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1410" yWindow="0" windowWidth="20490" windowHeight="7455"/>
  </bookViews>
  <sheets>
    <sheet name="1(1) 集団健康教育の実施状況(地域保健推進担当係)" sheetId="9" r:id="rId1"/>
    <sheet name="1(2)一般健康教育の実施内訳(地域保健推進担当係)" sheetId="10" r:id="rId2"/>
    <sheet name="2・3 特定健診・特定保健指導(保険企画課)" sheetId="11" r:id="rId3"/>
    <sheet name="4 肝炎ウイルス検診(感染症) " sheetId="12" r:id="rId4"/>
    <sheet name="5(1) 訪問指導(地域保健推進担当係)" sheetId="13" r:id="rId5"/>
    <sheet name="5(2) 訪問指導(従事者数)(地域保健推進担当係)" sheetId="14" r:id="rId6"/>
    <sheet name="6(1) 胃がん検診 " sheetId="1" r:id="rId7"/>
    <sheet name="6(2) 大腸がん検診" sheetId="2" r:id="rId8"/>
    <sheet name="6(3) 肺がん検診 " sheetId="3" r:id="rId9"/>
    <sheet name="6(4) 子宮がん検診 " sheetId="4" r:id="rId10"/>
    <sheet name="6(5) 乳がん検診 " sheetId="5" r:id="rId11"/>
    <sheet name="6(6) 胃がんリスク判定" sheetId="16" r:id="rId12"/>
    <sheet name="6(7) 前立腺がん検査" sheetId="15" r:id="rId13"/>
    <sheet name="7(1)(2) (3) 健康度測定" sheetId="6" r:id="rId14"/>
    <sheet name="8女性のフレッシュ健診 " sheetId="7" r:id="rId15"/>
    <sheet name="9 運動指導事業" sheetId="8" r:id="rId16"/>
  </sheets>
  <externalReferences>
    <externalReference r:id="rId17"/>
    <externalReference r:id="rId18"/>
  </externalReferences>
  <definedNames>
    <definedName name="_xlnm.Print_Area" localSheetId="2">'2・3 特定健診・特定保健指導(保険企画課)'!$A$1:$S$49</definedName>
    <definedName name="_xlnm.Print_Area" localSheetId="3">'4 肝炎ウイルス検診(感染症) '!$A$1:$I$15</definedName>
    <definedName name="_xlnm.Print_Area" localSheetId="13">'7(1)(2) (3) 健康度測定'!$A$1:$J$43</definedName>
  </definedNames>
  <calcPr calcId="152511"/>
</workbook>
</file>

<file path=xl/calcChain.xml><?xml version="1.0" encoding="utf-8"?>
<calcChain xmlns="http://schemas.openxmlformats.org/spreadsheetml/2006/main">
  <c r="N46" i="11" l="1"/>
  <c r="N45" i="11"/>
  <c r="N44" i="11"/>
  <c r="N43" i="11"/>
  <c r="N42" i="11"/>
  <c r="F42" i="11"/>
  <c r="F43" i="11" s="1"/>
  <c r="N41" i="11"/>
  <c r="F41" i="11"/>
  <c r="N40" i="11"/>
  <c r="F40" i="11"/>
  <c r="N39" i="11"/>
  <c r="N38" i="11"/>
  <c r="N37" i="11"/>
  <c r="F37" i="11"/>
  <c r="P36" i="11"/>
  <c r="O36" i="11"/>
  <c r="N35" i="11"/>
  <c r="N36" i="11" s="1"/>
  <c r="N34" i="11"/>
  <c r="F34" i="11"/>
  <c r="S25" i="11"/>
  <c r="R25" i="11"/>
  <c r="P25" i="11"/>
  <c r="O25" i="11"/>
  <c r="M25" i="11"/>
  <c r="L25" i="11"/>
  <c r="K25" i="11"/>
  <c r="J25" i="11"/>
  <c r="I25" i="11"/>
  <c r="Q24" i="11"/>
  <c r="Q25" i="11" s="1"/>
  <c r="N24" i="11"/>
  <c r="N25" i="11" s="1"/>
  <c r="K24" i="11"/>
  <c r="H24" i="11"/>
  <c r="E24" i="11"/>
  <c r="Q23" i="11"/>
  <c r="N23" i="11"/>
  <c r="K23" i="11"/>
  <c r="H23" i="11"/>
  <c r="H25" i="11" s="1"/>
  <c r="G23" i="11"/>
  <c r="G25" i="11" s="1"/>
  <c r="F23" i="11"/>
  <c r="F25" i="11" s="1"/>
  <c r="P22" i="11"/>
  <c r="O22" i="11"/>
  <c r="M22" i="11"/>
  <c r="L22" i="11"/>
  <c r="J22" i="11"/>
  <c r="I22" i="11"/>
  <c r="H22" i="11"/>
  <c r="G22" i="11"/>
  <c r="F22" i="11"/>
  <c r="N21" i="11"/>
  <c r="N22" i="11" s="1"/>
  <c r="K21" i="11"/>
  <c r="K22" i="11" s="1"/>
  <c r="H21" i="11"/>
  <c r="E21" i="11"/>
  <c r="E22" i="11" s="1"/>
  <c r="N20" i="11"/>
  <c r="K20" i="11"/>
  <c r="H20" i="11"/>
  <c r="E20" i="11"/>
  <c r="Q19" i="11"/>
  <c r="N19" i="11"/>
  <c r="K19" i="11"/>
  <c r="H19" i="11"/>
  <c r="E19" i="11"/>
  <c r="Q18" i="11"/>
  <c r="N18" i="11"/>
  <c r="K18" i="11"/>
  <c r="H18" i="11"/>
  <c r="E18" i="11"/>
  <c r="Q17" i="11"/>
  <c r="N17" i="11"/>
  <c r="K17" i="11"/>
  <c r="H17" i="11"/>
  <c r="E17" i="11"/>
  <c r="Q16" i="11"/>
  <c r="N16" i="11"/>
  <c r="K16" i="11"/>
  <c r="H16" i="11"/>
  <c r="E16" i="11"/>
  <c r="Q15" i="11"/>
  <c r="N15" i="11"/>
  <c r="K15" i="11"/>
  <c r="H15" i="11"/>
  <c r="E15" i="11"/>
  <c r="Q14" i="11"/>
  <c r="N14" i="11"/>
  <c r="K14" i="11"/>
  <c r="H14" i="11"/>
  <c r="E14" i="11"/>
  <c r="Q13" i="11"/>
  <c r="N13" i="11"/>
  <c r="K13" i="11"/>
  <c r="H13" i="11"/>
  <c r="E13" i="11"/>
  <c r="Q12" i="11"/>
  <c r="N12" i="11"/>
  <c r="K12" i="11"/>
  <c r="H12" i="11"/>
  <c r="E12" i="11"/>
  <c r="Q11" i="11"/>
  <c r="N11" i="11"/>
  <c r="K11" i="11"/>
  <c r="H11" i="11"/>
  <c r="E11" i="11"/>
  <c r="Q10" i="11"/>
  <c r="N10" i="11"/>
  <c r="K10" i="11"/>
  <c r="H10" i="11"/>
  <c r="E10" i="11"/>
  <c r="Q9" i="11"/>
  <c r="N9" i="11"/>
  <c r="K9" i="11"/>
  <c r="H9" i="11"/>
  <c r="E9" i="11"/>
  <c r="Q8" i="11"/>
  <c r="N8" i="11"/>
  <c r="K8" i="11"/>
  <c r="H8" i="11"/>
  <c r="E8" i="11"/>
  <c r="S7" i="11"/>
  <c r="R7" i="11"/>
  <c r="P7" i="11"/>
  <c r="O7" i="11"/>
  <c r="M7" i="11"/>
  <c r="L7" i="11"/>
  <c r="J7" i="11"/>
  <c r="I7" i="11"/>
  <c r="G7" i="11"/>
  <c r="F7" i="11"/>
  <c r="Q6" i="11"/>
  <c r="N6" i="11"/>
  <c r="K6" i="11"/>
  <c r="K7" i="11" s="1"/>
  <c r="H6" i="11"/>
  <c r="H7" i="11" s="1"/>
  <c r="E6" i="11"/>
  <c r="Q5" i="11"/>
  <c r="Q7" i="11" s="1"/>
  <c r="N5" i="11"/>
  <c r="N7" i="11" s="1"/>
  <c r="K5" i="11"/>
  <c r="H5" i="11"/>
  <c r="E5" i="11"/>
  <c r="E7" i="11" s="1"/>
  <c r="S2" i="11"/>
  <c r="P31" i="11" s="1"/>
  <c r="G31" i="11" l="1"/>
  <c r="E23" i="11"/>
  <c r="E25" i="11" s="1"/>
  <c r="E13" i="12" l="1"/>
  <c r="E12" i="12"/>
  <c r="E11" i="12"/>
  <c r="E10" i="12" s="1"/>
  <c r="E9" i="12"/>
  <c r="E8" i="12"/>
  <c r="E7" i="12"/>
  <c r="E6" i="12" s="1"/>
  <c r="E5" i="12" s="1"/>
  <c r="I6" i="15" l="1"/>
  <c r="H6" i="15"/>
  <c r="G6" i="15"/>
  <c r="F6" i="15"/>
  <c r="E6" i="15"/>
  <c r="D6" i="15"/>
  <c r="C6" i="15"/>
  <c r="I3" i="15"/>
  <c r="G20" i="16"/>
  <c r="F20" i="16"/>
  <c r="E20" i="16"/>
  <c r="D20" i="16"/>
  <c r="C20" i="16"/>
  <c r="G13" i="16"/>
  <c r="F13" i="16"/>
  <c r="E13" i="16"/>
  <c r="D13" i="16"/>
  <c r="C13" i="16"/>
  <c r="G6" i="16"/>
  <c r="F6" i="16"/>
  <c r="E6" i="16"/>
  <c r="D6" i="16"/>
  <c r="C6" i="16"/>
  <c r="G3" i="16"/>
  <c r="J12" i="5"/>
  <c r="I12" i="5"/>
  <c r="H12" i="5"/>
  <c r="G12" i="5"/>
  <c r="E12" i="5" s="1"/>
  <c r="F12" i="5"/>
  <c r="D12" i="5"/>
  <c r="J9" i="5"/>
  <c r="I9" i="5"/>
  <c r="H9" i="5"/>
  <c r="G9" i="5"/>
  <c r="F9" i="5"/>
  <c r="E9" i="5" s="1"/>
  <c r="D9" i="5"/>
  <c r="J6" i="5"/>
  <c r="I6" i="5"/>
  <c r="H6" i="5"/>
  <c r="G6" i="5"/>
  <c r="F6" i="5"/>
  <c r="E6" i="5"/>
  <c r="D6" i="5"/>
  <c r="J3" i="5"/>
  <c r="I24" i="4"/>
  <c r="H24" i="4"/>
  <c r="G24" i="4"/>
  <c r="F24" i="4"/>
  <c r="E24" i="4"/>
  <c r="D24" i="4"/>
  <c r="C24" i="4"/>
  <c r="N6" i="4"/>
  <c r="M6" i="4"/>
  <c r="L6" i="4"/>
  <c r="K6" i="4"/>
  <c r="J6" i="4"/>
  <c r="I6" i="4"/>
  <c r="H6" i="4"/>
  <c r="G6" i="4"/>
  <c r="F6" i="4"/>
  <c r="E6" i="4"/>
  <c r="D6" i="4"/>
  <c r="C6" i="4"/>
  <c r="N3" i="4"/>
  <c r="I27" i="3"/>
  <c r="H27" i="3"/>
  <c r="G27" i="3"/>
  <c r="F27" i="3"/>
  <c r="E27" i="3"/>
  <c r="D27" i="3"/>
  <c r="C27" i="3"/>
  <c r="I17" i="3"/>
  <c r="H17" i="3"/>
  <c r="G17" i="3"/>
  <c r="F17" i="3"/>
  <c r="E17" i="3"/>
  <c r="D17" i="3"/>
  <c r="C17" i="3"/>
  <c r="I6" i="3"/>
  <c r="H6" i="3"/>
  <c r="G6" i="3"/>
  <c r="F6" i="3"/>
  <c r="E6" i="3"/>
  <c r="D6" i="3"/>
  <c r="C6" i="3"/>
  <c r="I3" i="3"/>
  <c r="J27" i="2"/>
  <c r="I27" i="2"/>
  <c r="H27" i="2"/>
  <c r="G27" i="2"/>
  <c r="F27" i="2"/>
  <c r="E27" i="2"/>
  <c r="D27" i="2"/>
  <c r="C27" i="2"/>
  <c r="J17" i="2"/>
  <c r="I17" i="2"/>
  <c r="H17" i="2"/>
  <c r="G17" i="2"/>
  <c r="F17" i="2"/>
  <c r="E17" i="2"/>
  <c r="D17" i="2"/>
  <c r="C17" i="2"/>
  <c r="J6" i="2"/>
  <c r="I6" i="2"/>
  <c r="H6" i="2"/>
  <c r="G6" i="2"/>
  <c r="F6" i="2"/>
  <c r="E6" i="2"/>
  <c r="D6" i="2"/>
  <c r="C6" i="2"/>
  <c r="J3" i="2"/>
  <c r="K23" i="1"/>
  <c r="J23" i="1"/>
  <c r="I23" i="1"/>
  <c r="H23" i="1"/>
  <c r="G23" i="1"/>
  <c r="F23" i="1"/>
  <c r="E23" i="1"/>
  <c r="D23" i="1"/>
  <c r="C23" i="1"/>
  <c r="K15" i="1"/>
  <c r="J15" i="1"/>
  <c r="I15" i="1"/>
  <c r="H15" i="1"/>
  <c r="G15" i="1"/>
  <c r="F15" i="1"/>
  <c r="E15" i="1"/>
  <c r="D15" i="1"/>
  <c r="C15" i="1"/>
  <c r="K6" i="1"/>
  <c r="J6" i="1"/>
  <c r="I6" i="1"/>
  <c r="H6" i="1"/>
  <c r="G6" i="1"/>
  <c r="F6" i="1"/>
  <c r="E6" i="1"/>
  <c r="D6" i="1"/>
  <c r="C6" i="1"/>
  <c r="K3" i="1"/>
  <c r="B6" i="14" l="1"/>
  <c r="H4" i="14"/>
  <c r="G4" i="14"/>
  <c r="F4" i="14"/>
  <c r="E4" i="14"/>
  <c r="C4" i="14"/>
  <c r="E15" i="6" l="1"/>
  <c r="F15" i="6"/>
  <c r="C15" i="6" l="1"/>
  <c r="F2" i="8" l="1"/>
  <c r="F2" i="7"/>
  <c r="C16" i="6"/>
  <c r="J3" i="6"/>
  <c r="J37" i="6" s="1"/>
  <c r="H2" i="14"/>
  <c r="E3" i="13"/>
  <c r="E2" i="12"/>
  <c r="J2" i="10"/>
  <c r="J20" i="6" l="1"/>
  <c r="J28" i="6"/>
  <c r="J12" i="6"/>
  <c r="F4" i="8" l="1"/>
  <c r="E4" i="8"/>
  <c r="D4" i="8"/>
  <c r="B4" i="7"/>
  <c r="B41" i="6"/>
  <c r="B40" i="6"/>
  <c r="I39" i="6"/>
  <c r="H39" i="6"/>
  <c r="G39" i="6"/>
  <c r="F39" i="6"/>
  <c r="E39" i="6"/>
  <c r="D39" i="6"/>
  <c r="C39" i="6"/>
  <c r="B32" i="6"/>
  <c r="B31" i="6"/>
  <c r="I30" i="6"/>
  <c r="H30" i="6"/>
  <c r="G30" i="6"/>
  <c r="F30" i="6"/>
  <c r="E30" i="6"/>
  <c r="D30" i="6"/>
  <c r="C30" i="6"/>
  <c r="B24" i="6"/>
  <c r="B23" i="6"/>
  <c r="I22" i="6"/>
  <c r="H22" i="6"/>
  <c r="G22" i="6"/>
  <c r="F22" i="6"/>
  <c r="E22" i="6"/>
  <c r="D22" i="6"/>
  <c r="C22" i="6"/>
  <c r="I16" i="6"/>
  <c r="H16" i="6"/>
  <c r="G16" i="6"/>
  <c r="F16" i="6"/>
  <c r="E16" i="6"/>
  <c r="D16" i="6"/>
  <c r="I15" i="6"/>
  <c r="H15" i="6"/>
  <c r="G15" i="6"/>
  <c r="D15" i="6"/>
  <c r="C14" i="6"/>
  <c r="B7" i="6"/>
  <c r="B6" i="6"/>
  <c r="I5" i="6"/>
  <c r="H5" i="6"/>
  <c r="G5" i="6"/>
  <c r="F5" i="6"/>
  <c r="E5" i="6"/>
  <c r="D5" i="6"/>
  <c r="C5" i="6"/>
  <c r="B39" i="6" l="1"/>
  <c r="G14" i="6"/>
  <c r="B30" i="6"/>
  <c r="D14" i="6"/>
  <c r="H14" i="6"/>
  <c r="B22" i="6"/>
  <c r="E14" i="6"/>
  <c r="I14" i="6"/>
  <c r="F14" i="6"/>
  <c r="B15" i="6"/>
  <c r="B16" i="6"/>
  <c r="B5" i="6"/>
  <c r="B14" i="6" l="1"/>
</calcChain>
</file>

<file path=xl/sharedStrings.xml><?xml version="1.0" encoding="utf-8"?>
<sst xmlns="http://schemas.openxmlformats.org/spreadsheetml/2006/main" count="615" uniqueCount="249">
  <si>
    <t>6　が　ん　検　診</t>
    <rPh sb="6" eb="7">
      <t>ケン</t>
    </rPh>
    <rPh sb="8" eb="9">
      <t>ミ</t>
    </rPh>
    <phoneticPr fontId="3"/>
  </si>
  <si>
    <t>　（1）　胃 が ん 検 診</t>
    <rPh sb="5" eb="6">
      <t>イ</t>
    </rPh>
    <rPh sb="11" eb="12">
      <t>ケン</t>
    </rPh>
    <rPh sb="13" eb="14">
      <t>ミ</t>
    </rPh>
    <phoneticPr fontId="3"/>
  </si>
  <si>
    <t>区　　　　分</t>
    <rPh sb="0" eb="1">
      <t>ク</t>
    </rPh>
    <rPh sb="5" eb="6">
      <t>ブン</t>
    </rPh>
    <phoneticPr fontId="3"/>
  </si>
  <si>
    <t>受診者</t>
    <rPh sb="0" eb="2">
      <t>ジュシン</t>
    </rPh>
    <rPh sb="2" eb="3">
      <t>シャ</t>
    </rPh>
    <phoneticPr fontId="3"/>
  </si>
  <si>
    <t>要精密検査者</t>
    <rPh sb="0" eb="1">
      <t>ヨウ</t>
    </rPh>
    <rPh sb="1" eb="3">
      <t>セイミツ</t>
    </rPh>
    <rPh sb="3" eb="5">
      <t>ケンサ</t>
    </rPh>
    <rPh sb="5" eb="6">
      <t>モノ</t>
    </rPh>
    <phoneticPr fontId="3"/>
  </si>
  <si>
    <t>総　　数</t>
    <rPh sb="0" eb="1">
      <t>フサ</t>
    </rPh>
    <rPh sb="3" eb="4">
      <t>カズ</t>
    </rPh>
    <phoneticPr fontId="3"/>
  </si>
  <si>
    <t>異常認めず</t>
    <rPh sb="0" eb="2">
      <t>イジョウ</t>
    </rPh>
    <rPh sb="2" eb="3">
      <t>ミト</t>
    </rPh>
    <phoneticPr fontId="3"/>
  </si>
  <si>
    <t>が   ん   で
あ っ た 者</t>
    <rPh sb="16" eb="17">
      <t>モノ</t>
    </rPh>
    <phoneticPr fontId="3"/>
  </si>
  <si>
    <t>が ん の 疑 い
の  あ  る  者</t>
    <rPh sb="6" eb="7">
      <t>ウタガ</t>
    </rPh>
    <rPh sb="19" eb="20">
      <t>モノ</t>
    </rPh>
    <phoneticPr fontId="3"/>
  </si>
  <si>
    <t>がん以外の
疾   患   で
あ っ た 者</t>
    <rPh sb="2" eb="4">
      <t>イガイ</t>
    </rPh>
    <rPh sb="6" eb="7">
      <t>シツ</t>
    </rPh>
    <rPh sb="10" eb="11">
      <t>ワズラ</t>
    </rPh>
    <rPh sb="22" eb="23">
      <t>モノ</t>
    </rPh>
    <phoneticPr fontId="3"/>
  </si>
  <si>
    <t>未把握</t>
    <rPh sb="0" eb="1">
      <t>ミ</t>
    </rPh>
    <rPh sb="1" eb="3">
      <t>ハアク</t>
    </rPh>
    <phoneticPr fontId="3"/>
  </si>
  <si>
    <t>総　　　　　数</t>
    <rPh sb="0" eb="1">
      <t>ソウ</t>
    </rPh>
    <rPh sb="6" eb="7">
      <t>スウ</t>
    </rPh>
    <phoneticPr fontId="3"/>
  </si>
  <si>
    <t>40歳～44歳</t>
    <rPh sb="2" eb="3">
      <t>サイ</t>
    </rPh>
    <rPh sb="6" eb="7">
      <t>サイ</t>
    </rPh>
    <phoneticPr fontId="3"/>
  </si>
  <si>
    <t>45　 ～49</t>
    <phoneticPr fontId="3"/>
  </si>
  <si>
    <t>50　 ～54</t>
    <phoneticPr fontId="3"/>
  </si>
  <si>
    <t>55　 ～59</t>
    <phoneticPr fontId="3"/>
  </si>
  <si>
    <t>60　 ～64</t>
    <phoneticPr fontId="3"/>
  </si>
  <si>
    <t>65　 ～69</t>
    <phoneticPr fontId="3"/>
  </si>
  <si>
    <t>70　 ～74</t>
    <phoneticPr fontId="3"/>
  </si>
  <si>
    <t>75　 ～79</t>
    <phoneticPr fontId="3"/>
  </si>
  <si>
    <t>80歳以上</t>
    <rPh sb="3" eb="5">
      <t>イジョウ</t>
    </rPh>
    <phoneticPr fontId="3"/>
  </si>
  <si>
    <t>　　　　　男</t>
    <rPh sb="5" eb="6">
      <t>オトコ</t>
    </rPh>
    <phoneticPr fontId="3"/>
  </si>
  <si>
    <t>　　　　　女</t>
    <rPh sb="5" eb="6">
      <t>オンナ</t>
    </rPh>
    <phoneticPr fontId="3"/>
  </si>
  <si>
    <t>資料　保健所健康企画課</t>
    <rPh sb="0" eb="2">
      <t>シリョウ</t>
    </rPh>
    <rPh sb="3" eb="11">
      <t>ホケンジョ</t>
    </rPh>
    <phoneticPr fontId="3"/>
  </si>
  <si>
    <t>　（2）　大腸がん検診</t>
    <rPh sb="5" eb="7">
      <t>ダイチョウ</t>
    </rPh>
    <rPh sb="9" eb="11">
      <t>ケンシン</t>
    </rPh>
    <phoneticPr fontId="3"/>
  </si>
  <si>
    <t>　（3）　肺 が ん 検 診</t>
    <rPh sb="5" eb="6">
      <t>ハイ</t>
    </rPh>
    <rPh sb="11" eb="12">
      <t>ケン</t>
    </rPh>
    <rPh sb="13" eb="14">
      <t>ミ</t>
    </rPh>
    <phoneticPr fontId="3"/>
  </si>
  <si>
    <t>　（4）　子宮がん検診</t>
    <rPh sb="5" eb="7">
      <t>シキュウ</t>
    </rPh>
    <rPh sb="9" eb="11">
      <t>ケンシン</t>
    </rPh>
    <phoneticPr fontId="3"/>
  </si>
  <si>
    <t>区分</t>
    <rPh sb="0" eb="1">
      <t>ク</t>
    </rPh>
    <rPh sb="1" eb="2">
      <t>ブン</t>
    </rPh>
    <phoneticPr fontId="3"/>
  </si>
  <si>
    <t>頸　　　　　部</t>
    <rPh sb="0" eb="1">
      <t>ケイ</t>
    </rPh>
    <phoneticPr fontId="3"/>
  </si>
  <si>
    <t>20歳～24歳</t>
    <rPh sb="2" eb="3">
      <t>サイ</t>
    </rPh>
    <rPh sb="6" eb="7">
      <t>サイ</t>
    </rPh>
    <phoneticPr fontId="3"/>
  </si>
  <si>
    <t>25　 ～29</t>
    <phoneticPr fontId="3"/>
  </si>
  <si>
    <t>30　 ～34</t>
    <phoneticPr fontId="3"/>
  </si>
  <si>
    <t>35　 ～39</t>
    <phoneticPr fontId="3"/>
  </si>
  <si>
    <t>40　 ～44</t>
    <phoneticPr fontId="3"/>
  </si>
  <si>
    <t>80歳以上</t>
    <rPh sb="2" eb="3">
      <t>サイ</t>
    </rPh>
    <rPh sb="3" eb="5">
      <t>イジョウ</t>
    </rPh>
    <phoneticPr fontId="3"/>
  </si>
  <si>
    <t>※子宮頸がん検診無料クーポン券事業の受診者を含む。</t>
    <rPh sb="1" eb="3">
      <t>シキュウ</t>
    </rPh>
    <rPh sb="3" eb="4">
      <t>ケイ</t>
    </rPh>
    <rPh sb="6" eb="8">
      <t>ケンシン</t>
    </rPh>
    <rPh sb="8" eb="10">
      <t>ムリョウ</t>
    </rPh>
    <rPh sb="14" eb="15">
      <t>ケン</t>
    </rPh>
    <rPh sb="15" eb="17">
      <t>ジギョウ</t>
    </rPh>
    <rPh sb="18" eb="21">
      <t>ジュシンシャ</t>
    </rPh>
    <rPh sb="22" eb="23">
      <t>フク</t>
    </rPh>
    <phoneticPr fontId="3"/>
  </si>
  <si>
    <t>　（5）　乳 が ん 検 診</t>
    <rPh sb="5" eb="6">
      <t>ニュウ</t>
    </rPh>
    <rPh sb="11" eb="12">
      <t>ケン</t>
    </rPh>
    <rPh sb="13" eb="14">
      <t>ミ</t>
    </rPh>
    <phoneticPr fontId="3"/>
  </si>
  <si>
    <t>80歳以上</t>
  </si>
  <si>
    <t>※乳がん検診無料クーポン券事業の受診者を含む。</t>
    <rPh sb="1" eb="2">
      <t>ニュウ</t>
    </rPh>
    <rPh sb="4" eb="6">
      <t>ケンシン</t>
    </rPh>
    <rPh sb="6" eb="8">
      <t>ムリョウ</t>
    </rPh>
    <rPh sb="12" eb="13">
      <t>ケン</t>
    </rPh>
    <rPh sb="13" eb="15">
      <t>ジギョウ</t>
    </rPh>
    <rPh sb="16" eb="19">
      <t>ジュシンシャ</t>
    </rPh>
    <rPh sb="20" eb="21">
      <t>フク</t>
    </rPh>
    <phoneticPr fontId="3"/>
  </si>
  <si>
    <t>7　健康度測定（中央健康づくりセンター実施）</t>
    <rPh sb="2" eb="5">
      <t>ケンコウド</t>
    </rPh>
    <rPh sb="5" eb="7">
      <t>ソクテイ</t>
    </rPh>
    <rPh sb="8" eb="10">
      <t>チュウオウ</t>
    </rPh>
    <rPh sb="10" eb="12">
      <t>ケンコウ</t>
    </rPh>
    <rPh sb="19" eb="21">
      <t>ジッシ</t>
    </rPh>
    <phoneticPr fontId="3"/>
  </si>
  <si>
    <t xml:space="preserve">  （1）　一般コース受診者数</t>
    <rPh sb="6" eb="8">
      <t>イッパン</t>
    </rPh>
    <rPh sb="11" eb="13">
      <t>ジュシン</t>
    </rPh>
    <rPh sb="13" eb="14">
      <t>シャ</t>
    </rPh>
    <rPh sb="14" eb="15">
      <t>スウ</t>
    </rPh>
    <phoneticPr fontId="3"/>
  </si>
  <si>
    <t>区分</t>
    <rPh sb="0" eb="2">
      <t>クブン</t>
    </rPh>
    <phoneticPr fontId="3"/>
  </si>
  <si>
    <t>総　　数</t>
    <rPh sb="0" eb="1">
      <t>ソウ</t>
    </rPh>
    <rPh sb="3" eb="4">
      <t>スウ</t>
    </rPh>
    <phoneticPr fontId="3"/>
  </si>
  <si>
    <t>20歳未満</t>
    <rPh sb="2" eb="5">
      <t>サイミマン</t>
    </rPh>
    <phoneticPr fontId="3"/>
  </si>
  <si>
    <t>20～29</t>
    <phoneticPr fontId="3"/>
  </si>
  <si>
    <t>30～39</t>
    <phoneticPr fontId="3"/>
  </si>
  <si>
    <t>40～49</t>
    <phoneticPr fontId="3"/>
  </si>
  <si>
    <t>50～59</t>
    <phoneticPr fontId="3"/>
  </si>
  <si>
    <t>60～69</t>
    <phoneticPr fontId="3"/>
  </si>
  <si>
    <t>70歳以上</t>
    <rPh sb="2" eb="5">
      <t>サイイジョウ</t>
    </rPh>
    <phoneticPr fontId="3"/>
  </si>
  <si>
    <t>実施回数</t>
    <rPh sb="0" eb="2">
      <t>ジッシ</t>
    </rPh>
    <rPh sb="2" eb="4">
      <t>カイスウ</t>
    </rPh>
    <phoneticPr fontId="3"/>
  </si>
  <si>
    <t>総数</t>
    <rPh sb="0" eb="1">
      <t>ソウ</t>
    </rPh>
    <rPh sb="1" eb="2">
      <t>スウ</t>
    </rPh>
    <phoneticPr fontId="3"/>
  </si>
  <si>
    <t>男</t>
    <rPh sb="0" eb="1">
      <t>オトコ</t>
    </rPh>
    <phoneticPr fontId="3"/>
  </si>
  <si>
    <t>女</t>
    <rPh sb="0" eb="1">
      <t>オンナ</t>
    </rPh>
    <phoneticPr fontId="3"/>
  </si>
  <si>
    <t xml:space="preserve">  （2）　簡易コース受診者数</t>
    <rPh sb="6" eb="8">
      <t>カンイ</t>
    </rPh>
    <rPh sb="11" eb="13">
      <t>ジュシン</t>
    </rPh>
    <rPh sb="13" eb="14">
      <t>シャ</t>
    </rPh>
    <rPh sb="14" eb="15">
      <t>スウ</t>
    </rPh>
    <phoneticPr fontId="3"/>
  </si>
  <si>
    <t>（簡易コース＋特定簡易コース）</t>
    <rPh sb="1" eb="3">
      <t>カンイ</t>
    </rPh>
    <rPh sb="7" eb="9">
      <t>トクテイ</t>
    </rPh>
    <rPh sb="9" eb="11">
      <t>カンイ</t>
    </rPh>
    <phoneticPr fontId="3"/>
  </si>
  <si>
    <t>総　　数</t>
  </si>
  <si>
    <t>20歳未満</t>
  </si>
  <si>
    <t>20～29</t>
  </si>
  <si>
    <t>30～39</t>
  </si>
  <si>
    <t>40～49</t>
  </si>
  <si>
    <t>50～59</t>
  </si>
  <si>
    <t>60～69</t>
  </si>
  <si>
    <t>70歳以上</t>
  </si>
  <si>
    <t xml:space="preserve">  （2-1）　簡易コース受診者数</t>
    <rPh sb="8" eb="10">
      <t>カンイ</t>
    </rPh>
    <rPh sb="13" eb="15">
      <t>ジュシン</t>
    </rPh>
    <rPh sb="15" eb="16">
      <t>シャ</t>
    </rPh>
    <rPh sb="16" eb="17">
      <t>スウ</t>
    </rPh>
    <phoneticPr fontId="3"/>
  </si>
  <si>
    <t xml:space="preserve">  （2-2）　特定簡易コース受診者数</t>
    <rPh sb="8" eb="10">
      <t>トクテイ</t>
    </rPh>
    <rPh sb="10" eb="12">
      <t>カンイ</t>
    </rPh>
    <rPh sb="15" eb="17">
      <t>ジュシン</t>
    </rPh>
    <rPh sb="17" eb="18">
      <t>シャ</t>
    </rPh>
    <rPh sb="18" eb="19">
      <t>スウ</t>
    </rPh>
    <phoneticPr fontId="3"/>
  </si>
  <si>
    <t xml:space="preserve">  （3）　体力測定受診者数</t>
    <rPh sb="6" eb="8">
      <t>タイリョク</t>
    </rPh>
    <rPh sb="8" eb="10">
      <t>ソクテイ</t>
    </rPh>
    <rPh sb="10" eb="12">
      <t>ジュシン</t>
    </rPh>
    <rPh sb="12" eb="13">
      <t>シャ</t>
    </rPh>
    <rPh sb="13" eb="14">
      <t>スウ</t>
    </rPh>
    <phoneticPr fontId="3"/>
  </si>
  <si>
    <t>8　女性のフレッシュ健診（中央健康づくりセンター実施）</t>
    <rPh sb="2" eb="4">
      <t>ジョセイ</t>
    </rPh>
    <rPh sb="10" eb="12">
      <t>ケンシン</t>
    </rPh>
    <rPh sb="13" eb="15">
      <t>チュウオウ</t>
    </rPh>
    <rPh sb="15" eb="17">
      <t>ケンコウ</t>
    </rPh>
    <rPh sb="24" eb="26">
      <t>ジッシ</t>
    </rPh>
    <phoneticPr fontId="3"/>
  </si>
  <si>
    <t>区　　　分</t>
    <rPh sb="0" eb="5">
      <t>クブン</t>
    </rPh>
    <phoneticPr fontId="3"/>
  </si>
  <si>
    <t>18 ・ 19歳</t>
    <rPh sb="7" eb="8">
      <t>サイ</t>
    </rPh>
    <phoneticPr fontId="3"/>
  </si>
  <si>
    <t>総　　　　数</t>
    <rPh sb="0" eb="6">
      <t>ソウスウ</t>
    </rPh>
    <phoneticPr fontId="3"/>
  </si>
  <si>
    <t>＊　本事業は、18歳以上39歳以下の女性を対象としている。</t>
    <rPh sb="2" eb="3">
      <t>ホン</t>
    </rPh>
    <rPh sb="3" eb="5">
      <t>ジギョウ</t>
    </rPh>
    <rPh sb="9" eb="10">
      <t>サイ</t>
    </rPh>
    <rPh sb="10" eb="12">
      <t>イジョウ</t>
    </rPh>
    <rPh sb="14" eb="15">
      <t>サイ</t>
    </rPh>
    <rPh sb="15" eb="17">
      <t>イカ</t>
    </rPh>
    <rPh sb="18" eb="20">
      <t>ジョセイ</t>
    </rPh>
    <rPh sb="21" eb="23">
      <t>タイショウ</t>
    </rPh>
    <phoneticPr fontId="3"/>
  </si>
  <si>
    <t>9　運動指導事業（健康づくりセンター利用者数）</t>
    <rPh sb="2" eb="4">
      <t>ウンドウ</t>
    </rPh>
    <rPh sb="4" eb="6">
      <t>シドウ</t>
    </rPh>
    <rPh sb="6" eb="8">
      <t>ジギョウ</t>
    </rPh>
    <rPh sb="9" eb="11">
      <t>ケンコウ</t>
    </rPh>
    <rPh sb="18" eb="20">
      <t>リヨウ</t>
    </rPh>
    <rPh sb="20" eb="21">
      <t>シャ</t>
    </rPh>
    <rPh sb="21" eb="22">
      <t>スウ</t>
    </rPh>
    <phoneticPr fontId="3"/>
  </si>
  <si>
    <t>中央健康づくりセンター</t>
  </si>
  <si>
    <t>東健康づくりセンター</t>
  </si>
  <si>
    <t>西健康づくりセンター</t>
    <rPh sb="0" eb="1">
      <t>ニシ</t>
    </rPh>
    <phoneticPr fontId="3"/>
  </si>
  <si>
    <t>一般利用者</t>
    <rPh sb="0" eb="2">
      <t>イッパン</t>
    </rPh>
    <rPh sb="2" eb="5">
      <t>リヨウシャ</t>
    </rPh>
    <phoneticPr fontId="3"/>
  </si>
  <si>
    <t>(再掲)　自由参加プログラム参加者</t>
    <rPh sb="1" eb="2">
      <t>サイ</t>
    </rPh>
    <rPh sb="2" eb="3">
      <t>ケイジ</t>
    </rPh>
    <rPh sb="5" eb="7">
      <t>ジユウ</t>
    </rPh>
    <rPh sb="7" eb="9">
      <t>サンカ</t>
    </rPh>
    <rPh sb="14" eb="16">
      <t>サンカ</t>
    </rPh>
    <rPh sb="16" eb="17">
      <t>モノ</t>
    </rPh>
    <phoneticPr fontId="3"/>
  </si>
  <si>
    <t>運動教室</t>
    <rPh sb="0" eb="2">
      <t>ウンドウ</t>
    </rPh>
    <rPh sb="2" eb="4">
      <t>キョウシツ</t>
    </rPh>
    <phoneticPr fontId="3"/>
  </si>
  <si>
    <t>その他</t>
    <rPh sb="2" eb="3">
      <t>タ</t>
    </rPh>
    <phoneticPr fontId="3"/>
  </si>
  <si>
    <t>§6　成人保健</t>
    <rPh sb="3" eb="5">
      <t>セイジン</t>
    </rPh>
    <rPh sb="5" eb="7">
      <t>ホケン</t>
    </rPh>
    <phoneticPr fontId="3"/>
  </si>
  <si>
    <t>1　健　康　教　育</t>
    <rPh sb="2" eb="3">
      <t>ケン</t>
    </rPh>
    <rPh sb="4" eb="5">
      <t>ヤスシ</t>
    </rPh>
    <rPh sb="6" eb="7">
      <t>キョウ</t>
    </rPh>
    <rPh sb="8" eb="9">
      <t>イク</t>
    </rPh>
    <phoneticPr fontId="3"/>
  </si>
  <si>
    <t xml:space="preserve">  (1)　集団健康教育の実施状況</t>
    <rPh sb="6" eb="8">
      <t>シュウダン</t>
    </rPh>
    <rPh sb="8" eb="10">
      <t>ケンコウ</t>
    </rPh>
    <rPh sb="10" eb="12">
      <t>キョウイク</t>
    </rPh>
    <rPh sb="13" eb="15">
      <t>ジッシ</t>
    </rPh>
    <rPh sb="15" eb="17">
      <t>ジョウキョウ</t>
    </rPh>
    <phoneticPr fontId="3"/>
  </si>
  <si>
    <t>区　　　　　分</t>
    <rPh sb="0" eb="1">
      <t>ク</t>
    </rPh>
    <rPh sb="6" eb="7">
      <t>ブン</t>
    </rPh>
    <phoneticPr fontId="3"/>
  </si>
  <si>
    <t>開催
回数</t>
    <rPh sb="0" eb="1">
      <t>カイ</t>
    </rPh>
    <rPh sb="1" eb="2">
      <t>モヨオ</t>
    </rPh>
    <rPh sb="3" eb="4">
      <t>カイ</t>
    </rPh>
    <rPh sb="4" eb="5">
      <t>カズ</t>
    </rPh>
    <phoneticPr fontId="3"/>
  </si>
  <si>
    <t>参   加
延人員</t>
    <rPh sb="0" eb="1">
      <t>サン</t>
    </rPh>
    <rPh sb="4" eb="5">
      <t>クワ</t>
    </rPh>
    <rPh sb="6" eb="9">
      <t>ノベジンイン</t>
    </rPh>
    <phoneticPr fontId="3"/>
  </si>
  <si>
    <t>従事者延人員</t>
    <rPh sb="0" eb="3">
      <t>ジュウジシャ</t>
    </rPh>
    <rPh sb="3" eb="4">
      <t>ノ</t>
    </rPh>
    <rPh sb="4" eb="6">
      <t>ジンイン</t>
    </rPh>
    <phoneticPr fontId="3"/>
  </si>
  <si>
    <t>医　　師</t>
    <rPh sb="0" eb="1">
      <t>イ</t>
    </rPh>
    <rPh sb="3" eb="4">
      <t>シ</t>
    </rPh>
    <phoneticPr fontId="3"/>
  </si>
  <si>
    <t>歯科医師</t>
    <rPh sb="0" eb="2">
      <t>シカ</t>
    </rPh>
    <rPh sb="2" eb="4">
      <t>イシ</t>
    </rPh>
    <phoneticPr fontId="3"/>
  </si>
  <si>
    <t>歯   科
衛生士</t>
    <rPh sb="0" eb="1">
      <t>ハ</t>
    </rPh>
    <rPh sb="4" eb="5">
      <t>カ</t>
    </rPh>
    <rPh sb="6" eb="9">
      <t>エイセイシ</t>
    </rPh>
    <phoneticPr fontId="3"/>
  </si>
  <si>
    <t>保健師</t>
    <rPh sb="0" eb="2">
      <t>ホケン</t>
    </rPh>
    <rPh sb="2" eb="3">
      <t>シ</t>
    </rPh>
    <phoneticPr fontId="3"/>
  </si>
  <si>
    <t>栄養士</t>
    <rPh sb="0" eb="2">
      <t>エイヨウ</t>
    </rPh>
    <rPh sb="2" eb="3">
      <t>シ</t>
    </rPh>
    <phoneticPr fontId="3"/>
  </si>
  <si>
    <t>その他</t>
    <rPh sb="0" eb="3">
      <t>ソノタ</t>
    </rPh>
    <phoneticPr fontId="3"/>
  </si>
  <si>
    <t>総　　　　　　　数</t>
    <rPh sb="0" eb="1">
      <t>ソウ</t>
    </rPh>
    <rPh sb="8" eb="9">
      <t>スウ</t>
    </rPh>
    <phoneticPr fontId="3"/>
  </si>
  <si>
    <t>一般健康教育</t>
    <rPh sb="0" eb="2">
      <t>イッパン</t>
    </rPh>
    <rPh sb="2" eb="4">
      <t>ケンコウ</t>
    </rPh>
    <rPh sb="4" eb="6">
      <t>キョウイク</t>
    </rPh>
    <phoneticPr fontId="3"/>
  </si>
  <si>
    <t>歯周疾患健康教育</t>
    <rPh sb="0" eb="1">
      <t>ハ</t>
    </rPh>
    <rPh sb="1" eb="2">
      <t>シュウ</t>
    </rPh>
    <rPh sb="2" eb="4">
      <t>シッカン</t>
    </rPh>
    <rPh sb="4" eb="6">
      <t>ケンコウ</t>
    </rPh>
    <rPh sb="6" eb="8">
      <t>キョウイク</t>
    </rPh>
    <phoneticPr fontId="3"/>
  </si>
  <si>
    <t>ロコモティブシンドローム
（運動器症候群）</t>
    <rPh sb="14" eb="16">
      <t>ウンドウ</t>
    </rPh>
    <rPh sb="16" eb="17">
      <t>キ</t>
    </rPh>
    <rPh sb="17" eb="20">
      <t>ショウコウグン</t>
    </rPh>
    <phoneticPr fontId="3"/>
  </si>
  <si>
    <t>慢性閉塞性肺疾患
（ C O P D )</t>
    <rPh sb="0" eb="2">
      <t>マンセイ</t>
    </rPh>
    <rPh sb="2" eb="5">
      <t>ヘイソクセイ</t>
    </rPh>
    <rPh sb="5" eb="6">
      <t>ハイ</t>
    </rPh>
    <rPh sb="6" eb="8">
      <t>シッカン</t>
    </rPh>
    <phoneticPr fontId="3"/>
  </si>
  <si>
    <t>病態別健康教育</t>
    <rPh sb="0" eb="2">
      <t>ビョウタイ</t>
    </rPh>
    <rPh sb="2" eb="3">
      <t>ベツ</t>
    </rPh>
    <rPh sb="3" eb="5">
      <t>ケンコウ</t>
    </rPh>
    <rPh sb="5" eb="7">
      <t>キョウイク</t>
    </rPh>
    <phoneticPr fontId="3"/>
  </si>
  <si>
    <t>薬健康教育</t>
    <rPh sb="0" eb="1">
      <t>クスリ</t>
    </rPh>
    <rPh sb="1" eb="3">
      <t>ケンコウ</t>
    </rPh>
    <rPh sb="3" eb="5">
      <t>キョウイク</t>
    </rPh>
    <phoneticPr fontId="3"/>
  </si>
  <si>
    <t xml:space="preserve">  (2)　一般健康教育の実施内訳</t>
    <rPh sb="6" eb="8">
      <t>イッパン</t>
    </rPh>
    <rPh sb="8" eb="10">
      <t>ケンコウ</t>
    </rPh>
    <rPh sb="10" eb="12">
      <t>キョウイク</t>
    </rPh>
    <rPh sb="13" eb="15">
      <t>ジッシ</t>
    </rPh>
    <rPh sb="15" eb="17">
      <t>ウチワケ</t>
    </rPh>
    <phoneticPr fontId="3"/>
  </si>
  <si>
    <t>総数</t>
    <rPh sb="0" eb="2">
      <t>ソウスウ</t>
    </rPh>
    <phoneticPr fontId="3"/>
  </si>
  <si>
    <t>栄養・食生活</t>
    <rPh sb="0" eb="2">
      <t>エイヨウ</t>
    </rPh>
    <rPh sb="3" eb="6">
      <t>ショクセイカツ</t>
    </rPh>
    <phoneticPr fontId="3"/>
  </si>
  <si>
    <t>運動</t>
    <rPh sb="0" eb="2">
      <t>ウンドウ</t>
    </rPh>
    <phoneticPr fontId="3"/>
  </si>
  <si>
    <t>休養</t>
    <rPh sb="0" eb="2">
      <t>キュウヨウ</t>
    </rPh>
    <phoneticPr fontId="3"/>
  </si>
  <si>
    <t>たばこ</t>
    <phoneticPr fontId="3"/>
  </si>
  <si>
    <t>アルコール</t>
    <phoneticPr fontId="3"/>
  </si>
  <si>
    <t>歯の健康</t>
    <rPh sb="0" eb="1">
      <t>ハ</t>
    </rPh>
    <rPh sb="2" eb="4">
      <t>ケンコウ</t>
    </rPh>
    <phoneticPr fontId="3"/>
  </si>
  <si>
    <t>2　特定健診</t>
    <rPh sb="2" eb="4">
      <t>トクテイ</t>
    </rPh>
    <rPh sb="4" eb="6">
      <t>ケンシン</t>
    </rPh>
    <phoneticPr fontId="3"/>
  </si>
  <si>
    <t>区　　　　　　分</t>
    <rPh sb="0" eb="1">
      <t>ク</t>
    </rPh>
    <rPh sb="7" eb="8">
      <t>ブン</t>
    </rPh>
    <phoneticPr fontId="4"/>
  </si>
  <si>
    <t>総　　　　　　　　数</t>
    <rPh sb="0" eb="1">
      <t>ソウ</t>
    </rPh>
    <rPh sb="9" eb="10">
      <t>スウ</t>
    </rPh>
    <phoneticPr fontId="4"/>
  </si>
  <si>
    <t>40歳～49歳</t>
    <rPh sb="2" eb="3">
      <t>サイ</t>
    </rPh>
    <rPh sb="6" eb="7">
      <t>サイ</t>
    </rPh>
    <phoneticPr fontId="4"/>
  </si>
  <si>
    <t>50歳～59歳</t>
    <rPh sb="2" eb="3">
      <t>サイ</t>
    </rPh>
    <rPh sb="6" eb="7">
      <t>サイ</t>
    </rPh>
    <phoneticPr fontId="4"/>
  </si>
  <si>
    <t>60歳～69歳</t>
    <rPh sb="2" eb="3">
      <t>サイ</t>
    </rPh>
    <rPh sb="6" eb="7">
      <t>サイ</t>
    </rPh>
    <phoneticPr fontId="4"/>
  </si>
  <si>
    <t>70歳～74歳</t>
    <rPh sb="2" eb="3">
      <t>サイ</t>
    </rPh>
    <rPh sb="6" eb="7">
      <t>サイ</t>
    </rPh>
    <phoneticPr fontId="4"/>
  </si>
  <si>
    <t>男</t>
    <rPh sb="0" eb="1">
      <t>オトコ</t>
    </rPh>
    <phoneticPr fontId="4"/>
  </si>
  <si>
    <t>女</t>
    <rPh sb="0" eb="1">
      <t>オンナ</t>
    </rPh>
    <phoneticPr fontId="4"/>
  </si>
  <si>
    <t>特定健診</t>
    <rPh sb="0" eb="2">
      <t>トクテイ</t>
    </rPh>
    <rPh sb="2" eb="4">
      <t>ケンシン</t>
    </rPh>
    <phoneticPr fontId="4"/>
  </si>
  <si>
    <t>対象者数</t>
    <rPh sb="0" eb="3">
      <t>タイショウシャ</t>
    </rPh>
    <rPh sb="3" eb="4">
      <t>スウ</t>
    </rPh>
    <phoneticPr fontId="3"/>
  </si>
  <si>
    <t>対象者数</t>
    <rPh sb="0" eb="3">
      <t>タイショウシャ</t>
    </rPh>
    <rPh sb="3" eb="4">
      <t>スウ</t>
    </rPh>
    <phoneticPr fontId="4"/>
  </si>
  <si>
    <t>受診者数</t>
    <rPh sb="0" eb="3">
      <t>ジュシンシャ</t>
    </rPh>
    <rPh sb="3" eb="4">
      <t>スウ</t>
    </rPh>
    <phoneticPr fontId="3"/>
  </si>
  <si>
    <t>受診者数</t>
    <rPh sb="0" eb="3">
      <t>ジュシンシャ</t>
    </rPh>
    <rPh sb="3" eb="4">
      <t>スウ</t>
    </rPh>
    <phoneticPr fontId="4"/>
  </si>
  <si>
    <t>受診率</t>
    <rPh sb="0" eb="2">
      <t>ジュシン</t>
    </rPh>
    <rPh sb="2" eb="3">
      <t>リツ</t>
    </rPh>
    <phoneticPr fontId="4"/>
  </si>
  <si>
    <t>特定健診有所見状況（重複あり）</t>
    <rPh sb="0" eb="2">
      <t>トクテイ</t>
    </rPh>
    <rPh sb="2" eb="4">
      <t>ケンシン</t>
    </rPh>
    <rPh sb="4" eb="5">
      <t>ユウ</t>
    </rPh>
    <rPh sb="5" eb="7">
      <t>ショケン</t>
    </rPh>
    <rPh sb="7" eb="9">
      <t>ジョウキョウ</t>
    </rPh>
    <rPh sb="10" eb="12">
      <t>ジュウフク</t>
    </rPh>
    <phoneticPr fontId="4"/>
  </si>
  <si>
    <t>腹囲</t>
    <rPh sb="0" eb="2">
      <t>フクイ</t>
    </rPh>
    <phoneticPr fontId="4"/>
  </si>
  <si>
    <t>収縮期血圧</t>
    <rPh sb="0" eb="2">
      <t>シュウシュク</t>
    </rPh>
    <rPh sb="2" eb="3">
      <t>キ</t>
    </rPh>
    <rPh sb="3" eb="5">
      <t>ケツアツ</t>
    </rPh>
    <phoneticPr fontId="4"/>
  </si>
  <si>
    <t>拡張期血圧</t>
    <rPh sb="0" eb="3">
      <t>カクチョウキ</t>
    </rPh>
    <rPh sb="3" eb="5">
      <t>ケツアツ</t>
    </rPh>
    <phoneticPr fontId="4"/>
  </si>
  <si>
    <t>中性脂肪</t>
    <rPh sb="0" eb="2">
      <t>チュウセイ</t>
    </rPh>
    <rPh sb="2" eb="4">
      <t>シボウ</t>
    </rPh>
    <phoneticPr fontId="4"/>
  </si>
  <si>
    <t>空腹時血糖</t>
    <rPh sb="0" eb="2">
      <t>クウフク</t>
    </rPh>
    <rPh sb="2" eb="3">
      <t>ジ</t>
    </rPh>
    <rPh sb="3" eb="5">
      <t>ケットウ</t>
    </rPh>
    <phoneticPr fontId="4"/>
  </si>
  <si>
    <t>特定保健指導</t>
    <rPh sb="0" eb="2">
      <t>トクテイ</t>
    </rPh>
    <rPh sb="2" eb="4">
      <t>ホケン</t>
    </rPh>
    <rPh sb="4" eb="6">
      <t>シドウ</t>
    </rPh>
    <phoneticPr fontId="4"/>
  </si>
  <si>
    <t>積極的支援</t>
    <rPh sb="0" eb="3">
      <t>セッキョクテキ</t>
    </rPh>
    <rPh sb="3" eb="5">
      <t>シエン</t>
    </rPh>
    <phoneticPr fontId="4"/>
  </si>
  <si>
    <t>利用者数</t>
    <rPh sb="0" eb="2">
      <t>リヨウ</t>
    </rPh>
    <rPh sb="2" eb="3">
      <t>シャ</t>
    </rPh>
    <rPh sb="3" eb="4">
      <t>スウ</t>
    </rPh>
    <phoneticPr fontId="4"/>
  </si>
  <si>
    <t>利用率</t>
    <rPh sb="0" eb="2">
      <t>リヨウ</t>
    </rPh>
    <rPh sb="2" eb="3">
      <t>リツ</t>
    </rPh>
    <phoneticPr fontId="4"/>
  </si>
  <si>
    <t>動機付け支援</t>
    <rPh sb="0" eb="3">
      <t>ドウキヅ</t>
    </rPh>
    <rPh sb="4" eb="6">
      <t>シエン</t>
    </rPh>
    <phoneticPr fontId="4"/>
  </si>
  <si>
    <t>※　対象者数及び受診（利用）者数は実数ベース（途中加入、途中脱退者等を含む）</t>
    <rPh sb="2" eb="5">
      <t>タイショウシャ</t>
    </rPh>
    <rPh sb="5" eb="6">
      <t>カズ</t>
    </rPh>
    <rPh sb="6" eb="7">
      <t>オヨ</t>
    </rPh>
    <rPh sb="8" eb="10">
      <t>ジュシン</t>
    </rPh>
    <rPh sb="11" eb="13">
      <t>リヨウ</t>
    </rPh>
    <rPh sb="14" eb="15">
      <t>シャ</t>
    </rPh>
    <rPh sb="15" eb="16">
      <t>カズ</t>
    </rPh>
    <rPh sb="17" eb="19">
      <t>ジッスウ</t>
    </rPh>
    <rPh sb="23" eb="25">
      <t>トチュウ</t>
    </rPh>
    <rPh sb="25" eb="27">
      <t>カニュウ</t>
    </rPh>
    <rPh sb="28" eb="30">
      <t>トチュウ</t>
    </rPh>
    <rPh sb="30" eb="33">
      <t>ダッタイシャ</t>
    </rPh>
    <rPh sb="33" eb="34">
      <t>トウ</t>
    </rPh>
    <rPh sb="35" eb="36">
      <t>フク</t>
    </rPh>
    <phoneticPr fontId="4"/>
  </si>
  <si>
    <t>資料　保険医療部保険企画課</t>
    <rPh sb="0" eb="2">
      <t>シリョウ</t>
    </rPh>
    <rPh sb="3" eb="5">
      <t>ホケン</t>
    </rPh>
    <rPh sb="5" eb="7">
      <t>イリョウ</t>
    </rPh>
    <rPh sb="7" eb="8">
      <t>ブ</t>
    </rPh>
    <rPh sb="8" eb="10">
      <t>ホケン</t>
    </rPh>
    <rPh sb="10" eb="12">
      <t>キカク</t>
    </rPh>
    <rPh sb="12" eb="13">
      <t>カ</t>
    </rPh>
    <phoneticPr fontId="4"/>
  </si>
  <si>
    <t>※　有所見とは保健指導判定域と受診勧奨判定域のもの。</t>
    <rPh sb="2" eb="3">
      <t>ユウ</t>
    </rPh>
    <rPh sb="3" eb="5">
      <t>ショケン</t>
    </rPh>
    <rPh sb="7" eb="9">
      <t>ホケン</t>
    </rPh>
    <rPh sb="9" eb="11">
      <t>シドウ</t>
    </rPh>
    <rPh sb="11" eb="13">
      <t>ハンテイ</t>
    </rPh>
    <rPh sb="13" eb="14">
      <t>イキ</t>
    </rPh>
    <rPh sb="15" eb="17">
      <t>ジュシン</t>
    </rPh>
    <rPh sb="17" eb="19">
      <t>カンショウ</t>
    </rPh>
    <rPh sb="19" eb="21">
      <t>ハンテイ</t>
    </rPh>
    <rPh sb="21" eb="22">
      <t>イキ</t>
    </rPh>
    <phoneticPr fontId="4"/>
  </si>
  <si>
    <t>※　特定保健指導利用者は初回面接を実施した者の数。</t>
    <rPh sb="2" eb="4">
      <t>トクテイ</t>
    </rPh>
    <rPh sb="4" eb="6">
      <t>ホケン</t>
    </rPh>
    <rPh sb="6" eb="8">
      <t>シドウ</t>
    </rPh>
    <rPh sb="8" eb="11">
      <t>リヨウシャ</t>
    </rPh>
    <rPh sb="12" eb="14">
      <t>ショカイ</t>
    </rPh>
    <rPh sb="14" eb="16">
      <t>メンセツ</t>
    </rPh>
    <rPh sb="17" eb="19">
      <t>ジッシ</t>
    </rPh>
    <rPh sb="21" eb="22">
      <t>モノ</t>
    </rPh>
    <rPh sb="23" eb="24">
      <t>カズ</t>
    </rPh>
    <phoneticPr fontId="4"/>
  </si>
  <si>
    <t>（参考）特定健診・特定保健指導法定報告</t>
    <rPh sb="1" eb="3">
      <t>サンコウ</t>
    </rPh>
    <rPh sb="4" eb="6">
      <t>トクテイ</t>
    </rPh>
    <rPh sb="6" eb="8">
      <t>ケンシン</t>
    </rPh>
    <rPh sb="9" eb="11">
      <t>トクテイ</t>
    </rPh>
    <rPh sb="11" eb="13">
      <t>ホケン</t>
    </rPh>
    <rPh sb="13" eb="15">
      <t>シドウ</t>
    </rPh>
    <rPh sb="15" eb="17">
      <t>ホウテイ</t>
    </rPh>
    <rPh sb="17" eb="19">
      <t>ホウコク</t>
    </rPh>
    <phoneticPr fontId="4"/>
  </si>
  <si>
    <t>3　後期高齢者健診</t>
    <rPh sb="2" eb="4">
      <t>コウキ</t>
    </rPh>
    <rPh sb="4" eb="7">
      <t>コウレイシャ</t>
    </rPh>
    <rPh sb="7" eb="9">
      <t>ケンシン</t>
    </rPh>
    <phoneticPr fontId="4"/>
  </si>
  <si>
    <t>総数</t>
    <rPh sb="0" eb="2">
      <t>ソウスウ</t>
    </rPh>
    <phoneticPr fontId="4"/>
  </si>
  <si>
    <t>実施率</t>
    <rPh sb="0" eb="2">
      <t>ジッシ</t>
    </rPh>
    <rPh sb="2" eb="3">
      <t>リツ</t>
    </rPh>
    <phoneticPr fontId="3"/>
  </si>
  <si>
    <t>健診</t>
    <rPh sb="0" eb="2">
      <t>ケンシン</t>
    </rPh>
    <phoneticPr fontId="4"/>
  </si>
  <si>
    <t>動機付け
支援</t>
    <rPh sb="0" eb="3">
      <t>ドウキヅ</t>
    </rPh>
    <rPh sb="5" eb="7">
      <t>シエン</t>
    </rPh>
    <phoneticPr fontId="4"/>
  </si>
  <si>
    <t>終了者数</t>
    <rPh sb="0" eb="3">
      <t>シュウリョウシャ</t>
    </rPh>
    <rPh sb="3" eb="4">
      <t>スウ</t>
    </rPh>
    <phoneticPr fontId="3"/>
  </si>
  <si>
    <t>健診有所見状況（重複あり）</t>
    <rPh sb="0" eb="2">
      <t>ケンシン</t>
    </rPh>
    <rPh sb="2" eb="3">
      <t>ユウ</t>
    </rPh>
    <rPh sb="3" eb="5">
      <t>ショケン</t>
    </rPh>
    <rPh sb="5" eb="7">
      <t>ジョウキョウ</t>
    </rPh>
    <rPh sb="8" eb="10">
      <t>ジュウフク</t>
    </rPh>
    <phoneticPr fontId="4"/>
  </si>
  <si>
    <t>積極的
支援</t>
    <rPh sb="0" eb="3">
      <t>セッキョクテキ</t>
    </rPh>
    <rPh sb="4" eb="6">
      <t>シエン</t>
    </rPh>
    <phoneticPr fontId="4"/>
  </si>
  <si>
    <t>合計</t>
    <rPh sb="0" eb="2">
      <t>ゴウケイ</t>
    </rPh>
    <phoneticPr fontId="4"/>
  </si>
  <si>
    <t>※　対象者数及び受診者数は実数ベース（途中加入、途中脱退者等を含む）</t>
    <rPh sb="2" eb="5">
      <t>タイショウシャ</t>
    </rPh>
    <rPh sb="5" eb="6">
      <t>カズ</t>
    </rPh>
    <rPh sb="6" eb="7">
      <t>オヨ</t>
    </rPh>
    <rPh sb="8" eb="11">
      <t>ジュシンシャ</t>
    </rPh>
    <rPh sb="11" eb="12">
      <t>カズ</t>
    </rPh>
    <rPh sb="13" eb="15">
      <t>ジッスウ</t>
    </rPh>
    <rPh sb="19" eb="21">
      <t>トチュウ</t>
    </rPh>
    <rPh sb="21" eb="23">
      <t>カニュウ</t>
    </rPh>
    <rPh sb="24" eb="26">
      <t>トチュウ</t>
    </rPh>
    <rPh sb="26" eb="29">
      <t>ダッタイシャ</t>
    </rPh>
    <rPh sb="29" eb="30">
      <t>トウ</t>
    </rPh>
    <rPh sb="31" eb="32">
      <t>フク</t>
    </rPh>
    <phoneticPr fontId="4"/>
  </si>
  <si>
    <t>※　有所見とは特定健診での保健指導判定域と受診勧奨判定域のもの。</t>
    <rPh sb="2" eb="3">
      <t>ユウ</t>
    </rPh>
    <rPh sb="3" eb="5">
      <t>ショケン</t>
    </rPh>
    <rPh sb="7" eb="9">
      <t>トクテイ</t>
    </rPh>
    <rPh sb="9" eb="11">
      <t>ケンシン</t>
    </rPh>
    <rPh sb="13" eb="15">
      <t>ホケン</t>
    </rPh>
    <rPh sb="15" eb="17">
      <t>シドウ</t>
    </rPh>
    <rPh sb="17" eb="19">
      <t>ハンテイ</t>
    </rPh>
    <rPh sb="19" eb="20">
      <t>イキ</t>
    </rPh>
    <rPh sb="21" eb="23">
      <t>ジュシン</t>
    </rPh>
    <rPh sb="23" eb="25">
      <t>カンショウ</t>
    </rPh>
    <rPh sb="25" eb="27">
      <t>ハンテイ</t>
    </rPh>
    <rPh sb="27" eb="28">
      <t>イキ</t>
    </rPh>
    <phoneticPr fontId="4"/>
  </si>
  <si>
    <t>4　肝炎ウイルス検診</t>
    <rPh sb="2" eb="4">
      <t>カンエン</t>
    </rPh>
    <rPh sb="8" eb="10">
      <t>ケンシン</t>
    </rPh>
    <phoneticPr fontId="4"/>
  </si>
  <si>
    <t>総　数</t>
    <rPh sb="0" eb="1">
      <t>ソウ</t>
    </rPh>
    <rPh sb="2" eb="3">
      <t>スウ</t>
    </rPh>
    <phoneticPr fontId="4"/>
  </si>
  <si>
    <t>受診者数</t>
    <rPh sb="0" eb="2">
      <t>ジュシン</t>
    </rPh>
    <rPh sb="2" eb="3">
      <t>モノ</t>
    </rPh>
    <rPh sb="3" eb="4">
      <t>スウ</t>
    </rPh>
    <phoneticPr fontId="4"/>
  </si>
  <si>
    <t>委託医療機関</t>
    <rPh sb="0" eb="2">
      <t>イタク</t>
    </rPh>
    <rPh sb="2" eb="4">
      <t>イリョウ</t>
    </rPh>
    <rPh sb="4" eb="6">
      <t>キカン</t>
    </rPh>
    <phoneticPr fontId="4"/>
  </si>
  <si>
    <t>Ｃ型Ｂ型</t>
    <rPh sb="1" eb="2">
      <t>カタ</t>
    </rPh>
    <rPh sb="3" eb="4">
      <t>カタ</t>
    </rPh>
    <phoneticPr fontId="3"/>
  </si>
  <si>
    <t>Ｃ型のみ</t>
    <rPh sb="1" eb="2">
      <t>カタ</t>
    </rPh>
    <phoneticPr fontId="3"/>
  </si>
  <si>
    <t>Ｂ型のみ</t>
    <rPh sb="1" eb="2">
      <t>カタ</t>
    </rPh>
    <phoneticPr fontId="3"/>
  </si>
  <si>
    <t>住民集団検診</t>
    <rPh sb="0" eb="2">
      <t>ジュウミン</t>
    </rPh>
    <rPh sb="2" eb="4">
      <t>シュウダン</t>
    </rPh>
    <rPh sb="4" eb="6">
      <t>ケンシン</t>
    </rPh>
    <phoneticPr fontId="4"/>
  </si>
  <si>
    <t>　　　札幌市内に居住する者でこれまでに肝炎ウイルス検査を受けたことがない者を対象に実施。</t>
    <rPh sb="36" eb="37">
      <t>モノ</t>
    </rPh>
    <rPh sb="38" eb="40">
      <t>タイショウ</t>
    </rPh>
    <rPh sb="41" eb="43">
      <t>ジッシ</t>
    </rPh>
    <phoneticPr fontId="3"/>
  </si>
  <si>
    <t>資料　保健所感染症総合対策課</t>
    <rPh sb="0" eb="2">
      <t>シリョウ</t>
    </rPh>
    <rPh sb="3" eb="6">
      <t>ホケンジョ</t>
    </rPh>
    <rPh sb="6" eb="9">
      <t>カンセンショウ</t>
    </rPh>
    <rPh sb="9" eb="11">
      <t>ソウゴウ</t>
    </rPh>
    <rPh sb="11" eb="13">
      <t>タイサク</t>
    </rPh>
    <rPh sb="13" eb="14">
      <t>カ</t>
    </rPh>
    <phoneticPr fontId="3"/>
  </si>
  <si>
    <t>5　訪　問　指　導</t>
    <rPh sb="2" eb="3">
      <t>オトズ</t>
    </rPh>
    <rPh sb="4" eb="5">
      <t>トイ</t>
    </rPh>
    <rPh sb="6" eb="7">
      <t>ユビ</t>
    </rPh>
    <rPh sb="8" eb="9">
      <t>シルベ</t>
    </rPh>
    <phoneticPr fontId="3"/>
  </si>
  <si>
    <t>　（1）　実施状況</t>
    <rPh sb="5" eb="7">
      <t>ジッシ</t>
    </rPh>
    <rPh sb="7" eb="9">
      <t>ジョウキョウ</t>
    </rPh>
    <phoneticPr fontId="3"/>
  </si>
  <si>
    <t>区　　　　　　　　　　　分</t>
    <rPh sb="0" eb="1">
      <t>ク</t>
    </rPh>
    <rPh sb="12" eb="13">
      <t>ブン</t>
    </rPh>
    <phoneticPr fontId="3"/>
  </si>
  <si>
    <t>被訪問指導人員</t>
    <rPh sb="0" eb="1">
      <t>ヒ</t>
    </rPh>
    <rPh sb="1" eb="3">
      <t>ホウモン</t>
    </rPh>
    <rPh sb="3" eb="5">
      <t>シドウ</t>
    </rPh>
    <rPh sb="5" eb="7">
      <t>ジンイン</t>
    </rPh>
    <phoneticPr fontId="3"/>
  </si>
  <si>
    <t>実人員</t>
    <rPh sb="0" eb="1">
      <t>ジツ</t>
    </rPh>
    <rPh sb="1" eb="3">
      <t>ジンイン</t>
    </rPh>
    <phoneticPr fontId="3"/>
  </si>
  <si>
    <t>延人員</t>
    <rPh sb="0" eb="1">
      <t>ノ</t>
    </rPh>
    <rPh sb="1" eb="3">
      <t>ジンイン</t>
    </rPh>
    <phoneticPr fontId="3"/>
  </si>
  <si>
    <t>要指導者等</t>
    <rPh sb="0" eb="1">
      <t>ヨウ</t>
    </rPh>
    <rPh sb="1" eb="4">
      <t>シドウシャ</t>
    </rPh>
    <rPh sb="4" eb="5">
      <t>トウ</t>
    </rPh>
    <phoneticPr fontId="3"/>
  </si>
  <si>
    <t>個別健康教育対象者</t>
    <rPh sb="0" eb="2">
      <t>コベツ</t>
    </rPh>
    <rPh sb="2" eb="4">
      <t>ケンコウ</t>
    </rPh>
    <rPh sb="4" eb="6">
      <t>キョウイク</t>
    </rPh>
    <rPh sb="6" eb="9">
      <t>タイショウシャ</t>
    </rPh>
    <phoneticPr fontId="3"/>
  </si>
  <si>
    <t>閉じこもり予防</t>
    <rPh sb="0" eb="1">
      <t>ト</t>
    </rPh>
    <rPh sb="5" eb="7">
      <t>ヨボウ</t>
    </rPh>
    <phoneticPr fontId="3"/>
  </si>
  <si>
    <t>介護家族者</t>
    <rPh sb="0" eb="2">
      <t>カイゴ</t>
    </rPh>
    <rPh sb="2" eb="4">
      <t>カゾク</t>
    </rPh>
    <rPh sb="4" eb="5">
      <t>シャ</t>
    </rPh>
    <phoneticPr fontId="3"/>
  </si>
  <si>
    <t>寝たきり者</t>
    <rPh sb="0" eb="1">
      <t>ネ</t>
    </rPh>
    <rPh sb="4" eb="5">
      <t>シャ</t>
    </rPh>
    <phoneticPr fontId="3"/>
  </si>
  <si>
    <t xml:space="preserve">(再 掲) </t>
    <phoneticPr fontId="3"/>
  </si>
  <si>
    <t>口腔衛生指導</t>
    <rPh sb="0" eb="1">
      <t>クチ</t>
    </rPh>
    <rPh sb="1" eb="2">
      <t>コウ</t>
    </rPh>
    <rPh sb="2" eb="4">
      <t>エイセイ</t>
    </rPh>
    <rPh sb="4" eb="6">
      <t>シドウ</t>
    </rPh>
    <phoneticPr fontId="3"/>
  </si>
  <si>
    <t>栄 養 指 導</t>
    <rPh sb="0" eb="1">
      <t>エイ</t>
    </rPh>
    <rPh sb="2" eb="3">
      <t>マモル</t>
    </rPh>
    <rPh sb="4" eb="5">
      <t>ユビ</t>
    </rPh>
    <rPh sb="6" eb="7">
      <t>シルベ</t>
    </rPh>
    <phoneticPr fontId="3"/>
  </si>
  <si>
    <t>認知症の者</t>
    <rPh sb="0" eb="2">
      <t>ニンチ</t>
    </rPh>
    <rPh sb="2" eb="3">
      <t>ショウ</t>
    </rPh>
    <rPh sb="4" eb="5">
      <t>モノ</t>
    </rPh>
    <phoneticPr fontId="3"/>
  </si>
  <si>
    <t>対象年齢：40～64歳</t>
    <phoneticPr fontId="3"/>
  </si>
  <si>
    <r>
      <t>資料　保健所健康企画</t>
    </r>
    <r>
      <rPr>
        <sz val="10"/>
        <color indexed="8"/>
        <rFont val="ＭＳ Ｐ明朝"/>
        <family val="1"/>
        <charset val="128"/>
      </rPr>
      <t>課</t>
    </r>
    <rPh sb="0" eb="2">
      <t>シリョウ</t>
    </rPh>
    <rPh sb="3" eb="6">
      <t>ホケンジョ</t>
    </rPh>
    <rPh sb="6" eb="8">
      <t>ケンコウ</t>
    </rPh>
    <rPh sb="8" eb="10">
      <t>キカク</t>
    </rPh>
    <rPh sb="10" eb="11">
      <t>カ</t>
    </rPh>
    <phoneticPr fontId="3"/>
  </si>
  <si>
    <t xml:space="preserve">  (2)　従事者延人員</t>
    <rPh sb="6" eb="9">
      <t>ジュウジシャ</t>
    </rPh>
    <rPh sb="9" eb="10">
      <t>ノ</t>
    </rPh>
    <rPh sb="10" eb="12">
      <t>ジンイン</t>
    </rPh>
    <phoneticPr fontId="3"/>
  </si>
  <si>
    <t>医　師</t>
    <rPh sb="0" eb="1">
      <t>イ</t>
    </rPh>
    <rPh sb="2" eb="3">
      <t>シ</t>
    </rPh>
    <phoneticPr fontId="3"/>
  </si>
  <si>
    <t>看護師</t>
    <rPh sb="0" eb="1">
      <t>ミ</t>
    </rPh>
    <rPh sb="1" eb="2">
      <t>マモル</t>
    </rPh>
    <rPh sb="2" eb="3">
      <t>シ</t>
    </rPh>
    <phoneticPr fontId="3"/>
  </si>
  <si>
    <t>歯科衛生士</t>
    <rPh sb="0" eb="2">
      <t>シカ</t>
    </rPh>
    <rPh sb="2" eb="5">
      <t>エイセイシ</t>
    </rPh>
    <phoneticPr fontId="3"/>
  </si>
  <si>
    <t>本市職員実施分 *</t>
    <rPh sb="0" eb="1">
      <t>ホン</t>
    </rPh>
    <rPh sb="1" eb="4">
      <t>シショクイン</t>
    </rPh>
    <rPh sb="4" eb="6">
      <t>ジッシ</t>
    </rPh>
    <rPh sb="6" eb="7">
      <t>ブン</t>
    </rPh>
    <phoneticPr fontId="3"/>
  </si>
  <si>
    <t>委託機関等実施分</t>
    <rPh sb="0" eb="2">
      <t>イタク</t>
    </rPh>
    <rPh sb="2" eb="4">
      <t>キカン</t>
    </rPh>
    <rPh sb="4" eb="5">
      <t>トウ</t>
    </rPh>
    <rPh sb="5" eb="7">
      <t>ジッシ</t>
    </rPh>
    <rPh sb="7" eb="8">
      <t>ブン</t>
    </rPh>
    <phoneticPr fontId="3"/>
  </si>
  <si>
    <t>*　臨時職員を含む。</t>
    <rPh sb="2" eb="4">
      <t>リンジ</t>
    </rPh>
    <rPh sb="4" eb="6">
      <t>ショクイン</t>
    </rPh>
    <rPh sb="7" eb="8">
      <t>フク</t>
    </rPh>
    <phoneticPr fontId="3"/>
  </si>
  <si>
    <r>
      <t>資料　保健所健康企画</t>
    </r>
    <r>
      <rPr>
        <sz val="10"/>
        <color indexed="8"/>
        <rFont val="ＭＳ Ｐ明朝"/>
        <family val="1"/>
        <charset val="128"/>
      </rPr>
      <t>課</t>
    </r>
    <rPh sb="3" eb="6">
      <t>ホケンジョ</t>
    </rPh>
    <rPh sb="6" eb="8">
      <t>ケンコウ</t>
    </rPh>
    <rPh sb="8" eb="10">
      <t>キカク</t>
    </rPh>
    <rPh sb="10" eb="11">
      <t>カ</t>
    </rPh>
    <phoneticPr fontId="3"/>
  </si>
  <si>
    <t>がんで
あった者</t>
    <rPh sb="7" eb="8">
      <t>モノ</t>
    </rPh>
    <phoneticPr fontId="3"/>
  </si>
  <si>
    <t>総数</t>
    <rPh sb="0" eb="1">
      <t>フサ</t>
    </rPh>
    <rPh sb="1" eb="2">
      <t>カズ</t>
    </rPh>
    <phoneticPr fontId="3"/>
  </si>
  <si>
    <t>　（6）　胃 が ん リ ス ク 判 定</t>
    <rPh sb="5" eb="6">
      <t>イ</t>
    </rPh>
    <rPh sb="17" eb="18">
      <t>ハン</t>
    </rPh>
    <rPh sb="19" eb="20">
      <t>サダム</t>
    </rPh>
    <phoneticPr fontId="3"/>
  </si>
  <si>
    <t>リスク判定</t>
    <rPh sb="3" eb="5">
      <t>ハンテイ</t>
    </rPh>
    <phoneticPr fontId="3"/>
  </si>
  <si>
    <t>40歳</t>
    <rPh sb="2" eb="3">
      <t>サイ</t>
    </rPh>
    <phoneticPr fontId="3"/>
  </si>
  <si>
    <t>42歳</t>
    <rPh sb="2" eb="3">
      <t>サイ</t>
    </rPh>
    <phoneticPr fontId="3"/>
  </si>
  <si>
    <t>44歳</t>
    <rPh sb="2" eb="3">
      <t>サイ</t>
    </rPh>
    <phoneticPr fontId="3"/>
  </si>
  <si>
    <t>46歳</t>
    <rPh sb="2" eb="3">
      <t>サイ</t>
    </rPh>
    <phoneticPr fontId="3"/>
  </si>
  <si>
    <t>48歳</t>
    <rPh sb="2" eb="3">
      <t>サイ</t>
    </rPh>
    <phoneticPr fontId="3"/>
  </si>
  <si>
    <t>令和2年度</t>
    <phoneticPr fontId="3"/>
  </si>
  <si>
    <t>受診者
(合計)</t>
    <rPh sb="0" eb="2">
      <t>ジュシン</t>
    </rPh>
    <rPh sb="2" eb="3">
      <t>シャ</t>
    </rPh>
    <rPh sb="5" eb="7">
      <t>ゴウケイ</t>
    </rPh>
    <phoneticPr fontId="3"/>
  </si>
  <si>
    <t>検査種別受診者内訳</t>
    <rPh sb="0" eb="2">
      <t>ケンサ</t>
    </rPh>
    <rPh sb="2" eb="4">
      <t>シュベツ</t>
    </rPh>
    <rPh sb="4" eb="7">
      <t>ジュシンシャ</t>
    </rPh>
    <rPh sb="7" eb="9">
      <t>ウチワケ</t>
    </rPh>
    <phoneticPr fontId="3"/>
  </si>
  <si>
    <t>胃部エックス
線検査</t>
    <rPh sb="0" eb="2">
      <t>イブ</t>
    </rPh>
    <rPh sb="7" eb="8">
      <t>セン</t>
    </rPh>
    <rPh sb="8" eb="10">
      <t>ケンサ</t>
    </rPh>
    <phoneticPr fontId="3"/>
  </si>
  <si>
    <t>胃内視鏡
検査</t>
    <rPh sb="0" eb="1">
      <t>イ</t>
    </rPh>
    <rPh sb="1" eb="4">
      <t>ナイシキョウ</t>
    </rPh>
    <rPh sb="5" eb="7">
      <t>ケンサ</t>
    </rPh>
    <phoneticPr fontId="3"/>
  </si>
  <si>
    <t>がんの疑い
のある者</t>
  </si>
  <si>
    <t>50歳～54歳</t>
    <rPh sb="2" eb="3">
      <t>サイ</t>
    </rPh>
    <rPh sb="6" eb="7">
      <t>サイ</t>
    </rPh>
    <phoneticPr fontId="3"/>
  </si>
  <si>
    <t>60　 ～64</t>
    <phoneticPr fontId="3"/>
  </si>
  <si>
    <t>65　 ～69</t>
    <phoneticPr fontId="3"/>
  </si>
  <si>
    <t>70　 ～74</t>
    <phoneticPr fontId="3"/>
  </si>
  <si>
    <t>55　 ～59</t>
    <phoneticPr fontId="3"/>
  </si>
  <si>
    <t>※要精密検査者については、結果の把握により人数が増減する可能性がある。</t>
    <phoneticPr fontId="3"/>
  </si>
  <si>
    <t>腺 腫 の
あった者</t>
    <rPh sb="0" eb="1">
      <t>セン</t>
    </rPh>
    <rPh sb="2" eb="3">
      <t>シュ</t>
    </rPh>
    <rPh sb="9" eb="10">
      <t>モノ</t>
    </rPh>
    <phoneticPr fontId="3"/>
  </si>
  <si>
    <t>50　 ～54</t>
    <phoneticPr fontId="3"/>
  </si>
  <si>
    <t>75　 ～79</t>
    <phoneticPr fontId="3"/>
  </si>
  <si>
    <t>45　 ～49</t>
    <phoneticPr fontId="3"/>
  </si>
  <si>
    <t>C I N 3 で
あ っ た者</t>
    <rPh sb="15" eb="16">
      <t>モノ</t>
    </rPh>
    <phoneticPr fontId="3"/>
  </si>
  <si>
    <t>A I S で
あった者</t>
    <rPh sb="11" eb="12">
      <t>モノ</t>
    </rPh>
    <phoneticPr fontId="3"/>
  </si>
  <si>
    <t>C I N 2 で
あ っ た者</t>
    <rPh sb="15" eb="16">
      <t>モノ</t>
    </rPh>
    <phoneticPr fontId="3"/>
  </si>
  <si>
    <t>CIN3又はCIN2のいずれかで区別できない者</t>
    <rPh sb="4" eb="5">
      <t>マタ</t>
    </rPh>
    <rPh sb="16" eb="18">
      <t>クベツ</t>
    </rPh>
    <rPh sb="22" eb="23">
      <t>モノ</t>
    </rPh>
    <phoneticPr fontId="3"/>
  </si>
  <si>
    <t>C I N 1 で
あ っ た者</t>
    <rPh sb="15" eb="16">
      <t>モノ</t>
    </rPh>
    <phoneticPr fontId="3"/>
  </si>
  <si>
    <t>がん、AIS及びCIN以外の疾患であった者</t>
    <rPh sb="6" eb="7">
      <t>オヨ</t>
    </rPh>
    <rPh sb="11" eb="13">
      <t>イガイ</t>
    </rPh>
    <rPh sb="14" eb="16">
      <t>シッカン</t>
    </rPh>
    <rPh sb="20" eb="21">
      <t>モノ</t>
    </rPh>
    <phoneticPr fontId="3"/>
  </si>
  <si>
    <t>体　　　　　部</t>
    <rPh sb="0" eb="1">
      <t>カラダ</t>
    </rPh>
    <phoneticPr fontId="3"/>
  </si>
  <si>
    <t>検索内容</t>
    <rPh sb="0" eb="2">
      <t>ケンサク</t>
    </rPh>
    <rPh sb="2" eb="4">
      <t>ナイヨウ</t>
    </rPh>
    <phoneticPr fontId="3"/>
  </si>
  <si>
    <t>マンモのみ</t>
    <phoneticPr fontId="3"/>
  </si>
  <si>
    <t>マンモ＋エコー</t>
    <phoneticPr fontId="3"/>
  </si>
  <si>
    <t>合計</t>
    <rPh sb="0" eb="2">
      <t>ゴウケイ</t>
    </rPh>
    <phoneticPr fontId="3"/>
  </si>
  <si>
    <t>※要精密検査者については、結果の把握により人数が増減する可能性がある。</t>
    <phoneticPr fontId="3"/>
  </si>
  <si>
    <t>A
ピロリ （－）
PG （－）</t>
    <phoneticPr fontId="3"/>
  </si>
  <si>
    <t>B
ピロリ （＋）
PG （－）</t>
    <phoneticPr fontId="3"/>
  </si>
  <si>
    <t>C
ピロリ （＋）
PG （＋）</t>
    <phoneticPr fontId="3"/>
  </si>
  <si>
    <t>D
ピロリ （－）
PG （＋）</t>
    <phoneticPr fontId="3"/>
  </si>
  <si>
    <t>　（7）　前 立 腺 が ん （Ｐ Ｓ Ａ） 検 査</t>
    <rPh sb="5" eb="6">
      <t>マエ</t>
    </rPh>
    <rPh sb="7" eb="8">
      <t>タチ</t>
    </rPh>
    <rPh sb="9" eb="10">
      <t>セン</t>
    </rPh>
    <rPh sb="23" eb="24">
      <t>ケン</t>
    </rPh>
    <rPh sb="25" eb="26">
      <t>サ</t>
    </rPh>
    <phoneticPr fontId="3"/>
  </si>
  <si>
    <t>-</t>
    <phoneticPr fontId="3"/>
  </si>
  <si>
    <t>-</t>
    <phoneticPr fontId="3"/>
  </si>
  <si>
    <t>-</t>
    <phoneticPr fontId="3"/>
  </si>
  <si>
    <t>-</t>
    <phoneticPr fontId="3"/>
  </si>
  <si>
    <t>-</t>
    <phoneticPr fontId="3"/>
  </si>
  <si>
    <t>-</t>
    <phoneticPr fontId="3"/>
  </si>
  <si>
    <t>-</t>
    <phoneticPr fontId="3"/>
  </si>
  <si>
    <t>-</t>
    <phoneticPr fontId="3"/>
  </si>
  <si>
    <t>-</t>
    <phoneticPr fontId="3"/>
  </si>
  <si>
    <t>B M I</t>
    <phoneticPr fontId="4"/>
  </si>
  <si>
    <t>ＨＤＬコレステロール</t>
    <phoneticPr fontId="4"/>
  </si>
  <si>
    <t>ＬＤＬコレステロール</t>
    <phoneticPr fontId="4"/>
  </si>
  <si>
    <t>ヘモグロビンＡ１ｃ</t>
    <phoneticPr fontId="4"/>
  </si>
  <si>
    <t>ＡＳＴ（ＧＯＴ）</t>
    <phoneticPr fontId="4"/>
  </si>
  <si>
    <t>ＡＬＴ（ＧＰＴ）</t>
    <phoneticPr fontId="4"/>
  </si>
  <si>
    <t>γ-ＧＴ（γ-ＧＴＰ）</t>
    <phoneticPr fontId="4"/>
  </si>
  <si>
    <t>ＬＤＬコレステロール</t>
    <phoneticPr fontId="4"/>
  </si>
  <si>
    <t>ヘモグロビンＡ１ｃ</t>
    <phoneticPr fontId="4"/>
  </si>
  <si>
    <t>※　対象者数及び受診者数、終了者数は法定報
　告ベース（途中加入、途中脱退者等を除く）
※　社会保険診療報酬支払基金へ報告した値。</t>
    <phoneticPr fontId="4"/>
  </si>
  <si>
    <t>ＡＳＴ（ＧＯＴ）</t>
    <phoneticPr fontId="4"/>
  </si>
  <si>
    <t>ＡＬＴ（ＧＰＴ）</t>
    <phoneticPr fontId="4"/>
  </si>
  <si>
    <t>γ-ＧＴ（γ-ＧＴＰ）</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</si>
</sst>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1" formatCode="_ * #,##0_ ;_ * \-#,##0_ ;_ * &quot;-&quot;_ ;_ @_ "/>
    <numFmt numFmtId="176" formatCode="0.0%"/>
    <numFmt numFmtId="177" formatCode="#,##0;_ * \-#,##0_ ;&quot;-&quot;;_ @_ "/>
    <numFmt numFmtId="178" formatCode="#,##0_);[Red]\(#,##0\)"/>
    <numFmt numFmtId="179" formatCode="0.0%\ "/>
    <numFmt numFmtId="180" formatCode="_-* #,##0_-;\-* #,##0_-;_-* &quot;-&quot;_-;_-@_-"/>
  </numFmts>
  <fonts count="23">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sz val="11"/>
      <name val="ＭＳ Ｐ明朝"/>
      <family val="1"/>
      <charset val="128"/>
    </font>
    <font>
      <sz val="10"/>
      <name val="ＭＳ Ｐ明朝"/>
      <family val="1"/>
      <charset val="128"/>
    </font>
    <font>
      <sz val="9"/>
      <name val="ＭＳ Ｐ明朝"/>
      <family val="1"/>
      <charset val="128"/>
    </font>
    <font>
      <sz val="9"/>
      <name val="ＭＳ Ｐゴシック"/>
      <family val="3"/>
      <charset val="128"/>
    </font>
    <font>
      <sz val="11"/>
      <color rgb="FFFF0000"/>
      <name val="ＭＳ Ｐ明朝"/>
      <family val="1"/>
      <charset val="128"/>
    </font>
    <font>
      <sz val="10"/>
      <name val="ＭＳ Ｐゴシック"/>
      <family val="3"/>
      <charset val="128"/>
    </font>
    <font>
      <sz val="14"/>
      <name val="ＭＳ Ｐ明朝"/>
      <family val="1"/>
      <charset val="128"/>
    </font>
    <font>
      <sz val="10"/>
      <name val="ＭＳ 明朝"/>
      <family val="1"/>
      <charset val="128"/>
    </font>
    <font>
      <sz val="10"/>
      <color indexed="8"/>
      <name val="ＭＳ Ｐ明朝"/>
      <family val="1"/>
      <charset val="128"/>
    </font>
    <font>
      <sz val="11"/>
      <name val="ＭＳ Ｐゴシック"/>
      <family val="3"/>
      <charset val="128"/>
      <scheme val="major"/>
    </font>
    <font>
      <sz val="10"/>
      <name val="ＭＳ Ｐゴシック"/>
      <family val="3"/>
      <charset val="128"/>
      <scheme val="major"/>
    </font>
    <font>
      <sz val="11"/>
      <color theme="1"/>
      <name val="ＭＳ Ｐ明朝"/>
      <family val="1"/>
      <charset val="128"/>
    </font>
    <font>
      <sz val="14.5"/>
      <color theme="1"/>
      <name val="ＭＳ Ｐゴシック"/>
      <family val="3"/>
      <charset val="128"/>
    </font>
    <font>
      <sz val="11"/>
      <color theme="1"/>
      <name val="ＭＳ Ｐゴシック"/>
      <family val="3"/>
      <charset val="128"/>
    </font>
    <font>
      <sz val="12"/>
      <color theme="1"/>
      <name val="ＭＳ Ｐゴシック"/>
      <family val="3"/>
      <charset val="128"/>
    </font>
    <font>
      <sz val="10"/>
      <color theme="1"/>
      <name val="ＭＳ Ｐ明朝"/>
      <family val="1"/>
      <charset val="128"/>
    </font>
    <font>
      <sz val="9"/>
      <color theme="1"/>
      <name val="ＭＳ Ｐ明朝"/>
      <family val="1"/>
      <charset val="128"/>
    </font>
    <font>
      <sz val="8"/>
      <color theme="1"/>
      <name val="ＭＳ Ｐゴシック"/>
      <family val="3"/>
      <charset val="128"/>
    </font>
    <font>
      <sz val="8"/>
      <color theme="1"/>
      <name val="ＭＳ Ｐ明朝"/>
      <family val="1"/>
      <charset val="128"/>
    </font>
  </fonts>
  <fills count="2">
    <fill>
      <patternFill patternType="none"/>
    </fill>
    <fill>
      <patternFill patternType="gray125"/>
    </fill>
  </fills>
  <borders count="38">
    <border>
      <left/>
      <right/>
      <top/>
      <bottom/>
      <diagonal/>
    </border>
    <border>
      <left/>
      <right/>
      <top style="thin">
        <color indexed="64"/>
      </top>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bottom/>
      <diagonal/>
    </border>
    <border>
      <left style="hair">
        <color indexed="64"/>
      </left>
      <right/>
      <top/>
      <bottom/>
      <diagonal/>
    </border>
    <border>
      <left style="hair">
        <color indexed="64"/>
      </left>
      <right/>
      <top/>
      <bottom style="hair">
        <color indexed="64"/>
      </bottom>
      <diagonal/>
    </border>
    <border>
      <left style="hair">
        <color indexed="64"/>
      </left>
      <right/>
      <top style="hair">
        <color indexed="64"/>
      </top>
      <bottom/>
      <diagonal/>
    </border>
    <border>
      <left/>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hair">
        <color indexed="64"/>
      </left>
      <right style="hair">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hair">
        <color indexed="64"/>
      </top>
      <bottom/>
      <diagonal/>
    </border>
    <border>
      <left/>
      <right style="hair">
        <color indexed="64"/>
      </right>
      <top style="hair">
        <color indexed="64"/>
      </top>
      <bottom/>
      <diagonal/>
    </border>
    <border>
      <left/>
      <right style="hair">
        <color indexed="64"/>
      </right>
      <top/>
      <bottom style="thin">
        <color indexed="64"/>
      </bottom>
      <diagonal/>
    </border>
    <border>
      <left/>
      <right/>
      <top style="hair">
        <color indexed="64"/>
      </top>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bottom/>
      <diagonal/>
    </border>
    <border>
      <left style="hair">
        <color indexed="64"/>
      </left>
      <right/>
      <top style="thin">
        <color indexed="64"/>
      </top>
      <bottom/>
      <diagonal/>
    </border>
    <border diagonalUp="1">
      <left style="hair">
        <color indexed="64"/>
      </left>
      <right style="hair">
        <color indexed="64"/>
      </right>
      <top style="thin">
        <color indexed="64"/>
      </top>
      <bottom/>
      <diagonal style="hair">
        <color indexed="64"/>
      </diagonal>
    </border>
    <border diagonalUp="1">
      <left style="hair">
        <color indexed="64"/>
      </left>
      <right/>
      <top style="thin">
        <color indexed="64"/>
      </top>
      <bottom/>
      <diagonal style="hair">
        <color indexed="64"/>
      </diagonal>
    </border>
    <border diagonalUp="1">
      <left style="hair">
        <color indexed="64"/>
      </left>
      <right style="hair">
        <color indexed="64"/>
      </right>
      <top/>
      <bottom/>
      <diagonal style="hair">
        <color indexed="64"/>
      </diagonal>
    </border>
    <border diagonalUp="1">
      <left style="hair">
        <color indexed="64"/>
      </left>
      <right/>
      <top/>
      <bottom/>
      <diagonal style="hair">
        <color indexed="64"/>
      </diagonal>
    </border>
    <border diagonalUp="1">
      <left style="hair">
        <color indexed="64"/>
      </left>
      <right style="hair">
        <color indexed="64"/>
      </right>
      <top/>
      <bottom style="thin">
        <color indexed="64"/>
      </bottom>
      <diagonal style="hair">
        <color indexed="64"/>
      </diagonal>
    </border>
    <border diagonalUp="1">
      <left style="hair">
        <color indexed="64"/>
      </left>
      <right/>
      <top/>
      <bottom style="thin">
        <color indexed="64"/>
      </bottom>
      <diagonal style="hair">
        <color indexed="64"/>
      </diagonal>
    </border>
  </borders>
  <cellStyleXfs count="4">
    <xf numFmtId="0" fontId="0" fillId="0" borderId="0"/>
    <xf numFmtId="9" fontId="1" fillId="0" borderId="0" applyFont="0" applyFill="0" applyBorder="0" applyAlignment="0" applyProtection="0"/>
    <xf numFmtId="38" fontId="1" fillId="0" borderId="0" applyFont="0" applyFill="0" applyBorder="0" applyAlignment="0" applyProtection="0"/>
    <xf numFmtId="0" fontId="1" fillId="0" borderId="0"/>
  </cellStyleXfs>
  <cellXfs count="374">
    <xf numFmtId="0" fontId="0" fillId="0" borderId="0" xfId="0"/>
    <xf numFmtId="0" fontId="2" fillId="0" borderId="0" xfId="0" applyFont="1" applyFill="1" applyAlignment="1">
      <alignment horizontal="left" vertical="center"/>
    </xf>
    <xf numFmtId="0" fontId="1" fillId="0" borderId="0" xfId="0" applyFont="1" applyFill="1" applyAlignment="1">
      <alignment horizontal="left" vertical="center"/>
    </xf>
    <xf numFmtId="0" fontId="4" fillId="0" borderId="0" xfId="0" applyFont="1" applyFill="1"/>
    <xf numFmtId="0" fontId="4" fillId="0" borderId="0" xfId="0" applyFont="1" applyFill="1" applyBorder="1" applyAlignment="1">
      <alignment horizontal="left" vertical="center"/>
    </xf>
    <xf numFmtId="0" fontId="4" fillId="0" borderId="0" xfId="0" applyFont="1" applyFill="1" applyBorder="1"/>
    <xf numFmtId="0" fontId="4" fillId="0" borderId="0" xfId="0" applyFont="1" applyFill="1" applyBorder="1" applyAlignment="1">
      <alignment horizontal="right" vertical="center"/>
    </xf>
    <xf numFmtId="0" fontId="5" fillId="0" borderId="0" xfId="0" applyFont="1" applyFill="1" applyBorder="1" applyAlignment="1">
      <alignment horizontal="right" vertical="center"/>
    </xf>
    <xf numFmtId="0" fontId="6" fillId="0" borderId="9" xfId="0" applyFont="1" applyFill="1" applyBorder="1" applyAlignment="1">
      <alignment horizontal="center" vertical="center" wrapText="1"/>
    </xf>
    <xf numFmtId="0" fontId="6" fillId="0" borderId="10" xfId="0" applyFont="1" applyFill="1" applyBorder="1" applyAlignment="1">
      <alignment horizontal="distributed" vertical="center" justifyLastLine="1"/>
    </xf>
    <xf numFmtId="41" fontId="1" fillId="0" borderId="9" xfId="0" applyNumberFormat="1" applyFont="1" applyFill="1" applyBorder="1" applyAlignment="1"/>
    <xf numFmtId="41" fontId="1" fillId="0" borderId="10" xfId="0" applyNumberFormat="1" applyFont="1" applyFill="1" applyBorder="1" applyAlignment="1"/>
    <xf numFmtId="41" fontId="4" fillId="0" borderId="0" xfId="0" applyNumberFormat="1" applyFont="1" applyFill="1" applyBorder="1"/>
    <xf numFmtId="0" fontId="5" fillId="0" borderId="0" xfId="0" applyFont="1" applyFill="1" applyBorder="1" applyAlignment="1">
      <alignment horizontal="center"/>
    </xf>
    <xf numFmtId="0" fontId="5" fillId="0" borderId="0" xfId="0" applyFont="1" applyFill="1" applyBorder="1" applyAlignment="1">
      <alignment horizontal="left"/>
    </xf>
    <xf numFmtId="41" fontId="1" fillId="0" borderId="13" xfId="0" applyNumberFormat="1" applyFont="1" applyFill="1" applyBorder="1" applyAlignment="1"/>
    <xf numFmtId="41" fontId="1" fillId="0" borderId="14" xfId="0" applyNumberFormat="1" applyFont="1" applyFill="1" applyBorder="1" applyAlignment="1"/>
    <xf numFmtId="0" fontId="5" fillId="0" borderId="0" xfId="0" applyFont="1" applyFill="1" applyBorder="1" applyAlignment="1">
      <alignment horizontal="distributed"/>
    </xf>
    <xf numFmtId="41" fontId="1" fillId="0" borderId="8" xfId="0" applyNumberFormat="1" applyFont="1" applyFill="1" applyBorder="1" applyAlignment="1"/>
    <xf numFmtId="41" fontId="1" fillId="0" borderId="15" xfId="0" applyNumberFormat="1" applyFont="1" applyFill="1" applyBorder="1" applyAlignment="1"/>
    <xf numFmtId="0" fontId="4" fillId="0" borderId="0" xfId="0" applyFont="1" applyFill="1" applyBorder="1" applyAlignment="1"/>
    <xf numFmtId="41" fontId="4" fillId="0" borderId="13" xfId="0" applyNumberFormat="1" applyFont="1" applyFill="1" applyBorder="1" applyAlignment="1"/>
    <xf numFmtId="41" fontId="4" fillId="0" borderId="16" xfId="0" applyNumberFormat="1" applyFont="1" applyFill="1" applyBorder="1" applyAlignment="1"/>
    <xf numFmtId="41" fontId="4" fillId="0" borderId="14" xfId="0" applyNumberFormat="1" applyFont="1" applyFill="1" applyBorder="1" applyAlignment="1"/>
    <xf numFmtId="0" fontId="5" fillId="0" borderId="17" xfId="0" applyFont="1" applyFill="1" applyBorder="1" applyAlignment="1">
      <alignment horizontal="center"/>
    </xf>
    <xf numFmtId="0" fontId="5" fillId="0" borderId="17" xfId="0" applyFont="1" applyFill="1" applyBorder="1" applyAlignment="1">
      <alignment horizontal="distributed"/>
    </xf>
    <xf numFmtId="41" fontId="4" fillId="0" borderId="18" xfId="0" applyNumberFormat="1" applyFont="1" applyFill="1" applyBorder="1" applyAlignment="1"/>
    <xf numFmtId="41" fontId="4" fillId="0" borderId="19" xfId="0" applyNumberFormat="1" applyFont="1" applyFill="1" applyBorder="1" applyAlignment="1"/>
    <xf numFmtId="0" fontId="5" fillId="0" borderId="0" xfId="0" applyFont="1" applyFill="1" applyAlignment="1">
      <alignment horizontal="right" vertical="center"/>
    </xf>
    <xf numFmtId="0" fontId="5" fillId="0" borderId="0" xfId="0" applyFont="1" applyFill="1" applyAlignment="1">
      <alignment horizontal="right"/>
    </xf>
    <xf numFmtId="41" fontId="4" fillId="0" borderId="0" xfId="0" applyNumberFormat="1" applyFont="1" applyFill="1"/>
    <xf numFmtId="176" fontId="4" fillId="0" borderId="0" xfId="1" applyNumberFormat="1" applyFont="1" applyFill="1" applyBorder="1"/>
    <xf numFmtId="41" fontId="4" fillId="0" borderId="0" xfId="0" applyNumberFormat="1" applyFont="1" applyFill="1" applyBorder="1" applyAlignment="1"/>
    <xf numFmtId="0" fontId="4" fillId="0" borderId="0" xfId="0" applyFont="1" applyFill="1" applyAlignment="1"/>
    <xf numFmtId="0" fontId="6" fillId="0" borderId="16" xfId="0" applyFont="1" applyFill="1" applyBorder="1" applyAlignment="1">
      <alignment horizontal="distributed" vertical="center" justifyLastLine="1"/>
    </xf>
    <xf numFmtId="0" fontId="5" fillId="0" borderId="0" xfId="0" applyFont="1" applyFill="1" applyBorder="1" applyAlignment="1"/>
    <xf numFmtId="0" fontId="5" fillId="0" borderId="0" xfId="0" applyFont="1" applyFill="1"/>
    <xf numFmtId="0" fontId="2" fillId="0" borderId="0" xfId="0" applyFont="1" applyFill="1" applyAlignment="1">
      <alignment vertical="center"/>
    </xf>
    <xf numFmtId="0" fontId="4" fillId="0" borderId="0" xfId="0" applyFont="1" applyFill="1" applyAlignment="1">
      <alignment vertical="center"/>
    </xf>
    <xf numFmtId="0" fontId="4" fillId="0" borderId="0" xfId="0" applyFont="1" applyFill="1" applyBorder="1" applyAlignment="1">
      <alignment vertical="center"/>
    </xf>
    <xf numFmtId="0" fontId="5" fillId="0" borderId="21" xfId="0" applyFont="1" applyFill="1" applyBorder="1" applyAlignment="1">
      <alignment horizontal="distributed" vertical="center" justifyLastLine="1"/>
    </xf>
    <xf numFmtId="0" fontId="5" fillId="0" borderId="20"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12" xfId="0" applyFont="1" applyFill="1" applyBorder="1" applyAlignment="1">
      <alignment horizontal="distributed" vertical="center" justifyLastLine="1"/>
    </xf>
    <xf numFmtId="41" fontId="1" fillId="0" borderId="9" xfId="0" applyNumberFormat="1" applyFont="1" applyFill="1" applyBorder="1" applyAlignment="1">
      <alignment vertical="center"/>
    </xf>
    <xf numFmtId="41" fontId="1" fillId="0" borderId="10" xfId="0" applyNumberFormat="1" applyFont="1" applyFill="1" applyBorder="1" applyAlignment="1">
      <alignment vertical="center"/>
    </xf>
    <xf numFmtId="0" fontId="5" fillId="0" borderId="23" xfId="0" applyFont="1" applyFill="1" applyBorder="1" applyAlignment="1">
      <alignment horizontal="center" vertical="center"/>
    </xf>
    <xf numFmtId="41" fontId="1" fillId="0" borderId="22" xfId="0" applyNumberFormat="1" applyFont="1" applyFill="1" applyBorder="1" applyAlignment="1">
      <alignment vertical="center"/>
    </xf>
    <xf numFmtId="41" fontId="4" fillId="0" borderId="22" xfId="0" applyNumberFormat="1" applyFont="1" applyFill="1" applyBorder="1" applyAlignment="1">
      <alignment vertical="center"/>
    </xf>
    <xf numFmtId="41" fontId="4" fillId="0" borderId="16" xfId="0" applyNumberFormat="1" applyFont="1" applyFill="1" applyBorder="1" applyAlignment="1">
      <alignment vertical="center"/>
    </xf>
    <xf numFmtId="0" fontId="5" fillId="0" borderId="24" xfId="0" applyFont="1" applyFill="1" applyBorder="1" applyAlignment="1">
      <alignment horizontal="center" vertical="center"/>
    </xf>
    <xf numFmtId="41" fontId="1" fillId="0" borderId="18" xfId="0" applyNumberFormat="1" applyFont="1" applyFill="1" applyBorder="1" applyAlignment="1">
      <alignment vertical="center"/>
    </xf>
    <xf numFmtId="41" fontId="4" fillId="0" borderId="18" xfId="0" applyNumberFormat="1" applyFont="1" applyFill="1" applyBorder="1" applyAlignment="1">
      <alignment vertical="center"/>
    </xf>
    <xf numFmtId="41" fontId="4" fillId="0" borderId="19" xfId="0" applyNumberFormat="1" applyFont="1" applyFill="1" applyBorder="1" applyAlignment="1">
      <alignment vertical="center"/>
    </xf>
    <xf numFmtId="0" fontId="5" fillId="0" borderId="0" xfId="0" applyFont="1" applyFill="1" applyAlignment="1"/>
    <xf numFmtId="0" fontId="4" fillId="0" borderId="0" xfId="0" applyFont="1" applyFill="1" applyAlignment="1">
      <alignment horizontal="right"/>
    </xf>
    <xf numFmtId="0" fontId="8" fillId="0" borderId="0" xfId="0" applyFont="1" applyFill="1" applyAlignment="1">
      <alignment vertical="center"/>
    </xf>
    <xf numFmtId="0" fontId="1" fillId="0" borderId="0" xfId="0" applyFont="1" applyFill="1" applyAlignment="1">
      <alignment vertical="center"/>
    </xf>
    <xf numFmtId="0" fontId="5" fillId="0" borderId="21" xfId="0" applyFont="1" applyFill="1" applyBorder="1" applyAlignment="1">
      <alignment horizontal="center" vertical="center"/>
    </xf>
    <xf numFmtId="0" fontId="5" fillId="0" borderId="26" xfId="0" applyFont="1" applyFill="1" applyBorder="1" applyAlignment="1">
      <alignment horizontal="center" vertical="center"/>
    </xf>
    <xf numFmtId="41" fontId="1" fillId="0" borderId="27" xfId="0" applyNumberFormat="1" applyFont="1" applyFill="1" applyBorder="1" applyAlignment="1">
      <alignment vertical="center"/>
    </xf>
    <xf numFmtId="41" fontId="4" fillId="0" borderId="27" xfId="0" applyNumberFormat="1" applyFont="1" applyFill="1" applyBorder="1" applyAlignment="1">
      <alignment vertical="center"/>
    </xf>
    <xf numFmtId="41" fontId="4" fillId="0" borderId="28" xfId="0" applyNumberFormat="1" applyFont="1" applyFill="1" applyBorder="1" applyAlignment="1">
      <alignment vertical="center"/>
    </xf>
    <xf numFmtId="0" fontId="1" fillId="0" borderId="29" xfId="0" applyFont="1" applyFill="1" applyBorder="1" applyAlignment="1">
      <alignment vertical="center"/>
    </xf>
    <xf numFmtId="0" fontId="1" fillId="0" borderId="0" xfId="0" applyFont="1" applyFill="1" applyAlignment="1"/>
    <xf numFmtId="0" fontId="5" fillId="0" borderId="12" xfId="0" applyFont="1" applyFill="1" applyBorder="1" applyAlignment="1">
      <alignment horizontal="distributed" vertical="center"/>
    </xf>
    <xf numFmtId="0" fontId="9" fillId="0" borderId="0" xfId="0" applyFont="1" applyFill="1" applyBorder="1" applyAlignment="1">
      <alignment horizontal="distributed" vertical="center"/>
    </xf>
    <xf numFmtId="0" fontId="5" fillId="0" borderId="0" xfId="0" applyFont="1" applyFill="1" applyBorder="1" applyAlignment="1">
      <alignment horizontal="distributed" vertical="center" shrinkToFit="1"/>
    </xf>
    <xf numFmtId="41" fontId="4" fillId="0" borderId="13" xfId="0" applyNumberFormat="1" applyFont="1" applyFill="1" applyBorder="1" applyAlignment="1">
      <alignment vertical="center"/>
    </xf>
    <xf numFmtId="41" fontId="4" fillId="0" borderId="14" xfId="0" applyNumberFormat="1" applyFont="1" applyFill="1" applyBorder="1" applyAlignment="1">
      <alignment vertical="center"/>
    </xf>
    <xf numFmtId="0" fontId="9" fillId="0" borderId="17" xfId="0" applyFont="1" applyFill="1" applyBorder="1" applyAlignment="1">
      <alignment horizontal="distributed" vertical="center"/>
    </xf>
    <xf numFmtId="41" fontId="4" fillId="0" borderId="18" xfId="0" applyNumberFormat="1" applyFont="1" applyFill="1" applyBorder="1" applyAlignment="1">
      <alignment horizontal="right" vertical="center"/>
    </xf>
    <xf numFmtId="41" fontId="4" fillId="0" borderId="19" xfId="0" applyNumberFormat="1" applyFont="1" applyFill="1" applyBorder="1" applyAlignment="1">
      <alignment horizontal="right" vertical="center"/>
    </xf>
    <xf numFmtId="0" fontId="10" fillId="0" borderId="0" xfId="0" applyFont="1" applyFill="1" applyAlignment="1">
      <alignment horizontal="left"/>
    </xf>
    <xf numFmtId="0" fontId="5" fillId="0" borderId="9" xfId="0" applyFont="1" applyFill="1" applyBorder="1" applyAlignment="1">
      <alignment horizontal="center" vertical="center" wrapText="1"/>
    </xf>
    <xf numFmtId="0" fontId="5" fillId="0" borderId="10" xfId="0" applyFont="1" applyFill="1" applyBorder="1" applyAlignment="1">
      <alignment horizontal="center" vertical="center"/>
    </xf>
    <xf numFmtId="177" fontId="0" fillId="0" borderId="9" xfId="0" applyNumberFormat="1" applyFont="1" applyFill="1" applyBorder="1" applyAlignment="1">
      <alignment vertical="center"/>
    </xf>
    <xf numFmtId="177" fontId="0" fillId="0" borderId="10" xfId="0" applyNumberFormat="1" applyFont="1" applyFill="1" applyBorder="1" applyAlignment="1">
      <alignment vertical="center"/>
    </xf>
    <xf numFmtId="0" fontId="5" fillId="0" borderId="23" xfId="0" applyFont="1" applyFill="1" applyBorder="1" applyAlignment="1">
      <alignment horizontal="distributed" vertical="center"/>
    </xf>
    <xf numFmtId="177" fontId="4" fillId="0" borderId="22" xfId="0" applyNumberFormat="1" applyFont="1" applyFill="1" applyBorder="1" applyAlignment="1">
      <alignment vertical="center"/>
    </xf>
    <xf numFmtId="177" fontId="4" fillId="0" borderId="16" xfId="0" applyNumberFormat="1" applyFont="1" applyFill="1" applyBorder="1" applyAlignment="1">
      <alignment vertical="center"/>
    </xf>
    <xf numFmtId="177" fontId="4" fillId="0" borderId="0" xfId="0" applyNumberFormat="1" applyFont="1" applyFill="1"/>
    <xf numFmtId="0" fontId="5" fillId="0" borderId="30" xfId="0" applyFont="1" applyFill="1" applyBorder="1" applyAlignment="1">
      <alignment horizontal="distributed" vertical="center"/>
    </xf>
    <xf numFmtId="177" fontId="4" fillId="0" borderId="13" xfId="0" applyNumberFormat="1" applyFont="1" applyFill="1" applyBorder="1" applyAlignment="1">
      <alignment vertical="center"/>
    </xf>
    <xf numFmtId="177" fontId="4" fillId="0" borderId="14" xfId="0" applyNumberFormat="1" applyFont="1" applyFill="1" applyBorder="1" applyAlignment="1">
      <alignment vertical="center"/>
    </xf>
    <xf numFmtId="0" fontId="5" fillId="0" borderId="30" xfId="0" applyFont="1" applyFill="1" applyBorder="1" applyAlignment="1">
      <alignment horizontal="distributed" vertical="center" wrapText="1"/>
    </xf>
    <xf numFmtId="0" fontId="5" fillId="0" borderId="24" xfId="0" applyFont="1" applyFill="1" applyBorder="1" applyAlignment="1">
      <alignment horizontal="distributed" vertical="center"/>
    </xf>
    <xf numFmtId="177" fontId="4" fillId="0" borderId="18" xfId="0" applyNumberFormat="1" applyFont="1" applyFill="1" applyBorder="1" applyAlignment="1">
      <alignment vertical="center"/>
    </xf>
    <xf numFmtId="0" fontId="9" fillId="0" borderId="0" xfId="0" applyFont="1" applyFill="1" applyAlignment="1">
      <alignment horizontal="right" vertical="center"/>
    </xf>
    <xf numFmtId="0" fontId="4" fillId="0" borderId="12" xfId="0" applyFont="1" applyFill="1" applyBorder="1" applyAlignment="1">
      <alignment horizontal="distributed" vertical="center"/>
    </xf>
    <xf numFmtId="0" fontId="4" fillId="0" borderId="30" xfId="0" applyFont="1" applyBorder="1" applyAlignment="1">
      <alignment horizontal="distributed" vertical="center"/>
    </xf>
    <xf numFmtId="177" fontId="4" fillId="0" borderId="0" xfId="0" applyNumberFormat="1" applyFont="1" applyFill="1" applyBorder="1" applyAlignment="1">
      <alignment vertical="center"/>
    </xf>
    <xf numFmtId="0" fontId="4" fillId="0" borderId="24" xfId="0" applyFont="1" applyBorder="1" applyAlignment="1">
      <alignment horizontal="distributed" vertical="center"/>
    </xf>
    <xf numFmtId="177" fontId="4" fillId="0" borderId="17" xfId="0" applyNumberFormat="1" applyFont="1" applyFill="1" applyBorder="1" applyAlignment="1">
      <alignment vertical="center"/>
    </xf>
    <xf numFmtId="0" fontId="5" fillId="0" borderId="9" xfId="0" applyFont="1" applyFill="1" applyBorder="1" applyAlignment="1">
      <alignment horizontal="distributed" vertical="center" justifyLastLine="1"/>
    </xf>
    <xf numFmtId="0" fontId="2" fillId="0" borderId="0" xfId="0" applyFont="1" applyFill="1" applyAlignment="1">
      <alignment vertical="center"/>
    </xf>
    <xf numFmtId="0" fontId="1" fillId="0" borderId="0" xfId="0" applyFont="1" applyFill="1" applyAlignment="1">
      <alignment vertical="center"/>
    </xf>
    <xf numFmtId="0" fontId="0" fillId="0" borderId="0" xfId="0" applyFill="1"/>
    <xf numFmtId="0" fontId="11" fillId="0" borderId="0" xfId="0" applyFont="1" applyFill="1" applyAlignment="1">
      <alignment horizontal="center"/>
    </xf>
    <xf numFmtId="0" fontId="5" fillId="0" borderId="16" xfId="0" applyFont="1" applyFill="1" applyBorder="1" applyAlignment="1">
      <alignment horizontal="center" vertical="center"/>
    </xf>
    <xf numFmtId="177" fontId="9" fillId="0" borderId="16" xfId="0" applyNumberFormat="1" applyFont="1" applyFill="1" applyBorder="1" applyAlignment="1">
      <alignment vertical="center"/>
    </xf>
    <xf numFmtId="177" fontId="0" fillId="0" borderId="0" xfId="0" applyNumberFormat="1" applyFill="1"/>
    <xf numFmtId="0" fontId="6" fillId="0" borderId="0" xfId="0" applyFont="1" applyFill="1" applyAlignment="1"/>
    <xf numFmtId="0" fontId="7" fillId="0" borderId="0" xfId="0" applyFont="1" applyFill="1" applyAlignment="1"/>
    <xf numFmtId="0" fontId="0" fillId="0" borderId="0" xfId="0" applyFill="1" applyAlignment="1"/>
    <xf numFmtId="0" fontId="5" fillId="0" borderId="0" xfId="0" applyFont="1" applyFill="1" applyAlignment="1">
      <alignment horizontal="left"/>
    </xf>
    <xf numFmtId="0" fontId="6" fillId="0" borderId="0" xfId="0" applyFont="1" applyFill="1" applyAlignment="1">
      <alignment horizontal="right"/>
    </xf>
    <xf numFmtId="0" fontId="5" fillId="0" borderId="0" xfId="0" applyFont="1" applyFill="1" applyAlignment="1">
      <alignment horizontal="left" vertical="center"/>
    </xf>
    <xf numFmtId="0" fontId="5" fillId="0" borderId="10" xfId="0" applyFont="1" applyFill="1" applyBorder="1" applyAlignment="1">
      <alignment horizontal="distributed" vertical="center" justifyLastLine="1"/>
    </xf>
    <xf numFmtId="41" fontId="4" fillId="0" borderId="22" xfId="0" applyNumberFormat="1" applyFont="1" applyFill="1" applyBorder="1" applyAlignment="1"/>
    <xf numFmtId="41" fontId="4" fillId="0" borderId="13" xfId="0" applyNumberFormat="1" applyFont="1" applyFill="1" applyBorder="1" applyAlignment="1">
      <alignment horizontal="right"/>
    </xf>
    <xf numFmtId="41" fontId="4" fillId="0" borderId="14" xfId="0" applyNumberFormat="1" applyFont="1" applyFill="1" applyBorder="1" applyAlignment="1">
      <alignment horizontal="right"/>
    </xf>
    <xf numFmtId="0" fontId="1" fillId="0" borderId="0" xfId="0" applyFont="1" applyFill="1" applyBorder="1" applyAlignment="1">
      <alignment vertical="center"/>
    </xf>
    <xf numFmtId="0" fontId="9" fillId="0" borderId="0" xfId="0" applyFont="1" applyFill="1" applyBorder="1" applyAlignment="1">
      <alignment horizontal="center"/>
    </xf>
    <xf numFmtId="0" fontId="4" fillId="0" borderId="17" xfId="0" applyFont="1" applyFill="1" applyBorder="1" applyAlignment="1">
      <alignment vertical="center"/>
    </xf>
    <xf numFmtId="0" fontId="4" fillId="0" borderId="18" xfId="0" applyFont="1" applyFill="1" applyBorder="1" applyAlignment="1">
      <alignment vertical="center"/>
    </xf>
    <xf numFmtId="0" fontId="4" fillId="0" borderId="19" xfId="0" applyFont="1" applyFill="1" applyBorder="1" applyAlignment="1">
      <alignment vertical="center"/>
    </xf>
    <xf numFmtId="0" fontId="5" fillId="0" borderId="4" xfId="0" applyFont="1" applyFill="1" applyBorder="1" applyAlignment="1">
      <alignment horizontal="distributed" vertical="center" justifyLastLine="1"/>
    </xf>
    <xf numFmtId="0" fontId="5" fillId="0" borderId="20" xfId="0" applyFont="1" applyFill="1" applyBorder="1" applyAlignment="1">
      <alignment horizontal="distributed" vertical="center" justifyLastLine="1"/>
    </xf>
    <xf numFmtId="0" fontId="5" fillId="0" borderId="21" xfId="0" applyFont="1" applyFill="1" applyBorder="1" applyAlignment="1">
      <alignment horizontal="distributed" vertical="center" justifyLastLine="1"/>
    </xf>
    <xf numFmtId="0" fontId="5" fillId="0" borderId="12" xfId="0" applyFont="1" applyFill="1" applyBorder="1" applyAlignment="1">
      <alignment horizontal="center" vertical="center"/>
    </xf>
    <xf numFmtId="0" fontId="5" fillId="0" borderId="11" xfId="0" applyFont="1" applyFill="1" applyBorder="1" applyAlignment="1">
      <alignment horizontal="center" vertical="center"/>
    </xf>
    <xf numFmtId="0" fontId="5" fillId="0" borderId="9" xfId="0" applyFont="1" applyFill="1" applyBorder="1" applyAlignment="1">
      <alignment horizontal="center" vertical="center"/>
    </xf>
    <xf numFmtId="0" fontId="9" fillId="0" borderId="20" xfId="0" applyFont="1" applyFill="1" applyBorder="1" applyAlignment="1">
      <alignment horizontal="distributed" vertical="center" justifyLastLine="1"/>
    </xf>
    <xf numFmtId="0" fontId="5" fillId="0" borderId="23" xfId="0" applyFont="1" applyFill="1" applyBorder="1" applyAlignment="1">
      <alignment horizontal="distributed" vertical="center" justifyLastLine="1"/>
    </xf>
    <xf numFmtId="0" fontId="5" fillId="0" borderId="24" xfId="0" applyFont="1" applyFill="1" applyBorder="1" applyAlignment="1">
      <alignment horizontal="distributed" vertical="center" justifyLastLine="1"/>
    </xf>
    <xf numFmtId="0" fontId="12" fillId="0" borderId="0" xfId="0" applyFont="1" applyFill="1"/>
    <xf numFmtId="0" fontId="4" fillId="0" borderId="0" xfId="0" applyNumberFormat="1" applyFont="1" applyFill="1"/>
    <xf numFmtId="0" fontId="0" fillId="0" borderId="0" xfId="0" applyFont="1" applyFill="1"/>
    <xf numFmtId="0" fontId="0" fillId="0" borderId="0" xfId="0" applyFont="1" applyFill="1" applyAlignment="1"/>
    <xf numFmtId="0" fontId="0" fillId="0" borderId="0" xfId="0" applyFont="1" applyFill="1" applyBorder="1"/>
    <xf numFmtId="0" fontId="6" fillId="0" borderId="9" xfId="0" applyFont="1" applyFill="1" applyBorder="1" applyAlignment="1">
      <alignment horizontal="distributed" vertical="center" wrapText="1" justifyLastLine="1"/>
    </xf>
    <xf numFmtId="0" fontId="6" fillId="0" borderId="10" xfId="0" applyFont="1" applyFill="1" applyBorder="1" applyAlignment="1">
      <alignment horizontal="distributed" vertical="center" wrapText="1" justifyLastLine="1"/>
    </xf>
    <xf numFmtId="180" fontId="13" fillId="0" borderId="9" xfId="0" applyNumberFormat="1" applyFont="1" applyFill="1" applyBorder="1" applyAlignment="1"/>
    <xf numFmtId="180" fontId="13" fillId="0" borderId="10" xfId="0" applyNumberFormat="1" applyFont="1" applyFill="1" applyBorder="1" applyAlignment="1"/>
    <xf numFmtId="180" fontId="4" fillId="0" borderId="0" xfId="0" applyNumberFormat="1" applyFont="1" applyFill="1" applyBorder="1"/>
    <xf numFmtId="180" fontId="4" fillId="0" borderId="13" xfId="0" applyNumberFormat="1" applyFont="1" applyFill="1" applyBorder="1" applyAlignment="1"/>
    <xf numFmtId="180" fontId="4" fillId="0" borderId="14" xfId="0" applyNumberFormat="1" applyFont="1" applyFill="1" applyBorder="1" applyAlignment="1"/>
    <xf numFmtId="180" fontId="4" fillId="0" borderId="8" xfId="0" applyNumberFormat="1" applyFont="1" applyFill="1" applyBorder="1" applyAlignment="1"/>
    <xf numFmtId="180" fontId="4" fillId="0" borderId="15" xfId="0" applyNumberFormat="1" applyFont="1" applyFill="1" applyBorder="1" applyAlignment="1"/>
    <xf numFmtId="180" fontId="4" fillId="0" borderId="0" xfId="0" applyNumberFormat="1" applyFont="1" applyFill="1" applyBorder="1" applyAlignment="1"/>
    <xf numFmtId="180" fontId="4" fillId="0" borderId="18" xfId="0" applyNumberFormat="1" applyFont="1" applyFill="1" applyBorder="1" applyAlignment="1"/>
    <xf numFmtId="0" fontId="5" fillId="0" borderId="9" xfId="0" applyFont="1" applyFill="1" applyBorder="1" applyAlignment="1">
      <alignment horizontal="center" vertical="center"/>
    </xf>
    <xf numFmtId="0" fontId="5" fillId="0" borderId="0" xfId="0" applyFont="1" applyFill="1" applyBorder="1" applyAlignment="1">
      <alignment horizontal="distributed"/>
    </xf>
    <xf numFmtId="0" fontId="5" fillId="0" borderId="12" xfId="0" applyFont="1" applyFill="1" applyBorder="1" applyAlignment="1">
      <alignment horizontal="distributed" justifyLastLine="1"/>
    </xf>
    <xf numFmtId="0" fontId="6" fillId="0" borderId="9" xfId="0" applyFont="1" applyFill="1" applyBorder="1" applyAlignment="1">
      <alignment horizontal="distributed" vertical="center" justifyLastLine="1"/>
    </xf>
    <xf numFmtId="0" fontId="6" fillId="0" borderId="22" xfId="0" applyFont="1" applyFill="1" applyBorder="1" applyAlignment="1">
      <alignment horizontal="distributed" vertical="center" justifyLastLine="1"/>
    </xf>
    <xf numFmtId="0" fontId="5" fillId="0" borderId="12" xfId="0" applyFont="1" applyFill="1" applyBorder="1" applyAlignment="1">
      <alignment horizontal="distributed" vertical="center"/>
    </xf>
    <xf numFmtId="180" fontId="13" fillId="0" borderId="13" xfId="0" applyNumberFormat="1" applyFont="1" applyFill="1" applyBorder="1" applyAlignment="1"/>
    <xf numFmtId="180" fontId="13" fillId="0" borderId="14" xfId="0" applyNumberFormat="1" applyFont="1" applyFill="1" applyBorder="1" applyAlignment="1"/>
    <xf numFmtId="180" fontId="13" fillId="0" borderId="8" xfId="0" applyNumberFormat="1" applyFont="1" applyFill="1" applyBorder="1" applyAlignment="1"/>
    <xf numFmtId="180" fontId="13" fillId="0" borderId="15" xfId="0" applyNumberFormat="1" applyFont="1" applyFill="1" applyBorder="1" applyAlignment="1"/>
    <xf numFmtId="180" fontId="4" fillId="0" borderId="16" xfId="0" applyNumberFormat="1" applyFont="1" applyFill="1" applyBorder="1" applyAlignment="1"/>
    <xf numFmtId="180" fontId="4" fillId="0" borderId="19" xfId="0" applyNumberFormat="1" applyFont="1" applyFill="1" applyBorder="1" applyAlignment="1"/>
    <xf numFmtId="180" fontId="1" fillId="0" borderId="9" xfId="0" applyNumberFormat="1" applyFont="1" applyFill="1" applyBorder="1" applyAlignment="1"/>
    <xf numFmtId="180" fontId="1" fillId="0" borderId="10" xfId="0" applyNumberFormat="1" applyFont="1" applyFill="1" applyBorder="1" applyAlignment="1"/>
    <xf numFmtId="0" fontId="5" fillId="0" borderId="9" xfId="0" applyFont="1" applyFill="1" applyBorder="1" applyAlignment="1"/>
    <xf numFmtId="180" fontId="4" fillId="0" borderId="9" xfId="0" applyNumberFormat="1" applyFont="1" applyFill="1" applyBorder="1" applyAlignment="1"/>
    <xf numFmtId="180" fontId="4" fillId="0" borderId="10" xfId="0" applyNumberFormat="1" applyFont="1" applyFill="1" applyBorder="1" applyAlignment="1"/>
    <xf numFmtId="0" fontId="5" fillId="0" borderId="12" xfId="0" applyFont="1" applyFill="1" applyBorder="1" applyAlignment="1"/>
    <xf numFmtId="177" fontId="0" fillId="0" borderId="9" xfId="0" applyNumberFormat="1" applyFont="1" applyFill="1" applyBorder="1" applyAlignment="1">
      <alignment horizontal="right" vertical="center"/>
    </xf>
    <xf numFmtId="177" fontId="4" fillId="0" borderId="22" xfId="0" applyNumberFormat="1" applyFont="1" applyFill="1" applyBorder="1" applyAlignment="1">
      <alignment horizontal="right" vertical="center"/>
    </xf>
    <xf numFmtId="177" fontId="4" fillId="0" borderId="13" xfId="0" applyNumberFormat="1" applyFont="1" applyFill="1" applyBorder="1" applyAlignment="1">
      <alignment horizontal="right" vertical="center"/>
    </xf>
    <xf numFmtId="177" fontId="4" fillId="0" borderId="0" xfId="0" applyNumberFormat="1" applyFont="1" applyFill="1" applyBorder="1" applyAlignment="1">
      <alignment horizontal="right" vertical="center"/>
    </xf>
    <xf numFmtId="177" fontId="4" fillId="0" borderId="18" xfId="0" applyNumberFormat="1" applyFont="1" applyFill="1" applyBorder="1" applyAlignment="1">
      <alignment horizontal="right" vertical="center"/>
    </xf>
    <xf numFmtId="177" fontId="4" fillId="0" borderId="14" xfId="0" applyNumberFormat="1" applyFont="1" applyFill="1" applyBorder="1" applyAlignment="1">
      <alignment horizontal="right" vertical="center"/>
    </xf>
    <xf numFmtId="177" fontId="4" fillId="0" borderId="19" xfId="0" applyNumberFormat="1" applyFont="1" applyFill="1" applyBorder="1" applyAlignment="1">
      <alignment horizontal="right" vertical="center"/>
    </xf>
    <xf numFmtId="177" fontId="14" fillId="0" borderId="14" xfId="0" applyNumberFormat="1" applyFont="1" applyFill="1" applyBorder="1" applyAlignment="1">
      <alignment vertical="center"/>
    </xf>
    <xf numFmtId="177" fontId="9" fillId="0" borderId="14" xfId="0" applyNumberFormat="1" applyFont="1" applyFill="1" applyBorder="1" applyAlignment="1">
      <alignment vertical="center"/>
    </xf>
    <xf numFmtId="177" fontId="9" fillId="0" borderId="19" xfId="0" applyNumberFormat="1" applyFont="1" applyFill="1" applyBorder="1" applyAlignment="1">
      <alignment vertical="center"/>
    </xf>
    <xf numFmtId="0" fontId="16" fillId="0" borderId="0" xfId="0" applyFont="1" applyFill="1" applyAlignment="1">
      <alignment horizontal="left" vertical="center"/>
    </xf>
    <xf numFmtId="0" fontId="17" fillId="0" borderId="0" xfId="0" applyFont="1" applyFill="1" applyAlignment="1">
      <alignment horizontal="left" vertical="center"/>
    </xf>
    <xf numFmtId="0" fontId="15" fillId="0" borderId="0" xfId="0" applyFont="1" applyFill="1"/>
    <xf numFmtId="14" fontId="15" fillId="0" borderId="0" xfId="0" applyNumberFormat="1" applyFont="1" applyFill="1" applyAlignment="1">
      <alignment wrapText="1"/>
    </xf>
    <xf numFmtId="0" fontId="18" fillId="0" borderId="0" xfId="0" applyFont="1" applyFill="1" applyAlignment="1">
      <alignment horizontal="left" vertical="center"/>
    </xf>
    <xf numFmtId="0" fontId="19" fillId="0" borderId="0" xfId="0" applyFont="1" applyFill="1" applyAlignment="1">
      <alignment horizontal="right"/>
    </xf>
    <xf numFmtId="0" fontId="20" fillId="0" borderId="8" xfId="0" applyFont="1" applyFill="1" applyBorder="1" applyAlignment="1">
      <alignment horizontal="center" vertical="center"/>
    </xf>
    <xf numFmtId="0" fontId="20" fillId="0" borderId="9" xfId="0" applyFont="1" applyFill="1" applyBorder="1" applyAlignment="1">
      <alignment horizontal="center" vertical="center"/>
    </xf>
    <xf numFmtId="0" fontId="20" fillId="0" borderId="10" xfId="0" applyFont="1" applyFill="1" applyBorder="1" applyAlignment="1">
      <alignment horizontal="center" vertical="center"/>
    </xf>
    <xf numFmtId="178" fontId="21" fillId="0" borderId="22" xfId="0" applyNumberFormat="1" applyFont="1" applyFill="1" applyBorder="1" applyAlignment="1">
      <alignment vertical="center"/>
    </xf>
    <xf numFmtId="178" fontId="22" fillId="0" borderId="22" xfId="0" applyNumberFormat="1" applyFont="1" applyFill="1" applyBorder="1" applyAlignment="1">
      <alignment vertical="center"/>
    </xf>
    <xf numFmtId="178" fontId="22" fillId="0" borderId="16" xfId="0" applyNumberFormat="1" applyFont="1" applyFill="1" applyBorder="1" applyAlignment="1">
      <alignment vertical="center"/>
    </xf>
    <xf numFmtId="178" fontId="21" fillId="0" borderId="13" xfId="0" applyNumberFormat="1" applyFont="1" applyFill="1" applyBorder="1" applyAlignment="1">
      <alignment vertical="center"/>
    </xf>
    <xf numFmtId="178" fontId="22" fillId="0" borderId="13" xfId="0" applyNumberFormat="1" applyFont="1" applyFill="1" applyBorder="1" applyAlignment="1">
      <alignment vertical="center"/>
    </xf>
    <xf numFmtId="178" fontId="22" fillId="0" borderId="14" xfId="0" applyNumberFormat="1" applyFont="1" applyFill="1" applyBorder="1" applyAlignment="1">
      <alignment vertical="center"/>
    </xf>
    <xf numFmtId="176" fontId="21" fillId="0" borderId="18" xfId="0" applyNumberFormat="1" applyFont="1" applyFill="1" applyBorder="1" applyAlignment="1">
      <alignment vertical="center"/>
    </xf>
    <xf numFmtId="176" fontId="22" fillId="0" borderId="18" xfId="0" applyNumberFormat="1" applyFont="1" applyFill="1" applyBorder="1" applyAlignment="1">
      <alignment vertical="center"/>
    </xf>
    <xf numFmtId="176" fontId="22" fillId="0" borderId="18" xfId="0" applyNumberFormat="1" applyFont="1" applyFill="1" applyBorder="1" applyAlignment="1">
      <alignment horizontal="center" vertical="center"/>
    </xf>
    <xf numFmtId="176" fontId="22" fillId="0" borderId="19" xfId="0" applyNumberFormat="1" applyFont="1" applyFill="1" applyBorder="1" applyAlignment="1">
      <alignment horizontal="center" vertical="center"/>
    </xf>
    <xf numFmtId="178" fontId="21" fillId="0" borderId="3" xfId="0" applyNumberFormat="1" applyFont="1" applyFill="1" applyBorder="1" applyAlignment="1">
      <alignment vertical="center"/>
    </xf>
    <xf numFmtId="178" fontId="22" fillId="0" borderId="3" xfId="0" applyNumberFormat="1" applyFont="1" applyFill="1" applyBorder="1" applyAlignment="1">
      <alignment vertical="center"/>
    </xf>
    <xf numFmtId="178" fontId="22" fillId="0" borderId="31" xfId="0" applyNumberFormat="1" applyFont="1" applyFill="1" applyBorder="1" applyAlignment="1">
      <alignment vertical="center"/>
    </xf>
    <xf numFmtId="178" fontId="21" fillId="0" borderId="18" xfId="0" applyNumberFormat="1" applyFont="1" applyFill="1" applyBorder="1" applyAlignment="1">
      <alignment vertical="center"/>
    </xf>
    <xf numFmtId="178" fontId="22" fillId="0" borderId="18" xfId="0" applyNumberFormat="1" applyFont="1" applyFill="1" applyBorder="1" applyAlignment="1">
      <alignment vertical="center"/>
    </xf>
    <xf numFmtId="178" fontId="22" fillId="0" borderId="19" xfId="0" applyNumberFormat="1" applyFont="1" applyFill="1" applyBorder="1" applyAlignment="1">
      <alignment vertical="center"/>
    </xf>
    <xf numFmtId="176" fontId="22" fillId="0" borderId="19" xfId="0" applyNumberFormat="1" applyFont="1" applyFill="1" applyBorder="1" applyAlignment="1">
      <alignment vertical="center"/>
    </xf>
    <xf numFmtId="0" fontId="15" fillId="0" borderId="0" xfId="0" applyFont="1" applyFill="1" applyAlignment="1">
      <alignment horizontal="right"/>
    </xf>
    <xf numFmtId="177" fontId="21" fillId="0" borderId="13" xfId="0" applyNumberFormat="1" applyFont="1" applyFill="1" applyBorder="1" applyAlignment="1">
      <alignment vertical="center"/>
    </xf>
    <xf numFmtId="177" fontId="22" fillId="0" borderId="13" xfId="0" applyNumberFormat="1" applyFont="1" applyFill="1" applyBorder="1" applyAlignment="1">
      <alignment vertical="center"/>
    </xf>
    <xf numFmtId="177" fontId="22" fillId="0" borderId="14" xfId="0" applyNumberFormat="1" applyFont="1" applyFill="1" applyBorder="1" applyAlignment="1">
      <alignment vertical="center"/>
    </xf>
    <xf numFmtId="0" fontId="15" fillId="0" borderId="0" xfId="0" applyFont="1" applyFill="1" applyAlignment="1">
      <alignment horizontal="right" vertical="top"/>
    </xf>
    <xf numFmtId="0" fontId="20" fillId="0" borderId="0" xfId="0" applyFont="1" applyFill="1" applyBorder="1" applyAlignment="1">
      <alignment horizontal="distributed" vertical="center" wrapText="1"/>
    </xf>
    <xf numFmtId="178" fontId="21" fillId="0" borderId="0" xfId="0" applyNumberFormat="1" applyFont="1" applyFill="1" applyBorder="1" applyAlignment="1">
      <alignment vertical="center"/>
    </xf>
    <xf numFmtId="0" fontId="5" fillId="0" borderId="2"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3" xfId="0" applyFont="1" applyFill="1" applyBorder="1" applyAlignment="1">
      <alignment horizontal="distributed" vertical="center" wrapText="1" justifyLastLine="1"/>
    </xf>
    <xf numFmtId="0" fontId="5" fillId="0" borderId="8" xfId="0" applyFont="1" applyFill="1" applyBorder="1" applyAlignment="1">
      <alignment horizontal="distributed" vertical="center" wrapText="1" justifyLastLine="1"/>
    </xf>
    <xf numFmtId="0" fontId="5" fillId="0" borderId="3"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4" xfId="0" applyFont="1" applyFill="1" applyBorder="1" applyAlignment="1">
      <alignment horizontal="distributed" vertical="center" justifyLastLine="1"/>
    </xf>
    <xf numFmtId="0" fontId="5" fillId="0" borderId="5" xfId="0" applyFont="1" applyFill="1" applyBorder="1" applyAlignment="1">
      <alignment horizontal="distributed" vertical="center" justifyLastLine="1"/>
    </xf>
    <xf numFmtId="0" fontId="5" fillId="0" borderId="21" xfId="0" applyFont="1" applyFill="1" applyBorder="1" applyAlignment="1">
      <alignment horizontal="center" vertical="center"/>
    </xf>
    <xf numFmtId="0" fontId="5" fillId="0" borderId="12" xfId="0" applyFont="1" applyFill="1" applyBorder="1" applyAlignment="1">
      <alignment horizontal="center" vertical="center"/>
    </xf>
    <xf numFmtId="0" fontId="5" fillId="0" borderId="20" xfId="0" applyFont="1" applyFill="1" applyBorder="1" applyAlignment="1">
      <alignment horizontal="distributed" vertical="center" wrapText="1" justifyLastLine="1"/>
    </xf>
    <xf numFmtId="0" fontId="5" fillId="0" borderId="9" xfId="0" applyFont="1" applyFill="1" applyBorder="1" applyAlignment="1">
      <alignment horizontal="distributed" vertical="center" justifyLastLine="1"/>
    </xf>
    <xf numFmtId="0" fontId="5" fillId="0" borderId="21" xfId="0" applyFont="1" applyFill="1" applyBorder="1" applyAlignment="1">
      <alignment horizontal="center" vertical="center" wrapText="1"/>
    </xf>
    <xf numFmtId="0" fontId="5" fillId="0" borderId="11" xfId="0" applyFont="1" applyFill="1" applyBorder="1" applyAlignment="1">
      <alignment horizontal="center" vertical="center"/>
    </xf>
    <xf numFmtId="0" fontId="5" fillId="0" borderId="20" xfId="0" applyFont="1" applyFill="1" applyBorder="1" applyAlignment="1">
      <alignment horizontal="distributed" vertical="center" justifyLastLine="1"/>
    </xf>
    <xf numFmtId="0" fontId="0" fillId="0" borderId="20" xfId="0" applyFont="1" applyFill="1" applyBorder="1" applyAlignment="1">
      <alignment horizontal="distributed" vertical="center" justifyLastLine="1"/>
    </xf>
    <xf numFmtId="0" fontId="0" fillId="0" borderId="4" xfId="0" applyFont="1" applyFill="1" applyBorder="1" applyAlignment="1">
      <alignment horizontal="distributed" vertical="center" justifyLastLine="1"/>
    </xf>
    <xf numFmtId="0" fontId="15" fillId="0" borderId="0" xfId="0" applyFont="1" applyFill="1" applyAlignment="1">
      <alignment shrinkToFit="1"/>
    </xf>
    <xf numFmtId="0" fontId="15" fillId="0" borderId="0" xfId="0" applyFont="1" applyFill="1" applyAlignment="1">
      <alignment vertical="center" wrapText="1"/>
    </xf>
    <xf numFmtId="0" fontId="17" fillId="0" borderId="0" xfId="0" applyFont="1" applyAlignment="1"/>
    <xf numFmtId="179" fontId="15" fillId="0" borderId="18" xfId="0" applyNumberFormat="1" applyFont="1" applyFill="1" applyBorder="1" applyAlignment="1">
      <alignment vertical="center"/>
    </xf>
    <xf numFmtId="179" fontId="15" fillId="0" borderId="19" xfId="0" applyNumberFormat="1" applyFont="1" applyFill="1" applyBorder="1" applyAlignment="1">
      <alignment vertical="center"/>
    </xf>
    <xf numFmtId="0" fontId="20" fillId="0" borderId="14" xfId="0" applyFont="1" applyFill="1" applyBorder="1" applyAlignment="1">
      <alignment horizontal="distributed" vertical="center" wrapText="1"/>
    </xf>
    <xf numFmtId="0" fontId="20" fillId="0" borderId="0" xfId="0" applyFont="1" applyFill="1" applyBorder="1" applyAlignment="1">
      <alignment horizontal="distributed" vertical="center" wrapText="1"/>
    </xf>
    <xf numFmtId="0" fontId="20" fillId="0" borderId="30" xfId="0" applyFont="1" applyFill="1" applyBorder="1" applyAlignment="1">
      <alignment horizontal="distributed" vertical="center" wrapText="1"/>
    </xf>
    <xf numFmtId="0" fontId="17" fillId="0" borderId="0" xfId="0" applyFont="1"/>
    <xf numFmtId="0" fontId="20" fillId="0" borderId="19" xfId="0" applyFont="1" applyFill="1" applyBorder="1" applyAlignment="1">
      <alignment horizontal="distributed" vertical="center" wrapText="1"/>
    </xf>
    <xf numFmtId="0" fontId="20" fillId="0" borderId="17" xfId="0" applyFont="1" applyFill="1" applyBorder="1" applyAlignment="1">
      <alignment horizontal="distributed" vertical="center" wrapText="1"/>
    </xf>
    <xf numFmtId="0" fontId="20" fillId="0" borderId="24" xfId="0" applyFont="1" applyFill="1" applyBorder="1" applyAlignment="1">
      <alignment horizontal="distributed" vertical="center" wrapText="1"/>
    </xf>
    <xf numFmtId="0" fontId="15" fillId="0" borderId="13" xfId="0" applyFont="1" applyFill="1" applyBorder="1" applyAlignment="1">
      <alignment horizontal="distributed" vertical="center"/>
    </xf>
    <xf numFmtId="0" fontId="15" fillId="0" borderId="18" xfId="0" applyFont="1" applyFill="1" applyBorder="1" applyAlignment="1">
      <alignment horizontal="distributed" vertical="center"/>
    </xf>
    <xf numFmtId="176" fontId="15" fillId="0" borderId="13" xfId="0" applyNumberFormat="1" applyFont="1" applyFill="1" applyBorder="1" applyAlignment="1">
      <alignment horizontal="distributed" vertical="center"/>
    </xf>
    <xf numFmtId="178" fontId="15" fillId="0" borderId="13" xfId="0" applyNumberFormat="1" applyFont="1" applyFill="1" applyBorder="1" applyAlignment="1">
      <alignment vertical="center"/>
    </xf>
    <xf numFmtId="178" fontId="15" fillId="0" borderId="14" xfId="0" applyNumberFormat="1" applyFont="1" applyFill="1" applyBorder="1" applyAlignment="1">
      <alignment vertical="center"/>
    </xf>
    <xf numFmtId="176" fontId="15" fillId="0" borderId="13" xfId="0" applyNumberFormat="1" applyFont="1" applyBorder="1" applyAlignment="1">
      <alignment horizontal="distributed" vertical="center"/>
    </xf>
    <xf numFmtId="0" fontId="15" fillId="0" borderId="30" xfId="0" applyFont="1" applyFill="1" applyBorder="1" applyAlignment="1">
      <alignment vertical="center" textRotation="255"/>
    </xf>
    <xf numFmtId="0" fontId="15" fillId="0" borderId="13" xfId="0" applyFont="1" applyFill="1" applyBorder="1" applyAlignment="1">
      <alignment vertical="center" textRotation="255"/>
    </xf>
    <xf numFmtId="0" fontId="15" fillId="0" borderId="24" xfId="0" applyFont="1" applyFill="1" applyBorder="1" applyAlignment="1">
      <alignment vertical="center" textRotation="255"/>
    </xf>
    <xf numFmtId="0" fontId="15" fillId="0" borderId="18" xfId="0" applyFont="1" applyFill="1" applyBorder="1" applyAlignment="1">
      <alignment vertical="center" textRotation="255"/>
    </xf>
    <xf numFmtId="0" fontId="15" fillId="0" borderId="13" xfId="0" applyFont="1" applyFill="1" applyBorder="1" applyAlignment="1">
      <alignment horizontal="distributed" vertical="center" wrapText="1"/>
    </xf>
    <xf numFmtId="179" fontId="15" fillId="0" borderId="8" xfId="0" applyNumberFormat="1" applyFont="1" applyFill="1" applyBorder="1" applyAlignment="1">
      <alignment vertical="center"/>
    </xf>
    <xf numFmtId="179" fontId="15" fillId="0" borderId="15" xfId="0" applyNumberFormat="1" applyFont="1" applyFill="1" applyBorder="1" applyAlignment="1">
      <alignment vertical="center"/>
    </xf>
    <xf numFmtId="176" fontId="15" fillId="0" borderId="22" xfId="0" applyNumberFormat="1" applyFont="1" applyFill="1" applyBorder="1" applyAlignment="1">
      <alignment horizontal="distributed" vertical="center"/>
    </xf>
    <xf numFmtId="178" fontId="15" fillId="0" borderId="22" xfId="0" applyNumberFormat="1" applyFont="1" applyFill="1" applyBorder="1" applyAlignment="1">
      <alignment vertical="center"/>
    </xf>
    <xf numFmtId="178" fontId="15" fillId="0" borderId="16" xfId="0" applyNumberFormat="1" applyFont="1" applyFill="1" applyBorder="1" applyAlignment="1">
      <alignment vertical="center"/>
    </xf>
    <xf numFmtId="178" fontId="15" fillId="0" borderId="13" xfId="0" applyNumberFormat="1" applyFont="1" applyFill="1" applyBorder="1" applyAlignment="1" applyProtection="1">
      <alignment vertical="center"/>
      <protection locked="0"/>
    </xf>
    <xf numFmtId="178" fontId="15" fillId="0" borderId="14" xfId="0" applyNumberFormat="1" applyFont="1" applyFill="1" applyBorder="1" applyAlignment="1" applyProtection="1">
      <alignment vertical="center"/>
      <protection locked="0"/>
    </xf>
    <xf numFmtId="0" fontId="20" fillId="0" borderId="14" xfId="0" applyFont="1" applyFill="1" applyBorder="1" applyAlignment="1">
      <alignment horizontal="distributed" vertical="center"/>
    </xf>
    <xf numFmtId="0" fontId="20" fillId="0" borderId="0" xfId="0" applyFont="1" applyFill="1" applyBorder="1" applyAlignment="1">
      <alignment horizontal="distributed" vertical="center"/>
    </xf>
    <xf numFmtId="0" fontId="20" fillId="0" borderId="30" xfId="0" applyFont="1" applyFill="1" applyBorder="1" applyAlignment="1">
      <alignment horizontal="distributed" vertical="center"/>
    </xf>
    <xf numFmtId="176" fontId="15" fillId="0" borderId="18" xfId="0" applyNumberFormat="1" applyFont="1" applyFill="1" applyBorder="1" applyAlignment="1">
      <alignment horizontal="distributed" vertical="center"/>
    </xf>
    <xf numFmtId="0" fontId="20" fillId="0" borderId="25" xfId="0" applyFont="1" applyFill="1" applyBorder="1" applyAlignment="1">
      <alignment horizontal="center" vertical="distributed" textRotation="255" justifyLastLine="1"/>
    </xf>
    <xf numFmtId="0" fontId="20" fillId="0" borderId="0" xfId="0" applyFont="1" applyFill="1" applyBorder="1" applyAlignment="1">
      <alignment horizontal="center" vertical="distributed" textRotation="255" justifyLastLine="1"/>
    </xf>
    <xf numFmtId="0" fontId="20" fillId="0" borderId="17" xfId="0" applyFont="1" applyFill="1" applyBorder="1" applyAlignment="1">
      <alignment horizontal="center" vertical="distributed" textRotation="255" justifyLastLine="1"/>
    </xf>
    <xf numFmtId="0" fontId="20" fillId="0" borderId="31" xfId="0" applyFont="1" applyFill="1" applyBorder="1" applyAlignment="1">
      <alignment horizontal="distributed" vertical="center" wrapText="1"/>
    </xf>
    <xf numFmtId="0" fontId="20" fillId="0" borderId="1" xfId="0" applyFont="1" applyFill="1" applyBorder="1" applyAlignment="1">
      <alignment horizontal="distributed" vertical="center" wrapText="1"/>
    </xf>
    <xf numFmtId="0" fontId="20" fillId="0" borderId="2" xfId="0" applyFont="1" applyFill="1" applyBorder="1" applyAlignment="1">
      <alignment horizontal="distributed" vertical="center" wrapText="1"/>
    </xf>
    <xf numFmtId="0" fontId="15" fillId="0" borderId="22" xfId="0" applyFont="1" applyFill="1" applyBorder="1" applyAlignment="1">
      <alignment horizontal="distributed" vertical="center" wrapText="1"/>
    </xf>
    <xf numFmtId="0" fontId="15" fillId="0" borderId="8" xfId="0" applyFont="1" applyFill="1" applyBorder="1" applyAlignment="1">
      <alignment horizontal="distributed" vertical="center"/>
    </xf>
    <xf numFmtId="179" fontId="15" fillId="0" borderId="13" xfId="0" applyNumberFormat="1" applyFont="1" applyFill="1" applyBorder="1" applyAlignment="1">
      <alignment vertical="center"/>
    </xf>
    <xf numFmtId="179" fontId="15" fillId="0" borderId="14" xfId="0" applyNumberFormat="1" applyFont="1" applyFill="1" applyBorder="1" applyAlignment="1">
      <alignment vertical="center"/>
    </xf>
    <xf numFmtId="176" fontId="15" fillId="0" borderId="8" xfId="0" applyNumberFormat="1" applyFont="1" applyFill="1" applyBorder="1" applyAlignment="1">
      <alignment horizontal="distributed" vertical="center"/>
    </xf>
    <xf numFmtId="0" fontId="20" fillId="0" borderId="31" xfId="0" applyFont="1" applyFill="1" applyBorder="1" applyAlignment="1">
      <alignment horizontal="center" vertical="center"/>
    </xf>
    <xf numFmtId="0" fontId="20" fillId="0" borderId="19" xfId="0" applyFont="1" applyFill="1" applyBorder="1" applyAlignment="1">
      <alignment horizontal="center" vertical="center"/>
    </xf>
    <xf numFmtId="176" fontId="15" fillId="0" borderId="18" xfId="0" applyNumberFormat="1" applyFont="1" applyBorder="1" applyAlignment="1">
      <alignment horizontal="distributed" vertical="center"/>
    </xf>
    <xf numFmtId="0" fontId="20" fillId="0" borderId="0" xfId="0" applyFont="1" applyFill="1" applyBorder="1" applyAlignment="1">
      <alignment horizontal="distributed" vertical="center" textRotation="255"/>
    </xf>
    <xf numFmtId="0" fontId="20" fillId="0" borderId="17" xfId="0" applyFont="1" applyFill="1" applyBorder="1" applyAlignment="1">
      <alignment horizontal="distributed" vertical="center" textRotation="255"/>
    </xf>
    <xf numFmtId="0" fontId="20" fillId="0" borderId="3" xfId="0" applyFont="1" applyFill="1" applyBorder="1" applyAlignment="1">
      <alignment horizontal="center" vertical="center"/>
    </xf>
    <xf numFmtId="0" fontId="20" fillId="0" borderId="18" xfId="0" applyFont="1" applyFill="1" applyBorder="1" applyAlignment="1">
      <alignment horizontal="center" vertical="center"/>
    </xf>
    <xf numFmtId="0" fontId="15" fillId="0" borderId="1" xfId="0" applyFont="1" applyFill="1" applyBorder="1" applyAlignment="1">
      <alignment horizontal="distributed" vertical="center"/>
    </xf>
    <xf numFmtId="0" fontId="15" fillId="0" borderId="2" xfId="0" applyFont="1" applyFill="1" applyBorder="1" applyAlignment="1">
      <alignment horizontal="distributed" vertical="center"/>
    </xf>
    <xf numFmtId="0" fontId="15" fillId="0" borderId="0" xfId="0" applyFont="1" applyFill="1" applyBorder="1" applyAlignment="1">
      <alignment horizontal="distributed" vertical="center"/>
    </xf>
    <xf numFmtId="0" fontId="15" fillId="0" borderId="30" xfId="0" applyFont="1" applyFill="1" applyBorder="1" applyAlignment="1">
      <alignment horizontal="distributed" vertical="center"/>
    </xf>
    <xf numFmtId="0" fontId="15" fillId="0" borderId="17" xfId="0" applyFont="1" applyFill="1" applyBorder="1" applyAlignment="1">
      <alignment horizontal="distributed" vertical="center"/>
    </xf>
    <xf numFmtId="0" fontId="15" fillId="0" borderId="24" xfId="0" applyFont="1" applyFill="1" applyBorder="1" applyAlignment="1">
      <alignment horizontal="distributed" vertical="center"/>
    </xf>
    <xf numFmtId="176" fontId="15" fillId="0" borderId="3" xfId="0" applyNumberFormat="1" applyFont="1" applyBorder="1" applyAlignment="1">
      <alignment horizontal="distributed" vertical="center"/>
    </xf>
    <xf numFmtId="178" fontId="15" fillId="0" borderId="3" xfId="2" applyNumberFormat="1" applyFont="1" applyFill="1" applyBorder="1" applyAlignment="1">
      <alignment vertical="center"/>
    </xf>
    <xf numFmtId="178" fontId="15" fillId="0" borderId="31" xfId="2" applyNumberFormat="1" applyFont="1" applyFill="1" applyBorder="1" applyAlignment="1">
      <alignment vertical="center"/>
    </xf>
    <xf numFmtId="0" fontId="20" fillId="0" borderId="1"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17" xfId="0" applyFont="1" applyFill="1" applyBorder="1" applyAlignment="1">
      <alignment horizontal="center" vertical="center"/>
    </xf>
    <xf numFmtId="0" fontId="20" fillId="0" borderId="24" xfId="0" applyFont="1" applyFill="1" applyBorder="1" applyAlignment="1">
      <alignment horizontal="center" vertical="center"/>
    </xf>
    <xf numFmtId="178" fontId="22" fillId="0" borderId="33" xfId="0" applyNumberFormat="1" applyFont="1" applyFill="1" applyBorder="1" applyAlignment="1">
      <alignment vertical="center"/>
    </xf>
    <xf numFmtId="178" fontId="22" fillId="0" borderId="35" xfId="0" applyNumberFormat="1" applyFont="1" applyFill="1" applyBorder="1" applyAlignment="1">
      <alignment vertical="center"/>
    </xf>
    <xf numFmtId="178" fontId="22" fillId="0" borderId="37" xfId="0" applyNumberFormat="1" applyFont="1" applyFill="1" applyBorder="1" applyAlignment="1">
      <alignment vertical="center"/>
    </xf>
    <xf numFmtId="0" fontId="20" fillId="0" borderId="17" xfId="0" applyFont="1" applyFill="1" applyBorder="1" applyAlignment="1">
      <alignment horizontal="distributed" vertical="center"/>
    </xf>
    <xf numFmtId="0" fontId="20" fillId="0" borderId="24" xfId="0" applyFont="1" applyFill="1" applyBorder="1" applyAlignment="1">
      <alignment horizontal="distributed" vertical="center"/>
    </xf>
    <xf numFmtId="0" fontId="22" fillId="0" borderId="31" xfId="0" applyFont="1" applyFill="1" applyBorder="1" applyAlignment="1">
      <alignment horizontal="distributed" vertical="center"/>
    </xf>
    <xf numFmtId="0" fontId="22" fillId="0" borderId="14" xfId="0" applyFont="1" applyFill="1" applyBorder="1" applyAlignment="1">
      <alignment horizontal="distributed" vertical="center"/>
    </xf>
    <xf numFmtId="0" fontId="22" fillId="0" borderId="19" xfId="0" applyFont="1" applyFill="1" applyBorder="1" applyAlignment="1">
      <alignment horizontal="distributed" vertical="center"/>
    </xf>
    <xf numFmtId="0" fontId="20" fillId="0" borderId="1" xfId="0" applyFont="1" applyFill="1" applyBorder="1" applyAlignment="1">
      <alignment horizontal="distributed" vertical="center"/>
    </xf>
    <xf numFmtId="0" fontId="20" fillId="0" borderId="2" xfId="0" applyFont="1" applyFill="1" applyBorder="1" applyAlignment="1">
      <alignment horizontal="distributed" vertical="center"/>
    </xf>
    <xf numFmtId="178" fontId="22" fillId="0" borderId="32" xfId="0" applyNumberFormat="1" applyFont="1" applyFill="1" applyBorder="1" applyAlignment="1">
      <alignment vertical="center"/>
    </xf>
    <xf numFmtId="178" fontId="22" fillId="0" borderId="34" xfId="0" applyNumberFormat="1" applyFont="1" applyFill="1" applyBorder="1" applyAlignment="1">
      <alignment vertical="center"/>
    </xf>
    <xf numFmtId="178" fontId="22" fillId="0" borderId="36" xfId="0" applyNumberFormat="1" applyFont="1" applyFill="1" applyBorder="1" applyAlignment="1">
      <alignment vertical="center"/>
    </xf>
    <xf numFmtId="0" fontId="20" fillId="0" borderId="1" xfId="0" applyFont="1" applyFill="1" applyBorder="1" applyAlignment="1">
      <alignment horizontal="distributed" vertical="center" textRotation="255"/>
    </xf>
    <xf numFmtId="0" fontId="20" fillId="0" borderId="25" xfId="0" applyFont="1" applyFill="1" applyBorder="1" applyAlignment="1">
      <alignment horizontal="distributed" vertical="center" textRotation="255"/>
    </xf>
    <xf numFmtId="0" fontId="20" fillId="0" borderId="16" xfId="0" applyFont="1" applyFill="1" applyBorder="1" applyAlignment="1">
      <alignment horizontal="distributed" vertical="center"/>
    </xf>
    <xf numFmtId="0" fontId="20" fillId="0" borderId="25" xfId="0" applyFont="1" applyFill="1" applyBorder="1" applyAlignment="1">
      <alignment horizontal="distributed" vertical="center"/>
    </xf>
    <xf numFmtId="0" fontId="20" fillId="0" borderId="23" xfId="0" applyFont="1" applyFill="1" applyBorder="1" applyAlignment="1">
      <alignment horizontal="distributed" vertical="center"/>
    </xf>
    <xf numFmtId="0" fontId="20" fillId="0" borderId="19" xfId="0" applyFont="1" applyFill="1" applyBorder="1" applyAlignment="1">
      <alignment horizontal="distributed" vertical="center"/>
    </xf>
    <xf numFmtId="0" fontId="20" fillId="0" borderId="31" xfId="0" applyFont="1" applyFill="1" applyBorder="1" applyAlignment="1">
      <alignment horizontal="distributed" vertical="center"/>
    </xf>
    <xf numFmtId="0" fontId="20" fillId="0" borderId="20" xfId="0" applyFont="1" applyFill="1" applyBorder="1" applyAlignment="1">
      <alignment horizontal="center" vertical="center"/>
    </xf>
    <xf numFmtId="0" fontId="20" fillId="0" borderId="4"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7" xfId="0" applyFont="1" applyFill="1" applyBorder="1" applyAlignment="1">
      <alignment horizontal="center" vertical="center"/>
    </xf>
    <xf numFmtId="0" fontId="6" fillId="0" borderId="14" xfId="0" applyFont="1" applyFill="1" applyBorder="1" applyAlignment="1">
      <alignment horizontal="distributed" vertical="center"/>
    </xf>
    <xf numFmtId="0" fontId="0" fillId="0" borderId="30" xfId="0" applyBorder="1" applyAlignment="1">
      <alignment horizontal="distributed" vertical="center"/>
    </xf>
    <xf numFmtId="0" fontId="6" fillId="0" borderId="19" xfId="0" applyFont="1" applyFill="1" applyBorder="1" applyAlignment="1">
      <alignment horizontal="distributed" vertical="center"/>
    </xf>
    <xf numFmtId="0" fontId="0" fillId="0" borderId="24" xfId="0" applyBorder="1" applyAlignment="1">
      <alignment horizontal="distributed" vertical="center"/>
    </xf>
    <xf numFmtId="0" fontId="5" fillId="0" borderId="20"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12" xfId="0" applyFont="1" applyFill="1" applyBorder="1" applyAlignment="1">
      <alignment horizontal="center" vertical="distributed" textRotation="255" justifyLastLine="1"/>
    </xf>
    <xf numFmtId="0" fontId="0" fillId="0" borderId="12" xfId="0" applyFill="1" applyBorder="1" applyAlignment="1">
      <alignment vertical="distributed" textRotation="255" justifyLastLine="1"/>
    </xf>
    <xf numFmtId="0" fontId="0" fillId="0" borderId="26" xfId="0" applyFill="1" applyBorder="1" applyAlignment="1">
      <alignment vertical="distributed" textRotation="255" justifyLastLine="1"/>
    </xf>
    <xf numFmtId="0" fontId="5" fillId="0" borderId="9" xfId="0" applyFont="1" applyFill="1" applyBorder="1" applyAlignment="1">
      <alignment horizontal="distributed" vertical="distributed" textRotation="255" justifyLastLine="1"/>
    </xf>
    <xf numFmtId="0" fontId="0" fillId="0" borderId="9" xfId="0" applyFill="1" applyBorder="1" applyAlignment="1">
      <alignment vertical="distributed" textRotation="255" justifyLastLine="1"/>
    </xf>
    <xf numFmtId="0" fontId="6" fillId="0" borderId="16" xfId="0" applyFont="1" applyFill="1" applyBorder="1" applyAlignment="1">
      <alignment horizontal="distributed" vertical="center"/>
    </xf>
    <xf numFmtId="0" fontId="0" fillId="0" borderId="23" xfId="0" applyBorder="1" applyAlignment="1">
      <alignment horizontal="distributed" vertical="center"/>
    </xf>
    <xf numFmtId="0" fontId="6" fillId="0" borderId="15" xfId="0" applyFont="1" applyFill="1" applyBorder="1" applyAlignment="1">
      <alignment horizontal="distributed" vertical="center"/>
    </xf>
    <xf numFmtId="0" fontId="0" fillId="0" borderId="7" xfId="0" applyBorder="1" applyAlignment="1">
      <alignment horizontal="distributed" vertical="center"/>
    </xf>
    <xf numFmtId="0" fontId="5" fillId="0" borderId="22" xfId="0" applyFont="1" applyFill="1" applyBorder="1" applyAlignment="1">
      <alignment horizontal="center" vertical="center" textRotation="255"/>
    </xf>
    <xf numFmtId="0" fontId="0" fillId="0" borderId="13" xfId="0" applyFill="1" applyBorder="1" applyAlignment="1">
      <alignment horizontal="center" vertical="center" textRotation="255"/>
    </xf>
    <xf numFmtId="0" fontId="0" fillId="0" borderId="18" xfId="0" applyFill="1" applyBorder="1" applyAlignment="1">
      <alignment horizontal="center" vertical="center" textRotation="255"/>
    </xf>
    <xf numFmtId="0" fontId="5" fillId="0" borderId="0" xfId="0" applyFont="1" applyFill="1" applyBorder="1" applyAlignment="1">
      <alignment horizontal="distributed"/>
    </xf>
    <xf numFmtId="0" fontId="6" fillId="0" borderId="4" xfId="0" applyFont="1" applyFill="1" applyBorder="1" applyAlignment="1">
      <alignment horizontal="distributed" vertical="center" wrapText="1" justifyLastLine="1"/>
    </xf>
    <xf numFmtId="0" fontId="6" fillId="0" borderId="21" xfId="0" applyFont="1" applyFill="1" applyBorder="1" applyAlignment="1">
      <alignment horizontal="distributed" vertical="center" wrapText="1" justifyLastLine="1"/>
    </xf>
    <xf numFmtId="0" fontId="6" fillId="0" borderId="4" xfId="0" applyFont="1" applyFill="1" applyBorder="1" applyAlignment="1">
      <alignment horizontal="distributed" vertical="center" justifyLastLine="1"/>
    </xf>
    <xf numFmtId="0" fontId="6" fillId="0" borderId="5" xfId="0" applyFont="1" applyFill="1" applyBorder="1" applyAlignment="1">
      <alignment horizontal="distributed" vertical="center" justifyLastLine="1"/>
    </xf>
    <xf numFmtId="0" fontId="5" fillId="0" borderId="11" xfId="0" applyFont="1" applyFill="1" applyBorder="1" applyAlignment="1">
      <alignment horizontal="left"/>
    </xf>
    <xf numFmtId="0" fontId="5" fillId="0" borderId="12" xfId="0" applyFont="1" applyFill="1" applyBorder="1" applyAlignment="1">
      <alignment horizontal="left"/>
    </xf>
    <xf numFmtId="0" fontId="6" fillId="0" borderId="1" xfId="0" applyFont="1" applyFill="1" applyBorder="1" applyAlignment="1">
      <alignment horizontal="distributed" vertical="center" justifyLastLine="1"/>
    </xf>
    <xf numFmtId="0" fontId="6" fillId="0" borderId="2" xfId="0" applyFont="1" applyFill="1" applyBorder="1" applyAlignment="1">
      <alignment horizontal="distributed" vertical="center" justifyLastLine="1"/>
    </xf>
    <xf numFmtId="0" fontId="6" fillId="0" borderId="6" xfId="0" applyFont="1" applyFill="1" applyBorder="1" applyAlignment="1">
      <alignment horizontal="distributed" vertical="center" justifyLastLine="1"/>
    </xf>
    <xf numFmtId="0" fontId="6" fillId="0" borderId="7" xfId="0" applyFont="1" applyFill="1" applyBorder="1" applyAlignment="1">
      <alignment horizontal="distributed" vertical="center" justifyLastLine="1"/>
    </xf>
    <xf numFmtId="0" fontId="6" fillId="0" borderId="3" xfId="0" applyFont="1" applyFill="1" applyBorder="1" applyAlignment="1">
      <alignment horizontal="distributed" vertical="center" wrapText="1" justifyLastLine="1"/>
    </xf>
    <xf numFmtId="0" fontId="6" fillId="0" borderId="8" xfId="0" applyFont="1" applyFill="1" applyBorder="1" applyAlignment="1">
      <alignment horizontal="distributed" vertical="center" wrapText="1" justifyLastLine="1"/>
    </xf>
    <xf numFmtId="0" fontId="5" fillId="0" borderId="11" xfId="0" applyFont="1" applyFill="1" applyBorder="1" applyAlignment="1">
      <alignment horizontal="distributed" justifyLastLine="1"/>
    </xf>
    <xf numFmtId="0" fontId="5" fillId="0" borderId="12" xfId="0" applyFont="1" applyFill="1" applyBorder="1" applyAlignment="1">
      <alignment horizontal="distributed" justifyLastLine="1"/>
    </xf>
    <xf numFmtId="0" fontId="6" fillId="0" borderId="20" xfId="0" applyFont="1" applyFill="1" applyBorder="1" applyAlignment="1">
      <alignment horizontal="distributed" vertical="center" justifyLastLine="1"/>
    </xf>
    <xf numFmtId="0" fontId="7" fillId="0" borderId="20" xfId="0" applyFont="1" applyFill="1" applyBorder="1" applyAlignment="1">
      <alignment horizontal="distributed" vertical="center" justifyLastLine="1"/>
    </xf>
    <xf numFmtId="0" fontId="7" fillId="0" borderId="4" xfId="0" applyFont="1" applyFill="1" applyBorder="1" applyAlignment="1">
      <alignment horizontal="distributed" vertical="center" justifyLastLine="1"/>
    </xf>
    <xf numFmtId="0" fontId="6" fillId="0" borderId="1"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6"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20" xfId="0" applyFont="1" applyFill="1" applyBorder="1" applyAlignment="1">
      <alignment horizontal="distributed" vertical="center" wrapText="1" justifyLastLine="1"/>
    </xf>
    <xf numFmtId="0" fontId="6" fillId="0" borderId="9" xfId="0" applyFont="1" applyFill="1" applyBorder="1" applyAlignment="1">
      <alignment horizontal="distributed" vertical="center" justifyLastLine="1"/>
    </xf>
    <xf numFmtId="0" fontId="6" fillId="0" borderId="21" xfId="0" applyFont="1" applyFill="1" applyBorder="1" applyAlignment="1">
      <alignment horizontal="distributed" vertical="center" justifyLastLine="1"/>
    </xf>
    <xf numFmtId="0" fontId="6" fillId="0" borderId="12" xfId="0" applyFont="1" applyFill="1" applyBorder="1" applyAlignment="1">
      <alignment horizontal="distributed" vertical="center" justifyLastLine="1"/>
    </xf>
    <xf numFmtId="0" fontId="6" fillId="0" borderId="22" xfId="0" applyFont="1" applyFill="1" applyBorder="1" applyAlignment="1">
      <alignment horizontal="distributed" vertical="center" justifyLastLine="1"/>
    </xf>
    <xf numFmtId="0" fontId="6" fillId="0" borderId="4" xfId="0" applyFont="1" applyFill="1" applyBorder="1" applyAlignment="1">
      <alignment horizontal="distributed" vertical="center" indent="15"/>
    </xf>
    <xf numFmtId="0" fontId="6" fillId="0" borderId="5" xfId="0" applyFont="1" applyFill="1" applyBorder="1" applyAlignment="1">
      <alignment horizontal="distributed" vertical="center" indent="15"/>
    </xf>
    <xf numFmtId="0" fontId="5" fillId="0" borderId="12" xfId="0" applyFont="1" applyFill="1" applyBorder="1" applyAlignment="1">
      <alignment vertical="center"/>
    </xf>
    <xf numFmtId="0" fontId="5" fillId="0" borderId="9" xfId="0" applyFont="1" applyFill="1" applyBorder="1" applyAlignment="1">
      <alignment vertical="center"/>
    </xf>
    <xf numFmtId="0" fontId="6" fillId="0" borderId="3" xfId="0" applyFont="1" applyFill="1" applyBorder="1" applyAlignment="1">
      <alignment horizontal="distributed" vertical="center" justifyLastLine="1"/>
    </xf>
    <xf numFmtId="0" fontId="6" fillId="0" borderId="8" xfId="0" applyFont="1" applyFill="1" applyBorder="1" applyAlignment="1">
      <alignment horizontal="distributed" vertical="center" justifyLastLine="1"/>
    </xf>
    <xf numFmtId="0" fontId="7" fillId="0" borderId="5" xfId="0" applyFont="1" applyFill="1" applyBorder="1" applyAlignment="1">
      <alignment horizontal="distributed" vertical="center" justifyLastLine="1"/>
    </xf>
    <xf numFmtId="41" fontId="1" fillId="0" borderId="0" xfId="0" applyNumberFormat="1" applyFont="1" applyFill="1" applyBorder="1" applyAlignment="1">
      <alignment horizontal="center" vertical="center"/>
    </xf>
    <xf numFmtId="41" fontId="1" fillId="0" borderId="17" xfId="0" applyNumberFormat="1" applyFont="1" applyFill="1" applyBorder="1" applyAlignment="1">
      <alignment horizontal="center" vertical="center"/>
    </xf>
    <xf numFmtId="41" fontId="1" fillId="0" borderId="25" xfId="0" applyNumberFormat="1" applyFont="1" applyFill="1" applyBorder="1" applyAlignment="1">
      <alignment horizontal="center" vertical="center"/>
    </xf>
    <xf numFmtId="0" fontId="2" fillId="0" borderId="0" xfId="0" applyFont="1" applyFill="1" applyAlignment="1">
      <alignment vertical="center"/>
    </xf>
    <xf numFmtId="0" fontId="1" fillId="0" borderId="0" xfId="0" applyFont="1" applyFill="1" applyAlignment="1">
      <alignment vertical="center"/>
    </xf>
    <xf numFmtId="0" fontId="5" fillId="0" borderId="21" xfId="0" applyFont="1" applyFill="1" applyBorder="1" applyAlignment="1">
      <alignment horizontal="distributed" vertical="center" justifyLastLine="1"/>
    </xf>
    <xf numFmtId="0" fontId="5" fillId="0" borderId="12" xfId="0" applyFont="1" applyFill="1" applyBorder="1" applyAlignment="1">
      <alignment horizontal="distributed" vertical="center"/>
    </xf>
    <xf numFmtId="0" fontId="5" fillId="0" borderId="10" xfId="0" applyFont="1" applyFill="1" applyBorder="1" applyAlignment="1">
      <alignment horizontal="distributed" vertical="center"/>
    </xf>
    <xf numFmtId="0" fontId="5" fillId="0" borderId="0" xfId="0" applyFont="1" applyFill="1" applyBorder="1" applyAlignment="1">
      <alignment horizontal="distributed" vertical="center"/>
    </xf>
    <xf numFmtId="0" fontId="9" fillId="0" borderId="0" xfId="0" applyFont="1" applyFill="1" applyBorder="1" applyAlignment="1">
      <alignment horizontal="distributed" vertical="center"/>
    </xf>
    <xf numFmtId="0" fontId="5" fillId="0" borderId="17" xfId="0" applyFont="1" applyFill="1" applyBorder="1" applyAlignment="1">
      <alignment horizontal="distributed" vertical="center"/>
    </xf>
    <xf numFmtId="0" fontId="9" fillId="0" borderId="17" xfId="0" applyFont="1" applyFill="1" applyBorder="1" applyAlignment="1">
      <alignment horizontal="distributed" vertical="center"/>
    </xf>
  </cellXfs>
  <cellStyles count="4">
    <cellStyle name="パーセント 2" xfId="1"/>
    <cellStyle name="桁区切り 2" xfId="2"/>
    <cellStyle name="標準" xfId="0" builtinId="0"/>
    <cellStyle name="標準 2" xfId="3"/>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8</xdr:col>
      <xdr:colOff>647700</xdr:colOff>
      <xdr:row>3</xdr:row>
      <xdr:rowOff>0</xdr:rowOff>
    </xdr:from>
    <xdr:to>
      <xdr:col>8</xdr:col>
      <xdr:colOff>647700</xdr:colOff>
      <xdr:row>7</xdr:row>
      <xdr:rowOff>0</xdr:rowOff>
    </xdr:to>
    <xdr:sp macro="" textlink="">
      <xdr:nvSpPr>
        <xdr:cNvPr id="2" name="Line 1">
          <a:extLst>
            <a:ext uri="{FF2B5EF4-FFF2-40B4-BE49-F238E27FC236}">
              <a16:creationId xmlns:a16="http://schemas.microsoft.com/office/drawing/2014/main" xmlns="" id="{00000000-0008-0000-0000-000002000000}"/>
            </a:ext>
          </a:extLst>
        </xdr:cNvPr>
        <xdr:cNvSpPr>
          <a:spLocks noChangeShapeType="1"/>
        </xdr:cNvSpPr>
      </xdr:nvSpPr>
      <xdr:spPr bwMode="auto">
        <a:xfrm>
          <a:off x="5924550" y="647700"/>
          <a:ext cx="0" cy="1143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9525</xdr:colOff>
      <xdr:row>3</xdr:row>
      <xdr:rowOff>0</xdr:rowOff>
    </xdr:from>
    <xdr:to>
      <xdr:col>9</xdr:col>
      <xdr:colOff>9525</xdr:colOff>
      <xdr:row>7</xdr:row>
      <xdr:rowOff>0</xdr:rowOff>
    </xdr:to>
    <xdr:sp macro="" textlink="">
      <xdr:nvSpPr>
        <xdr:cNvPr id="3" name="Line 2">
          <a:extLst>
            <a:ext uri="{FF2B5EF4-FFF2-40B4-BE49-F238E27FC236}">
              <a16:creationId xmlns:a16="http://schemas.microsoft.com/office/drawing/2014/main" xmlns="" id="{00000000-0008-0000-0000-000003000000}"/>
            </a:ext>
          </a:extLst>
        </xdr:cNvPr>
        <xdr:cNvSpPr>
          <a:spLocks noChangeShapeType="1"/>
        </xdr:cNvSpPr>
      </xdr:nvSpPr>
      <xdr:spPr bwMode="auto">
        <a:xfrm>
          <a:off x="5943600" y="647700"/>
          <a:ext cx="0" cy="1143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647700</xdr:colOff>
      <xdr:row>12</xdr:row>
      <xdr:rowOff>0</xdr:rowOff>
    </xdr:from>
    <xdr:to>
      <xdr:col>8</xdr:col>
      <xdr:colOff>647700</xdr:colOff>
      <xdr:row>16</xdr:row>
      <xdr:rowOff>0</xdr:rowOff>
    </xdr:to>
    <xdr:sp macro="" textlink="">
      <xdr:nvSpPr>
        <xdr:cNvPr id="4" name="Line 3">
          <a:extLst>
            <a:ext uri="{FF2B5EF4-FFF2-40B4-BE49-F238E27FC236}">
              <a16:creationId xmlns:a16="http://schemas.microsoft.com/office/drawing/2014/main" xmlns="" id="{00000000-0008-0000-0000-000004000000}"/>
            </a:ext>
          </a:extLst>
        </xdr:cNvPr>
        <xdr:cNvSpPr>
          <a:spLocks noChangeShapeType="1"/>
        </xdr:cNvSpPr>
      </xdr:nvSpPr>
      <xdr:spPr bwMode="auto">
        <a:xfrm>
          <a:off x="5924550" y="2686050"/>
          <a:ext cx="0" cy="1143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9525</xdr:colOff>
      <xdr:row>12</xdr:row>
      <xdr:rowOff>0</xdr:rowOff>
    </xdr:from>
    <xdr:to>
      <xdr:col>9</xdr:col>
      <xdr:colOff>9525</xdr:colOff>
      <xdr:row>16</xdr:row>
      <xdr:rowOff>0</xdr:rowOff>
    </xdr:to>
    <xdr:sp macro="" textlink="">
      <xdr:nvSpPr>
        <xdr:cNvPr id="5" name="Line 4">
          <a:extLst>
            <a:ext uri="{FF2B5EF4-FFF2-40B4-BE49-F238E27FC236}">
              <a16:creationId xmlns:a16="http://schemas.microsoft.com/office/drawing/2014/main" xmlns="" id="{00000000-0008-0000-0000-000005000000}"/>
            </a:ext>
          </a:extLst>
        </xdr:cNvPr>
        <xdr:cNvSpPr>
          <a:spLocks noChangeShapeType="1"/>
        </xdr:cNvSpPr>
      </xdr:nvSpPr>
      <xdr:spPr bwMode="auto">
        <a:xfrm>
          <a:off x="5943600" y="2686050"/>
          <a:ext cx="0" cy="1143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647700</xdr:colOff>
      <xdr:row>3</xdr:row>
      <xdr:rowOff>0</xdr:rowOff>
    </xdr:from>
    <xdr:to>
      <xdr:col>8</xdr:col>
      <xdr:colOff>647700</xdr:colOff>
      <xdr:row>7</xdr:row>
      <xdr:rowOff>0</xdr:rowOff>
    </xdr:to>
    <xdr:sp macro="" textlink="">
      <xdr:nvSpPr>
        <xdr:cNvPr id="6" name="Line 5">
          <a:extLst>
            <a:ext uri="{FF2B5EF4-FFF2-40B4-BE49-F238E27FC236}">
              <a16:creationId xmlns:a16="http://schemas.microsoft.com/office/drawing/2014/main" xmlns="" id="{00000000-0008-0000-0000-000006000000}"/>
            </a:ext>
          </a:extLst>
        </xdr:cNvPr>
        <xdr:cNvSpPr>
          <a:spLocks noChangeShapeType="1"/>
        </xdr:cNvSpPr>
      </xdr:nvSpPr>
      <xdr:spPr bwMode="auto">
        <a:xfrm>
          <a:off x="5924550" y="647700"/>
          <a:ext cx="0" cy="1143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9525</xdr:colOff>
      <xdr:row>3</xdr:row>
      <xdr:rowOff>0</xdr:rowOff>
    </xdr:from>
    <xdr:to>
      <xdr:col>9</xdr:col>
      <xdr:colOff>9525</xdr:colOff>
      <xdr:row>7</xdr:row>
      <xdr:rowOff>0</xdr:rowOff>
    </xdr:to>
    <xdr:sp macro="" textlink="">
      <xdr:nvSpPr>
        <xdr:cNvPr id="7" name="Line 6">
          <a:extLst>
            <a:ext uri="{FF2B5EF4-FFF2-40B4-BE49-F238E27FC236}">
              <a16:creationId xmlns:a16="http://schemas.microsoft.com/office/drawing/2014/main" xmlns="" id="{00000000-0008-0000-0000-000007000000}"/>
            </a:ext>
          </a:extLst>
        </xdr:cNvPr>
        <xdr:cNvSpPr>
          <a:spLocks noChangeShapeType="1"/>
        </xdr:cNvSpPr>
      </xdr:nvSpPr>
      <xdr:spPr bwMode="auto">
        <a:xfrm>
          <a:off x="5943600" y="647700"/>
          <a:ext cx="0" cy="1143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647700</xdr:colOff>
      <xdr:row>12</xdr:row>
      <xdr:rowOff>0</xdr:rowOff>
    </xdr:from>
    <xdr:to>
      <xdr:col>8</xdr:col>
      <xdr:colOff>647700</xdr:colOff>
      <xdr:row>16</xdr:row>
      <xdr:rowOff>0</xdr:rowOff>
    </xdr:to>
    <xdr:sp macro="" textlink="">
      <xdr:nvSpPr>
        <xdr:cNvPr id="8" name="Line 7">
          <a:extLst>
            <a:ext uri="{FF2B5EF4-FFF2-40B4-BE49-F238E27FC236}">
              <a16:creationId xmlns:a16="http://schemas.microsoft.com/office/drawing/2014/main" xmlns="" id="{00000000-0008-0000-0000-000008000000}"/>
            </a:ext>
          </a:extLst>
        </xdr:cNvPr>
        <xdr:cNvSpPr>
          <a:spLocks noChangeShapeType="1"/>
        </xdr:cNvSpPr>
      </xdr:nvSpPr>
      <xdr:spPr bwMode="auto">
        <a:xfrm>
          <a:off x="5924550" y="2686050"/>
          <a:ext cx="0" cy="1143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9525</xdr:colOff>
      <xdr:row>12</xdr:row>
      <xdr:rowOff>0</xdr:rowOff>
    </xdr:from>
    <xdr:to>
      <xdr:col>9</xdr:col>
      <xdr:colOff>9525</xdr:colOff>
      <xdr:row>16</xdr:row>
      <xdr:rowOff>0</xdr:rowOff>
    </xdr:to>
    <xdr:sp macro="" textlink="">
      <xdr:nvSpPr>
        <xdr:cNvPr id="9" name="Line 8">
          <a:extLst>
            <a:ext uri="{FF2B5EF4-FFF2-40B4-BE49-F238E27FC236}">
              <a16:creationId xmlns:a16="http://schemas.microsoft.com/office/drawing/2014/main" xmlns="" id="{00000000-0008-0000-0000-000009000000}"/>
            </a:ext>
          </a:extLst>
        </xdr:cNvPr>
        <xdr:cNvSpPr>
          <a:spLocks noChangeShapeType="1"/>
        </xdr:cNvSpPr>
      </xdr:nvSpPr>
      <xdr:spPr bwMode="auto">
        <a:xfrm>
          <a:off x="5943600" y="2686050"/>
          <a:ext cx="0" cy="1143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647700</xdr:colOff>
      <xdr:row>3</xdr:row>
      <xdr:rowOff>0</xdr:rowOff>
    </xdr:from>
    <xdr:to>
      <xdr:col>8</xdr:col>
      <xdr:colOff>647700</xdr:colOff>
      <xdr:row>7</xdr:row>
      <xdr:rowOff>0</xdr:rowOff>
    </xdr:to>
    <xdr:sp macro="" textlink="">
      <xdr:nvSpPr>
        <xdr:cNvPr id="10" name="Line 9">
          <a:extLst>
            <a:ext uri="{FF2B5EF4-FFF2-40B4-BE49-F238E27FC236}">
              <a16:creationId xmlns:a16="http://schemas.microsoft.com/office/drawing/2014/main" xmlns="" id="{00000000-0008-0000-0000-00000A000000}"/>
            </a:ext>
          </a:extLst>
        </xdr:cNvPr>
        <xdr:cNvSpPr>
          <a:spLocks noChangeShapeType="1"/>
        </xdr:cNvSpPr>
      </xdr:nvSpPr>
      <xdr:spPr bwMode="auto">
        <a:xfrm>
          <a:off x="5924550" y="647700"/>
          <a:ext cx="0" cy="1143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9525</xdr:colOff>
      <xdr:row>3</xdr:row>
      <xdr:rowOff>0</xdr:rowOff>
    </xdr:from>
    <xdr:to>
      <xdr:col>9</xdr:col>
      <xdr:colOff>9525</xdr:colOff>
      <xdr:row>7</xdr:row>
      <xdr:rowOff>0</xdr:rowOff>
    </xdr:to>
    <xdr:sp macro="" textlink="">
      <xdr:nvSpPr>
        <xdr:cNvPr id="11" name="Line 10">
          <a:extLst>
            <a:ext uri="{FF2B5EF4-FFF2-40B4-BE49-F238E27FC236}">
              <a16:creationId xmlns:a16="http://schemas.microsoft.com/office/drawing/2014/main" xmlns="" id="{00000000-0008-0000-0000-00000B000000}"/>
            </a:ext>
          </a:extLst>
        </xdr:cNvPr>
        <xdr:cNvSpPr>
          <a:spLocks noChangeShapeType="1"/>
        </xdr:cNvSpPr>
      </xdr:nvSpPr>
      <xdr:spPr bwMode="auto">
        <a:xfrm>
          <a:off x="5943600" y="647700"/>
          <a:ext cx="0" cy="1143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647700</xdr:colOff>
      <xdr:row>3</xdr:row>
      <xdr:rowOff>0</xdr:rowOff>
    </xdr:from>
    <xdr:to>
      <xdr:col>8</xdr:col>
      <xdr:colOff>647700</xdr:colOff>
      <xdr:row>7</xdr:row>
      <xdr:rowOff>0</xdr:rowOff>
    </xdr:to>
    <xdr:sp macro="" textlink="">
      <xdr:nvSpPr>
        <xdr:cNvPr id="12" name="Line 11">
          <a:extLst>
            <a:ext uri="{FF2B5EF4-FFF2-40B4-BE49-F238E27FC236}">
              <a16:creationId xmlns:a16="http://schemas.microsoft.com/office/drawing/2014/main" xmlns="" id="{00000000-0008-0000-0000-00000C000000}"/>
            </a:ext>
          </a:extLst>
        </xdr:cNvPr>
        <xdr:cNvSpPr>
          <a:spLocks noChangeShapeType="1"/>
        </xdr:cNvSpPr>
      </xdr:nvSpPr>
      <xdr:spPr bwMode="auto">
        <a:xfrm>
          <a:off x="5924550" y="647700"/>
          <a:ext cx="0" cy="1143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9525</xdr:colOff>
      <xdr:row>3</xdr:row>
      <xdr:rowOff>0</xdr:rowOff>
    </xdr:from>
    <xdr:to>
      <xdr:col>9</xdr:col>
      <xdr:colOff>9525</xdr:colOff>
      <xdr:row>7</xdr:row>
      <xdr:rowOff>0</xdr:rowOff>
    </xdr:to>
    <xdr:sp macro="" textlink="">
      <xdr:nvSpPr>
        <xdr:cNvPr id="13" name="Line 12">
          <a:extLst>
            <a:ext uri="{FF2B5EF4-FFF2-40B4-BE49-F238E27FC236}">
              <a16:creationId xmlns:a16="http://schemas.microsoft.com/office/drawing/2014/main" xmlns="" id="{00000000-0008-0000-0000-00000D000000}"/>
            </a:ext>
          </a:extLst>
        </xdr:cNvPr>
        <xdr:cNvSpPr>
          <a:spLocks noChangeShapeType="1"/>
        </xdr:cNvSpPr>
      </xdr:nvSpPr>
      <xdr:spPr bwMode="auto">
        <a:xfrm>
          <a:off x="5943600" y="647700"/>
          <a:ext cx="0" cy="1143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647700</xdr:colOff>
      <xdr:row>12</xdr:row>
      <xdr:rowOff>0</xdr:rowOff>
    </xdr:from>
    <xdr:to>
      <xdr:col>8</xdr:col>
      <xdr:colOff>647700</xdr:colOff>
      <xdr:row>16</xdr:row>
      <xdr:rowOff>0</xdr:rowOff>
    </xdr:to>
    <xdr:sp macro="" textlink="">
      <xdr:nvSpPr>
        <xdr:cNvPr id="14" name="Line 13">
          <a:extLst>
            <a:ext uri="{FF2B5EF4-FFF2-40B4-BE49-F238E27FC236}">
              <a16:creationId xmlns:a16="http://schemas.microsoft.com/office/drawing/2014/main" xmlns="" id="{00000000-0008-0000-0000-00000E000000}"/>
            </a:ext>
          </a:extLst>
        </xdr:cNvPr>
        <xdr:cNvSpPr>
          <a:spLocks noChangeShapeType="1"/>
        </xdr:cNvSpPr>
      </xdr:nvSpPr>
      <xdr:spPr bwMode="auto">
        <a:xfrm>
          <a:off x="5924550" y="2686050"/>
          <a:ext cx="0" cy="1143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9525</xdr:colOff>
      <xdr:row>12</xdr:row>
      <xdr:rowOff>0</xdr:rowOff>
    </xdr:from>
    <xdr:to>
      <xdr:col>9</xdr:col>
      <xdr:colOff>9525</xdr:colOff>
      <xdr:row>16</xdr:row>
      <xdr:rowOff>0</xdr:rowOff>
    </xdr:to>
    <xdr:sp macro="" textlink="">
      <xdr:nvSpPr>
        <xdr:cNvPr id="15" name="Line 14">
          <a:extLst>
            <a:ext uri="{FF2B5EF4-FFF2-40B4-BE49-F238E27FC236}">
              <a16:creationId xmlns:a16="http://schemas.microsoft.com/office/drawing/2014/main" xmlns="" id="{00000000-0008-0000-0000-00000F000000}"/>
            </a:ext>
          </a:extLst>
        </xdr:cNvPr>
        <xdr:cNvSpPr>
          <a:spLocks noChangeShapeType="1"/>
        </xdr:cNvSpPr>
      </xdr:nvSpPr>
      <xdr:spPr bwMode="auto">
        <a:xfrm>
          <a:off x="5943600" y="2686050"/>
          <a:ext cx="0" cy="1143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647700</xdr:colOff>
      <xdr:row>12</xdr:row>
      <xdr:rowOff>0</xdr:rowOff>
    </xdr:from>
    <xdr:to>
      <xdr:col>8</xdr:col>
      <xdr:colOff>647700</xdr:colOff>
      <xdr:row>16</xdr:row>
      <xdr:rowOff>0</xdr:rowOff>
    </xdr:to>
    <xdr:sp macro="" textlink="">
      <xdr:nvSpPr>
        <xdr:cNvPr id="16" name="Line 15">
          <a:extLst>
            <a:ext uri="{FF2B5EF4-FFF2-40B4-BE49-F238E27FC236}">
              <a16:creationId xmlns:a16="http://schemas.microsoft.com/office/drawing/2014/main" xmlns="" id="{00000000-0008-0000-0000-000010000000}"/>
            </a:ext>
          </a:extLst>
        </xdr:cNvPr>
        <xdr:cNvSpPr>
          <a:spLocks noChangeShapeType="1"/>
        </xdr:cNvSpPr>
      </xdr:nvSpPr>
      <xdr:spPr bwMode="auto">
        <a:xfrm>
          <a:off x="5924550" y="2686050"/>
          <a:ext cx="0" cy="1143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9525</xdr:colOff>
      <xdr:row>12</xdr:row>
      <xdr:rowOff>0</xdr:rowOff>
    </xdr:from>
    <xdr:to>
      <xdr:col>9</xdr:col>
      <xdr:colOff>9525</xdr:colOff>
      <xdr:row>16</xdr:row>
      <xdr:rowOff>0</xdr:rowOff>
    </xdr:to>
    <xdr:sp macro="" textlink="">
      <xdr:nvSpPr>
        <xdr:cNvPr id="17" name="Line 16">
          <a:extLst>
            <a:ext uri="{FF2B5EF4-FFF2-40B4-BE49-F238E27FC236}">
              <a16:creationId xmlns:a16="http://schemas.microsoft.com/office/drawing/2014/main" xmlns="" id="{00000000-0008-0000-0000-000011000000}"/>
            </a:ext>
          </a:extLst>
        </xdr:cNvPr>
        <xdr:cNvSpPr>
          <a:spLocks noChangeShapeType="1"/>
        </xdr:cNvSpPr>
      </xdr:nvSpPr>
      <xdr:spPr bwMode="auto">
        <a:xfrm>
          <a:off x="5943600" y="2686050"/>
          <a:ext cx="0" cy="1143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647700</xdr:colOff>
      <xdr:row>20</xdr:row>
      <xdr:rowOff>0</xdr:rowOff>
    </xdr:from>
    <xdr:to>
      <xdr:col>8</xdr:col>
      <xdr:colOff>647700</xdr:colOff>
      <xdr:row>24</xdr:row>
      <xdr:rowOff>0</xdr:rowOff>
    </xdr:to>
    <xdr:sp macro="" textlink="">
      <xdr:nvSpPr>
        <xdr:cNvPr id="18" name="Line 3">
          <a:extLst>
            <a:ext uri="{FF2B5EF4-FFF2-40B4-BE49-F238E27FC236}">
              <a16:creationId xmlns:a16="http://schemas.microsoft.com/office/drawing/2014/main" xmlns="" id="{00000000-0008-0000-0000-000012000000}"/>
            </a:ext>
          </a:extLst>
        </xdr:cNvPr>
        <xdr:cNvSpPr>
          <a:spLocks noChangeShapeType="1"/>
        </xdr:cNvSpPr>
      </xdr:nvSpPr>
      <xdr:spPr bwMode="auto">
        <a:xfrm>
          <a:off x="5924550" y="4552950"/>
          <a:ext cx="0" cy="1143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9525</xdr:colOff>
      <xdr:row>20</xdr:row>
      <xdr:rowOff>0</xdr:rowOff>
    </xdr:from>
    <xdr:to>
      <xdr:col>9</xdr:col>
      <xdr:colOff>9525</xdr:colOff>
      <xdr:row>24</xdr:row>
      <xdr:rowOff>0</xdr:rowOff>
    </xdr:to>
    <xdr:sp macro="" textlink="">
      <xdr:nvSpPr>
        <xdr:cNvPr id="19" name="Line 4">
          <a:extLst>
            <a:ext uri="{FF2B5EF4-FFF2-40B4-BE49-F238E27FC236}">
              <a16:creationId xmlns:a16="http://schemas.microsoft.com/office/drawing/2014/main" xmlns="" id="{00000000-0008-0000-0000-000013000000}"/>
            </a:ext>
          </a:extLst>
        </xdr:cNvPr>
        <xdr:cNvSpPr>
          <a:spLocks noChangeShapeType="1"/>
        </xdr:cNvSpPr>
      </xdr:nvSpPr>
      <xdr:spPr bwMode="auto">
        <a:xfrm>
          <a:off x="5943600" y="4552950"/>
          <a:ext cx="0" cy="1143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647700</xdr:colOff>
      <xdr:row>20</xdr:row>
      <xdr:rowOff>0</xdr:rowOff>
    </xdr:from>
    <xdr:to>
      <xdr:col>8</xdr:col>
      <xdr:colOff>647700</xdr:colOff>
      <xdr:row>24</xdr:row>
      <xdr:rowOff>0</xdr:rowOff>
    </xdr:to>
    <xdr:sp macro="" textlink="">
      <xdr:nvSpPr>
        <xdr:cNvPr id="20" name="Line 7">
          <a:extLst>
            <a:ext uri="{FF2B5EF4-FFF2-40B4-BE49-F238E27FC236}">
              <a16:creationId xmlns:a16="http://schemas.microsoft.com/office/drawing/2014/main" xmlns="" id="{00000000-0008-0000-0000-000014000000}"/>
            </a:ext>
          </a:extLst>
        </xdr:cNvPr>
        <xdr:cNvSpPr>
          <a:spLocks noChangeShapeType="1"/>
        </xdr:cNvSpPr>
      </xdr:nvSpPr>
      <xdr:spPr bwMode="auto">
        <a:xfrm>
          <a:off x="5924550" y="4552950"/>
          <a:ext cx="0" cy="1143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9525</xdr:colOff>
      <xdr:row>20</xdr:row>
      <xdr:rowOff>0</xdr:rowOff>
    </xdr:from>
    <xdr:to>
      <xdr:col>9</xdr:col>
      <xdr:colOff>9525</xdr:colOff>
      <xdr:row>24</xdr:row>
      <xdr:rowOff>0</xdr:rowOff>
    </xdr:to>
    <xdr:sp macro="" textlink="">
      <xdr:nvSpPr>
        <xdr:cNvPr id="21" name="Line 8">
          <a:extLst>
            <a:ext uri="{FF2B5EF4-FFF2-40B4-BE49-F238E27FC236}">
              <a16:creationId xmlns:a16="http://schemas.microsoft.com/office/drawing/2014/main" xmlns="" id="{00000000-0008-0000-0000-000015000000}"/>
            </a:ext>
          </a:extLst>
        </xdr:cNvPr>
        <xdr:cNvSpPr>
          <a:spLocks noChangeShapeType="1"/>
        </xdr:cNvSpPr>
      </xdr:nvSpPr>
      <xdr:spPr bwMode="auto">
        <a:xfrm>
          <a:off x="5943600" y="4552950"/>
          <a:ext cx="0" cy="1143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647700</xdr:colOff>
      <xdr:row>20</xdr:row>
      <xdr:rowOff>0</xdr:rowOff>
    </xdr:from>
    <xdr:to>
      <xdr:col>8</xdr:col>
      <xdr:colOff>647700</xdr:colOff>
      <xdr:row>24</xdr:row>
      <xdr:rowOff>0</xdr:rowOff>
    </xdr:to>
    <xdr:sp macro="" textlink="">
      <xdr:nvSpPr>
        <xdr:cNvPr id="22" name="Line 13">
          <a:extLst>
            <a:ext uri="{FF2B5EF4-FFF2-40B4-BE49-F238E27FC236}">
              <a16:creationId xmlns:a16="http://schemas.microsoft.com/office/drawing/2014/main" xmlns="" id="{00000000-0008-0000-0000-000016000000}"/>
            </a:ext>
          </a:extLst>
        </xdr:cNvPr>
        <xdr:cNvSpPr>
          <a:spLocks noChangeShapeType="1"/>
        </xdr:cNvSpPr>
      </xdr:nvSpPr>
      <xdr:spPr bwMode="auto">
        <a:xfrm>
          <a:off x="5924550" y="4552950"/>
          <a:ext cx="0" cy="1143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9525</xdr:colOff>
      <xdr:row>20</xdr:row>
      <xdr:rowOff>0</xdr:rowOff>
    </xdr:from>
    <xdr:to>
      <xdr:col>9</xdr:col>
      <xdr:colOff>9525</xdr:colOff>
      <xdr:row>24</xdr:row>
      <xdr:rowOff>0</xdr:rowOff>
    </xdr:to>
    <xdr:sp macro="" textlink="">
      <xdr:nvSpPr>
        <xdr:cNvPr id="23" name="Line 14">
          <a:extLst>
            <a:ext uri="{FF2B5EF4-FFF2-40B4-BE49-F238E27FC236}">
              <a16:creationId xmlns:a16="http://schemas.microsoft.com/office/drawing/2014/main" xmlns="" id="{00000000-0008-0000-0000-000017000000}"/>
            </a:ext>
          </a:extLst>
        </xdr:cNvPr>
        <xdr:cNvSpPr>
          <a:spLocks noChangeShapeType="1"/>
        </xdr:cNvSpPr>
      </xdr:nvSpPr>
      <xdr:spPr bwMode="auto">
        <a:xfrm>
          <a:off x="5943600" y="4552950"/>
          <a:ext cx="0" cy="1143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647700</xdr:colOff>
      <xdr:row>20</xdr:row>
      <xdr:rowOff>0</xdr:rowOff>
    </xdr:from>
    <xdr:to>
      <xdr:col>8</xdr:col>
      <xdr:colOff>647700</xdr:colOff>
      <xdr:row>24</xdr:row>
      <xdr:rowOff>0</xdr:rowOff>
    </xdr:to>
    <xdr:sp macro="" textlink="">
      <xdr:nvSpPr>
        <xdr:cNvPr id="24" name="Line 15">
          <a:extLst>
            <a:ext uri="{FF2B5EF4-FFF2-40B4-BE49-F238E27FC236}">
              <a16:creationId xmlns:a16="http://schemas.microsoft.com/office/drawing/2014/main" xmlns="" id="{00000000-0008-0000-0000-000018000000}"/>
            </a:ext>
          </a:extLst>
        </xdr:cNvPr>
        <xdr:cNvSpPr>
          <a:spLocks noChangeShapeType="1"/>
        </xdr:cNvSpPr>
      </xdr:nvSpPr>
      <xdr:spPr bwMode="auto">
        <a:xfrm>
          <a:off x="5924550" y="4552950"/>
          <a:ext cx="0" cy="1143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9525</xdr:colOff>
      <xdr:row>20</xdr:row>
      <xdr:rowOff>0</xdr:rowOff>
    </xdr:from>
    <xdr:to>
      <xdr:col>9</xdr:col>
      <xdr:colOff>9525</xdr:colOff>
      <xdr:row>24</xdr:row>
      <xdr:rowOff>0</xdr:rowOff>
    </xdr:to>
    <xdr:sp macro="" textlink="">
      <xdr:nvSpPr>
        <xdr:cNvPr id="25" name="Line 16">
          <a:extLst>
            <a:ext uri="{FF2B5EF4-FFF2-40B4-BE49-F238E27FC236}">
              <a16:creationId xmlns:a16="http://schemas.microsoft.com/office/drawing/2014/main" xmlns="" id="{00000000-0008-0000-0000-000019000000}"/>
            </a:ext>
          </a:extLst>
        </xdr:cNvPr>
        <xdr:cNvSpPr>
          <a:spLocks noChangeShapeType="1"/>
        </xdr:cNvSpPr>
      </xdr:nvSpPr>
      <xdr:spPr bwMode="auto">
        <a:xfrm>
          <a:off x="5943600" y="4552950"/>
          <a:ext cx="0" cy="1143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647700</xdr:colOff>
      <xdr:row>28</xdr:row>
      <xdr:rowOff>0</xdr:rowOff>
    </xdr:from>
    <xdr:to>
      <xdr:col>8</xdr:col>
      <xdr:colOff>647700</xdr:colOff>
      <xdr:row>32</xdr:row>
      <xdr:rowOff>0</xdr:rowOff>
    </xdr:to>
    <xdr:sp macro="" textlink="">
      <xdr:nvSpPr>
        <xdr:cNvPr id="26" name="Line 3">
          <a:extLst>
            <a:ext uri="{FF2B5EF4-FFF2-40B4-BE49-F238E27FC236}">
              <a16:creationId xmlns:a16="http://schemas.microsoft.com/office/drawing/2014/main" xmlns="" id="{00000000-0008-0000-0000-00001A000000}"/>
            </a:ext>
          </a:extLst>
        </xdr:cNvPr>
        <xdr:cNvSpPr>
          <a:spLocks noChangeShapeType="1"/>
        </xdr:cNvSpPr>
      </xdr:nvSpPr>
      <xdr:spPr bwMode="auto">
        <a:xfrm>
          <a:off x="5924550" y="6419850"/>
          <a:ext cx="0" cy="1143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9525</xdr:colOff>
      <xdr:row>28</xdr:row>
      <xdr:rowOff>0</xdr:rowOff>
    </xdr:from>
    <xdr:to>
      <xdr:col>9</xdr:col>
      <xdr:colOff>9525</xdr:colOff>
      <xdr:row>32</xdr:row>
      <xdr:rowOff>0</xdr:rowOff>
    </xdr:to>
    <xdr:sp macro="" textlink="">
      <xdr:nvSpPr>
        <xdr:cNvPr id="27" name="Line 4">
          <a:extLst>
            <a:ext uri="{FF2B5EF4-FFF2-40B4-BE49-F238E27FC236}">
              <a16:creationId xmlns:a16="http://schemas.microsoft.com/office/drawing/2014/main" xmlns="" id="{00000000-0008-0000-0000-00001B000000}"/>
            </a:ext>
          </a:extLst>
        </xdr:cNvPr>
        <xdr:cNvSpPr>
          <a:spLocks noChangeShapeType="1"/>
        </xdr:cNvSpPr>
      </xdr:nvSpPr>
      <xdr:spPr bwMode="auto">
        <a:xfrm>
          <a:off x="5943600" y="6419850"/>
          <a:ext cx="0" cy="1143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647700</xdr:colOff>
      <xdr:row>28</xdr:row>
      <xdr:rowOff>0</xdr:rowOff>
    </xdr:from>
    <xdr:to>
      <xdr:col>8</xdr:col>
      <xdr:colOff>647700</xdr:colOff>
      <xdr:row>32</xdr:row>
      <xdr:rowOff>0</xdr:rowOff>
    </xdr:to>
    <xdr:sp macro="" textlink="">
      <xdr:nvSpPr>
        <xdr:cNvPr id="28" name="Line 7">
          <a:extLst>
            <a:ext uri="{FF2B5EF4-FFF2-40B4-BE49-F238E27FC236}">
              <a16:creationId xmlns:a16="http://schemas.microsoft.com/office/drawing/2014/main" xmlns="" id="{00000000-0008-0000-0000-00001C000000}"/>
            </a:ext>
          </a:extLst>
        </xdr:cNvPr>
        <xdr:cNvSpPr>
          <a:spLocks noChangeShapeType="1"/>
        </xdr:cNvSpPr>
      </xdr:nvSpPr>
      <xdr:spPr bwMode="auto">
        <a:xfrm>
          <a:off x="5924550" y="6419850"/>
          <a:ext cx="0" cy="1143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9525</xdr:colOff>
      <xdr:row>28</xdr:row>
      <xdr:rowOff>0</xdr:rowOff>
    </xdr:from>
    <xdr:to>
      <xdr:col>9</xdr:col>
      <xdr:colOff>9525</xdr:colOff>
      <xdr:row>32</xdr:row>
      <xdr:rowOff>0</xdr:rowOff>
    </xdr:to>
    <xdr:sp macro="" textlink="">
      <xdr:nvSpPr>
        <xdr:cNvPr id="29" name="Line 8">
          <a:extLst>
            <a:ext uri="{FF2B5EF4-FFF2-40B4-BE49-F238E27FC236}">
              <a16:creationId xmlns:a16="http://schemas.microsoft.com/office/drawing/2014/main" xmlns="" id="{00000000-0008-0000-0000-00001D000000}"/>
            </a:ext>
          </a:extLst>
        </xdr:cNvPr>
        <xdr:cNvSpPr>
          <a:spLocks noChangeShapeType="1"/>
        </xdr:cNvSpPr>
      </xdr:nvSpPr>
      <xdr:spPr bwMode="auto">
        <a:xfrm>
          <a:off x="5943600" y="6419850"/>
          <a:ext cx="0" cy="1143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647700</xdr:colOff>
      <xdr:row>28</xdr:row>
      <xdr:rowOff>0</xdr:rowOff>
    </xdr:from>
    <xdr:to>
      <xdr:col>8</xdr:col>
      <xdr:colOff>647700</xdr:colOff>
      <xdr:row>32</xdr:row>
      <xdr:rowOff>0</xdr:rowOff>
    </xdr:to>
    <xdr:sp macro="" textlink="">
      <xdr:nvSpPr>
        <xdr:cNvPr id="30" name="Line 13">
          <a:extLst>
            <a:ext uri="{FF2B5EF4-FFF2-40B4-BE49-F238E27FC236}">
              <a16:creationId xmlns:a16="http://schemas.microsoft.com/office/drawing/2014/main" xmlns="" id="{00000000-0008-0000-0000-00001E000000}"/>
            </a:ext>
          </a:extLst>
        </xdr:cNvPr>
        <xdr:cNvSpPr>
          <a:spLocks noChangeShapeType="1"/>
        </xdr:cNvSpPr>
      </xdr:nvSpPr>
      <xdr:spPr bwMode="auto">
        <a:xfrm>
          <a:off x="5924550" y="6419850"/>
          <a:ext cx="0" cy="1143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9525</xdr:colOff>
      <xdr:row>28</xdr:row>
      <xdr:rowOff>0</xdr:rowOff>
    </xdr:from>
    <xdr:to>
      <xdr:col>9</xdr:col>
      <xdr:colOff>9525</xdr:colOff>
      <xdr:row>32</xdr:row>
      <xdr:rowOff>0</xdr:rowOff>
    </xdr:to>
    <xdr:sp macro="" textlink="">
      <xdr:nvSpPr>
        <xdr:cNvPr id="31" name="Line 14">
          <a:extLst>
            <a:ext uri="{FF2B5EF4-FFF2-40B4-BE49-F238E27FC236}">
              <a16:creationId xmlns:a16="http://schemas.microsoft.com/office/drawing/2014/main" xmlns="" id="{00000000-0008-0000-0000-00001F000000}"/>
            </a:ext>
          </a:extLst>
        </xdr:cNvPr>
        <xdr:cNvSpPr>
          <a:spLocks noChangeShapeType="1"/>
        </xdr:cNvSpPr>
      </xdr:nvSpPr>
      <xdr:spPr bwMode="auto">
        <a:xfrm>
          <a:off x="5943600" y="6419850"/>
          <a:ext cx="0" cy="1143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647700</xdr:colOff>
      <xdr:row>28</xdr:row>
      <xdr:rowOff>0</xdr:rowOff>
    </xdr:from>
    <xdr:to>
      <xdr:col>8</xdr:col>
      <xdr:colOff>647700</xdr:colOff>
      <xdr:row>32</xdr:row>
      <xdr:rowOff>0</xdr:rowOff>
    </xdr:to>
    <xdr:sp macro="" textlink="">
      <xdr:nvSpPr>
        <xdr:cNvPr id="32" name="Line 15">
          <a:extLst>
            <a:ext uri="{FF2B5EF4-FFF2-40B4-BE49-F238E27FC236}">
              <a16:creationId xmlns:a16="http://schemas.microsoft.com/office/drawing/2014/main" xmlns="" id="{00000000-0008-0000-0000-000020000000}"/>
            </a:ext>
          </a:extLst>
        </xdr:cNvPr>
        <xdr:cNvSpPr>
          <a:spLocks noChangeShapeType="1"/>
        </xdr:cNvSpPr>
      </xdr:nvSpPr>
      <xdr:spPr bwMode="auto">
        <a:xfrm>
          <a:off x="5924550" y="6419850"/>
          <a:ext cx="0" cy="1143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9525</xdr:colOff>
      <xdr:row>28</xdr:row>
      <xdr:rowOff>0</xdr:rowOff>
    </xdr:from>
    <xdr:to>
      <xdr:col>9</xdr:col>
      <xdr:colOff>9525</xdr:colOff>
      <xdr:row>32</xdr:row>
      <xdr:rowOff>0</xdr:rowOff>
    </xdr:to>
    <xdr:sp macro="" textlink="">
      <xdr:nvSpPr>
        <xdr:cNvPr id="33" name="Line 16">
          <a:extLst>
            <a:ext uri="{FF2B5EF4-FFF2-40B4-BE49-F238E27FC236}">
              <a16:creationId xmlns:a16="http://schemas.microsoft.com/office/drawing/2014/main" xmlns="" id="{00000000-0008-0000-0000-000021000000}"/>
            </a:ext>
          </a:extLst>
        </xdr:cNvPr>
        <xdr:cNvSpPr>
          <a:spLocks noChangeShapeType="1"/>
        </xdr:cNvSpPr>
      </xdr:nvSpPr>
      <xdr:spPr bwMode="auto">
        <a:xfrm>
          <a:off x="5943600" y="6419850"/>
          <a:ext cx="0" cy="1143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647700</xdr:colOff>
      <xdr:row>20</xdr:row>
      <xdr:rowOff>0</xdr:rowOff>
    </xdr:from>
    <xdr:to>
      <xdr:col>8</xdr:col>
      <xdr:colOff>647700</xdr:colOff>
      <xdr:row>24</xdr:row>
      <xdr:rowOff>0</xdr:rowOff>
    </xdr:to>
    <xdr:sp macro="" textlink="">
      <xdr:nvSpPr>
        <xdr:cNvPr id="34" name="Line 3">
          <a:extLst>
            <a:ext uri="{FF2B5EF4-FFF2-40B4-BE49-F238E27FC236}">
              <a16:creationId xmlns:a16="http://schemas.microsoft.com/office/drawing/2014/main" xmlns="" id="{00000000-0008-0000-0000-000022000000}"/>
            </a:ext>
          </a:extLst>
        </xdr:cNvPr>
        <xdr:cNvSpPr>
          <a:spLocks noChangeShapeType="1"/>
        </xdr:cNvSpPr>
      </xdr:nvSpPr>
      <xdr:spPr bwMode="auto">
        <a:xfrm>
          <a:off x="5924550" y="4552950"/>
          <a:ext cx="0" cy="1143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9525</xdr:colOff>
      <xdr:row>20</xdr:row>
      <xdr:rowOff>0</xdr:rowOff>
    </xdr:from>
    <xdr:to>
      <xdr:col>9</xdr:col>
      <xdr:colOff>9525</xdr:colOff>
      <xdr:row>24</xdr:row>
      <xdr:rowOff>0</xdr:rowOff>
    </xdr:to>
    <xdr:sp macro="" textlink="">
      <xdr:nvSpPr>
        <xdr:cNvPr id="35" name="Line 4">
          <a:extLst>
            <a:ext uri="{FF2B5EF4-FFF2-40B4-BE49-F238E27FC236}">
              <a16:creationId xmlns:a16="http://schemas.microsoft.com/office/drawing/2014/main" xmlns="" id="{00000000-0008-0000-0000-000023000000}"/>
            </a:ext>
          </a:extLst>
        </xdr:cNvPr>
        <xdr:cNvSpPr>
          <a:spLocks noChangeShapeType="1"/>
        </xdr:cNvSpPr>
      </xdr:nvSpPr>
      <xdr:spPr bwMode="auto">
        <a:xfrm>
          <a:off x="5943600" y="4552950"/>
          <a:ext cx="0" cy="1143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647700</xdr:colOff>
      <xdr:row>20</xdr:row>
      <xdr:rowOff>0</xdr:rowOff>
    </xdr:from>
    <xdr:to>
      <xdr:col>8</xdr:col>
      <xdr:colOff>647700</xdr:colOff>
      <xdr:row>24</xdr:row>
      <xdr:rowOff>0</xdr:rowOff>
    </xdr:to>
    <xdr:sp macro="" textlink="">
      <xdr:nvSpPr>
        <xdr:cNvPr id="36" name="Line 7">
          <a:extLst>
            <a:ext uri="{FF2B5EF4-FFF2-40B4-BE49-F238E27FC236}">
              <a16:creationId xmlns:a16="http://schemas.microsoft.com/office/drawing/2014/main" xmlns="" id="{00000000-0008-0000-0000-000024000000}"/>
            </a:ext>
          </a:extLst>
        </xdr:cNvPr>
        <xdr:cNvSpPr>
          <a:spLocks noChangeShapeType="1"/>
        </xdr:cNvSpPr>
      </xdr:nvSpPr>
      <xdr:spPr bwMode="auto">
        <a:xfrm>
          <a:off x="5924550" y="4552950"/>
          <a:ext cx="0" cy="1143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9525</xdr:colOff>
      <xdr:row>20</xdr:row>
      <xdr:rowOff>0</xdr:rowOff>
    </xdr:from>
    <xdr:to>
      <xdr:col>9</xdr:col>
      <xdr:colOff>9525</xdr:colOff>
      <xdr:row>24</xdr:row>
      <xdr:rowOff>0</xdr:rowOff>
    </xdr:to>
    <xdr:sp macro="" textlink="">
      <xdr:nvSpPr>
        <xdr:cNvPr id="37" name="Line 8">
          <a:extLst>
            <a:ext uri="{FF2B5EF4-FFF2-40B4-BE49-F238E27FC236}">
              <a16:creationId xmlns:a16="http://schemas.microsoft.com/office/drawing/2014/main" xmlns="" id="{00000000-0008-0000-0000-000025000000}"/>
            </a:ext>
          </a:extLst>
        </xdr:cNvPr>
        <xdr:cNvSpPr>
          <a:spLocks noChangeShapeType="1"/>
        </xdr:cNvSpPr>
      </xdr:nvSpPr>
      <xdr:spPr bwMode="auto">
        <a:xfrm>
          <a:off x="5943600" y="4552950"/>
          <a:ext cx="0" cy="1143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647700</xdr:colOff>
      <xdr:row>20</xdr:row>
      <xdr:rowOff>0</xdr:rowOff>
    </xdr:from>
    <xdr:to>
      <xdr:col>8</xdr:col>
      <xdr:colOff>647700</xdr:colOff>
      <xdr:row>24</xdr:row>
      <xdr:rowOff>0</xdr:rowOff>
    </xdr:to>
    <xdr:sp macro="" textlink="">
      <xdr:nvSpPr>
        <xdr:cNvPr id="38" name="Line 13">
          <a:extLst>
            <a:ext uri="{FF2B5EF4-FFF2-40B4-BE49-F238E27FC236}">
              <a16:creationId xmlns:a16="http://schemas.microsoft.com/office/drawing/2014/main" xmlns="" id="{00000000-0008-0000-0000-000026000000}"/>
            </a:ext>
          </a:extLst>
        </xdr:cNvPr>
        <xdr:cNvSpPr>
          <a:spLocks noChangeShapeType="1"/>
        </xdr:cNvSpPr>
      </xdr:nvSpPr>
      <xdr:spPr bwMode="auto">
        <a:xfrm>
          <a:off x="5924550" y="4552950"/>
          <a:ext cx="0" cy="1143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9525</xdr:colOff>
      <xdr:row>20</xdr:row>
      <xdr:rowOff>0</xdr:rowOff>
    </xdr:from>
    <xdr:to>
      <xdr:col>9</xdr:col>
      <xdr:colOff>9525</xdr:colOff>
      <xdr:row>24</xdr:row>
      <xdr:rowOff>0</xdr:rowOff>
    </xdr:to>
    <xdr:sp macro="" textlink="">
      <xdr:nvSpPr>
        <xdr:cNvPr id="39" name="Line 14">
          <a:extLst>
            <a:ext uri="{FF2B5EF4-FFF2-40B4-BE49-F238E27FC236}">
              <a16:creationId xmlns:a16="http://schemas.microsoft.com/office/drawing/2014/main" xmlns="" id="{00000000-0008-0000-0000-000027000000}"/>
            </a:ext>
          </a:extLst>
        </xdr:cNvPr>
        <xdr:cNvSpPr>
          <a:spLocks noChangeShapeType="1"/>
        </xdr:cNvSpPr>
      </xdr:nvSpPr>
      <xdr:spPr bwMode="auto">
        <a:xfrm>
          <a:off x="5943600" y="4552950"/>
          <a:ext cx="0" cy="1143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647700</xdr:colOff>
      <xdr:row>20</xdr:row>
      <xdr:rowOff>0</xdr:rowOff>
    </xdr:from>
    <xdr:to>
      <xdr:col>8</xdr:col>
      <xdr:colOff>647700</xdr:colOff>
      <xdr:row>24</xdr:row>
      <xdr:rowOff>0</xdr:rowOff>
    </xdr:to>
    <xdr:sp macro="" textlink="">
      <xdr:nvSpPr>
        <xdr:cNvPr id="40" name="Line 15">
          <a:extLst>
            <a:ext uri="{FF2B5EF4-FFF2-40B4-BE49-F238E27FC236}">
              <a16:creationId xmlns:a16="http://schemas.microsoft.com/office/drawing/2014/main" xmlns="" id="{00000000-0008-0000-0000-000028000000}"/>
            </a:ext>
          </a:extLst>
        </xdr:cNvPr>
        <xdr:cNvSpPr>
          <a:spLocks noChangeShapeType="1"/>
        </xdr:cNvSpPr>
      </xdr:nvSpPr>
      <xdr:spPr bwMode="auto">
        <a:xfrm>
          <a:off x="5924550" y="4552950"/>
          <a:ext cx="0" cy="1143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9525</xdr:colOff>
      <xdr:row>20</xdr:row>
      <xdr:rowOff>0</xdr:rowOff>
    </xdr:from>
    <xdr:to>
      <xdr:col>9</xdr:col>
      <xdr:colOff>9525</xdr:colOff>
      <xdr:row>24</xdr:row>
      <xdr:rowOff>0</xdr:rowOff>
    </xdr:to>
    <xdr:sp macro="" textlink="">
      <xdr:nvSpPr>
        <xdr:cNvPr id="41" name="Line 16">
          <a:extLst>
            <a:ext uri="{FF2B5EF4-FFF2-40B4-BE49-F238E27FC236}">
              <a16:creationId xmlns:a16="http://schemas.microsoft.com/office/drawing/2014/main" xmlns="" id="{00000000-0008-0000-0000-000029000000}"/>
            </a:ext>
          </a:extLst>
        </xdr:cNvPr>
        <xdr:cNvSpPr>
          <a:spLocks noChangeShapeType="1"/>
        </xdr:cNvSpPr>
      </xdr:nvSpPr>
      <xdr:spPr bwMode="auto">
        <a:xfrm>
          <a:off x="5943600" y="4552950"/>
          <a:ext cx="0" cy="1143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647700</xdr:colOff>
      <xdr:row>37</xdr:row>
      <xdr:rowOff>0</xdr:rowOff>
    </xdr:from>
    <xdr:to>
      <xdr:col>8</xdr:col>
      <xdr:colOff>647700</xdr:colOff>
      <xdr:row>41</xdr:row>
      <xdr:rowOff>0</xdr:rowOff>
    </xdr:to>
    <xdr:sp macro="" textlink="">
      <xdr:nvSpPr>
        <xdr:cNvPr id="42" name="Line 3">
          <a:extLst>
            <a:ext uri="{FF2B5EF4-FFF2-40B4-BE49-F238E27FC236}">
              <a16:creationId xmlns:a16="http://schemas.microsoft.com/office/drawing/2014/main" xmlns="" id="{00000000-0008-0000-0000-00002A000000}"/>
            </a:ext>
          </a:extLst>
        </xdr:cNvPr>
        <xdr:cNvSpPr>
          <a:spLocks noChangeShapeType="1"/>
        </xdr:cNvSpPr>
      </xdr:nvSpPr>
      <xdr:spPr bwMode="auto">
        <a:xfrm>
          <a:off x="5924550" y="8458200"/>
          <a:ext cx="0" cy="1143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9525</xdr:colOff>
      <xdr:row>37</xdr:row>
      <xdr:rowOff>0</xdr:rowOff>
    </xdr:from>
    <xdr:to>
      <xdr:col>9</xdr:col>
      <xdr:colOff>9525</xdr:colOff>
      <xdr:row>41</xdr:row>
      <xdr:rowOff>0</xdr:rowOff>
    </xdr:to>
    <xdr:sp macro="" textlink="">
      <xdr:nvSpPr>
        <xdr:cNvPr id="43" name="Line 4">
          <a:extLst>
            <a:ext uri="{FF2B5EF4-FFF2-40B4-BE49-F238E27FC236}">
              <a16:creationId xmlns:a16="http://schemas.microsoft.com/office/drawing/2014/main" xmlns="" id="{00000000-0008-0000-0000-00002B000000}"/>
            </a:ext>
          </a:extLst>
        </xdr:cNvPr>
        <xdr:cNvSpPr>
          <a:spLocks noChangeShapeType="1"/>
        </xdr:cNvSpPr>
      </xdr:nvSpPr>
      <xdr:spPr bwMode="auto">
        <a:xfrm>
          <a:off x="5943600" y="8458200"/>
          <a:ext cx="0" cy="1143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647700</xdr:colOff>
      <xdr:row>37</xdr:row>
      <xdr:rowOff>0</xdr:rowOff>
    </xdr:from>
    <xdr:to>
      <xdr:col>8</xdr:col>
      <xdr:colOff>647700</xdr:colOff>
      <xdr:row>41</xdr:row>
      <xdr:rowOff>0</xdr:rowOff>
    </xdr:to>
    <xdr:sp macro="" textlink="">
      <xdr:nvSpPr>
        <xdr:cNvPr id="44" name="Line 7">
          <a:extLst>
            <a:ext uri="{FF2B5EF4-FFF2-40B4-BE49-F238E27FC236}">
              <a16:creationId xmlns:a16="http://schemas.microsoft.com/office/drawing/2014/main" xmlns="" id="{00000000-0008-0000-0000-00002C000000}"/>
            </a:ext>
          </a:extLst>
        </xdr:cNvPr>
        <xdr:cNvSpPr>
          <a:spLocks noChangeShapeType="1"/>
        </xdr:cNvSpPr>
      </xdr:nvSpPr>
      <xdr:spPr bwMode="auto">
        <a:xfrm>
          <a:off x="5924550" y="8458200"/>
          <a:ext cx="0" cy="1143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9525</xdr:colOff>
      <xdr:row>37</xdr:row>
      <xdr:rowOff>0</xdr:rowOff>
    </xdr:from>
    <xdr:to>
      <xdr:col>9</xdr:col>
      <xdr:colOff>9525</xdr:colOff>
      <xdr:row>41</xdr:row>
      <xdr:rowOff>0</xdr:rowOff>
    </xdr:to>
    <xdr:sp macro="" textlink="">
      <xdr:nvSpPr>
        <xdr:cNvPr id="45" name="Line 8">
          <a:extLst>
            <a:ext uri="{FF2B5EF4-FFF2-40B4-BE49-F238E27FC236}">
              <a16:creationId xmlns:a16="http://schemas.microsoft.com/office/drawing/2014/main" xmlns="" id="{00000000-0008-0000-0000-00002D000000}"/>
            </a:ext>
          </a:extLst>
        </xdr:cNvPr>
        <xdr:cNvSpPr>
          <a:spLocks noChangeShapeType="1"/>
        </xdr:cNvSpPr>
      </xdr:nvSpPr>
      <xdr:spPr bwMode="auto">
        <a:xfrm>
          <a:off x="5943600" y="8458200"/>
          <a:ext cx="0" cy="1143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647700</xdr:colOff>
      <xdr:row>37</xdr:row>
      <xdr:rowOff>0</xdr:rowOff>
    </xdr:from>
    <xdr:to>
      <xdr:col>8</xdr:col>
      <xdr:colOff>647700</xdr:colOff>
      <xdr:row>41</xdr:row>
      <xdr:rowOff>0</xdr:rowOff>
    </xdr:to>
    <xdr:sp macro="" textlink="">
      <xdr:nvSpPr>
        <xdr:cNvPr id="46" name="Line 13">
          <a:extLst>
            <a:ext uri="{FF2B5EF4-FFF2-40B4-BE49-F238E27FC236}">
              <a16:creationId xmlns:a16="http://schemas.microsoft.com/office/drawing/2014/main" xmlns="" id="{00000000-0008-0000-0000-00002E000000}"/>
            </a:ext>
          </a:extLst>
        </xdr:cNvPr>
        <xdr:cNvSpPr>
          <a:spLocks noChangeShapeType="1"/>
        </xdr:cNvSpPr>
      </xdr:nvSpPr>
      <xdr:spPr bwMode="auto">
        <a:xfrm>
          <a:off x="5924550" y="8458200"/>
          <a:ext cx="0" cy="1143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9525</xdr:colOff>
      <xdr:row>37</xdr:row>
      <xdr:rowOff>0</xdr:rowOff>
    </xdr:from>
    <xdr:to>
      <xdr:col>9</xdr:col>
      <xdr:colOff>9525</xdr:colOff>
      <xdr:row>41</xdr:row>
      <xdr:rowOff>0</xdr:rowOff>
    </xdr:to>
    <xdr:sp macro="" textlink="">
      <xdr:nvSpPr>
        <xdr:cNvPr id="47" name="Line 14">
          <a:extLst>
            <a:ext uri="{FF2B5EF4-FFF2-40B4-BE49-F238E27FC236}">
              <a16:creationId xmlns:a16="http://schemas.microsoft.com/office/drawing/2014/main" xmlns="" id="{00000000-0008-0000-0000-00002F000000}"/>
            </a:ext>
          </a:extLst>
        </xdr:cNvPr>
        <xdr:cNvSpPr>
          <a:spLocks noChangeShapeType="1"/>
        </xdr:cNvSpPr>
      </xdr:nvSpPr>
      <xdr:spPr bwMode="auto">
        <a:xfrm>
          <a:off x="5943600" y="8458200"/>
          <a:ext cx="0" cy="1143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647700</xdr:colOff>
      <xdr:row>37</xdr:row>
      <xdr:rowOff>0</xdr:rowOff>
    </xdr:from>
    <xdr:to>
      <xdr:col>8</xdr:col>
      <xdr:colOff>647700</xdr:colOff>
      <xdr:row>41</xdr:row>
      <xdr:rowOff>0</xdr:rowOff>
    </xdr:to>
    <xdr:sp macro="" textlink="">
      <xdr:nvSpPr>
        <xdr:cNvPr id="48" name="Line 15">
          <a:extLst>
            <a:ext uri="{FF2B5EF4-FFF2-40B4-BE49-F238E27FC236}">
              <a16:creationId xmlns:a16="http://schemas.microsoft.com/office/drawing/2014/main" xmlns="" id="{00000000-0008-0000-0000-000030000000}"/>
            </a:ext>
          </a:extLst>
        </xdr:cNvPr>
        <xdr:cNvSpPr>
          <a:spLocks noChangeShapeType="1"/>
        </xdr:cNvSpPr>
      </xdr:nvSpPr>
      <xdr:spPr bwMode="auto">
        <a:xfrm>
          <a:off x="5924550" y="8458200"/>
          <a:ext cx="0" cy="1143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9525</xdr:colOff>
      <xdr:row>37</xdr:row>
      <xdr:rowOff>0</xdr:rowOff>
    </xdr:from>
    <xdr:to>
      <xdr:col>9</xdr:col>
      <xdr:colOff>9525</xdr:colOff>
      <xdr:row>41</xdr:row>
      <xdr:rowOff>0</xdr:rowOff>
    </xdr:to>
    <xdr:sp macro="" textlink="">
      <xdr:nvSpPr>
        <xdr:cNvPr id="49" name="Line 16">
          <a:extLst>
            <a:ext uri="{FF2B5EF4-FFF2-40B4-BE49-F238E27FC236}">
              <a16:creationId xmlns:a16="http://schemas.microsoft.com/office/drawing/2014/main" xmlns="" id="{00000000-0008-0000-0000-000031000000}"/>
            </a:ext>
          </a:extLst>
        </xdr:cNvPr>
        <xdr:cNvSpPr>
          <a:spLocks noChangeShapeType="1"/>
        </xdr:cNvSpPr>
      </xdr:nvSpPr>
      <xdr:spPr bwMode="auto">
        <a:xfrm>
          <a:off x="5943600" y="8458200"/>
          <a:ext cx="0" cy="1143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1095375</xdr:colOff>
      <xdr:row>2</xdr:row>
      <xdr:rowOff>0</xdr:rowOff>
    </xdr:from>
    <xdr:to>
      <xdr:col>4</xdr:col>
      <xdr:colOff>1095375</xdr:colOff>
      <xdr:row>4</xdr:row>
      <xdr:rowOff>0</xdr:rowOff>
    </xdr:to>
    <xdr:sp macro="" textlink="">
      <xdr:nvSpPr>
        <xdr:cNvPr id="2" name="Line 1">
          <a:extLst>
            <a:ext uri="{FF2B5EF4-FFF2-40B4-BE49-F238E27FC236}">
              <a16:creationId xmlns:a16="http://schemas.microsoft.com/office/drawing/2014/main" xmlns="" id="{00000000-0008-0000-0100-000002000000}"/>
            </a:ext>
          </a:extLst>
        </xdr:cNvPr>
        <xdr:cNvSpPr>
          <a:spLocks noChangeShapeType="1"/>
        </xdr:cNvSpPr>
      </xdr:nvSpPr>
      <xdr:spPr bwMode="auto">
        <a:xfrm>
          <a:off x="551497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3" name="Line 2">
          <a:extLst>
            <a:ext uri="{FF2B5EF4-FFF2-40B4-BE49-F238E27FC236}">
              <a16:creationId xmlns:a16="http://schemas.microsoft.com/office/drawing/2014/main" xmlns="" id="{00000000-0008-0000-0100-000003000000}"/>
            </a:ext>
          </a:extLst>
        </xdr:cNvPr>
        <xdr:cNvSpPr>
          <a:spLocks noChangeShapeType="1"/>
        </xdr:cNvSpPr>
      </xdr:nvSpPr>
      <xdr:spPr bwMode="auto">
        <a:xfrm>
          <a:off x="553402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1095375</xdr:colOff>
      <xdr:row>2</xdr:row>
      <xdr:rowOff>0</xdr:rowOff>
    </xdr:from>
    <xdr:to>
      <xdr:col>4</xdr:col>
      <xdr:colOff>1095375</xdr:colOff>
      <xdr:row>4</xdr:row>
      <xdr:rowOff>0</xdr:rowOff>
    </xdr:to>
    <xdr:sp macro="" textlink="">
      <xdr:nvSpPr>
        <xdr:cNvPr id="4" name="Line 3">
          <a:extLst>
            <a:ext uri="{FF2B5EF4-FFF2-40B4-BE49-F238E27FC236}">
              <a16:creationId xmlns:a16="http://schemas.microsoft.com/office/drawing/2014/main" xmlns="" id="{00000000-0008-0000-0100-000004000000}"/>
            </a:ext>
          </a:extLst>
        </xdr:cNvPr>
        <xdr:cNvSpPr>
          <a:spLocks noChangeShapeType="1"/>
        </xdr:cNvSpPr>
      </xdr:nvSpPr>
      <xdr:spPr bwMode="auto">
        <a:xfrm>
          <a:off x="551497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5" name="Line 4">
          <a:extLst>
            <a:ext uri="{FF2B5EF4-FFF2-40B4-BE49-F238E27FC236}">
              <a16:creationId xmlns:a16="http://schemas.microsoft.com/office/drawing/2014/main" xmlns="" id="{00000000-0008-0000-0100-000005000000}"/>
            </a:ext>
          </a:extLst>
        </xdr:cNvPr>
        <xdr:cNvSpPr>
          <a:spLocks noChangeShapeType="1"/>
        </xdr:cNvSpPr>
      </xdr:nvSpPr>
      <xdr:spPr bwMode="auto">
        <a:xfrm>
          <a:off x="553402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1095375</xdr:colOff>
      <xdr:row>2</xdr:row>
      <xdr:rowOff>0</xdr:rowOff>
    </xdr:from>
    <xdr:to>
      <xdr:col>4</xdr:col>
      <xdr:colOff>1095375</xdr:colOff>
      <xdr:row>4</xdr:row>
      <xdr:rowOff>0</xdr:rowOff>
    </xdr:to>
    <xdr:sp macro="" textlink="">
      <xdr:nvSpPr>
        <xdr:cNvPr id="6" name="Line 5">
          <a:extLst>
            <a:ext uri="{FF2B5EF4-FFF2-40B4-BE49-F238E27FC236}">
              <a16:creationId xmlns:a16="http://schemas.microsoft.com/office/drawing/2014/main" xmlns="" id="{00000000-0008-0000-0100-000006000000}"/>
            </a:ext>
          </a:extLst>
        </xdr:cNvPr>
        <xdr:cNvSpPr>
          <a:spLocks noChangeShapeType="1"/>
        </xdr:cNvSpPr>
      </xdr:nvSpPr>
      <xdr:spPr bwMode="auto">
        <a:xfrm>
          <a:off x="551497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7" name="Line 6">
          <a:extLst>
            <a:ext uri="{FF2B5EF4-FFF2-40B4-BE49-F238E27FC236}">
              <a16:creationId xmlns:a16="http://schemas.microsoft.com/office/drawing/2014/main" xmlns="" id="{00000000-0008-0000-0100-000007000000}"/>
            </a:ext>
          </a:extLst>
        </xdr:cNvPr>
        <xdr:cNvSpPr>
          <a:spLocks noChangeShapeType="1"/>
        </xdr:cNvSpPr>
      </xdr:nvSpPr>
      <xdr:spPr bwMode="auto">
        <a:xfrm>
          <a:off x="553402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1095375</xdr:colOff>
      <xdr:row>2</xdr:row>
      <xdr:rowOff>0</xdr:rowOff>
    </xdr:from>
    <xdr:to>
      <xdr:col>4</xdr:col>
      <xdr:colOff>1095375</xdr:colOff>
      <xdr:row>4</xdr:row>
      <xdr:rowOff>0</xdr:rowOff>
    </xdr:to>
    <xdr:sp macro="" textlink="">
      <xdr:nvSpPr>
        <xdr:cNvPr id="8" name="Line 7">
          <a:extLst>
            <a:ext uri="{FF2B5EF4-FFF2-40B4-BE49-F238E27FC236}">
              <a16:creationId xmlns:a16="http://schemas.microsoft.com/office/drawing/2014/main" xmlns="" id="{00000000-0008-0000-0100-000008000000}"/>
            </a:ext>
          </a:extLst>
        </xdr:cNvPr>
        <xdr:cNvSpPr>
          <a:spLocks noChangeShapeType="1"/>
        </xdr:cNvSpPr>
      </xdr:nvSpPr>
      <xdr:spPr bwMode="auto">
        <a:xfrm>
          <a:off x="551497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9" name="Line 8">
          <a:extLst>
            <a:ext uri="{FF2B5EF4-FFF2-40B4-BE49-F238E27FC236}">
              <a16:creationId xmlns:a16="http://schemas.microsoft.com/office/drawing/2014/main" xmlns="" id="{00000000-0008-0000-0100-000009000000}"/>
            </a:ext>
          </a:extLst>
        </xdr:cNvPr>
        <xdr:cNvSpPr>
          <a:spLocks noChangeShapeType="1"/>
        </xdr:cNvSpPr>
      </xdr:nvSpPr>
      <xdr:spPr bwMode="auto">
        <a:xfrm>
          <a:off x="553402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1095375</xdr:colOff>
      <xdr:row>2</xdr:row>
      <xdr:rowOff>0</xdr:rowOff>
    </xdr:from>
    <xdr:to>
      <xdr:col>4</xdr:col>
      <xdr:colOff>1095375</xdr:colOff>
      <xdr:row>4</xdr:row>
      <xdr:rowOff>0</xdr:rowOff>
    </xdr:to>
    <xdr:sp macro="" textlink="">
      <xdr:nvSpPr>
        <xdr:cNvPr id="10" name="Line 9">
          <a:extLst>
            <a:ext uri="{FF2B5EF4-FFF2-40B4-BE49-F238E27FC236}">
              <a16:creationId xmlns:a16="http://schemas.microsoft.com/office/drawing/2014/main" xmlns="" id="{00000000-0008-0000-0100-00000A000000}"/>
            </a:ext>
          </a:extLst>
        </xdr:cNvPr>
        <xdr:cNvSpPr>
          <a:spLocks noChangeShapeType="1"/>
        </xdr:cNvSpPr>
      </xdr:nvSpPr>
      <xdr:spPr bwMode="auto">
        <a:xfrm>
          <a:off x="551497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11" name="Line 10">
          <a:extLst>
            <a:ext uri="{FF2B5EF4-FFF2-40B4-BE49-F238E27FC236}">
              <a16:creationId xmlns:a16="http://schemas.microsoft.com/office/drawing/2014/main" xmlns="" id="{00000000-0008-0000-0100-00000B000000}"/>
            </a:ext>
          </a:extLst>
        </xdr:cNvPr>
        <xdr:cNvSpPr>
          <a:spLocks noChangeShapeType="1"/>
        </xdr:cNvSpPr>
      </xdr:nvSpPr>
      <xdr:spPr bwMode="auto">
        <a:xfrm>
          <a:off x="553402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1095375</xdr:colOff>
      <xdr:row>2</xdr:row>
      <xdr:rowOff>0</xdr:rowOff>
    </xdr:from>
    <xdr:to>
      <xdr:col>4</xdr:col>
      <xdr:colOff>1095375</xdr:colOff>
      <xdr:row>4</xdr:row>
      <xdr:rowOff>0</xdr:rowOff>
    </xdr:to>
    <xdr:sp macro="" textlink="">
      <xdr:nvSpPr>
        <xdr:cNvPr id="12" name="Line 11">
          <a:extLst>
            <a:ext uri="{FF2B5EF4-FFF2-40B4-BE49-F238E27FC236}">
              <a16:creationId xmlns:a16="http://schemas.microsoft.com/office/drawing/2014/main" xmlns="" id="{00000000-0008-0000-0100-00000C000000}"/>
            </a:ext>
          </a:extLst>
        </xdr:cNvPr>
        <xdr:cNvSpPr>
          <a:spLocks noChangeShapeType="1"/>
        </xdr:cNvSpPr>
      </xdr:nvSpPr>
      <xdr:spPr bwMode="auto">
        <a:xfrm>
          <a:off x="551497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13" name="Line 12">
          <a:extLst>
            <a:ext uri="{FF2B5EF4-FFF2-40B4-BE49-F238E27FC236}">
              <a16:creationId xmlns:a16="http://schemas.microsoft.com/office/drawing/2014/main" xmlns="" id="{00000000-0008-0000-0100-00000D000000}"/>
            </a:ext>
          </a:extLst>
        </xdr:cNvPr>
        <xdr:cNvSpPr>
          <a:spLocks noChangeShapeType="1"/>
        </xdr:cNvSpPr>
      </xdr:nvSpPr>
      <xdr:spPr bwMode="auto">
        <a:xfrm>
          <a:off x="553402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1095375</xdr:colOff>
      <xdr:row>2</xdr:row>
      <xdr:rowOff>0</xdr:rowOff>
    </xdr:from>
    <xdr:to>
      <xdr:col>4</xdr:col>
      <xdr:colOff>1095375</xdr:colOff>
      <xdr:row>4</xdr:row>
      <xdr:rowOff>0</xdr:rowOff>
    </xdr:to>
    <xdr:sp macro="" textlink="">
      <xdr:nvSpPr>
        <xdr:cNvPr id="14" name="Line 13">
          <a:extLst>
            <a:ext uri="{FF2B5EF4-FFF2-40B4-BE49-F238E27FC236}">
              <a16:creationId xmlns:a16="http://schemas.microsoft.com/office/drawing/2014/main" xmlns="" id="{00000000-0008-0000-0100-00000E000000}"/>
            </a:ext>
          </a:extLst>
        </xdr:cNvPr>
        <xdr:cNvSpPr>
          <a:spLocks noChangeShapeType="1"/>
        </xdr:cNvSpPr>
      </xdr:nvSpPr>
      <xdr:spPr bwMode="auto">
        <a:xfrm>
          <a:off x="551497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15" name="Line 14">
          <a:extLst>
            <a:ext uri="{FF2B5EF4-FFF2-40B4-BE49-F238E27FC236}">
              <a16:creationId xmlns:a16="http://schemas.microsoft.com/office/drawing/2014/main" xmlns="" id="{00000000-0008-0000-0100-00000F000000}"/>
            </a:ext>
          </a:extLst>
        </xdr:cNvPr>
        <xdr:cNvSpPr>
          <a:spLocks noChangeShapeType="1"/>
        </xdr:cNvSpPr>
      </xdr:nvSpPr>
      <xdr:spPr bwMode="auto">
        <a:xfrm>
          <a:off x="553402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1095375</xdr:colOff>
      <xdr:row>2</xdr:row>
      <xdr:rowOff>0</xdr:rowOff>
    </xdr:from>
    <xdr:to>
      <xdr:col>4</xdr:col>
      <xdr:colOff>1095375</xdr:colOff>
      <xdr:row>4</xdr:row>
      <xdr:rowOff>0</xdr:rowOff>
    </xdr:to>
    <xdr:sp macro="" textlink="">
      <xdr:nvSpPr>
        <xdr:cNvPr id="16" name="Line 15">
          <a:extLst>
            <a:ext uri="{FF2B5EF4-FFF2-40B4-BE49-F238E27FC236}">
              <a16:creationId xmlns:a16="http://schemas.microsoft.com/office/drawing/2014/main" xmlns="" id="{00000000-0008-0000-0100-000010000000}"/>
            </a:ext>
          </a:extLst>
        </xdr:cNvPr>
        <xdr:cNvSpPr>
          <a:spLocks noChangeShapeType="1"/>
        </xdr:cNvSpPr>
      </xdr:nvSpPr>
      <xdr:spPr bwMode="auto">
        <a:xfrm>
          <a:off x="551497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17" name="Line 16">
          <a:extLst>
            <a:ext uri="{FF2B5EF4-FFF2-40B4-BE49-F238E27FC236}">
              <a16:creationId xmlns:a16="http://schemas.microsoft.com/office/drawing/2014/main" xmlns="" id="{00000000-0008-0000-0100-000011000000}"/>
            </a:ext>
          </a:extLst>
        </xdr:cNvPr>
        <xdr:cNvSpPr>
          <a:spLocks noChangeShapeType="1"/>
        </xdr:cNvSpPr>
      </xdr:nvSpPr>
      <xdr:spPr bwMode="auto">
        <a:xfrm>
          <a:off x="553402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18" name="Line 2">
          <a:extLst>
            <a:ext uri="{FF2B5EF4-FFF2-40B4-BE49-F238E27FC236}">
              <a16:creationId xmlns:a16="http://schemas.microsoft.com/office/drawing/2014/main" xmlns="" id="{00000000-0008-0000-0100-000012000000}"/>
            </a:ext>
          </a:extLst>
        </xdr:cNvPr>
        <xdr:cNvSpPr>
          <a:spLocks noChangeShapeType="1"/>
        </xdr:cNvSpPr>
      </xdr:nvSpPr>
      <xdr:spPr bwMode="auto">
        <a:xfrm>
          <a:off x="553402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19" name="Line 4">
          <a:extLst>
            <a:ext uri="{FF2B5EF4-FFF2-40B4-BE49-F238E27FC236}">
              <a16:creationId xmlns:a16="http://schemas.microsoft.com/office/drawing/2014/main" xmlns="" id="{00000000-0008-0000-0100-000013000000}"/>
            </a:ext>
          </a:extLst>
        </xdr:cNvPr>
        <xdr:cNvSpPr>
          <a:spLocks noChangeShapeType="1"/>
        </xdr:cNvSpPr>
      </xdr:nvSpPr>
      <xdr:spPr bwMode="auto">
        <a:xfrm>
          <a:off x="553402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20" name="Line 6">
          <a:extLst>
            <a:ext uri="{FF2B5EF4-FFF2-40B4-BE49-F238E27FC236}">
              <a16:creationId xmlns:a16="http://schemas.microsoft.com/office/drawing/2014/main" xmlns="" id="{00000000-0008-0000-0100-000014000000}"/>
            </a:ext>
          </a:extLst>
        </xdr:cNvPr>
        <xdr:cNvSpPr>
          <a:spLocks noChangeShapeType="1"/>
        </xdr:cNvSpPr>
      </xdr:nvSpPr>
      <xdr:spPr bwMode="auto">
        <a:xfrm>
          <a:off x="553402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21" name="Line 8">
          <a:extLst>
            <a:ext uri="{FF2B5EF4-FFF2-40B4-BE49-F238E27FC236}">
              <a16:creationId xmlns:a16="http://schemas.microsoft.com/office/drawing/2014/main" xmlns="" id="{00000000-0008-0000-0100-000015000000}"/>
            </a:ext>
          </a:extLst>
        </xdr:cNvPr>
        <xdr:cNvSpPr>
          <a:spLocks noChangeShapeType="1"/>
        </xdr:cNvSpPr>
      </xdr:nvSpPr>
      <xdr:spPr bwMode="auto">
        <a:xfrm>
          <a:off x="553402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22" name="Line 10">
          <a:extLst>
            <a:ext uri="{FF2B5EF4-FFF2-40B4-BE49-F238E27FC236}">
              <a16:creationId xmlns:a16="http://schemas.microsoft.com/office/drawing/2014/main" xmlns="" id="{00000000-0008-0000-0100-000016000000}"/>
            </a:ext>
          </a:extLst>
        </xdr:cNvPr>
        <xdr:cNvSpPr>
          <a:spLocks noChangeShapeType="1"/>
        </xdr:cNvSpPr>
      </xdr:nvSpPr>
      <xdr:spPr bwMode="auto">
        <a:xfrm>
          <a:off x="553402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23" name="Line 12">
          <a:extLst>
            <a:ext uri="{FF2B5EF4-FFF2-40B4-BE49-F238E27FC236}">
              <a16:creationId xmlns:a16="http://schemas.microsoft.com/office/drawing/2014/main" xmlns="" id="{00000000-0008-0000-0100-000017000000}"/>
            </a:ext>
          </a:extLst>
        </xdr:cNvPr>
        <xdr:cNvSpPr>
          <a:spLocks noChangeShapeType="1"/>
        </xdr:cNvSpPr>
      </xdr:nvSpPr>
      <xdr:spPr bwMode="auto">
        <a:xfrm>
          <a:off x="553402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24" name="Line 14">
          <a:extLst>
            <a:ext uri="{FF2B5EF4-FFF2-40B4-BE49-F238E27FC236}">
              <a16:creationId xmlns:a16="http://schemas.microsoft.com/office/drawing/2014/main" xmlns="" id="{00000000-0008-0000-0100-000018000000}"/>
            </a:ext>
          </a:extLst>
        </xdr:cNvPr>
        <xdr:cNvSpPr>
          <a:spLocks noChangeShapeType="1"/>
        </xdr:cNvSpPr>
      </xdr:nvSpPr>
      <xdr:spPr bwMode="auto">
        <a:xfrm>
          <a:off x="553402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25" name="Line 16">
          <a:extLst>
            <a:ext uri="{FF2B5EF4-FFF2-40B4-BE49-F238E27FC236}">
              <a16:creationId xmlns:a16="http://schemas.microsoft.com/office/drawing/2014/main" xmlns="" id="{00000000-0008-0000-0100-000019000000}"/>
            </a:ext>
          </a:extLst>
        </xdr:cNvPr>
        <xdr:cNvSpPr>
          <a:spLocks noChangeShapeType="1"/>
        </xdr:cNvSpPr>
      </xdr:nvSpPr>
      <xdr:spPr bwMode="auto">
        <a:xfrm>
          <a:off x="553402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1095375</xdr:colOff>
      <xdr:row>2</xdr:row>
      <xdr:rowOff>0</xdr:rowOff>
    </xdr:from>
    <xdr:to>
      <xdr:col>4</xdr:col>
      <xdr:colOff>1095375</xdr:colOff>
      <xdr:row>4</xdr:row>
      <xdr:rowOff>0</xdr:rowOff>
    </xdr:to>
    <xdr:sp macro="" textlink="">
      <xdr:nvSpPr>
        <xdr:cNvPr id="26" name="Line 1">
          <a:extLst>
            <a:ext uri="{FF2B5EF4-FFF2-40B4-BE49-F238E27FC236}">
              <a16:creationId xmlns:a16="http://schemas.microsoft.com/office/drawing/2014/main" xmlns="" id="{00000000-0008-0000-0100-00001A000000}"/>
            </a:ext>
          </a:extLst>
        </xdr:cNvPr>
        <xdr:cNvSpPr>
          <a:spLocks noChangeShapeType="1"/>
        </xdr:cNvSpPr>
      </xdr:nvSpPr>
      <xdr:spPr bwMode="auto">
        <a:xfrm>
          <a:off x="551497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27" name="Line 2">
          <a:extLst>
            <a:ext uri="{FF2B5EF4-FFF2-40B4-BE49-F238E27FC236}">
              <a16:creationId xmlns:a16="http://schemas.microsoft.com/office/drawing/2014/main" xmlns="" id="{00000000-0008-0000-0100-00001B000000}"/>
            </a:ext>
          </a:extLst>
        </xdr:cNvPr>
        <xdr:cNvSpPr>
          <a:spLocks noChangeShapeType="1"/>
        </xdr:cNvSpPr>
      </xdr:nvSpPr>
      <xdr:spPr bwMode="auto">
        <a:xfrm>
          <a:off x="553402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1095375</xdr:colOff>
      <xdr:row>2</xdr:row>
      <xdr:rowOff>0</xdr:rowOff>
    </xdr:from>
    <xdr:to>
      <xdr:col>4</xdr:col>
      <xdr:colOff>1095375</xdr:colOff>
      <xdr:row>4</xdr:row>
      <xdr:rowOff>0</xdr:rowOff>
    </xdr:to>
    <xdr:sp macro="" textlink="">
      <xdr:nvSpPr>
        <xdr:cNvPr id="28" name="Line 3">
          <a:extLst>
            <a:ext uri="{FF2B5EF4-FFF2-40B4-BE49-F238E27FC236}">
              <a16:creationId xmlns:a16="http://schemas.microsoft.com/office/drawing/2014/main" xmlns="" id="{00000000-0008-0000-0100-00001C000000}"/>
            </a:ext>
          </a:extLst>
        </xdr:cNvPr>
        <xdr:cNvSpPr>
          <a:spLocks noChangeShapeType="1"/>
        </xdr:cNvSpPr>
      </xdr:nvSpPr>
      <xdr:spPr bwMode="auto">
        <a:xfrm>
          <a:off x="551497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29" name="Line 4">
          <a:extLst>
            <a:ext uri="{FF2B5EF4-FFF2-40B4-BE49-F238E27FC236}">
              <a16:creationId xmlns:a16="http://schemas.microsoft.com/office/drawing/2014/main" xmlns="" id="{00000000-0008-0000-0100-00001D000000}"/>
            </a:ext>
          </a:extLst>
        </xdr:cNvPr>
        <xdr:cNvSpPr>
          <a:spLocks noChangeShapeType="1"/>
        </xdr:cNvSpPr>
      </xdr:nvSpPr>
      <xdr:spPr bwMode="auto">
        <a:xfrm>
          <a:off x="553402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1095375</xdr:colOff>
      <xdr:row>2</xdr:row>
      <xdr:rowOff>0</xdr:rowOff>
    </xdr:from>
    <xdr:to>
      <xdr:col>4</xdr:col>
      <xdr:colOff>1095375</xdr:colOff>
      <xdr:row>4</xdr:row>
      <xdr:rowOff>0</xdr:rowOff>
    </xdr:to>
    <xdr:sp macro="" textlink="">
      <xdr:nvSpPr>
        <xdr:cNvPr id="30" name="Line 5">
          <a:extLst>
            <a:ext uri="{FF2B5EF4-FFF2-40B4-BE49-F238E27FC236}">
              <a16:creationId xmlns:a16="http://schemas.microsoft.com/office/drawing/2014/main" xmlns="" id="{00000000-0008-0000-0100-00001E000000}"/>
            </a:ext>
          </a:extLst>
        </xdr:cNvPr>
        <xdr:cNvSpPr>
          <a:spLocks noChangeShapeType="1"/>
        </xdr:cNvSpPr>
      </xdr:nvSpPr>
      <xdr:spPr bwMode="auto">
        <a:xfrm>
          <a:off x="551497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31" name="Line 6">
          <a:extLst>
            <a:ext uri="{FF2B5EF4-FFF2-40B4-BE49-F238E27FC236}">
              <a16:creationId xmlns:a16="http://schemas.microsoft.com/office/drawing/2014/main" xmlns="" id="{00000000-0008-0000-0100-00001F000000}"/>
            </a:ext>
          </a:extLst>
        </xdr:cNvPr>
        <xdr:cNvSpPr>
          <a:spLocks noChangeShapeType="1"/>
        </xdr:cNvSpPr>
      </xdr:nvSpPr>
      <xdr:spPr bwMode="auto">
        <a:xfrm>
          <a:off x="553402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1095375</xdr:colOff>
      <xdr:row>2</xdr:row>
      <xdr:rowOff>0</xdr:rowOff>
    </xdr:from>
    <xdr:to>
      <xdr:col>4</xdr:col>
      <xdr:colOff>1095375</xdr:colOff>
      <xdr:row>4</xdr:row>
      <xdr:rowOff>0</xdr:rowOff>
    </xdr:to>
    <xdr:sp macro="" textlink="">
      <xdr:nvSpPr>
        <xdr:cNvPr id="32" name="Line 7">
          <a:extLst>
            <a:ext uri="{FF2B5EF4-FFF2-40B4-BE49-F238E27FC236}">
              <a16:creationId xmlns:a16="http://schemas.microsoft.com/office/drawing/2014/main" xmlns="" id="{00000000-0008-0000-0100-000020000000}"/>
            </a:ext>
          </a:extLst>
        </xdr:cNvPr>
        <xdr:cNvSpPr>
          <a:spLocks noChangeShapeType="1"/>
        </xdr:cNvSpPr>
      </xdr:nvSpPr>
      <xdr:spPr bwMode="auto">
        <a:xfrm>
          <a:off x="551497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33" name="Line 8">
          <a:extLst>
            <a:ext uri="{FF2B5EF4-FFF2-40B4-BE49-F238E27FC236}">
              <a16:creationId xmlns:a16="http://schemas.microsoft.com/office/drawing/2014/main" xmlns="" id="{00000000-0008-0000-0100-000021000000}"/>
            </a:ext>
          </a:extLst>
        </xdr:cNvPr>
        <xdr:cNvSpPr>
          <a:spLocks noChangeShapeType="1"/>
        </xdr:cNvSpPr>
      </xdr:nvSpPr>
      <xdr:spPr bwMode="auto">
        <a:xfrm>
          <a:off x="553402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1095375</xdr:colOff>
      <xdr:row>2</xdr:row>
      <xdr:rowOff>0</xdr:rowOff>
    </xdr:from>
    <xdr:to>
      <xdr:col>4</xdr:col>
      <xdr:colOff>1095375</xdr:colOff>
      <xdr:row>4</xdr:row>
      <xdr:rowOff>0</xdr:rowOff>
    </xdr:to>
    <xdr:sp macro="" textlink="">
      <xdr:nvSpPr>
        <xdr:cNvPr id="34" name="Line 9">
          <a:extLst>
            <a:ext uri="{FF2B5EF4-FFF2-40B4-BE49-F238E27FC236}">
              <a16:creationId xmlns:a16="http://schemas.microsoft.com/office/drawing/2014/main" xmlns="" id="{00000000-0008-0000-0100-000022000000}"/>
            </a:ext>
          </a:extLst>
        </xdr:cNvPr>
        <xdr:cNvSpPr>
          <a:spLocks noChangeShapeType="1"/>
        </xdr:cNvSpPr>
      </xdr:nvSpPr>
      <xdr:spPr bwMode="auto">
        <a:xfrm>
          <a:off x="551497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35" name="Line 10">
          <a:extLst>
            <a:ext uri="{FF2B5EF4-FFF2-40B4-BE49-F238E27FC236}">
              <a16:creationId xmlns:a16="http://schemas.microsoft.com/office/drawing/2014/main" xmlns="" id="{00000000-0008-0000-0100-000023000000}"/>
            </a:ext>
          </a:extLst>
        </xdr:cNvPr>
        <xdr:cNvSpPr>
          <a:spLocks noChangeShapeType="1"/>
        </xdr:cNvSpPr>
      </xdr:nvSpPr>
      <xdr:spPr bwMode="auto">
        <a:xfrm>
          <a:off x="553402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1095375</xdr:colOff>
      <xdr:row>2</xdr:row>
      <xdr:rowOff>0</xdr:rowOff>
    </xdr:from>
    <xdr:to>
      <xdr:col>4</xdr:col>
      <xdr:colOff>1095375</xdr:colOff>
      <xdr:row>4</xdr:row>
      <xdr:rowOff>0</xdr:rowOff>
    </xdr:to>
    <xdr:sp macro="" textlink="">
      <xdr:nvSpPr>
        <xdr:cNvPr id="36" name="Line 11">
          <a:extLst>
            <a:ext uri="{FF2B5EF4-FFF2-40B4-BE49-F238E27FC236}">
              <a16:creationId xmlns:a16="http://schemas.microsoft.com/office/drawing/2014/main" xmlns="" id="{00000000-0008-0000-0100-000024000000}"/>
            </a:ext>
          </a:extLst>
        </xdr:cNvPr>
        <xdr:cNvSpPr>
          <a:spLocks noChangeShapeType="1"/>
        </xdr:cNvSpPr>
      </xdr:nvSpPr>
      <xdr:spPr bwMode="auto">
        <a:xfrm>
          <a:off x="551497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37" name="Line 12">
          <a:extLst>
            <a:ext uri="{FF2B5EF4-FFF2-40B4-BE49-F238E27FC236}">
              <a16:creationId xmlns:a16="http://schemas.microsoft.com/office/drawing/2014/main" xmlns="" id="{00000000-0008-0000-0100-000025000000}"/>
            </a:ext>
          </a:extLst>
        </xdr:cNvPr>
        <xdr:cNvSpPr>
          <a:spLocks noChangeShapeType="1"/>
        </xdr:cNvSpPr>
      </xdr:nvSpPr>
      <xdr:spPr bwMode="auto">
        <a:xfrm>
          <a:off x="553402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1095375</xdr:colOff>
      <xdr:row>2</xdr:row>
      <xdr:rowOff>0</xdr:rowOff>
    </xdr:from>
    <xdr:to>
      <xdr:col>4</xdr:col>
      <xdr:colOff>1095375</xdr:colOff>
      <xdr:row>4</xdr:row>
      <xdr:rowOff>0</xdr:rowOff>
    </xdr:to>
    <xdr:sp macro="" textlink="">
      <xdr:nvSpPr>
        <xdr:cNvPr id="38" name="Line 13">
          <a:extLst>
            <a:ext uri="{FF2B5EF4-FFF2-40B4-BE49-F238E27FC236}">
              <a16:creationId xmlns:a16="http://schemas.microsoft.com/office/drawing/2014/main" xmlns="" id="{00000000-0008-0000-0100-000026000000}"/>
            </a:ext>
          </a:extLst>
        </xdr:cNvPr>
        <xdr:cNvSpPr>
          <a:spLocks noChangeShapeType="1"/>
        </xdr:cNvSpPr>
      </xdr:nvSpPr>
      <xdr:spPr bwMode="auto">
        <a:xfrm>
          <a:off x="551497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39" name="Line 14">
          <a:extLst>
            <a:ext uri="{FF2B5EF4-FFF2-40B4-BE49-F238E27FC236}">
              <a16:creationId xmlns:a16="http://schemas.microsoft.com/office/drawing/2014/main" xmlns="" id="{00000000-0008-0000-0100-000027000000}"/>
            </a:ext>
          </a:extLst>
        </xdr:cNvPr>
        <xdr:cNvSpPr>
          <a:spLocks noChangeShapeType="1"/>
        </xdr:cNvSpPr>
      </xdr:nvSpPr>
      <xdr:spPr bwMode="auto">
        <a:xfrm>
          <a:off x="553402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1095375</xdr:colOff>
      <xdr:row>2</xdr:row>
      <xdr:rowOff>0</xdr:rowOff>
    </xdr:from>
    <xdr:to>
      <xdr:col>4</xdr:col>
      <xdr:colOff>1095375</xdr:colOff>
      <xdr:row>4</xdr:row>
      <xdr:rowOff>0</xdr:rowOff>
    </xdr:to>
    <xdr:sp macro="" textlink="">
      <xdr:nvSpPr>
        <xdr:cNvPr id="40" name="Line 15">
          <a:extLst>
            <a:ext uri="{FF2B5EF4-FFF2-40B4-BE49-F238E27FC236}">
              <a16:creationId xmlns:a16="http://schemas.microsoft.com/office/drawing/2014/main" xmlns="" id="{00000000-0008-0000-0100-000028000000}"/>
            </a:ext>
          </a:extLst>
        </xdr:cNvPr>
        <xdr:cNvSpPr>
          <a:spLocks noChangeShapeType="1"/>
        </xdr:cNvSpPr>
      </xdr:nvSpPr>
      <xdr:spPr bwMode="auto">
        <a:xfrm>
          <a:off x="551497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41" name="Line 16">
          <a:extLst>
            <a:ext uri="{FF2B5EF4-FFF2-40B4-BE49-F238E27FC236}">
              <a16:creationId xmlns:a16="http://schemas.microsoft.com/office/drawing/2014/main" xmlns="" id="{00000000-0008-0000-0100-000029000000}"/>
            </a:ext>
          </a:extLst>
        </xdr:cNvPr>
        <xdr:cNvSpPr>
          <a:spLocks noChangeShapeType="1"/>
        </xdr:cNvSpPr>
      </xdr:nvSpPr>
      <xdr:spPr bwMode="auto">
        <a:xfrm>
          <a:off x="553402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42" name="Line 2">
          <a:extLst>
            <a:ext uri="{FF2B5EF4-FFF2-40B4-BE49-F238E27FC236}">
              <a16:creationId xmlns:a16="http://schemas.microsoft.com/office/drawing/2014/main" xmlns="" id="{00000000-0008-0000-0100-00002A000000}"/>
            </a:ext>
          </a:extLst>
        </xdr:cNvPr>
        <xdr:cNvSpPr>
          <a:spLocks noChangeShapeType="1"/>
        </xdr:cNvSpPr>
      </xdr:nvSpPr>
      <xdr:spPr bwMode="auto">
        <a:xfrm>
          <a:off x="553402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43" name="Line 4">
          <a:extLst>
            <a:ext uri="{FF2B5EF4-FFF2-40B4-BE49-F238E27FC236}">
              <a16:creationId xmlns:a16="http://schemas.microsoft.com/office/drawing/2014/main" xmlns="" id="{00000000-0008-0000-0100-00002B000000}"/>
            </a:ext>
          </a:extLst>
        </xdr:cNvPr>
        <xdr:cNvSpPr>
          <a:spLocks noChangeShapeType="1"/>
        </xdr:cNvSpPr>
      </xdr:nvSpPr>
      <xdr:spPr bwMode="auto">
        <a:xfrm>
          <a:off x="553402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44" name="Line 6">
          <a:extLst>
            <a:ext uri="{FF2B5EF4-FFF2-40B4-BE49-F238E27FC236}">
              <a16:creationId xmlns:a16="http://schemas.microsoft.com/office/drawing/2014/main" xmlns="" id="{00000000-0008-0000-0100-00002C000000}"/>
            </a:ext>
          </a:extLst>
        </xdr:cNvPr>
        <xdr:cNvSpPr>
          <a:spLocks noChangeShapeType="1"/>
        </xdr:cNvSpPr>
      </xdr:nvSpPr>
      <xdr:spPr bwMode="auto">
        <a:xfrm>
          <a:off x="553402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45" name="Line 8">
          <a:extLst>
            <a:ext uri="{FF2B5EF4-FFF2-40B4-BE49-F238E27FC236}">
              <a16:creationId xmlns:a16="http://schemas.microsoft.com/office/drawing/2014/main" xmlns="" id="{00000000-0008-0000-0100-00002D000000}"/>
            </a:ext>
          </a:extLst>
        </xdr:cNvPr>
        <xdr:cNvSpPr>
          <a:spLocks noChangeShapeType="1"/>
        </xdr:cNvSpPr>
      </xdr:nvSpPr>
      <xdr:spPr bwMode="auto">
        <a:xfrm>
          <a:off x="553402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46" name="Line 10">
          <a:extLst>
            <a:ext uri="{FF2B5EF4-FFF2-40B4-BE49-F238E27FC236}">
              <a16:creationId xmlns:a16="http://schemas.microsoft.com/office/drawing/2014/main" xmlns="" id="{00000000-0008-0000-0100-00002E000000}"/>
            </a:ext>
          </a:extLst>
        </xdr:cNvPr>
        <xdr:cNvSpPr>
          <a:spLocks noChangeShapeType="1"/>
        </xdr:cNvSpPr>
      </xdr:nvSpPr>
      <xdr:spPr bwMode="auto">
        <a:xfrm>
          <a:off x="553402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47" name="Line 12">
          <a:extLst>
            <a:ext uri="{FF2B5EF4-FFF2-40B4-BE49-F238E27FC236}">
              <a16:creationId xmlns:a16="http://schemas.microsoft.com/office/drawing/2014/main" xmlns="" id="{00000000-0008-0000-0100-00002F000000}"/>
            </a:ext>
          </a:extLst>
        </xdr:cNvPr>
        <xdr:cNvSpPr>
          <a:spLocks noChangeShapeType="1"/>
        </xdr:cNvSpPr>
      </xdr:nvSpPr>
      <xdr:spPr bwMode="auto">
        <a:xfrm>
          <a:off x="553402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48" name="Line 14">
          <a:extLst>
            <a:ext uri="{FF2B5EF4-FFF2-40B4-BE49-F238E27FC236}">
              <a16:creationId xmlns:a16="http://schemas.microsoft.com/office/drawing/2014/main" xmlns="" id="{00000000-0008-0000-0100-000030000000}"/>
            </a:ext>
          </a:extLst>
        </xdr:cNvPr>
        <xdr:cNvSpPr>
          <a:spLocks noChangeShapeType="1"/>
        </xdr:cNvSpPr>
      </xdr:nvSpPr>
      <xdr:spPr bwMode="auto">
        <a:xfrm>
          <a:off x="553402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49" name="Line 16">
          <a:extLst>
            <a:ext uri="{FF2B5EF4-FFF2-40B4-BE49-F238E27FC236}">
              <a16:creationId xmlns:a16="http://schemas.microsoft.com/office/drawing/2014/main" xmlns="" id="{00000000-0008-0000-0100-000031000000}"/>
            </a:ext>
          </a:extLst>
        </xdr:cNvPr>
        <xdr:cNvSpPr>
          <a:spLocks noChangeShapeType="1"/>
        </xdr:cNvSpPr>
      </xdr:nvSpPr>
      <xdr:spPr bwMode="auto">
        <a:xfrm>
          <a:off x="553402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6087;.&#24773;&#22577;&#20225;&#30011;&#20418;/&#32113;&#21512;&#12501;&#12457;&#12523;&#12480;/009&#12288;&#34907;&#29983;&#24180;&#22577;&#12304;&#27598;&#24180;&#65298;&#26376;&#30330;&#34892;&#65306;10&#26376;&#38915;&#12424;&#12426;&#20316;&#26989;&#12305;/&#9733;&#20316;&#25104;/R3/02&#12288;&#29031;&#20250;&#65288;&#21021;&#31295;&#20316;&#25104;&#65289;/02&#12288;&#21508;&#35506;&#29031;&#20250;&#12539;&#22238;&#31572;/02&#12288;&#12295;&#20445;&#20581;&#21307;&#30274;&#37096;&#20445;&#20581;&#20225;&#30011;&#35506;/02&#12288;&#22238;&#31572;/6%20%20&#25104;&#20154;&#20445;&#2058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6087;.&#24773;&#22577;&#20225;&#30011;&#20418;/&#32113;&#21512;&#12501;&#12457;&#12523;&#12480;/009&#12288;&#34907;&#29983;&#24180;&#22577;&#12304;&#27598;&#24180;&#65298;&#26376;&#30330;&#34892;&#65306;10&#26376;&#38915;&#12424;&#12426;&#20316;&#26989;&#12305;/&#9733;&#20316;&#25104;/R3/02&#12288;&#29031;&#20250;&#65288;&#21021;&#31295;&#20316;&#25104;&#65289;/02&#12288;&#21508;&#35506;&#29031;&#20250;&#12539;&#22238;&#31572;/01&#12288;&#12295;&#20581;&#24247;&#20225;&#30011;&#35506;/05&#12288;&#12295;&#12364;&#12435;/02&#12288;&#22238;&#31572;/6%20%20&#25104;&#20154;&#20445;&#2058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1) 集団健康教育の実施状況(地域保健推進担当係)"/>
      <sheetName val="1(2)一般健康教育の実施内訳(地域保健推進担当係)"/>
      <sheetName val="2・3 特定健診・特定保健指導(保険企画課)"/>
      <sheetName val="4 肝炎ウイルス検診(感染症) "/>
      <sheetName val="5(1) 訪問指導(地域保健推進担当係)"/>
      <sheetName val="5(2) 訪問指導(従事者数)(地域保健推進担当係)"/>
      <sheetName val="6(1) 胃がん検診 "/>
      <sheetName val="6(2) 大腸がん検診"/>
      <sheetName val="6(3) 肺がん検診 "/>
      <sheetName val="6(4) 子宮がん検診 "/>
      <sheetName val="6(5) 乳がん検診 "/>
      <sheetName val="6(6) 胃がんリスク判定"/>
      <sheetName val="7(1)(2) (3) 健康度測定"/>
      <sheetName val="8女性のフレッシュ健診 "/>
      <sheetName val="9 運動指導事業"/>
    </sheetNames>
    <sheetDataSet>
      <sheetData sheetId="0">
        <row r="3">
          <cell r="J3" t="str">
            <v>令和2年度</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1) 集団健康教育の実施状況(地域保健推進担当係)"/>
      <sheetName val="1(2)一般健康教育の実施内訳(地域保健推進担当係)"/>
      <sheetName val="2・3 特定健診・特定保健指導(保険企画課)"/>
      <sheetName val="4 肝炎ウイルス検診(感染症) "/>
      <sheetName val="5(1) 訪問指導(地域保健推進担当係)"/>
      <sheetName val="5(2) 訪問指導(従事者数)(地域保健推進担当係)"/>
      <sheetName val="6(1) 胃がん検診 "/>
      <sheetName val="6(2) 大腸がん検診"/>
      <sheetName val="6(3) 肺がん検診 "/>
      <sheetName val="6(4) 子宮がん検診 "/>
      <sheetName val="6(5) 乳がん検診 "/>
      <sheetName val="6(6) 胃がんリスク判定"/>
      <sheetName val="6(7)前立腺がん検査"/>
      <sheetName val="7(1)(2) (3) 健康度測定"/>
      <sheetName val="8女性のフレッシュ健診 "/>
      <sheetName val="9 運動指導事業"/>
    </sheetNames>
    <sheetDataSet>
      <sheetData sheetId="0">
        <row r="3">
          <cell r="J3" t="str">
            <v>令和2年度</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K13"/>
  <sheetViews>
    <sheetView tabSelected="1" zoomScaleNormal="100" workbookViewId="0">
      <selection activeCell="F26" sqref="F26"/>
    </sheetView>
  </sheetViews>
  <sheetFormatPr defaultRowHeight="13.5"/>
  <cols>
    <col min="1" max="1" width="21.125" style="3" customWidth="1"/>
    <col min="2" max="2" width="7.25" style="3" customWidth="1"/>
    <col min="3" max="3" width="7.625" style="3" customWidth="1"/>
    <col min="4" max="10" width="7.25" style="3" customWidth="1"/>
    <col min="11" max="16384" width="9" style="3"/>
  </cols>
  <sheetData>
    <row r="1" spans="1:11" ht="19.5" customHeight="1">
      <c r="A1" s="74" t="s">
        <v>80</v>
      </c>
    </row>
    <row r="2" spans="1:11" ht="18.75" customHeight="1">
      <c r="A2" s="1" t="s">
        <v>81</v>
      </c>
    </row>
    <row r="3" spans="1:11">
      <c r="A3" s="38" t="s">
        <v>82</v>
      </c>
      <c r="J3" s="7" t="s">
        <v>194</v>
      </c>
    </row>
    <row r="4" spans="1:11" ht="20.25" customHeight="1">
      <c r="A4" s="204" t="s">
        <v>83</v>
      </c>
      <c r="B4" s="206" t="s">
        <v>84</v>
      </c>
      <c r="C4" s="208" t="s">
        <v>85</v>
      </c>
      <c r="D4" s="210" t="s">
        <v>86</v>
      </c>
      <c r="E4" s="211"/>
      <c r="F4" s="211"/>
      <c r="G4" s="211"/>
      <c r="H4" s="211"/>
      <c r="I4" s="211"/>
      <c r="J4" s="211"/>
    </row>
    <row r="5" spans="1:11" ht="29.25" customHeight="1">
      <c r="A5" s="205"/>
      <c r="B5" s="207"/>
      <c r="C5" s="209"/>
      <c r="D5" s="143" t="s">
        <v>42</v>
      </c>
      <c r="E5" s="143" t="s">
        <v>87</v>
      </c>
      <c r="F5" s="143" t="s">
        <v>88</v>
      </c>
      <c r="G5" s="75" t="s">
        <v>89</v>
      </c>
      <c r="H5" s="143" t="s">
        <v>90</v>
      </c>
      <c r="I5" s="143" t="s">
        <v>91</v>
      </c>
      <c r="J5" s="76" t="s">
        <v>92</v>
      </c>
    </row>
    <row r="6" spans="1:11" ht="24" customHeight="1">
      <c r="A6" s="148" t="s">
        <v>93</v>
      </c>
      <c r="B6" s="77">
        <v>808</v>
      </c>
      <c r="C6" s="77">
        <v>13286</v>
      </c>
      <c r="D6" s="77">
        <v>253</v>
      </c>
      <c r="E6" s="77">
        <v>4</v>
      </c>
      <c r="F6" s="161" t="s">
        <v>228</v>
      </c>
      <c r="G6" s="77">
        <v>3</v>
      </c>
      <c r="H6" s="77">
        <v>62</v>
      </c>
      <c r="I6" s="77">
        <v>69</v>
      </c>
      <c r="J6" s="78">
        <v>115</v>
      </c>
    </row>
    <row r="7" spans="1:11" ht="24" customHeight="1">
      <c r="A7" s="79" t="s">
        <v>94</v>
      </c>
      <c r="B7" s="80">
        <v>804</v>
      </c>
      <c r="C7" s="80">
        <v>13210</v>
      </c>
      <c r="D7" s="80">
        <v>238</v>
      </c>
      <c r="E7" s="162" t="s">
        <v>227</v>
      </c>
      <c r="F7" s="162" t="s">
        <v>229</v>
      </c>
      <c r="G7" s="80">
        <v>3</v>
      </c>
      <c r="H7" s="80">
        <v>59</v>
      </c>
      <c r="I7" s="80">
        <v>69</v>
      </c>
      <c r="J7" s="81">
        <v>107</v>
      </c>
      <c r="K7" s="82"/>
    </row>
    <row r="8" spans="1:11" ht="24" customHeight="1">
      <c r="A8" s="83" t="s">
        <v>95</v>
      </c>
      <c r="B8" s="163" t="s">
        <v>227</v>
      </c>
      <c r="C8" s="163" t="s">
        <v>227</v>
      </c>
      <c r="D8" s="163" t="s">
        <v>227</v>
      </c>
      <c r="E8" s="163" t="s">
        <v>227</v>
      </c>
      <c r="F8" s="163" t="s">
        <v>230</v>
      </c>
      <c r="G8" s="163" t="s">
        <v>227</v>
      </c>
      <c r="H8" s="163" t="s">
        <v>231</v>
      </c>
      <c r="I8" s="163" t="s">
        <v>228</v>
      </c>
      <c r="J8" s="166" t="s">
        <v>228</v>
      </c>
      <c r="K8" s="82"/>
    </row>
    <row r="9" spans="1:11" ht="24" customHeight="1">
      <c r="A9" s="86" t="s">
        <v>96</v>
      </c>
      <c r="B9" s="84">
        <v>1</v>
      </c>
      <c r="C9" s="84">
        <v>11</v>
      </c>
      <c r="D9" s="84">
        <v>4</v>
      </c>
      <c r="E9" s="84">
        <v>1</v>
      </c>
      <c r="F9" s="163" t="s">
        <v>227</v>
      </c>
      <c r="G9" s="163" t="s">
        <v>227</v>
      </c>
      <c r="H9" s="163" t="s">
        <v>230</v>
      </c>
      <c r="I9" s="163" t="s">
        <v>232</v>
      </c>
      <c r="J9" s="85">
        <v>3</v>
      </c>
      <c r="K9" s="82"/>
    </row>
    <row r="10" spans="1:11" ht="24" customHeight="1">
      <c r="A10" s="86" t="s">
        <v>97</v>
      </c>
      <c r="B10" s="163" t="s">
        <v>232</v>
      </c>
      <c r="C10" s="163" t="s">
        <v>232</v>
      </c>
      <c r="D10" s="163" t="s">
        <v>228</v>
      </c>
      <c r="E10" s="163" t="s">
        <v>228</v>
      </c>
      <c r="F10" s="163" t="s">
        <v>232</v>
      </c>
      <c r="G10" s="163" t="s">
        <v>229</v>
      </c>
      <c r="H10" s="163" t="s">
        <v>227</v>
      </c>
      <c r="I10" s="163" t="s">
        <v>227</v>
      </c>
      <c r="J10" s="166" t="s">
        <v>229</v>
      </c>
      <c r="K10" s="82"/>
    </row>
    <row r="11" spans="1:11" ht="24" customHeight="1">
      <c r="A11" s="83" t="s">
        <v>98</v>
      </c>
      <c r="B11" s="84">
        <v>3</v>
      </c>
      <c r="C11" s="84">
        <v>65</v>
      </c>
      <c r="D11" s="84">
        <v>11</v>
      </c>
      <c r="E11" s="84">
        <v>3</v>
      </c>
      <c r="F11" s="163" t="s">
        <v>228</v>
      </c>
      <c r="G11" s="163" t="s">
        <v>228</v>
      </c>
      <c r="H11" s="84">
        <v>3</v>
      </c>
      <c r="I11" s="163" t="s">
        <v>227</v>
      </c>
      <c r="J11" s="85">
        <v>5</v>
      </c>
      <c r="K11" s="82"/>
    </row>
    <row r="12" spans="1:11" ht="24" customHeight="1">
      <c r="A12" s="87" t="s">
        <v>99</v>
      </c>
      <c r="B12" s="165" t="s">
        <v>227</v>
      </c>
      <c r="C12" s="165" t="s">
        <v>228</v>
      </c>
      <c r="D12" s="165" t="s">
        <v>227</v>
      </c>
      <c r="E12" s="165" t="s">
        <v>227</v>
      </c>
      <c r="F12" s="165" t="s">
        <v>230</v>
      </c>
      <c r="G12" s="165" t="s">
        <v>227</v>
      </c>
      <c r="H12" s="165" t="s">
        <v>227</v>
      </c>
      <c r="I12" s="165" t="s">
        <v>230</v>
      </c>
      <c r="J12" s="167" t="s">
        <v>227</v>
      </c>
      <c r="K12" s="82"/>
    </row>
    <row r="13" spans="1:11" ht="16.5" customHeight="1">
      <c r="I13" s="89"/>
      <c r="J13" s="29" t="s">
        <v>23</v>
      </c>
    </row>
  </sheetData>
  <mergeCells count="4">
    <mergeCell ref="A4:A5"/>
    <mergeCell ref="B4:B5"/>
    <mergeCell ref="C4:C5"/>
    <mergeCell ref="D4:J4"/>
  </mergeCells>
  <phoneticPr fontId="3"/>
  <pageMargins left="0.70866141732283472" right="0.6692913385826772" top="0.78740157480314965" bottom="0.78740157480314965" header="0.39370078740157483" footer="0.19685039370078741"/>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FFFF99"/>
  </sheetPr>
  <dimension ref="A1:O40"/>
  <sheetViews>
    <sheetView zoomScale="85" zoomScaleNormal="85" zoomScaleSheetLayoutView="100" workbookViewId="0">
      <selection activeCell="J11" sqref="J11"/>
    </sheetView>
  </sheetViews>
  <sheetFormatPr defaultRowHeight="13.5"/>
  <cols>
    <col min="1" max="1" width="2.125" style="3" customWidth="1"/>
    <col min="2" max="2" width="9.375" style="3" customWidth="1"/>
    <col min="3" max="14" width="10.75" style="3" customWidth="1"/>
    <col min="15" max="16384" width="9" style="3"/>
  </cols>
  <sheetData>
    <row r="1" spans="1:15" ht="18.75" customHeight="1"/>
    <row r="2" spans="1:15" ht="18.75" customHeight="1">
      <c r="A2" s="4" t="s">
        <v>26</v>
      </c>
      <c r="B2" s="4"/>
      <c r="C2" s="5"/>
      <c r="D2" s="5"/>
      <c r="E2" s="5"/>
      <c r="F2" s="5"/>
      <c r="G2" s="5"/>
      <c r="I2" s="6"/>
      <c r="K2" s="5"/>
      <c r="M2" s="6"/>
    </row>
    <row r="3" spans="1:15" ht="13.5" customHeight="1">
      <c r="A3" s="4"/>
      <c r="B3" s="4"/>
      <c r="C3" s="5"/>
      <c r="D3" s="5"/>
      <c r="E3" s="5"/>
      <c r="F3" s="5"/>
      <c r="G3" s="5"/>
      <c r="H3" s="6"/>
      <c r="K3" s="5"/>
      <c r="L3" s="6"/>
      <c r="M3" s="7"/>
      <c r="N3" s="56" t="str">
        <f>'[2]1(1) 集団健康教育の実施状況(地域保健推進担当係)'!J3</f>
        <v>令和2年度</v>
      </c>
    </row>
    <row r="4" spans="1:15" ht="18" customHeight="1">
      <c r="A4" s="352" t="s">
        <v>27</v>
      </c>
      <c r="B4" s="343"/>
      <c r="C4" s="343" t="s">
        <v>3</v>
      </c>
      <c r="D4" s="355" t="s">
        <v>4</v>
      </c>
      <c r="E4" s="356"/>
      <c r="F4" s="356"/>
      <c r="G4" s="356"/>
      <c r="H4" s="356"/>
      <c r="I4" s="356"/>
      <c r="J4" s="356"/>
      <c r="K4" s="356"/>
      <c r="L4" s="356"/>
      <c r="M4" s="356"/>
      <c r="N4" s="356"/>
    </row>
    <row r="5" spans="1:15" ht="41.25" customHeight="1">
      <c r="A5" s="353"/>
      <c r="B5" s="351"/>
      <c r="C5" s="354"/>
      <c r="D5" s="147" t="s">
        <v>5</v>
      </c>
      <c r="E5" s="147" t="s">
        <v>6</v>
      </c>
      <c r="F5" s="8" t="s">
        <v>7</v>
      </c>
      <c r="G5" s="8" t="s">
        <v>210</v>
      </c>
      <c r="H5" s="8" t="s">
        <v>211</v>
      </c>
      <c r="I5" s="8" t="s">
        <v>212</v>
      </c>
      <c r="J5" s="8" t="s">
        <v>213</v>
      </c>
      <c r="K5" s="8" t="s">
        <v>214</v>
      </c>
      <c r="L5" s="8" t="s">
        <v>8</v>
      </c>
      <c r="M5" s="8" t="s">
        <v>215</v>
      </c>
      <c r="N5" s="34" t="s">
        <v>10</v>
      </c>
    </row>
    <row r="6" spans="1:15" s="20" customFormat="1" ht="33" customHeight="1">
      <c r="A6" s="341" t="s">
        <v>28</v>
      </c>
      <c r="B6" s="341"/>
      <c r="C6" s="134">
        <f>SUM(C7:C19)</f>
        <v>78101</v>
      </c>
      <c r="D6" s="134">
        <f t="shared" ref="D6:N6" si="0">SUM(D7:D19)</f>
        <v>2442</v>
      </c>
      <c r="E6" s="134">
        <f t="shared" si="0"/>
        <v>572</v>
      </c>
      <c r="F6" s="134">
        <f t="shared" si="0"/>
        <v>26</v>
      </c>
      <c r="G6" s="134">
        <f t="shared" si="0"/>
        <v>73</v>
      </c>
      <c r="H6" s="134">
        <f t="shared" si="0"/>
        <v>3</v>
      </c>
      <c r="I6" s="134">
        <f t="shared" si="0"/>
        <v>109</v>
      </c>
      <c r="J6" s="134">
        <f t="shared" si="0"/>
        <v>45</v>
      </c>
      <c r="K6" s="134">
        <f t="shared" si="0"/>
        <v>299</v>
      </c>
      <c r="L6" s="134">
        <f t="shared" si="0"/>
        <v>230</v>
      </c>
      <c r="M6" s="134">
        <f t="shared" si="0"/>
        <v>18</v>
      </c>
      <c r="N6" s="135">
        <f t="shared" si="0"/>
        <v>1067</v>
      </c>
      <c r="O6" s="32"/>
    </row>
    <row r="7" spans="1:15" s="20" customFormat="1" ht="20.25" customHeight="1">
      <c r="A7" s="13"/>
      <c r="B7" s="14" t="s">
        <v>29</v>
      </c>
      <c r="C7" s="137">
        <v>6889</v>
      </c>
      <c r="D7" s="137">
        <v>397</v>
      </c>
      <c r="E7" s="137">
        <v>91</v>
      </c>
      <c r="F7" s="137">
        <v>0</v>
      </c>
      <c r="G7" s="137">
        <v>3</v>
      </c>
      <c r="H7" s="137">
        <v>0</v>
      </c>
      <c r="I7" s="137">
        <v>11</v>
      </c>
      <c r="J7" s="137">
        <v>3</v>
      </c>
      <c r="K7" s="137">
        <v>68</v>
      </c>
      <c r="L7" s="137">
        <v>47</v>
      </c>
      <c r="M7" s="137">
        <v>1</v>
      </c>
      <c r="N7" s="138">
        <v>173</v>
      </c>
      <c r="O7" s="32"/>
    </row>
    <row r="8" spans="1:15" s="20" customFormat="1" ht="20.25" customHeight="1">
      <c r="A8" s="13"/>
      <c r="B8" s="14" t="s">
        <v>30</v>
      </c>
      <c r="C8" s="137">
        <v>8681</v>
      </c>
      <c r="D8" s="137">
        <v>384</v>
      </c>
      <c r="E8" s="137">
        <v>87</v>
      </c>
      <c r="F8" s="137">
        <v>0</v>
      </c>
      <c r="G8" s="137">
        <v>11</v>
      </c>
      <c r="H8" s="137">
        <v>0</v>
      </c>
      <c r="I8" s="137">
        <v>30</v>
      </c>
      <c r="J8" s="137">
        <v>7</v>
      </c>
      <c r="K8" s="137">
        <v>63</v>
      </c>
      <c r="L8" s="137">
        <v>39</v>
      </c>
      <c r="M8" s="137">
        <v>2</v>
      </c>
      <c r="N8" s="138">
        <v>145</v>
      </c>
      <c r="O8" s="32"/>
    </row>
    <row r="9" spans="1:15" s="20" customFormat="1" ht="20.25" customHeight="1">
      <c r="A9" s="13"/>
      <c r="B9" s="14" t="s">
        <v>31</v>
      </c>
      <c r="C9" s="137">
        <v>10981</v>
      </c>
      <c r="D9" s="137">
        <v>440</v>
      </c>
      <c r="E9" s="137">
        <v>109</v>
      </c>
      <c r="F9" s="137">
        <v>2</v>
      </c>
      <c r="G9" s="137">
        <v>10</v>
      </c>
      <c r="H9" s="137">
        <v>1</v>
      </c>
      <c r="I9" s="137">
        <v>18</v>
      </c>
      <c r="J9" s="137">
        <v>11</v>
      </c>
      <c r="K9" s="137">
        <v>60</v>
      </c>
      <c r="L9" s="137">
        <v>36</v>
      </c>
      <c r="M9" s="137">
        <v>3</v>
      </c>
      <c r="N9" s="138">
        <v>190</v>
      </c>
      <c r="O9" s="32"/>
    </row>
    <row r="10" spans="1:15" s="20" customFormat="1" ht="20.25" customHeight="1">
      <c r="A10" s="13"/>
      <c r="B10" s="14" t="s">
        <v>32</v>
      </c>
      <c r="C10" s="137">
        <v>8489</v>
      </c>
      <c r="D10" s="137">
        <v>264</v>
      </c>
      <c r="E10" s="137">
        <v>51</v>
      </c>
      <c r="F10" s="137">
        <v>4</v>
      </c>
      <c r="G10" s="137">
        <v>9</v>
      </c>
      <c r="H10" s="137">
        <v>0</v>
      </c>
      <c r="I10" s="137">
        <v>14</v>
      </c>
      <c r="J10" s="137">
        <v>4</v>
      </c>
      <c r="K10" s="137">
        <v>37</v>
      </c>
      <c r="L10" s="137">
        <v>14</v>
      </c>
      <c r="M10" s="137">
        <v>1</v>
      </c>
      <c r="N10" s="138">
        <v>130</v>
      </c>
      <c r="O10" s="32"/>
    </row>
    <row r="11" spans="1:15" s="20" customFormat="1" ht="20.25" customHeight="1">
      <c r="A11" s="13"/>
      <c r="B11" s="14" t="s">
        <v>33</v>
      </c>
      <c r="C11" s="137">
        <v>9428</v>
      </c>
      <c r="D11" s="137">
        <v>313</v>
      </c>
      <c r="E11" s="137">
        <v>70</v>
      </c>
      <c r="F11" s="137">
        <v>3</v>
      </c>
      <c r="G11" s="137">
        <v>15</v>
      </c>
      <c r="H11" s="137">
        <v>1</v>
      </c>
      <c r="I11" s="137">
        <v>16</v>
      </c>
      <c r="J11" s="137">
        <v>10</v>
      </c>
      <c r="K11" s="137">
        <v>28</v>
      </c>
      <c r="L11" s="137">
        <v>27</v>
      </c>
      <c r="M11" s="137">
        <v>2</v>
      </c>
      <c r="N11" s="138">
        <v>141</v>
      </c>
      <c r="O11" s="32"/>
    </row>
    <row r="12" spans="1:15" s="20" customFormat="1" ht="20.25" customHeight="1">
      <c r="A12" s="13"/>
      <c r="B12" s="14" t="s">
        <v>13</v>
      </c>
      <c r="C12" s="137">
        <v>8093</v>
      </c>
      <c r="D12" s="137">
        <v>237</v>
      </c>
      <c r="E12" s="137">
        <v>57</v>
      </c>
      <c r="F12" s="137">
        <v>5</v>
      </c>
      <c r="G12" s="137">
        <v>10</v>
      </c>
      <c r="H12" s="137">
        <v>0</v>
      </c>
      <c r="I12" s="137">
        <v>12</v>
      </c>
      <c r="J12" s="137">
        <v>3</v>
      </c>
      <c r="K12" s="137">
        <v>20</v>
      </c>
      <c r="L12" s="137">
        <v>25</v>
      </c>
      <c r="M12" s="137">
        <v>3</v>
      </c>
      <c r="N12" s="138">
        <v>102</v>
      </c>
      <c r="O12" s="32"/>
    </row>
    <row r="13" spans="1:15" s="20" customFormat="1" ht="20.25" customHeight="1">
      <c r="A13" s="13"/>
      <c r="B13" s="14" t="s">
        <v>14</v>
      </c>
      <c r="C13" s="137">
        <v>7554</v>
      </c>
      <c r="D13" s="137">
        <v>180</v>
      </c>
      <c r="E13" s="137">
        <v>53</v>
      </c>
      <c r="F13" s="137">
        <v>1</v>
      </c>
      <c r="G13" s="137">
        <v>9</v>
      </c>
      <c r="H13" s="137">
        <v>0</v>
      </c>
      <c r="I13" s="137">
        <v>3</v>
      </c>
      <c r="J13" s="137">
        <v>4</v>
      </c>
      <c r="K13" s="137">
        <v>17</v>
      </c>
      <c r="L13" s="137">
        <v>22</v>
      </c>
      <c r="M13" s="137">
        <v>4</v>
      </c>
      <c r="N13" s="138">
        <v>67</v>
      </c>
      <c r="O13" s="32"/>
    </row>
    <row r="14" spans="1:15" s="20" customFormat="1" ht="20.25" customHeight="1">
      <c r="A14" s="13"/>
      <c r="B14" s="14" t="s">
        <v>15</v>
      </c>
      <c r="C14" s="137">
        <v>4310</v>
      </c>
      <c r="D14" s="137">
        <v>64</v>
      </c>
      <c r="E14" s="137">
        <v>16</v>
      </c>
      <c r="F14" s="137">
        <v>5</v>
      </c>
      <c r="G14" s="137">
        <v>1</v>
      </c>
      <c r="H14" s="137">
        <v>0</v>
      </c>
      <c r="I14" s="137">
        <v>1</v>
      </c>
      <c r="J14" s="137">
        <v>1</v>
      </c>
      <c r="K14" s="137">
        <v>2</v>
      </c>
      <c r="L14" s="137">
        <v>5</v>
      </c>
      <c r="M14" s="137">
        <v>0</v>
      </c>
      <c r="N14" s="138">
        <v>33</v>
      </c>
      <c r="O14" s="32"/>
    </row>
    <row r="15" spans="1:15" s="20" customFormat="1" ht="20.25" customHeight="1">
      <c r="A15" s="13"/>
      <c r="B15" s="14" t="s">
        <v>16</v>
      </c>
      <c r="C15" s="137">
        <v>4122</v>
      </c>
      <c r="D15" s="137">
        <v>43</v>
      </c>
      <c r="E15" s="137">
        <v>13</v>
      </c>
      <c r="F15" s="137">
        <v>0</v>
      </c>
      <c r="G15" s="137">
        <v>2</v>
      </c>
      <c r="H15" s="137">
        <v>1</v>
      </c>
      <c r="I15" s="137">
        <v>0</v>
      </c>
      <c r="J15" s="137">
        <v>1</v>
      </c>
      <c r="K15" s="137">
        <v>1</v>
      </c>
      <c r="L15" s="137">
        <v>7</v>
      </c>
      <c r="M15" s="137">
        <v>1</v>
      </c>
      <c r="N15" s="138">
        <v>17</v>
      </c>
      <c r="O15" s="32"/>
    </row>
    <row r="16" spans="1:15" s="20" customFormat="1" ht="20.25" customHeight="1">
      <c r="A16" s="13"/>
      <c r="B16" s="14" t="s">
        <v>17</v>
      </c>
      <c r="C16" s="137">
        <v>3136</v>
      </c>
      <c r="D16" s="137">
        <v>37</v>
      </c>
      <c r="E16" s="137">
        <v>6</v>
      </c>
      <c r="F16" s="137">
        <v>2</v>
      </c>
      <c r="G16" s="137">
        <v>1</v>
      </c>
      <c r="H16" s="137">
        <v>0</v>
      </c>
      <c r="I16" s="137">
        <v>1</v>
      </c>
      <c r="J16" s="137">
        <v>0</v>
      </c>
      <c r="K16" s="137">
        <v>1</v>
      </c>
      <c r="L16" s="137">
        <v>6</v>
      </c>
      <c r="M16" s="137">
        <v>0</v>
      </c>
      <c r="N16" s="138">
        <v>20</v>
      </c>
      <c r="O16" s="32"/>
    </row>
    <row r="17" spans="1:15" s="20" customFormat="1" ht="20.25" customHeight="1">
      <c r="A17" s="35"/>
      <c r="B17" s="14" t="s">
        <v>18</v>
      </c>
      <c r="C17" s="137">
        <v>3777</v>
      </c>
      <c r="D17" s="137">
        <v>41</v>
      </c>
      <c r="E17" s="137">
        <v>14</v>
      </c>
      <c r="F17" s="137">
        <v>2</v>
      </c>
      <c r="G17" s="137">
        <v>0</v>
      </c>
      <c r="H17" s="137">
        <v>0</v>
      </c>
      <c r="I17" s="137">
        <v>2</v>
      </c>
      <c r="J17" s="137">
        <v>0</v>
      </c>
      <c r="K17" s="137">
        <v>2</v>
      </c>
      <c r="L17" s="137">
        <v>2</v>
      </c>
      <c r="M17" s="137">
        <v>1</v>
      </c>
      <c r="N17" s="138">
        <v>18</v>
      </c>
      <c r="O17" s="32"/>
    </row>
    <row r="18" spans="1:15" s="20" customFormat="1" ht="20.25" customHeight="1">
      <c r="A18" s="35"/>
      <c r="B18" s="14" t="s">
        <v>19</v>
      </c>
      <c r="C18" s="137">
        <v>1577</v>
      </c>
      <c r="D18" s="137">
        <v>20</v>
      </c>
      <c r="E18" s="137">
        <v>3</v>
      </c>
      <c r="F18" s="137">
        <v>0</v>
      </c>
      <c r="G18" s="137">
        <v>2</v>
      </c>
      <c r="H18" s="137">
        <v>0</v>
      </c>
      <c r="I18" s="137">
        <v>1</v>
      </c>
      <c r="J18" s="137">
        <v>1</v>
      </c>
      <c r="K18" s="137">
        <v>0</v>
      </c>
      <c r="L18" s="137">
        <v>0</v>
      </c>
      <c r="M18" s="137">
        <v>0</v>
      </c>
      <c r="N18" s="138">
        <v>13</v>
      </c>
      <c r="O18" s="32"/>
    </row>
    <row r="19" spans="1:15" s="20" customFormat="1" ht="20.25" customHeight="1">
      <c r="A19" s="13"/>
      <c r="B19" s="14" t="s">
        <v>34</v>
      </c>
      <c r="C19" s="137">
        <v>1064</v>
      </c>
      <c r="D19" s="137">
        <v>22</v>
      </c>
      <c r="E19" s="137">
        <v>2</v>
      </c>
      <c r="F19" s="137">
        <v>2</v>
      </c>
      <c r="G19" s="137">
        <v>0</v>
      </c>
      <c r="H19" s="137">
        <v>0</v>
      </c>
      <c r="I19" s="137">
        <v>0</v>
      </c>
      <c r="J19" s="137">
        <v>0</v>
      </c>
      <c r="K19" s="137">
        <v>0</v>
      </c>
      <c r="L19" s="137">
        <v>0</v>
      </c>
      <c r="M19" s="137">
        <v>0</v>
      </c>
      <c r="N19" s="138">
        <v>18</v>
      </c>
      <c r="O19" s="32"/>
    </row>
    <row r="20" spans="1:15" s="20" customFormat="1" ht="15" customHeight="1">
      <c r="A20" s="24"/>
      <c r="B20" s="25"/>
      <c r="C20" s="142"/>
      <c r="D20" s="142"/>
      <c r="E20" s="142"/>
      <c r="F20" s="142"/>
      <c r="G20" s="142"/>
      <c r="H20" s="142"/>
      <c r="I20" s="142"/>
      <c r="J20" s="142"/>
      <c r="K20" s="142"/>
      <c r="L20" s="142"/>
      <c r="M20" s="154"/>
      <c r="N20" s="154"/>
    </row>
    <row r="21" spans="1:15" ht="18" customHeight="1">
      <c r="C21" s="32"/>
      <c r="D21" s="32"/>
      <c r="E21" s="32"/>
      <c r="F21" s="32"/>
      <c r="G21" s="32"/>
      <c r="H21" s="32"/>
      <c r="I21" s="32"/>
      <c r="K21" s="32"/>
      <c r="L21" s="32"/>
      <c r="M21" s="32"/>
    </row>
    <row r="22" spans="1:15">
      <c r="A22" s="352" t="s">
        <v>27</v>
      </c>
      <c r="B22" s="343"/>
      <c r="C22" s="343" t="s">
        <v>3</v>
      </c>
      <c r="D22" s="343" t="s">
        <v>4</v>
      </c>
      <c r="E22" s="343"/>
      <c r="F22" s="343"/>
      <c r="G22" s="343"/>
      <c r="H22" s="343"/>
      <c r="I22" s="331"/>
      <c r="K22" s="32"/>
      <c r="L22" s="32"/>
      <c r="M22" s="32"/>
    </row>
    <row r="23" spans="1:15" ht="33.75">
      <c r="A23" s="353"/>
      <c r="B23" s="351"/>
      <c r="C23" s="351"/>
      <c r="D23" s="146" t="s">
        <v>5</v>
      </c>
      <c r="E23" s="146" t="s">
        <v>6</v>
      </c>
      <c r="F23" s="8" t="s">
        <v>7</v>
      </c>
      <c r="G23" s="8" t="s">
        <v>8</v>
      </c>
      <c r="H23" s="8" t="s">
        <v>9</v>
      </c>
      <c r="I23" s="9" t="s">
        <v>10</v>
      </c>
      <c r="K23" s="32"/>
      <c r="L23" s="32"/>
      <c r="M23" s="32"/>
    </row>
    <row r="24" spans="1:15">
      <c r="A24" s="341" t="s">
        <v>216</v>
      </c>
      <c r="B24" s="342"/>
      <c r="C24" s="155">
        <f t="shared" ref="C24:I24" si="1">SUM(C25:C37)</f>
        <v>19579</v>
      </c>
      <c r="D24" s="155">
        <f t="shared" si="1"/>
        <v>188</v>
      </c>
      <c r="E24" s="155">
        <f t="shared" si="1"/>
        <v>30</v>
      </c>
      <c r="F24" s="155">
        <f t="shared" si="1"/>
        <v>25</v>
      </c>
      <c r="G24" s="155">
        <f t="shared" si="1"/>
        <v>9</v>
      </c>
      <c r="H24" s="155">
        <f t="shared" si="1"/>
        <v>11</v>
      </c>
      <c r="I24" s="156">
        <f t="shared" si="1"/>
        <v>113</v>
      </c>
      <c r="K24" s="32"/>
      <c r="L24" s="32"/>
      <c r="M24" s="32"/>
    </row>
    <row r="25" spans="1:15">
      <c r="A25" s="13"/>
      <c r="B25" s="14" t="s">
        <v>29</v>
      </c>
      <c r="C25" s="137">
        <v>64</v>
      </c>
      <c r="D25" s="137">
        <v>0</v>
      </c>
      <c r="E25" s="137">
        <v>0</v>
      </c>
      <c r="F25" s="137">
        <v>0</v>
      </c>
      <c r="G25" s="137">
        <v>0</v>
      </c>
      <c r="H25" s="137">
        <v>0</v>
      </c>
      <c r="I25" s="138">
        <v>0</v>
      </c>
      <c r="K25" s="32"/>
      <c r="L25" s="32"/>
      <c r="M25" s="32"/>
    </row>
    <row r="26" spans="1:15">
      <c r="A26" s="13"/>
      <c r="B26" s="14" t="s">
        <v>30</v>
      </c>
      <c r="C26" s="137">
        <v>137</v>
      </c>
      <c r="D26" s="137">
        <v>1</v>
      </c>
      <c r="E26" s="137">
        <v>0</v>
      </c>
      <c r="F26" s="137">
        <v>0</v>
      </c>
      <c r="G26" s="137">
        <v>0</v>
      </c>
      <c r="H26" s="137">
        <v>0</v>
      </c>
      <c r="I26" s="138">
        <v>1</v>
      </c>
      <c r="K26" s="32"/>
      <c r="L26" s="32"/>
      <c r="M26" s="32"/>
    </row>
    <row r="27" spans="1:15">
      <c r="A27" s="13"/>
      <c r="B27" s="14" t="s">
        <v>31</v>
      </c>
      <c r="C27" s="137">
        <v>426</v>
      </c>
      <c r="D27" s="137">
        <v>4</v>
      </c>
      <c r="E27" s="137">
        <v>2</v>
      </c>
      <c r="F27" s="137">
        <v>0</v>
      </c>
      <c r="G27" s="137">
        <v>0</v>
      </c>
      <c r="H27" s="137">
        <v>1</v>
      </c>
      <c r="I27" s="138">
        <v>1</v>
      </c>
      <c r="K27" s="32"/>
      <c r="L27" s="32"/>
      <c r="M27" s="32"/>
    </row>
    <row r="28" spans="1:15">
      <c r="A28" s="13"/>
      <c r="B28" s="14" t="s">
        <v>32</v>
      </c>
      <c r="C28" s="137">
        <v>741</v>
      </c>
      <c r="D28" s="137">
        <v>1</v>
      </c>
      <c r="E28" s="137">
        <v>0</v>
      </c>
      <c r="F28" s="137">
        <v>0</v>
      </c>
      <c r="G28" s="137">
        <v>0</v>
      </c>
      <c r="H28" s="137">
        <v>0</v>
      </c>
      <c r="I28" s="138">
        <v>1</v>
      </c>
      <c r="K28" s="32"/>
      <c r="L28" s="32"/>
      <c r="M28" s="32"/>
    </row>
    <row r="29" spans="1:15">
      <c r="A29" s="13"/>
      <c r="B29" s="14" t="s">
        <v>33</v>
      </c>
      <c r="C29" s="137">
        <v>3265</v>
      </c>
      <c r="D29" s="137">
        <v>22</v>
      </c>
      <c r="E29" s="137">
        <v>3</v>
      </c>
      <c r="F29" s="137">
        <v>1</v>
      </c>
      <c r="G29" s="137">
        <v>1</v>
      </c>
      <c r="H29" s="137">
        <v>1</v>
      </c>
      <c r="I29" s="138">
        <v>16</v>
      </c>
      <c r="K29" s="32"/>
      <c r="L29" s="32"/>
      <c r="M29" s="32"/>
    </row>
    <row r="30" spans="1:15">
      <c r="A30" s="13"/>
      <c r="B30" s="14" t="s">
        <v>13</v>
      </c>
      <c r="C30" s="137">
        <v>4273</v>
      </c>
      <c r="D30" s="137">
        <v>24</v>
      </c>
      <c r="E30" s="137">
        <v>7</v>
      </c>
      <c r="F30" s="137">
        <v>3</v>
      </c>
      <c r="G30" s="137">
        <v>3</v>
      </c>
      <c r="H30" s="137">
        <v>2</v>
      </c>
      <c r="I30" s="138">
        <v>9</v>
      </c>
    </row>
    <row r="31" spans="1:15">
      <c r="A31" s="13"/>
      <c r="B31" s="14" t="s">
        <v>14</v>
      </c>
      <c r="C31" s="137">
        <v>4263</v>
      </c>
      <c r="D31" s="137">
        <v>45</v>
      </c>
      <c r="E31" s="137">
        <v>8</v>
      </c>
      <c r="F31" s="137">
        <v>3</v>
      </c>
      <c r="G31" s="137">
        <v>3</v>
      </c>
      <c r="H31" s="137">
        <v>2</v>
      </c>
      <c r="I31" s="138">
        <v>29</v>
      </c>
    </row>
    <row r="32" spans="1:15">
      <c r="A32" s="13"/>
      <c r="B32" s="14" t="s">
        <v>15</v>
      </c>
      <c r="C32" s="137">
        <v>1996</v>
      </c>
      <c r="D32" s="137">
        <v>20</v>
      </c>
      <c r="E32" s="137">
        <v>2</v>
      </c>
      <c r="F32" s="137">
        <v>4</v>
      </c>
      <c r="G32" s="137">
        <v>1</v>
      </c>
      <c r="H32" s="137">
        <v>1</v>
      </c>
      <c r="I32" s="138">
        <v>12</v>
      </c>
    </row>
    <row r="33" spans="1:9">
      <c r="A33" s="13"/>
      <c r="B33" s="14" t="s">
        <v>16</v>
      </c>
      <c r="C33" s="137">
        <v>1576</v>
      </c>
      <c r="D33" s="137">
        <v>16</v>
      </c>
      <c r="E33" s="137">
        <v>1</v>
      </c>
      <c r="F33" s="137">
        <v>5</v>
      </c>
      <c r="G33" s="137">
        <v>0</v>
      </c>
      <c r="H33" s="137">
        <v>4</v>
      </c>
      <c r="I33" s="138">
        <v>6</v>
      </c>
    </row>
    <row r="34" spans="1:9">
      <c r="A34" s="20"/>
      <c r="B34" s="14" t="s">
        <v>17</v>
      </c>
      <c r="C34" s="137">
        <v>1012</v>
      </c>
      <c r="D34" s="137">
        <v>19</v>
      </c>
      <c r="E34" s="137">
        <v>1</v>
      </c>
      <c r="F34" s="137">
        <v>6</v>
      </c>
      <c r="G34" s="137">
        <v>1</v>
      </c>
      <c r="H34" s="137">
        <v>0</v>
      </c>
      <c r="I34" s="138">
        <v>11</v>
      </c>
    </row>
    <row r="35" spans="1:9">
      <c r="A35" s="35"/>
      <c r="B35" s="14" t="s">
        <v>18</v>
      </c>
      <c r="C35" s="137">
        <v>1047</v>
      </c>
      <c r="D35" s="137">
        <v>17</v>
      </c>
      <c r="E35" s="137">
        <v>5</v>
      </c>
      <c r="F35" s="137">
        <v>1</v>
      </c>
      <c r="G35" s="137">
        <v>0</v>
      </c>
      <c r="H35" s="137">
        <v>0</v>
      </c>
      <c r="I35" s="138">
        <v>11</v>
      </c>
    </row>
    <row r="36" spans="1:9">
      <c r="A36" s="35"/>
      <c r="B36" s="14" t="s">
        <v>19</v>
      </c>
      <c r="C36" s="137">
        <v>449</v>
      </c>
      <c r="D36" s="137">
        <v>7</v>
      </c>
      <c r="E36" s="137">
        <v>0</v>
      </c>
      <c r="F36" s="137">
        <v>1</v>
      </c>
      <c r="G36" s="137">
        <v>0</v>
      </c>
      <c r="H36" s="137">
        <v>0</v>
      </c>
      <c r="I36" s="138">
        <v>6</v>
      </c>
    </row>
    <row r="37" spans="1:9">
      <c r="A37" s="20"/>
      <c r="B37" s="14" t="s">
        <v>34</v>
      </c>
      <c r="C37" s="137">
        <v>330</v>
      </c>
      <c r="D37" s="137">
        <v>12</v>
      </c>
      <c r="E37" s="137">
        <v>1</v>
      </c>
      <c r="F37" s="137">
        <v>1</v>
      </c>
      <c r="G37" s="137">
        <v>0</v>
      </c>
      <c r="H37" s="137">
        <v>0</v>
      </c>
      <c r="I37" s="138">
        <v>10</v>
      </c>
    </row>
    <row r="38" spans="1:9">
      <c r="A38" s="24"/>
      <c r="B38" s="25"/>
      <c r="C38" s="142"/>
      <c r="D38" s="142"/>
      <c r="E38" s="142"/>
      <c r="F38" s="142"/>
      <c r="G38" s="142"/>
      <c r="H38" s="142"/>
      <c r="I38" s="154"/>
    </row>
    <row r="39" spans="1:9">
      <c r="A39" s="36" t="s">
        <v>35</v>
      </c>
      <c r="I39" s="29" t="s">
        <v>23</v>
      </c>
    </row>
    <row r="40" spans="1:9">
      <c r="A40" s="36" t="s">
        <v>205</v>
      </c>
    </row>
  </sheetData>
  <mergeCells count="8">
    <mergeCell ref="A22:B23"/>
    <mergeCell ref="C22:C23"/>
    <mergeCell ref="D22:I22"/>
    <mergeCell ref="A24:B24"/>
    <mergeCell ref="A4:B5"/>
    <mergeCell ref="C4:C5"/>
    <mergeCell ref="A6:B6"/>
    <mergeCell ref="D4:N4"/>
  </mergeCells>
  <phoneticPr fontId="3"/>
  <printOptions horizontalCentered="1"/>
  <pageMargins left="0.19685039370078741" right="0.19685039370078741" top="0.78740157480314965" bottom="0.78740157480314965" header="0.39370078740157483" footer="0.19685039370078741"/>
  <pageSetup paperSize="9" scale="72"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FFFF99"/>
  </sheetPr>
  <dimension ref="A1:K34"/>
  <sheetViews>
    <sheetView zoomScale="85" zoomScaleNormal="85" workbookViewId="0">
      <selection activeCell="H8" sqref="H8"/>
    </sheetView>
  </sheetViews>
  <sheetFormatPr defaultRowHeight="13.5"/>
  <cols>
    <col min="1" max="1" width="2.625" style="3" customWidth="1"/>
    <col min="2" max="2" width="10.625" style="3" customWidth="1"/>
    <col min="3" max="3" width="12.875" style="3" customWidth="1"/>
    <col min="4" max="4" width="10.5" style="3" customWidth="1"/>
    <col min="5" max="10" width="12.625" style="3" customWidth="1"/>
    <col min="11" max="16384" width="9" style="3"/>
  </cols>
  <sheetData>
    <row r="1" spans="1:11" ht="18.75" customHeight="1"/>
    <row r="2" spans="1:11" ht="18.75" customHeight="1">
      <c r="A2" s="4" t="s">
        <v>36</v>
      </c>
      <c r="C2" s="5"/>
      <c r="D2" s="5"/>
      <c r="E2" s="5"/>
      <c r="F2" s="5"/>
      <c r="G2" s="5"/>
      <c r="I2" s="6"/>
    </row>
    <row r="3" spans="1:11" ht="13.5" customHeight="1">
      <c r="B3" s="4"/>
      <c r="C3" s="5"/>
      <c r="D3" s="5"/>
      <c r="E3" s="5"/>
      <c r="F3" s="5"/>
      <c r="G3" s="5"/>
      <c r="H3" s="6"/>
      <c r="I3" s="7"/>
      <c r="J3" s="56" t="str">
        <f>'[2]1(1) 集団健康教育の実施状況(地域保健推進担当係)'!J3</f>
        <v>令和2年度</v>
      </c>
    </row>
    <row r="4" spans="1:11" ht="18" customHeight="1">
      <c r="A4" s="352" t="s">
        <v>27</v>
      </c>
      <c r="B4" s="343"/>
      <c r="C4" s="359" t="s">
        <v>217</v>
      </c>
      <c r="D4" s="343" t="s">
        <v>3</v>
      </c>
      <c r="E4" s="343" t="s">
        <v>4</v>
      </c>
      <c r="F4" s="343"/>
      <c r="G4" s="343"/>
      <c r="H4" s="343"/>
      <c r="I4" s="343"/>
      <c r="J4" s="331"/>
    </row>
    <row r="5" spans="1:11" ht="41.25" customHeight="1">
      <c r="A5" s="353"/>
      <c r="B5" s="351"/>
      <c r="C5" s="360"/>
      <c r="D5" s="351"/>
      <c r="E5" s="146" t="s">
        <v>5</v>
      </c>
      <c r="F5" s="146" t="s">
        <v>6</v>
      </c>
      <c r="G5" s="8" t="s">
        <v>7</v>
      </c>
      <c r="H5" s="8" t="s">
        <v>8</v>
      </c>
      <c r="I5" s="8" t="s">
        <v>9</v>
      </c>
      <c r="J5" s="9" t="s">
        <v>10</v>
      </c>
    </row>
    <row r="6" spans="1:11" s="20" customFormat="1" ht="33" customHeight="1">
      <c r="A6" s="341" t="s">
        <v>11</v>
      </c>
      <c r="B6" s="342"/>
      <c r="C6" s="145"/>
      <c r="D6" s="155">
        <f>SUM(D7:D8)+SUM(D10:D11)+SUM(D13:D19)</f>
        <v>33391</v>
      </c>
      <c r="E6" s="155">
        <f t="shared" ref="E6:J6" si="0">SUM(E7:E8)+SUM(E10:E11)+SUM(E13:E19)</f>
        <v>1141</v>
      </c>
      <c r="F6" s="155">
        <f t="shared" si="0"/>
        <v>154</v>
      </c>
      <c r="G6" s="155">
        <f t="shared" si="0"/>
        <v>128</v>
      </c>
      <c r="H6" s="155">
        <f t="shared" si="0"/>
        <v>66</v>
      </c>
      <c r="I6" s="155">
        <f t="shared" si="0"/>
        <v>431</v>
      </c>
      <c r="J6" s="155">
        <f t="shared" si="0"/>
        <v>362</v>
      </c>
      <c r="K6" s="32"/>
    </row>
    <row r="7" spans="1:11" s="20" customFormat="1" ht="20.25" customHeight="1">
      <c r="A7" s="35"/>
      <c r="B7" s="357" t="s">
        <v>12</v>
      </c>
      <c r="C7" s="157" t="s">
        <v>218</v>
      </c>
      <c r="D7" s="158">
        <v>2559</v>
      </c>
      <c r="E7" s="158">
        <v>149</v>
      </c>
      <c r="F7" s="158">
        <v>27</v>
      </c>
      <c r="G7" s="158">
        <v>4</v>
      </c>
      <c r="H7" s="158">
        <v>4</v>
      </c>
      <c r="I7" s="158">
        <v>43</v>
      </c>
      <c r="J7" s="159">
        <v>71</v>
      </c>
      <c r="K7" s="32"/>
    </row>
    <row r="8" spans="1:11" s="20" customFormat="1" ht="20.25" customHeight="1">
      <c r="A8" s="35"/>
      <c r="B8" s="357"/>
      <c r="C8" s="157" t="s">
        <v>219</v>
      </c>
      <c r="D8" s="158">
        <v>5700</v>
      </c>
      <c r="E8" s="158">
        <v>299</v>
      </c>
      <c r="F8" s="158">
        <v>14</v>
      </c>
      <c r="G8" s="158">
        <v>19</v>
      </c>
      <c r="H8" s="158">
        <v>17</v>
      </c>
      <c r="I8" s="158">
        <v>164</v>
      </c>
      <c r="J8" s="159">
        <v>85</v>
      </c>
      <c r="K8" s="32"/>
    </row>
    <row r="9" spans="1:11" s="20" customFormat="1" ht="20.25" customHeight="1">
      <c r="A9" s="35"/>
      <c r="B9" s="357"/>
      <c r="C9" s="157" t="s">
        <v>220</v>
      </c>
      <c r="D9" s="158">
        <f>SUM(D7:D8)</f>
        <v>8259</v>
      </c>
      <c r="E9" s="158">
        <f t="shared" ref="E9:E12" si="1">SUM(F9:J9)</f>
        <v>448</v>
      </c>
      <c r="F9" s="158">
        <f>SUM(F7:F8)</f>
        <v>41</v>
      </c>
      <c r="G9" s="158">
        <f t="shared" ref="G9:J9" si="2">SUM(G7:G8)</f>
        <v>23</v>
      </c>
      <c r="H9" s="158">
        <f t="shared" si="2"/>
        <v>21</v>
      </c>
      <c r="I9" s="158">
        <f t="shared" si="2"/>
        <v>207</v>
      </c>
      <c r="J9" s="158">
        <f t="shared" si="2"/>
        <v>156</v>
      </c>
      <c r="K9" s="32"/>
    </row>
    <row r="10" spans="1:11" s="20" customFormat="1" ht="20.25" customHeight="1">
      <c r="A10" s="35"/>
      <c r="B10" s="357" t="s">
        <v>209</v>
      </c>
      <c r="C10" s="157" t="s">
        <v>218</v>
      </c>
      <c r="D10" s="158">
        <v>1593</v>
      </c>
      <c r="E10" s="158">
        <v>64</v>
      </c>
      <c r="F10" s="158">
        <v>7</v>
      </c>
      <c r="G10" s="158">
        <v>2</v>
      </c>
      <c r="H10" s="158">
        <v>3</v>
      </c>
      <c r="I10" s="158">
        <v>19</v>
      </c>
      <c r="J10" s="159">
        <v>33</v>
      </c>
      <c r="K10" s="32"/>
    </row>
    <row r="11" spans="1:11" s="20" customFormat="1" ht="20.25" customHeight="1">
      <c r="A11" s="35"/>
      <c r="B11" s="357"/>
      <c r="C11" s="157" t="s">
        <v>219</v>
      </c>
      <c r="D11" s="158">
        <v>3011</v>
      </c>
      <c r="E11" s="158">
        <v>122</v>
      </c>
      <c r="F11" s="158">
        <v>8</v>
      </c>
      <c r="G11" s="158">
        <v>20</v>
      </c>
      <c r="H11" s="158">
        <v>4</v>
      </c>
      <c r="I11" s="158">
        <v>68</v>
      </c>
      <c r="J11" s="159">
        <v>22</v>
      </c>
      <c r="K11" s="32"/>
    </row>
    <row r="12" spans="1:11" s="20" customFormat="1" ht="20.25" customHeight="1">
      <c r="A12" s="35"/>
      <c r="B12" s="357"/>
      <c r="C12" s="157" t="s">
        <v>220</v>
      </c>
      <c r="D12" s="158">
        <f>SUM(D10:D11)</f>
        <v>4604</v>
      </c>
      <c r="E12" s="158">
        <f t="shared" si="1"/>
        <v>186</v>
      </c>
      <c r="F12" s="158">
        <f>SUM(F10:F11)</f>
        <v>15</v>
      </c>
      <c r="G12" s="158">
        <f t="shared" ref="G12:J12" si="3">SUM(G10:G11)</f>
        <v>22</v>
      </c>
      <c r="H12" s="158">
        <f t="shared" si="3"/>
        <v>7</v>
      </c>
      <c r="I12" s="158">
        <f t="shared" si="3"/>
        <v>87</v>
      </c>
      <c r="J12" s="158">
        <f t="shared" si="3"/>
        <v>55</v>
      </c>
      <c r="K12" s="32"/>
    </row>
    <row r="13" spans="1:11" s="20" customFormat="1" ht="20.25" customHeight="1">
      <c r="A13" s="35"/>
      <c r="B13" s="160" t="s">
        <v>14</v>
      </c>
      <c r="C13" s="358" t="s">
        <v>218</v>
      </c>
      <c r="D13" s="158">
        <v>4562</v>
      </c>
      <c r="E13" s="158">
        <v>134</v>
      </c>
      <c r="F13" s="158">
        <v>20</v>
      </c>
      <c r="G13" s="158">
        <v>16</v>
      </c>
      <c r="H13" s="158">
        <v>8</v>
      </c>
      <c r="I13" s="158">
        <v>56</v>
      </c>
      <c r="J13" s="159">
        <v>34</v>
      </c>
      <c r="K13" s="32"/>
    </row>
    <row r="14" spans="1:11" s="33" customFormat="1" ht="20.25" customHeight="1">
      <c r="A14" s="35"/>
      <c r="B14" s="160" t="s">
        <v>204</v>
      </c>
      <c r="C14" s="358"/>
      <c r="D14" s="158">
        <v>3330</v>
      </c>
      <c r="E14" s="158">
        <v>83</v>
      </c>
      <c r="F14" s="158">
        <v>16</v>
      </c>
      <c r="G14" s="158">
        <v>10</v>
      </c>
      <c r="H14" s="158">
        <v>7</v>
      </c>
      <c r="I14" s="158">
        <v>21</v>
      </c>
      <c r="J14" s="159">
        <v>29</v>
      </c>
      <c r="K14" s="32"/>
    </row>
    <row r="15" spans="1:11" s="20" customFormat="1" ht="20.25" customHeight="1">
      <c r="A15" s="35"/>
      <c r="B15" s="160" t="s">
        <v>201</v>
      </c>
      <c r="C15" s="358"/>
      <c r="D15" s="158">
        <v>3701</v>
      </c>
      <c r="E15" s="158">
        <v>86</v>
      </c>
      <c r="F15" s="158">
        <v>18</v>
      </c>
      <c r="G15" s="158">
        <v>12</v>
      </c>
      <c r="H15" s="158">
        <v>9</v>
      </c>
      <c r="I15" s="158">
        <v>24</v>
      </c>
      <c r="J15" s="159">
        <v>23</v>
      </c>
      <c r="K15" s="32"/>
    </row>
    <row r="16" spans="1:11" s="20" customFormat="1" ht="15" customHeight="1">
      <c r="A16" s="35"/>
      <c r="B16" s="160" t="s">
        <v>17</v>
      </c>
      <c r="C16" s="358"/>
      <c r="D16" s="158">
        <v>2977</v>
      </c>
      <c r="E16" s="158">
        <v>63</v>
      </c>
      <c r="F16" s="158">
        <v>15</v>
      </c>
      <c r="G16" s="158">
        <v>11</v>
      </c>
      <c r="H16" s="158">
        <v>1</v>
      </c>
      <c r="I16" s="158">
        <v>16</v>
      </c>
      <c r="J16" s="159">
        <v>20</v>
      </c>
    </row>
    <row r="17" spans="1:10" s="33" customFormat="1" ht="20.25" customHeight="1">
      <c r="A17" s="35"/>
      <c r="B17" s="160" t="s">
        <v>203</v>
      </c>
      <c r="C17" s="358"/>
      <c r="D17" s="158">
        <v>3721</v>
      </c>
      <c r="E17" s="158">
        <v>85</v>
      </c>
      <c r="F17" s="158">
        <v>19</v>
      </c>
      <c r="G17" s="158">
        <v>20</v>
      </c>
      <c r="H17" s="158">
        <v>4</v>
      </c>
      <c r="I17" s="158">
        <v>10</v>
      </c>
      <c r="J17" s="159">
        <v>32</v>
      </c>
    </row>
    <row r="18" spans="1:10" ht="20.25" customHeight="1">
      <c r="A18" s="35"/>
      <c r="B18" s="160" t="s">
        <v>19</v>
      </c>
      <c r="C18" s="358"/>
      <c r="D18" s="158">
        <v>1458</v>
      </c>
      <c r="E18" s="158">
        <v>32</v>
      </c>
      <c r="F18" s="158">
        <v>7</v>
      </c>
      <c r="G18" s="158">
        <v>8</v>
      </c>
      <c r="H18" s="158">
        <v>6</v>
      </c>
      <c r="I18" s="158">
        <v>5</v>
      </c>
      <c r="J18" s="159">
        <v>6</v>
      </c>
    </row>
    <row r="19" spans="1:10" ht="20.25" customHeight="1">
      <c r="A19" s="144"/>
      <c r="B19" s="160" t="s">
        <v>37</v>
      </c>
      <c r="C19" s="358"/>
      <c r="D19" s="158">
        <v>779</v>
      </c>
      <c r="E19" s="158">
        <v>24</v>
      </c>
      <c r="F19" s="158">
        <v>3</v>
      </c>
      <c r="G19" s="158">
        <v>6</v>
      </c>
      <c r="H19" s="158">
        <v>3</v>
      </c>
      <c r="I19" s="158">
        <v>5</v>
      </c>
      <c r="J19" s="159">
        <v>7</v>
      </c>
    </row>
    <row r="20" spans="1:10" ht="20.25" customHeight="1">
      <c r="A20" s="24"/>
      <c r="B20" s="25"/>
      <c r="C20" s="25"/>
      <c r="D20" s="142"/>
      <c r="E20" s="142"/>
      <c r="F20" s="142"/>
      <c r="G20" s="142"/>
      <c r="H20" s="142"/>
      <c r="I20" s="142"/>
      <c r="J20" s="154"/>
    </row>
    <row r="21" spans="1:10" ht="20.25" customHeight="1">
      <c r="A21" s="36" t="s">
        <v>38</v>
      </c>
      <c r="J21" s="29" t="s">
        <v>23</v>
      </c>
    </row>
    <row r="22" spans="1:10" ht="20.25" customHeight="1">
      <c r="A22" s="36" t="s">
        <v>221</v>
      </c>
    </row>
    <row r="23" spans="1:10" ht="20.25" customHeight="1"/>
    <row r="24" spans="1:10" ht="33" customHeight="1"/>
    <row r="25" spans="1:10" ht="20.25" customHeight="1"/>
    <row r="26" spans="1:10" ht="20.25" customHeight="1"/>
    <row r="27" spans="1:10" ht="20.25" customHeight="1"/>
    <row r="28" spans="1:10" ht="20.25" customHeight="1"/>
    <row r="29" spans="1:10" ht="20.25" customHeight="1"/>
    <row r="30" spans="1:10" ht="20.25" customHeight="1"/>
    <row r="31" spans="1:10" ht="20.25" customHeight="1"/>
    <row r="32" spans="1:10" ht="20.25" customHeight="1"/>
    <row r="33" ht="20.25" customHeight="1"/>
    <row r="34" ht="12" customHeight="1"/>
  </sheetData>
  <mergeCells count="8">
    <mergeCell ref="D4:D5"/>
    <mergeCell ref="E4:J4"/>
    <mergeCell ref="B7:B9"/>
    <mergeCell ref="B10:B12"/>
    <mergeCell ref="C13:C19"/>
    <mergeCell ref="A4:B5"/>
    <mergeCell ref="C4:C5"/>
    <mergeCell ref="A6:B6"/>
  </mergeCells>
  <phoneticPr fontId="3"/>
  <printOptions horizontalCentered="1"/>
  <pageMargins left="0.78740157480314965" right="0.78740157480314965" top="0.78740157480314965" bottom="0.78740157480314965" header="0.39370078740157483" footer="0.19685039370078741"/>
  <pageSetup paperSize="9" scale="77"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99"/>
  </sheetPr>
  <dimension ref="A1:I27"/>
  <sheetViews>
    <sheetView zoomScale="80" zoomScaleNormal="80" workbookViewId="0">
      <selection activeCell="H11" sqref="H11"/>
    </sheetView>
  </sheetViews>
  <sheetFormatPr defaultColWidth="9" defaultRowHeight="13.5"/>
  <cols>
    <col min="1" max="1" width="2.625" style="3" customWidth="1"/>
    <col min="2" max="7" width="12.75" style="3" customWidth="1"/>
    <col min="8" max="16384" width="9" style="3"/>
  </cols>
  <sheetData>
    <row r="1" spans="1:9" ht="18.75" customHeight="1"/>
    <row r="2" spans="1:9" ht="18.75" customHeight="1">
      <c r="A2" s="4" t="s">
        <v>187</v>
      </c>
      <c r="B2" s="4"/>
      <c r="C2" s="5"/>
      <c r="D2" s="5"/>
      <c r="E2" s="5"/>
      <c r="G2" s="6"/>
    </row>
    <row r="3" spans="1:9" ht="13.5" customHeight="1">
      <c r="A3" s="4"/>
      <c r="B3" s="4"/>
      <c r="C3" s="5"/>
      <c r="D3" s="5"/>
      <c r="E3" s="5"/>
      <c r="F3" s="6"/>
      <c r="G3" s="7" t="str">
        <f>'[2]1(1) 集団健康教育の実施状況(地域保健推進担当係)'!J3</f>
        <v>令和2年度</v>
      </c>
    </row>
    <row r="4" spans="1:9" ht="18" customHeight="1">
      <c r="A4" s="335" t="s">
        <v>27</v>
      </c>
      <c r="B4" s="336"/>
      <c r="C4" s="359" t="s">
        <v>3</v>
      </c>
      <c r="D4" s="345" t="s">
        <v>188</v>
      </c>
      <c r="E4" s="361"/>
      <c r="F4" s="361"/>
      <c r="G4" s="361"/>
    </row>
    <row r="5" spans="1:9" ht="41.25" customHeight="1">
      <c r="A5" s="337"/>
      <c r="B5" s="338"/>
      <c r="C5" s="360"/>
      <c r="D5" s="132" t="s">
        <v>222</v>
      </c>
      <c r="E5" s="132" t="s">
        <v>223</v>
      </c>
      <c r="F5" s="132" t="s">
        <v>224</v>
      </c>
      <c r="G5" s="133" t="s">
        <v>225</v>
      </c>
    </row>
    <row r="6" spans="1:9" s="5" customFormat="1" ht="33" customHeight="1">
      <c r="A6" s="341" t="s">
        <v>11</v>
      </c>
      <c r="B6" s="342"/>
      <c r="C6" s="134">
        <f>SUM(C7:C11)</f>
        <v>2263</v>
      </c>
      <c r="D6" s="134">
        <f>SUM(D7:D11)</f>
        <v>1852</v>
      </c>
      <c r="E6" s="134">
        <f>SUM(E7:E11)</f>
        <v>307</v>
      </c>
      <c r="F6" s="134">
        <f>SUM(F7:F11)</f>
        <v>67</v>
      </c>
      <c r="G6" s="135">
        <f>SUM(G7:G11)</f>
        <v>8</v>
      </c>
      <c r="I6" s="136"/>
    </row>
    <row r="7" spans="1:9" s="5" customFormat="1" ht="20.25" customHeight="1">
      <c r="A7" s="13"/>
      <c r="B7" s="14" t="s">
        <v>189</v>
      </c>
      <c r="C7" s="137">
        <v>494</v>
      </c>
      <c r="D7" s="137">
        <v>404</v>
      </c>
      <c r="E7" s="137">
        <v>69</v>
      </c>
      <c r="F7" s="137">
        <v>13</v>
      </c>
      <c r="G7" s="138">
        <v>2</v>
      </c>
      <c r="I7" s="136"/>
    </row>
    <row r="8" spans="1:9" s="5" customFormat="1" ht="20.25" customHeight="1">
      <c r="A8" s="13"/>
      <c r="B8" s="14" t="s">
        <v>190</v>
      </c>
      <c r="C8" s="137">
        <v>354</v>
      </c>
      <c r="D8" s="137">
        <v>301</v>
      </c>
      <c r="E8" s="137">
        <v>41</v>
      </c>
      <c r="F8" s="137">
        <v>9</v>
      </c>
      <c r="G8" s="138">
        <v>1</v>
      </c>
      <c r="I8" s="136"/>
    </row>
    <row r="9" spans="1:9" s="5" customFormat="1" ht="20.25" customHeight="1">
      <c r="A9" s="13"/>
      <c r="B9" s="14" t="s">
        <v>191</v>
      </c>
      <c r="C9" s="137">
        <v>416</v>
      </c>
      <c r="D9" s="137">
        <v>349</v>
      </c>
      <c r="E9" s="137">
        <v>51</v>
      </c>
      <c r="F9" s="137">
        <v>10</v>
      </c>
      <c r="G9" s="138">
        <v>3</v>
      </c>
      <c r="I9" s="136"/>
    </row>
    <row r="10" spans="1:9" s="5" customFormat="1" ht="20.25" customHeight="1">
      <c r="A10" s="13"/>
      <c r="B10" s="14" t="s">
        <v>192</v>
      </c>
      <c r="C10" s="137">
        <v>475</v>
      </c>
      <c r="D10" s="137">
        <v>391</v>
      </c>
      <c r="E10" s="137">
        <v>64</v>
      </c>
      <c r="F10" s="137">
        <v>14</v>
      </c>
      <c r="G10" s="138">
        <v>0</v>
      </c>
      <c r="I10" s="136"/>
    </row>
    <row r="11" spans="1:9" s="5" customFormat="1" ht="20.25" customHeight="1">
      <c r="A11" s="13"/>
      <c r="B11" s="14" t="s">
        <v>193</v>
      </c>
      <c r="C11" s="137">
        <v>524</v>
      </c>
      <c r="D11" s="137">
        <v>407</v>
      </c>
      <c r="E11" s="137">
        <v>82</v>
      </c>
      <c r="F11" s="137">
        <v>21</v>
      </c>
      <c r="G11" s="138">
        <v>2</v>
      </c>
      <c r="I11" s="136"/>
    </row>
    <row r="12" spans="1:9" s="5" customFormat="1" ht="12" customHeight="1">
      <c r="A12" s="13"/>
      <c r="B12" s="144"/>
      <c r="C12" s="139"/>
      <c r="D12" s="139"/>
      <c r="E12" s="139"/>
      <c r="F12" s="139"/>
      <c r="G12" s="140"/>
    </row>
    <row r="13" spans="1:9" s="20" customFormat="1" ht="33" customHeight="1">
      <c r="A13" s="333" t="s">
        <v>21</v>
      </c>
      <c r="B13" s="334"/>
      <c r="C13" s="134">
        <f>SUM(C14:C18)</f>
        <v>740</v>
      </c>
      <c r="D13" s="134">
        <f>SUM(D14:D18)</f>
        <v>594</v>
      </c>
      <c r="E13" s="134">
        <f>SUM(E14:E18)</f>
        <v>114</v>
      </c>
      <c r="F13" s="134">
        <f>SUM(F14:F18)</f>
        <v>26</v>
      </c>
      <c r="G13" s="135">
        <f>SUM(G14:G18)</f>
        <v>3</v>
      </c>
      <c r="I13" s="141"/>
    </row>
    <row r="14" spans="1:9" s="20" customFormat="1" ht="20.25" customHeight="1">
      <c r="A14" s="13"/>
      <c r="B14" s="14" t="s">
        <v>189</v>
      </c>
      <c r="C14" s="137">
        <v>164</v>
      </c>
      <c r="D14" s="137">
        <v>131</v>
      </c>
      <c r="E14" s="137">
        <v>27</v>
      </c>
      <c r="F14" s="137">
        <v>6</v>
      </c>
      <c r="G14" s="153">
        <v>0</v>
      </c>
      <c r="I14" s="141"/>
    </row>
    <row r="15" spans="1:9" s="20" customFormat="1" ht="20.25" customHeight="1">
      <c r="A15" s="13"/>
      <c r="B15" s="14" t="s">
        <v>190</v>
      </c>
      <c r="C15" s="137">
        <v>130</v>
      </c>
      <c r="D15" s="137">
        <v>105</v>
      </c>
      <c r="E15" s="137">
        <v>18</v>
      </c>
      <c r="F15" s="137">
        <v>7</v>
      </c>
      <c r="G15" s="138">
        <v>0</v>
      </c>
      <c r="I15" s="141"/>
    </row>
    <row r="16" spans="1:9" s="20" customFormat="1" ht="20.25" customHeight="1">
      <c r="A16" s="13"/>
      <c r="B16" s="14" t="s">
        <v>191</v>
      </c>
      <c r="C16" s="137">
        <v>131</v>
      </c>
      <c r="D16" s="137">
        <v>108</v>
      </c>
      <c r="E16" s="137">
        <v>18</v>
      </c>
      <c r="F16" s="137">
        <v>3</v>
      </c>
      <c r="G16" s="138">
        <v>2</v>
      </c>
      <c r="I16" s="141"/>
    </row>
    <row r="17" spans="1:9" s="20" customFormat="1" ht="20.25" customHeight="1">
      <c r="A17" s="13"/>
      <c r="B17" s="14" t="s">
        <v>192</v>
      </c>
      <c r="C17" s="137">
        <v>145</v>
      </c>
      <c r="D17" s="137">
        <v>118</v>
      </c>
      <c r="E17" s="137">
        <v>22</v>
      </c>
      <c r="F17" s="137">
        <v>4</v>
      </c>
      <c r="G17" s="138">
        <v>0</v>
      </c>
      <c r="I17" s="141"/>
    </row>
    <row r="18" spans="1:9" s="20" customFormat="1" ht="20.25" customHeight="1">
      <c r="A18" s="13"/>
      <c r="B18" s="14" t="s">
        <v>193</v>
      </c>
      <c r="C18" s="137">
        <v>170</v>
      </c>
      <c r="D18" s="137">
        <v>132</v>
      </c>
      <c r="E18" s="137">
        <v>29</v>
      </c>
      <c r="F18" s="137">
        <v>6</v>
      </c>
      <c r="G18" s="138">
        <v>1</v>
      </c>
      <c r="I18" s="141"/>
    </row>
    <row r="19" spans="1:9" s="5" customFormat="1" ht="12" customHeight="1">
      <c r="A19" s="13"/>
      <c r="B19" s="144"/>
      <c r="C19" s="139"/>
      <c r="D19" s="139"/>
      <c r="E19" s="139"/>
      <c r="F19" s="139"/>
      <c r="G19" s="140"/>
    </row>
    <row r="20" spans="1:9" s="20" customFormat="1" ht="33" customHeight="1">
      <c r="A20" s="333" t="s">
        <v>22</v>
      </c>
      <c r="B20" s="334"/>
      <c r="C20" s="134">
        <f>SUM(C21:C25)</f>
        <v>1523</v>
      </c>
      <c r="D20" s="134">
        <f>SUM(D21:D25)</f>
        <v>1258</v>
      </c>
      <c r="E20" s="134">
        <f>SUM(E21:E25)</f>
        <v>193</v>
      </c>
      <c r="F20" s="134">
        <f>SUM(F21:F25)</f>
        <v>41</v>
      </c>
      <c r="G20" s="135">
        <f>SUM(G21:G25)</f>
        <v>5</v>
      </c>
      <c r="I20" s="141"/>
    </row>
    <row r="21" spans="1:9" s="20" customFormat="1" ht="20.25" customHeight="1">
      <c r="A21" s="13"/>
      <c r="B21" s="14" t="s">
        <v>189</v>
      </c>
      <c r="C21" s="137">
        <v>330</v>
      </c>
      <c r="D21" s="137">
        <v>273</v>
      </c>
      <c r="E21" s="137">
        <v>42</v>
      </c>
      <c r="F21" s="137">
        <v>7</v>
      </c>
      <c r="G21" s="138">
        <v>2</v>
      </c>
      <c r="I21" s="141"/>
    </row>
    <row r="22" spans="1:9" s="20" customFormat="1" ht="20.25" customHeight="1">
      <c r="A22" s="13"/>
      <c r="B22" s="14" t="s">
        <v>190</v>
      </c>
      <c r="C22" s="137">
        <v>224</v>
      </c>
      <c r="D22" s="137">
        <v>196</v>
      </c>
      <c r="E22" s="137">
        <v>23</v>
      </c>
      <c r="F22" s="137">
        <v>2</v>
      </c>
      <c r="G22" s="138">
        <v>1</v>
      </c>
      <c r="I22" s="141"/>
    </row>
    <row r="23" spans="1:9" s="20" customFormat="1" ht="20.25" customHeight="1">
      <c r="A23" s="13"/>
      <c r="B23" s="14" t="s">
        <v>191</v>
      </c>
      <c r="C23" s="137">
        <v>285</v>
      </c>
      <c r="D23" s="137">
        <v>241</v>
      </c>
      <c r="E23" s="137">
        <v>33</v>
      </c>
      <c r="F23" s="137">
        <v>7</v>
      </c>
      <c r="G23" s="138">
        <v>1</v>
      </c>
      <c r="I23" s="141"/>
    </row>
    <row r="24" spans="1:9" s="20" customFormat="1" ht="20.25" customHeight="1">
      <c r="A24" s="13"/>
      <c r="B24" s="14" t="s">
        <v>192</v>
      </c>
      <c r="C24" s="137">
        <v>330</v>
      </c>
      <c r="D24" s="137">
        <v>273</v>
      </c>
      <c r="E24" s="137">
        <v>42</v>
      </c>
      <c r="F24" s="137">
        <v>10</v>
      </c>
      <c r="G24" s="138">
        <v>0</v>
      </c>
      <c r="I24" s="141"/>
    </row>
    <row r="25" spans="1:9" s="20" customFormat="1" ht="20.25" customHeight="1">
      <c r="A25" s="13"/>
      <c r="B25" s="14" t="s">
        <v>193</v>
      </c>
      <c r="C25" s="137">
        <v>354</v>
      </c>
      <c r="D25" s="137">
        <v>275</v>
      </c>
      <c r="E25" s="137">
        <v>53</v>
      </c>
      <c r="F25" s="137">
        <v>15</v>
      </c>
      <c r="G25" s="138">
        <v>1</v>
      </c>
      <c r="I25" s="141"/>
    </row>
    <row r="26" spans="1:9" s="20" customFormat="1" ht="12" customHeight="1">
      <c r="A26" s="24"/>
      <c r="B26" s="25"/>
      <c r="C26" s="142"/>
      <c r="D26" s="142"/>
      <c r="E26" s="142"/>
      <c r="F26" s="142"/>
      <c r="G26" s="154"/>
    </row>
    <row r="27" spans="1:9" s="33" customFormat="1" ht="16.5" customHeight="1">
      <c r="B27" s="36"/>
      <c r="G27" s="29" t="s">
        <v>23</v>
      </c>
    </row>
  </sheetData>
  <mergeCells count="6">
    <mergeCell ref="A20:B20"/>
    <mergeCell ref="A4:B5"/>
    <mergeCell ref="C4:C5"/>
    <mergeCell ref="D4:G4"/>
    <mergeCell ref="A6:B6"/>
    <mergeCell ref="A13:B13"/>
  </mergeCells>
  <phoneticPr fontId="3"/>
  <printOptions horizontalCentered="1"/>
  <pageMargins left="0.78740157480314965" right="0.78740157480314965" top="0.78740157480314965" bottom="0.78740157480314965" header="0.47244094488188981" footer="0.47244094488188981"/>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99"/>
  </sheetPr>
  <dimension ref="A1:K27"/>
  <sheetViews>
    <sheetView zoomScale="80" zoomScaleNormal="80" workbookViewId="0">
      <selection activeCell="E16" sqref="E16"/>
    </sheetView>
  </sheetViews>
  <sheetFormatPr defaultColWidth="9" defaultRowHeight="13.5"/>
  <cols>
    <col min="1" max="1" width="2.625" style="3" customWidth="1"/>
    <col min="2" max="3" width="12.75" style="3" customWidth="1"/>
    <col min="4" max="4" width="7.75" style="3" customWidth="1"/>
    <col min="5" max="5" width="11.5" style="3" customWidth="1"/>
    <col min="6" max="6" width="9" style="3" customWidth="1"/>
    <col min="7" max="7" width="12.75" style="3" customWidth="1"/>
    <col min="8" max="8" width="9.75" style="3" customWidth="1"/>
    <col min="9" max="9" width="12.75" style="3" customWidth="1"/>
    <col min="10" max="16384" width="9" style="3"/>
  </cols>
  <sheetData>
    <row r="1" spans="1:11" ht="18.75" customHeight="1"/>
    <row r="2" spans="1:11" ht="18.75" customHeight="1">
      <c r="A2" s="4" t="s">
        <v>226</v>
      </c>
      <c r="B2" s="4"/>
      <c r="C2" s="5"/>
      <c r="D2" s="5"/>
      <c r="E2" s="5"/>
      <c r="F2" s="5"/>
      <c r="G2" s="5"/>
      <c r="I2" s="6"/>
    </row>
    <row r="3" spans="1:11" ht="13.5" customHeight="1">
      <c r="A3" s="4"/>
      <c r="B3" s="4"/>
      <c r="C3" s="5"/>
      <c r="D3" s="5"/>
      <c r="E3" s="5"/>
      <c r="F3" s="5"/>
      <c r="G3" s="5"/>
      <c r="H3" s="6"/>
      <c r="I3" s="7" t="str">
        <f>'[2]1(1) 集団健康教育の実施状況(地域保健推進担当係)'!J3</f>
        <v>令和2年度</v>
      </c>
    </row>
    <row r="4" spans="1:11" ht="18" customHeight="1">
      <c r="A4" s="352" t="s">
        <v>27</v>
      </c>
      <c r="B4" s="343"/>
      <c r="C4" s="350" t="s">
        <v>3</v>
      </c>
      <c r="D4" s="343" t="s">
        <v>4</v>
      </c>
      <c r="E4" s="344"/>
      <c r="F4" s="344"/>
      <c r="G4" s="344"/>
      <c r="H4" s="344"/>
      <c r="I4" s="345"/>
    </row>
    <row r="5" spans="1:11" ht="41.25" customHeight="1">
      <c r="A5" s="353"/>
      <c r="B5" s="351"/>
      <c r="C5" s="351"/>
      <c r="D5" s="146" t="s">
        <v>5</v>
      </c>
      <c r="E5" s="146" t="s">
        <v>6</v>
      </c>
      <c r="F5" s="8" t="s">
        <v>7</v>
      </c>
      <c r="G5" s="8" t="s">
        <v>8</v>
      </c>
      <c r="H5" s="8" t="s">
        <v>9</v>
      </c>
      <c r="I5" s="9" t="s">
        <v>10</v>
      </c>
    </row>
    <row r="6" spans="1:11" s="5" customFormat="1" ht="33" customHeight="1">
      <c r="A6" s="341" t="s">
        <v>11</v>
      </c>
      <c r="B6" s="342"/>
      <c r="C6" s="134">
        <f t="shared" ref="C6:I6" si="0">SUM(C7:C10)</f>
        <v>3277</v>
      </c>
      <c r="D6" s="134">
        <f t="shared" si="0"/>
        <v>280</v>
      </c>
      <c r="E6" s="134">
        <f t="shared" si="0"/>
        <v>30</v>
      </c>
      <c r="F6" s="134">
        <f t="shared" si="0"/>
        <v>8</v>
      </c>
      <c r="G6" s="134">
        <f t="shared" si="0"/>
        <v>21</v>
      </c>
      <c r="H6" s="134">
        <f t="shared" si="0"/>
        <v>22</v>
      </c>
      <c r="I6" s="135">
        <f t="shared" si="0"/>
        <v>199</v>
      </c>
      <c r="K6" s="136"/>
    </row>
    <row r="7" spans="1:11" s="5" customFormat="1" ht="20.25" customHeight="1">
      <c r="A7" s="13"/>
      <c r="B7" s="14" t="s">
        <v>200</v>
      </c>
      <c r="C7" s="137">
        <v>823</v>
      </c>
      <c r="D7" s="137">
        <v>32</v>
      </c>
      <c r="E7" s="137">
        <v>1</v>
      </c>
      <c r="F7" s="137">
        <v>0</v>
      </c>
      <c r="G7" s="137">
        <v>2</v>
      </c>
      <c r="H7" s="137">
        <v>2</v>
      </c>
      <c r="I7" s="138">
        <v>27</v>
      </c>
      <c r="K7" s="136"/>
    </row>
    <row r="8" spans="1:11" s="5" customFormat="1" ht="20.25" customHeight="1">
      <c r="A8" s="13"/>
      <c r="B8" s="14" t="s">
        <v>15</v>
      </c>
      <c r="C8" s="137">
        <v>660</v>
      </c>
      <c r="D8" s="137">
        <v>42</v>
      </c>
      <c r="E8" s="137">
        <v>5</v>
      </c>
      <c r="F8" s="137">
        <v>0</v>
      </c>
      <c r="G8" s="137">
        <v>3</v>
      </c>
      <c r="H8" s="137">
        <v>2</v>
      </c>
      <c r="I8" s="138">
        <v>32</v>
      </c>
      <c r="K8" s="136"/>
    </row>
    <row r="9" spans="1:11" s="5" customFormat="1" ht="20.25" customHeight="1">
      <c r="A9" s="13"/>
      <c r="B9" s="14" t="s">
        <v>201</v>
      </c>
      <c r="C9" s="137">
        <v>816</v>
      </c>
      <c r="D9" s="137">
        <v>88</v>
      </c>
      <c r="E9" s="137">
        <v>12</v>
      </c>
      <c r="F9" s="137">
        <v>2</v>
      </c>
      <c r="G9" s="137">
        <v>3</v>
      </c>
      <c r="H9" s="137">
        <v>3</v>
      </c>
      <c r="I9" s="138">
        <v>68</v>
      </c>
      <c r="K9" s="136"/>
    </row>
    <row r="10" spans="1:11" s="5" customFormat="1" ht="20.25" customHeight="1">
      <c r="A10" s="13"/>
      <c r="B10" s="14" t="s">
        <v>202</v>
      </c>
      <c r="C10" s="137">
        <v>978</v>
      </c>
      <c r="D10" s="137">
        <v>118</v>
      </c>
      <c r="E10" s="137">
        <v>12</v>
      </c>
      <c r="F10" s="137">
        <v>6</v>
      </c>
      <c r="G10" s="137">
        <v>13</v>
      </c>
      <c r="H10" s="137">
        <v>15</v>
      </c>
      <c r="I10" s="138">
        <v>72</v>
      </c>
      <c r="K10" s="136"/>
    </row>
    <row r="11" spans="1:11" s="5" customFormat="1" ht="20.25" customHeight="1">
      <c r="A11" s="24"/>
      <c r="B11" s="25"/>
      <c r="C11" s="142"/>
      <c r="D11" s="142"/>
      <c r="E11" s="142"/>
      <c r="F11" s="142"/>
      <c r="G11" s="142"/>
      <c r="H11" s="142"/>
      <c r="I11" s="154"/>
      <c r="K11" s="136"/>
    </row>
    <row r="12" spans="1:11" ht="12" customHeight="1">
      <c r="A12" s="36" t="s">
        <v>205</v>
      </c>
      <c r="H12" s="28"/>
      <c r="I12" s="29" t="s">
        <v>23</v>
      </c>
    </row>
    <row r="13" spans="1:11" ht="33" customHeight="1"/>
    <row r="14" spans="1:11" ht="20.25" customHeight="1"/>
    <row r="15" spans="1:11" ht="20.25" customHeight="1"/>
    <row r="16" spans="1:11" ht="20.25" customHeight="1"/>
    <row r="17" ht="20.25" customHeight="1"/>
    <row r="18" ht="20.25" customHeight="1"/>
    <row r="19" ht="12" customHeight="1"/>
    <row r="20" ht="33" customHeight="1"/>
    <row r="21" ht="20.25" customHeight="1"/>
    <row r="22" ht="20.25" customHeight="1"/>
    <row r="23" ht="20.25" customHeight="1"/>
    <row r="24" ht="20.25" customHeight="1"/>
    <row r="25" ht="20.25" customHeight="1"/>
    <row r="26" ht="12" customHeight="1"/>
    <row r="27" ht="16.5" customHeight="1"/>
  </sheetData>
  <mergeCells count="4">
    <mergeCell ref="A4:B5"/>
    <mergeCell ref="C4:C5"/>
    <mergeCell ref="A6:B6"/>
    <mergeCell ref="D4:I4"/>
  </mergeCells>
  <phoneticPr fontId="3"/>
  <printOptions horizontalCentered="1"/>
  <pageMargins left="0.78740157480314965" right="0.78740157480314965" top="0.78740157480314965" bottom="0.78740157480314965" header="0.47244094488188981" footer="0.47244094488188981"/>
  <pageSetup paperSize="9" scale="94"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0"/>
  </sheetPr>
  <dimension ref="A1:K42"/>
  <sheetViews>
    <sheetView zoomScaleNormal="100" zoomScaleSheetLayoutView="100" workbookViewId="0">
      <selection activeCell="J17" sqref="J17"/>
    </sheetView>
  </sheetViews>
  <sheetFormatPr defaultRowHeight="13.5"/>
  <cols>
    <col min="1" max="1" width="8.875" style="38" customWidth="1"/>
    <col min="2" max="9" width="8.625" style="38" customWidth="1"/>
    <col min="10" max="10" width="8.875" style="38" customWidth="1"/>
    <col min="11" max="16384" width="9" style="38"/>
  </cols>
  <sheetData>
    <row r="1" spans="1:11" ht="18.75" customHeight="1">
      <c r="A1" s="37" t="s">
        <v>39</v>
      </c>
      <c r="B1" s="37"/>
      <c r="C1" s="37"/>
      <c r="D1" s="37"/>
      <c r="E1" s="37"/>
    </row>
    <row r="2" spans="1:11" ht="18.75" customHeight="1">
      <c r="A2" s="39" t="s">
        <v>40</v>
      </c>
      <c r="B2" s="37"/>
      <c r="C2" s="37"/>
      <c r="D2" s="37"/>
      <c r="E2" s="37"/>
    </row>
    <row r="3" spans="1:11" ht="13.5" customHeight="1">
      <c r="B3" s="39"/>
      <c r="C3" s="39"/>
      <c r="D3" s="39"/>
      <c r="E3" s="39"/>
      <c r="F3" s="39"/>
      <c r="G3" s="39"/>
      <c r="H3" s="39"/>
      <c r="J3" s="7" t="str">
        <f>'1(1) 集団健康教育の実施状況(地域保健推進担当係)'!J3</f>
        <v>令和2年度</v>
      </c>
      <c r="K3" s="39"/>
    </row>
    <row r="4" spans="1:11" ht="22.5" customHeight="1">
      <c r="A4" s="40" t="s">
        <v>41</v>
      </c>
      <c r="B4" s="41" t="s">
        <v>42</v>
      </c>
      <c r="C4" s="41" t="s">
        <v>43</v>
      </c>
      <c r="D4" s="41" t="s">
        <v>44</v>
      </c>
      <c r="E4" s="41" t="s">
        <v>45</v>
      </c>
      <c r="F4" s="41" t="s">
        <v>46</v>
      </c>
      <c r="G4" s="41" t="s">
        <v>47</v>
      </c>
      <c r="H4" s="41" t="s">
        <v>48</v>
      </c>
      <c r="I4" s="42" t="s">
        <v>49</v>
      </c>
      <c r="J4" s="43" t="s">
        <v>50</v>
      </c>
    </row>
    <row r="5" spans="1:11" ht="22.5" customHeight="1">
      <c r="A5" s="44" t="s">
        <v>51</v>
      </c>
      <c r="B5" s="45">
        <f>SUM(C5:I5)</f>
        <v>25</v>
      </c>
      <c r="C5" s="45">
        <f>SUM(C6:C7)</f>
        <v>0</v>
      </c>
      <c r="D5" s="45">
        <f>SUM(D6:D7)</f>
        <v>1</v>
      </c>
      <c r="E5" s="45">
        <f t="shared" ref="E5:I5" si="0">SUM(E6:E7)</f>
        <v>4</v>
      </c>
      <c r="F5" s="45">
        <f t="shared" si="0"/>
        <v>4</v>
      </c>
      <c r="G5" s="45">
        <f t="shared" si="0"/>
        <v>2</v>
      </c>
      <c r="H5" s="45">
        <f t="shared" si="0"/>
        <v>8</v>
      </c>
      <c r="I5" s="46">
        <f t="shared" si="0"/>
        <v>6</v>
      </c>
      <c r="J5" s="362">
        <v>24</v>
      </c>
    </row>
    <row r="6" spans="1:11" ht="22.5" customHeight="1">
      <c r="A6" s="47" t="s">
        <v>52</v>
      </c>
      <c r="B6" s="48">
        <f>SUM(C6:I6)</f>
        <v>13</v>
      </c>
      <c r="C6" s="49">
        <v>0</v>
      </c>
      <c r="D6" s="49">
        <v>0</v>
      </c>
      <c r="E6" s="49">
        <v>3</v>
      </c>
      <c r="F6" s="49">
        <v>1</v>
      </c>
      <c r="G6" s="49">
        <v>1</v>
      </c>
      <c r="H6" s="49">
        <v>4</v>
      </c>
      <c r="I6" s="50">
        <v>4</v>
      </c>
      <c r="J6" s="362"/>
    </row>
    <row r="7" spans="1:11" ht="22.5" customHeight="1">
      <c r="A7" s="51" t="s">
        <v>53</v>
      </c>
      <c r="B7" s="52">
        <f>SUM(C7:I7)</f>
        <v>12</v>
      </c>
      <c r="C7" s="53">
        <v>0</v>
      </c>
      <c r="D7" s="53">
        <v>1</v>
      </c>
      <c r="E7" s="53">
        <v>1</v>
      </c>
      <c r="F7" s="53">
        <v>3</v>
      </c>
      <c r="G7" s="53">
        <v>1</v>
      </c>
      <c r="H7" s="53">
        <v>4</v>
      </c>
      <c r="I7" s="54">
        <v>2</v>
      </c>
      <c r="J7" s="363"/>
    </row>
    <row r="8" spans="1:11" s="33" customFormat="1" ht="16.5" customHeight="1">
      <c r="G8" s="55"/>
      <c r="I8" s="56"/>
      <c r="J8" s="29" t="s">
        <v>23</v>
      </c>
    </row>
    <row r="9" spans="1:11" ht="13.5" customHeight="1"/>
    <row r="10" spans="1:11" ht="13.5" customHeight="1"/>
    <row r="11" spans="1:11" ht="13.5" customHeight="1">
      <c r="A11" s="39" t="s">
        <v>54</v>
      </c>
      <c r="D11" s="38" t="s">
        <v>55</v>
      </c>
    </row>
    <row r="12" spans="1:11" ht="13.5" customHeight="1">
      <c r="B12" s="39"/>
      <c r="C12" s="39"/>
      <c r="D12" s="39"/>
      <c r="E12" s="39"/>
      <c r="F12" s="39"/>
      <c r="G12" s="39"/>
      <c r="H12" s="39"/>
      <c r="J12" s="7" t="str">
        <f>J3</f>
        <v>令和2年度</v>
      </c>
      <c r="K12" s="39"/>
    </row>
    <row r="13" spans="1:11" ht="22.5" customHeight="1">
      <c r="A13" s="40" t="s">
        <v>41</v>
      </c>
      <c r="B13" s="41" t="s">
        <v>56</v>
      </c>
      <c r="C13" s="41" t="s">
        <v>57</v>
      </c>
      <c r="D13" s="41" t="s">
        <v>58</v>
      </c>
      <c r="E13" s="41" t="s">
        <v>59</v>
      </c>
      <c r="F13" s="41" t="s">
        <v>60</v>
      </c>
      <c r="G13" s="41" t="s">
        <v>61</v>
      </c>
      <c r="H13" s="41" t="s">
        <v>62</v>
      </c>
      <c r="I13" s="42" t="s">
        <v>63</v>
      </c>
      <c r="J13" s="43" t="s">
        <v>50</v>
      </c>
    </row>
    <row r="14" spans="1:11" ht="22.5" customHeight="1">
      <c r="A14" s="44" t="s">
        <v>51</v>
      </c>
      <c r="B14" s="45">
        <f>SUM(C14:I14)</f>
        <v>665</v>
      </c>
      <c r="C14" s="45">
        <f t="shared" ref="C14:I14" si="1">SUM(C15:C16)</f>
        <v>0</v>
      </c>
      <c r="D14" s="45">
        <f t="shared" si="1"/>
        <v>2</v>
      </c>
      <c r="E14" s="45">
        <f t="shared" si="1"/>
        <v>24</v>
      </c>
      <c r="F14" s="45">
        <f t="shared" si="1"/>
        <v>52</v>
      </c>
      <c r="G14" s="45">
        <f t="shared" si="1"/>
        <v>63</v>
      </c>
      <c r="H14" s="45">
        <f t="shared" si="1"/>
        <v>169</v>
      </c>
      <c r="I14" s="46">
        <f t="shared" si="1"/>
        <v>355</v>
      </c>
      <c r="J14" s="364">
        <v>234</v>
      </c>
    </row>
    <row r="15" spans="1:11" ht="22.5" customHeight="1">
      <c r="A15" s="47" t="s">
        <v>52</v>
      </c>
      <c r="B15" s="48">
        <f>SUM(C15:I15)</f>
        <v>252</v>
      </c>
      <c r="C15" s="49">
        <f>C23+C31</f>
        <v>0</v>
      </c>
      <c r="D15" s="49">
        <f t="shared" ref="D15:I16" si="2">D23+D31</f>
        <v>0</v>
      </c>
      <c r="E15" s="49">
        <f t="shared" si="2"/>
        <v>12</v>
      </c>
      <c r="F15" s="49">
        <f t="shared" si="2"/>
        <v>23</v>
      </c>
      <c r="G15" s="49">
        <f t="shared" si="2"/>
        <v>25</v>
      </c>
      <c r="H15" s="49">
        <f t="shared" si="2"/>
        <v>67</v>
      </c>
      <c r="I15" s="50">
        <f t="shared" si="2"/>
        <v>125</v>
      </c>
      <c r="J15" s="362"/>
    </row>
    <row r="16" spans="1:11" ht="22.5" customHeight="1">
      <c r="A16" s="51" t="s">
        <v>53</v>
      </c>
      <c r="B16" s="52">
        <f>SUM(C16:I16)</f>
        <v>413</v>
      </c>
      <c r="C16" s="53">
        <f>C24+C32</f>
        <v>0</v>
      </c>
      <c r="D16" s="53">
        <f t="shared" si="2"/>
        <v>2</v>
      </c>
      <c r="E16" s="53">
        <f t="shared" si="2"/>
        <v>12</v>
      </c>
      <c r="F16" s="53">
        <f t="shared" si="2"/>
        <v>29</v>
      </c>
      <c r="G16" s="53">
        <f t="shared" si="2"/>
        <v>38</v>
      </c>
      <c r="H16" s="53">
        <f t="shared" si="2"/>
        <v>102</v>
      </c>
      <c r="I16" s="54">
        <f t="shared" si="2"/>
        <v>230</v>
      </c>
      <c r="J16" s="363"/>
    </row>
    <row r="17" spans="1:10" s="33" customFormat="1" ht="16.5" customHeight="1">
      <c r="G17" s="55"/>
      <c r="I17" s="56"/>
      <c r="J17" s="29" t="s">
        <v>23</v>
      </c>
    </row>
    <row r="18" spans="1:10" ht="13.5" customHeight="1"/>
    <row r="19" spans="1:10" ht="13.5" customHeight="1">
      <c r="A19" s="39" t="s">
        <v>64</v>
      </c>
    </row>
    <row r="20" spans="1:10" ht="13.5" customHeight="1">
      <c r="B20" s="39"/>
      <c r="C20" s="39"/>
      <c r="D20" s="39"/>
      <c r="E20" s="39"/>
      <c r="F20" s="39"/>
      <c r="G20" s="39"/>
      <c r="H20" s="39"/>
      <c r="J20" s="7" t="str">
        <f>J3</f>
        <v>令和2年度</v>
      </c>
    </row>
    <row r="21" spans="1:10" ht="22.5" customHeight="1">
      <c r="A21" s="40" t="s">
        <v>41</v>
      </c>
      <c r="B21" s="41" t="s">
        <v>56</v>
      </c>
      <c r="C21" s="41" t="s">
        <v>57</v>
      </c>
      <c r="D21" s="41" t="s">
        <v>58</v>
      </c>
      <c r="E21" s="41" t="s">
        <v>59</v>
      </c>
      <c r="F21" s="41" t="s">
        <v>60</v>
      </c>
      <c r="G21" s="41" t="s">
        <v>61</v>
      </c>
      <c r="H21" s="41" t="s">
        <v>62</v>
      </c>
      <c r="I21" s="42" t="s">
        <v>63</v>
      </c>
      <c r="J21" s="43" t="s">
        <v>50</v>
      </c>
    </row>
    <row r="22" spans="1:10" ht="22.5" customHeight="1">
      <c r="A22" s="44" t="s">
        <v>51</v>
      </c>
      <c r="B22" s="45">
        <f>SUM(C22:I22)</f>
        <v>470</v>
      </c>
      <c r="C22" s="45">
        <f>SUM(C23:C24)</f>
        <v>0</v>
      </c>
      <c r="D22" s="45">
        <f t="shared" ref="D22:H22" si="3">SUM(D23:D24)</f>
        <v>2</v>
      </c>
      <c r="E22" s="45">
        <f t="shared" si="3"/>
        <v>24</v>
      </c>
      <c r="F22" s="45">
        <f t="shared" si="3"/>
        <v>37</v>
      </c>
      <c r="G22" s="45">
        <f t="shared" si="3"/>
        <v>55</v>
      </c>
      <c r="H22" s="45">
        <f t="shared" si="3"/>
        <v>123</v>
      </c>
      <c r="I22" s="46">
        <f>SUM(I23:I24)</f>
        <v>229</v>
      </c>
      <c r="J22" s="364">
        <v>222</v>
      </c>
    </row>
    <row r="23" spans="1:10" ht="22.5" customHeight="1">
      <c r="A23" s="47" t="s">
        <v>52</v>
      </c>
      <c r="B23" s="48">
        <f>SUM(C23:I23)</f>
        <v>194</v>
      </c>
      <c r="C23" s="49">
        <v>0</v>
      </c>
      <c r="D23" s="49">
        <v>0</v>
      </c>
      <c r="E23" s="49">
        <v>12</v>
      </c>
      <c r="F23" s="49">
        <v>20</v>
      </c>
      <c r="G23" s="49">
        <v>23</v>
      </c>
      <c r="H23" s="49">
        <v>55</v>
      </c>
      <c r="I23" s="50">
        <v>84</v>
      </c>
      <c r="J23" s="362"/>
    </row>
    <row r="24" spans="1:10" ht="22.5" customHeight="1">
      <c r="A24" s="51" t="s">
        <v>53</v>
      </c>
      <c r="B24" s="52">
        <f>SUM(C24:I24)</f>
        <v>276</v>
      </c>
      <c r="C24" s="53">
        <v>0</v>
      </c>
      <c r="D24" s="53">
        <v>2</v>
      </c>
      <c r="E24" s="53">
        <v>12</v>
      </c>
      <c r="F24" s="53">
        <v>17</v>
      </c>
      <c r="G24" s="53">
        <v>32</v>
      </c>
      <c r="H24" s="53">
        <v>68</v>
      </c>
      <c r="I24" s="54">
        <v>145</v>
      </c>
      <c r="J24" s="363"/>
    </row>
    <row r="25" spans="1:10" ht="16.5" customHeight="1">
      <c r="A25" s="33"/>
      <c r="B25" s="33"/>
      <c r="C25" s="33"/>
      <c r="D25" s="33"/>
      <c r="E25" s="33"/>
      <c r="F25" s="33"/>
      <c r="G25" s="55"/>
      <c r="H25" s="33"/>
      <c r="I25" s="56"/>
      <c r="J25" s="29" t="s">
        <v>23</v>
      </c>
    </row>
    <row r="26" spans="1:10" ht="13.5" customHeight="1"/>
    <row r="27" spans="1:10" ht="13.5" customHeight="1">
      <c r="A27" s="39" t="s">
        <v>65</v>
      </c>
    </row>
    <row r="28" spans="1:10" ht="13.5" customHeight="1">
      <c r="B28" s="39"/>
      <c r="C28" s="39"/>
      <c r="D28" s="39"/>
      <c r="E28" s="39"/>
      <c r="F28" s="39"/>
      <c r="G28" s="39"/>
      <c r="H28" s="39"/>
      <c r="J28" s="7" t="str">
        <f>J3</f>
        <v>令和2年度</v>
      </c>
    </row>
    <row r="29" spans="1:10" ht="22.5" customHeight="1">
      <c r="A29" s="40" t="s">
        <v>41</v>
      </c>
      <c r="B29" s="41" t="s">
        <v>56</v>
      </c>
      <c r="C29" s="41" t="s">
        <v>57</v>
      </c>
      <c r="D29" s="41" t="s">
        <v>58</v>
      </c>
      <c r="E29" s="41" t="s">
        <v>59</v>
      </c>
      <c r="F29" s="41" t="s">
        <v>60</v>
      </c>
      <c r="G29" s="41" t="s">
        <v>61</v>
      </c>
      <c r="H29" s="41" t="s">
        <v>62</v>
      </c>
      <c r="I29" s="42" t="s">
        <v>63</v>
      </c>
      <c r="J29" s="43" t="s">
        <v>50</v>
      </c>
    </row>
    <row r="30" spans="1:10" ht="22.5" customHeight="1">
      <c r="A30" s="44" t="s">
        <v>51</v>
      </c>
      <c r="B30" s="45">
        <f>SUM(C30:I30)</f>
        <v>195</v>
      </c>
      <c r="C30" s="45">
        <f t="shared" ref="C30:I30" si="4">SUM(C31:C32)</f>
        <v>0</v>
      </c>
      <c r="D30" s="45">
        <f t="shared" si="4"/>
        <v>0</v>
      </c>
      <c r="E30" s="45">
        <f t="shared" si="4"/>
        <v>0</v>
      </c>
      <c r="F30" s="45">
        <f t="shared" si="4"/>
        <v>15</v>
      </c>
      <c r="G30" s="45">
        <f t="shared" si="4"/>
        <v>8</v>
      </c>
      <c r="H30" s="45">
        <f t="shared" si="4"/>
        <v>46</v>
      </c>
      <c r="I30" s="46">
        <f t="shared" si="4"/>
        <v>126</v>
      </c>
      <c r="J30" s="364">
        <v>103</v>
      </c>
    </row>
    <row r="31" spans="1:10" ht="22.5" customHeight="1">
      <c r="A31" s="47" t="s">
        <v>52</v>
      </c>
      <c r="B31" s="48">
        <f>SUM(C31:I31)</f>
        <v>58</v>
      </c>
      <c r="C31" s="49">
        <v>0</v>
      </c>
      <c r="D31" s="49">
        <v>0</v>
      </c>
      <c r="E31" s="49">
        <v>0</v>
      </c>
      <c r="F31" s="49">
        <v>3</v>
      </c>
      <c r="G31" s="49">
        <v>2</v>
      </c>
      <c r="H31" s="49">
        <v>12</v>
      </c>
      <c r="I31" s="50">
        <v>41</v>
      </c>
      <c r="J31" s="362"/>
    </row>
    <row r="32" spans="1:10" ht="22.5" customHeight="1">
      <c r="A32" s="51" t="s">
        <v>53</v>
      </c>
      <c r="B32" s="52">
        <f>SUM(C32:I32)</f>
        <v>137</v>
      </c>
      <c r="C32" s="53">
        <v>0</v>
      </c>
      <c r="D32" s="53">
        <v>0</v>
      </c>
      <c r="E32" s="53">
        <v>0</v>
      </c>
      <c r="F32" s="53">
        <v>12</v>
      </c>
      <c r="G32" s="53">
        <v>6</v>
      </c>
      <c r="H32" s="53">
        <v>34</v>
      </c>
      <c r="I32" s="54">
        <v>85</v>
      </c>
      <c r="J32" s="363"/>
    </row>
    <row r="33" spans="1:10" ht="16.5" customHeight="1">
      <c r="A33" s="33"/>
      <c r="B33" s="33"/>
      <c r="C33" s="33"/>
      <c r="D33" s="33"/>
      <c r="E33" s="33"/>
      <c r="F33" s="33"/>
      <c r="G33" s="55"/>
      <c r="H33" s="33"/>
      <c r="I33" s="56"/>
      <c r="J33" s="29" t="s">
        <v>23</v>
      </c>
    </row>
    <row r="34" spans="1:10" ht="13.5" customHeight="1"/>
    <row r="35" spans="1:10" ht="13.5" customHeight="1"/>
    <row r="36" spans="1:10" ht="13.5" customHeight="1">
      <c r="A36" s="39" t="s">
        <v>66</v>
      </c>
      <c r="B36" s="57"/>
      <c r="C36" s="57"/>
    </row>
    <row r="37" spans="1:10" ht="13.5" customHeight="1">
      <c r="B37" s="39"/>
      <c r="C37" s="39"/>
      <c r="D37" s="39"/>
      <c r="E37" s="39"/>
      <c r="F37" s="39"/>
      <c r="G37" s="39"/>
      <c r="H37" s="39"/>
      <c r="J37" s="7" t="str">
        <f>J3</f>
        <v>令和2年度</v>
      </c>
    </row>
    <row r="38" spans="1:10" ht="22.5" customHeight="1">
      <c r="A38" s="40" t="s">
        <v>41</v>
      </c>
      <c r="B38" s="41" t="s">
        <v>56</v>
      </c>
      <c r="C38" s="41" t="s">
        <v>57</v>
      </c>
      <c r="D38" s="41" t="s">
        <v>58</v>
      </c>
      <c r="E38" s="41" t="s">
        <v>59</v>
      </c>
      <c r="F38" s="41" t="s">
        <v>60</v>
      </c>
      <c r="G38" s="41" t="s">
        <v>61</v>
      </c>
      <c r="H38" s="41" t="s">
        <v>62</v>
      </c>
      <c r="I38" s="42" t="s">
        <v>63</v>
      </c>
      <c r="J38" s="43" t="s">
        <v>50</v>
      </c>
    </row>
    <row r="39" spans="1:10" ht="22.5" customHeight="1">
      <c r="A39" s="44" t="s">
        <v>51</v>
      </c>
      <c r="B39" s="45">
        <f>SUM(C39:I39)</f>
        <v>15</v>
      </c>
      <c r="C39" s="45">
        <f t="shared" ref="C39:I39" si="5">SUM(C40:C41)</f>
        <v>1</v>
      </c>
      <c r="D39" s="45">
        <f t="shared" si="5"/>
        <v>1</v>
      </c>
      <c r="E39" s="45">
        <f t="shared" si="5"/>
        <v>2</v>
      </c>
      <c r="F39" s="45">
        <f t="shared" si="5"/>
        <v>2</v>
      </c>
      <c r="G39" s="45">
        <f t="shared" si="5"/>
        <v>5</v>
      </c>
      <c r="H39" s="45">
        <f t="shared" si="5"/>
        <v>3</v>
      </c>
      <c r="I39" s="46">
        <f t="shared" si="5"/>
        <v>1</v>
      </c>
      <c r="J39" s="364">
        <v>11</v>
      </c>
    </row>
    <row r="40" spans="1:10" ht="22.5" customHeight="1">
      <c r="A40" s="47" t="s">
        <v>52</v>
      </c>
      <c r="B40" s="48">
        <f>SUM(C40:I40)</f>
        <v>5</v>
      </c>
      <c r="C40" s="49">
        <v>0</v>
      </c>
      <c r="D40" s="49">
        <v>1</v>
      </c>
      <c r="E40" s="49">
        <v>1</v>
      </c>
      <c r="F40" s="49">
        <v>0</v>
      </c>
      <c r="G40" s="49">
        <v>2</v>
      </c>
      <c r="H40" s="49">
        <v>0</v>
      </c>
      <c r="I40" s="50">
        <v>1</v>
      </c>
      <c r="J40" s="362"/>
    </row>
    <row r="41" spans="1:10" ht="22.5" customHeight="1">
      <c r="A41" s="51" t="s">
        <v>53</v>
      </c>
      <c r="B41" s="52">
        <f>SUM(C41:I41)</f>
        <v>10</v>
      </c>
      <c r="C41" s="53">
        <v>1</v>
      </c>
      <c r="D41" s="53">
        <v>0</v>
      </c>
      <c r="E41" s="53">
        <v>1</v>
      </c>
      <c r="F41" s="53">
        <v>2</v>
      </c>
      <c r="G41" s="53">
        <v>3</v>
      </c>
      <c r="H41" s="53">
        <v>3</v>
      </c>
      <c r="I41" s="54">
        <v>0</v>
      </c>
      <c r="J41" s="363"/>
    </row>
    <row r="42" spans="1:10" ht="16.5" customHeight="1">
      <c r="A42" s="33"/>
      <c r="B42" s="33"/>
      <c r="C42" s="33"/>
      <c r="D42" s="33"/>
      <c r="E42" s="33"/>
      <c r="F42" s="33"/>
      <c r="G42" s="55"/>
      <c r="H42" s="33"/>
      <c r="I42" s="56"/>
      <c r="J42" s="29" t="s">
        <v>23</v>
      </c>
    </row>
  </sheetData>
  <mergeCells count="5">
    <mergeCell ref="J5:J7"/>
    <mergeCell ref="J14:J16"/>
    <mergeCell ref="J22:J24"/>
    <mergeCell ref="J30:J32"/>
    <mergeCell ref="J39:J41"/>
  </mergeCells>
  <phoneticPr fontId="3"/>
  <printOptions horizontalCentered="1"/>
  <pageMargins left="0.78740157480314965" right="0.78740157480314965" top="0.78740157480314965" bottom="0.78740157480314965" header="0.39370078740157483" footer="0.19685039370078741"/>
  <pageSetup paperSize="9" orientation="portrait"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F5"/>
  <sheetViews>
    <sheetView zoomScaleNormal="100" workbookViewId="0">
      <selection activeCell="F5" sqref="F5"/>
    </sheetView>
  </sheetViews>
  <sheetFormatPr defaultRowHeight="13.5"/>
  <cols>
    <col min="1" max="6" width="14.5" style="3" customWidth="1"/>
    <col min="7" max="16384" width="9" style="3"/>
  </cols>
  <sheetData>
    <row r="1" spans="1:6" ht="18.75" customHeight="1">
      <c r="A1" s="365" t="s">
        <v>67</v>
      </c>
      <c r="B1" s="366"/>
      <c r="C1" s="366"/>
      <c r="D1" s="366"/>
      <c r="E1" s="366"/>
    </row>
    <row r="2" spans="1:6" ht="13.5" customHeight="1">
      <c r="A2" s="37"/>
      <c r="B2" s="58"/>
      <c r="C2" s="58"/>
      <c r="D2" s="58"/>
      <c r="E2" s="58"/>
      <c r="F2" s="7" t="str">
        <f>'1(1) 集団健康教育の実施状況(地域保健推進担当係)'!J3</f>
        <v>令和2年度</v>
      </c>
    </row>
    <row r="3" spans="1:6" ht="22.5" customHeight="1">
      <c r="A3" s="59" t="s">
        <v>68</v>
      </c>
      <c r="B3" s="41" t="s">
        <v>42</v>
      </c>
      <c r="C3" s="41" t="s">
        <v>69</v>
      </c>
      <c r="D3" s="41" t="s">
        <v>44</v>
      </c>
      <c r="E3" s="42" t="s">
        <v>45</v>
      </c>
      <c r="F3" s="43" t="s">
        <v>50</v>
      </c>
    </row>
    <row r="4" spans="1:6" ht="25.5" customHeight="1">
      <c r="A4" s="60" t="s">
        <v>70</v>
      </c>
      <c r="B4" s="61">
        <f>SUM(C4:E4)</f>
        <v>724</v>
      </c>
      <c r="C4" s="62">
        <v>3</v>
      </c>
      <c r="D4" s="62">
        <v>91</v>
      </c>
      <c r="E4" s="63">
        <v>630</v>
      </c>
      <c r="F4" s="64">
        <v>42</v>
      </c>
    </row>
    <row r="5" spans="1:6" s="33" customFormat="1" ht="16.5" customHeight="1">
      <c r="A5" s="55" t="s">
        <v>71</v>
      </c>
      <c r="F5" s="29" t="s">
        <v>23</v>
      </c>
    </row>
  </sheetData>
  <mergeCells count="1">
    <mergeCell ref="A1:E1"/>
  </mergeCells>
  <phoneticPr fontId="3"/>
  <printOptions horizontalCentered="1"/>
  <pageMargins left="0.78740157480314965" right="0.78740157480314965" top="0.78740157480314965" bottom="0.78740157480314965" header="0.39370078740157483" footer="0.19685039370078741"/>
  <pageSetup paperSize="9"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F9"/>
  <sheetViews>
    <sheetView zoomScaleNormal="100" workbookViewId="0">
      <selection activeCell="F21" sqref="F21"/>
    </sheetView>
  </sheetViews>
  <sheetFormatPr defaultRowHeight="13.5"/>
  <cols>
    <col min="1" max="1" width="1.875" style="3" customWidth="1"/>
    <col min="2" max="2" width="27.625" style="3" customWidth="1"/>
    <col min="3" max="3" width="0.875" style="3" customWidth="1"/>
    <col min="4" max="4" width="19.375" style="3" customWidth="1"/>
    <col min="5" max="6" width="18.625" style="3" customWidth="1"/>
    <col min="7" max="16384" width="9" style="3"/>
  </cols>
  <sheetData>
    <row r="1" spans="1:6" ht="18.75" customHeight="1">
      <c r="A1" s="37" t="s">
        <v>72</v>
      </c>
      <c r="B1" s="65"/>
      <c r="C1" s="65"/>
      <c r="D1" s="65"/>
      <c r="E1" s="65"/>
      <c r="F1" s="65"/>
    </row>
    <row r="2" spans="1:6" ht="13.5" customHeight="1">
      <c r="A2" s="37"/>
      <c r="B2" s="58"/>
      <c r="C2" s="58"/>
      <c r="D2" s="58"/>
      <c r="E2" s="58"/>
      <c r="F2" s="7" t="str">
        <f>'1(1) 集団健康教育の実施状況(地域保健推進担当係)'!J3</f>
        <v>令和2年度</v>
      </c>
    </row>
    <row r="3" spans="1:6" ht="25.5" customHeight="1">
      <c r="A3" s="367" t="s">
        <v>41</v>
      </c>
      <c r="B3" s="210"/>
      <c r="C3" s="40"/>
      <c r="D3" s="41" t="s">
        <v>73</v>
      </c>
      <c r="E3" s="41" t="s">
        <v>74</v>
      </c>
      <c r="F3" s="42" t="s">
        <v>75</v>
      </c>
    </row>
    <row r="4" spans="1:6" ht="22.5" customHeight="1">
      <c r="A4" s="368" t="s">
        <v>70</v>
      </c>
      <c r="B4" s="369"/>
      <c r="C4" s="66"/>
      <c r="D4" s="45">
        <f>SUM(D5+D7+D8)</f>
        <v>53499</v>
      </c>
      <c r="E4" s="45">
        <f>SUM(E5+E7+E8)</f>
        <v>23307</v>
      </c>
      <c r="F4" s="46">
        <f>SUM(F5+F7+F8)</f>
        <v>60281</v>
      </c>
    </row>
    <row r="5" spans="1:6" ht="22.5" customHeight="1">
      <c r="A5" s="370" t="s">
        <v>76</v>
      </c>
      <c r="B5" s="371"/>
      <c r="C5" s="67"/>
      <c r="D5" s="49">
        <v>33685</v>
      </c>
      <c r="E5" s="49">
        <v>16522</v>
      </c>
      <c r="F5" s="50">
        <v>43219</v>
      </c>
    </row>
    <row r="6" spans="1:6" ht="22.5" customHeight="1">
      <c r="A6" s="17"/>
      <c r="B6" s="68" t="s">
        <v>77</v>
      </c>
      <c r="C6" s="68"/>
      <c r="D6" s="69">
        <v>2329</v>
      </c>
      <c r="E6" s="69">
        <v>2279</v>
      </c>
      <c r="F6" s="70">
        <v>4157</v>
      </c>
    </row>
    <row r="7" spans="1:6" ht="22.5" customHeight="1">
      <c r="A7" s="370" t="s">
        <v>78</v>
      </c>
      <c r="B7" s="371"/>
      <c r="C7" s="67"/>
      <c r="D7" s="69">
        <v>10395</v>
      </c>
      <c r="E7" s="69">
        <v>5549</v>
      </c>
      <c r="F7" s="70">
        <v>12700</v>
      </c>
    </row>
    <row r="8" spans="1:6" ht="22.5" customHeight="1">
      <c r="A8" s="372" t="s">
        <v>79</v>
      </c>
      <c r="B8" s="373"/>
      <c r="C8" s="71"/>
      <c r="D8" s="72">
        <v>9419</v>
      </c>
      <c r="E8" s="72">
        <v>1236</v>
      </c>
      <c r="F8" s="73">
        <v>4362</v>
      </c>
    </row>
    <row r="9" spans="1:6" ht="22.5" customHeight="1">
      <c r="F9" s="29" t="s">
        <v>23</v>
      </c>
    </row>
  </sheetData>
  <mergeCells count="5">
    <mergeCell ref="A3:B3"/>
    <mergeCell ref="A4:B4"/>
    <mergeCell ref="A5:B5"/>
    <mergeCell ref="A7:B7"/>
    <mergeCell ref="A8:B8"/>
  </mergeCells>
  <phoneticPr fontId="3"/>
  <printOptions horizontalCentered="1"/>
  <pageMargins left="0.78740157480314965" right="0.78740157480314965" top="2.5590551181102366" bottom="0.78740157480314965" header="0.39370078740157483" footer="0.19685039370078741"/>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J14"/>
  <sheetViews>
    <sheetView zoomScaleNormal="100" workbookViewId="0">
      <selection activeCell="G6" sqref="G6"/>
    </sheetView>
  </sheetViews>
  <sheetFormatPr defaultRowHeight="13.5"/>
  <cols>
    <col min="1" max="1" width="16.875" style="129" customWidth="1"/>
    <col min="2" max="10" width="7.625" style="129" customWidth="1"/>
    <col min="11" max="16384" width="9" style="129"/>
  </cols>
  <sheetData>
    <row r="1" spans="1:10" ht="18.75" customHeight="1">
      <c r="A1" s="38" t="s">
        <v>100</v>
      </c>
    </row>
    <row r="2" spans="1:10" ht="13.5" customHeight="1">
      <c r="C2" s="29"/>
      <c r="J2" s="29" t="str">
        <f>'1(1) 集団健康教育の実施状況(地域保健推進担当係)'!J3</f>
        <v>令和2年度</v>
      </c>
    </row>
    <row r="3" spans="1:10" ht="20.25" customHeight="1">
      <c r="A3" s="212" t="s">
        <v>83</v>
      </c>
      <c r="B3" s="214" t="s">
        <v>84</v>
      </c>
      <c r="C3" s="216" t="s">
        <v>85</v>
      </c>
      <c r="D3" s="218" t="s">
        <v>86</v>
      </c>
      <c r="E3" s="219"/>
      <c r="F3" s="219"/>
      <c r="G3" s="219"/>
      <c r="H3" s="219"/>
      <c r="I3" s="219"/>
      <c r="J3" s="220"/>
    </row>
    <row r="4" spans="1:10" ht="29.25" customHeight="1">
      <c r="A4" s="213"/>
      <c r="B4" s="215"/>
      <c r="C4" s="217"/>
      <c r="D4" s="123" t="s">
        <v>42</v>
      </c>
      <c r="E4" s="121" t="s">
        <v>87</v>
      </c>
      <c r="F4" s="123" t="s">
        <v>88</v>
      </c>
      <c r="G4" s="75" t="s">
        <v>89</v>
      </c>
      <c r="H4" s="123" t="s">
        <v>90</v>
      </c>
      <c r="I4" s="123" t="s">
        <v>91</v>
      </c>
      <c r="J4" s="122" t="s">
        <v>92</v>
      </c>
    </row>
    <row r="5" spans="1:10" ht="24" customHeight="1">
      <c r="A5" s="90" t="s">
        <v>101</v>
      </c>
      <c r="B5" s="77">
        <v>804</v>
      </c>
      <c r="C5" s="77">
        <v>13210</v>
      </c>
      <c r="D5" s="77">
        <v>238</v>
      </c>
      <c r="E5" s="161" t="s">
        <v>233</v>
      </c>
      <c r="F5" s="161" t="s">
        <v>234</v>
      </c>
      <c r="G5" s="77">
        <v>3</v>
      </c>
      <c r="H5" s="77">
        <v>59</v>
      </c>
      <c r="I5" s="77">
        <v>69</v>
      </c>
      <c r="J5" s="78">
        <v>107</v>
      </c>
    </row>
    <row r="6" spans="1:10" ht="24" customHeight="1">
      <c r="A6" s="91" t="s">
        <v>102</v>
      </c>
      <c r="B6" s="84">
        <v>41</v>
      </c>
      <c r="C6" s="92">
        <v>3606</v>
      </c>
      <c r="D6" s="84">
        <v>127</v>
      </c>
      <c r="E6" s="162" t="s">
        <v>227</v>
      </c>
      <c r="F6" s="163" t="s">
        <v>227</v>
      </c>
      <c r="G6" s="84">
        <v>2</v>
      </c>
      <c r="H6" s="84">
        <v>7</v>
      </c>
      <c r="I6" s="84">
        <v>58</v>
      </c>
      <c r="J6" s="92">
        <v>60</v>
      </c>
    </row>
    <row r="7" spans="1:10" s="130" customFormat="1" ht="24" customHeight="1">
      <c r="A7" s="91" t="s">
        <v>103</v>
      </c>
      <c r="B7" s="84">
        <v>746</v>
      </c>
      <c r="C7" s="92">
        <v>6105</v>
      </c>
      <c r="D7" s="84">
        <v>77</v>
      </c>
      <c r="E7" s="163" t="s">
        <v>227</v>
      </c>
      <c r="F7" s="163" t="s">
        <v>227</v>
      </c>
      <c r="G7" s="163" t="s">
        <v>227</v>
      </c>
      <c r="H7" s="84">
        <v>27</v>
      </c>
      <c r="I7" s="84">
        <v>7</v>
      </c>
      <c r="J7" s="92">
        <v>43</v>
      </c>
    </row>
    <row r="8" spans="1:10" ht="24" customHeight="1">
      <c r="A8" s="91" t="s">
        <v>104</v>
      </c>
      <c r="B8" s="163" t="s">
        <v>227</v>
      </c>
      <c r="C8" s="164" t="s">
        <v>227</v>
      </c>
      <c r="D8" s="163" t="s">
        <v>227</v>
      </c>
      <c r="E8" s="163" t="s">
        <v>227</v>
      </c>
      <c r="F8" s="163" t="s">
        <v>233</v>
      </c>
      <c r="G8" s="163" t="s">
        <v>234</v>
      </c>
      <c r="H8" s="163" t="s">
        <v>227</v>
      </c>
      <c r="I8" s="163" t="s">
        <v>227</v>
      </c>
      <c r="J8" s="164" t="s">
        <v>235</v>
      </c>
    </row>
    <row r="9" spans="1:10" ht="24" customHeight="1">
      <c r="A9" s="91" t="s">
        <v>105</v>
      </c>
      <c r="B9" s="84">
        <v>1</v>
      </c>
      <c r="C9" s="92">
        <v>340</v>
      </c>
      <c r="D9" s="84">
        <v>3</v>
      </c>
      <c r="E9" s="163" t="s">
        <v>233</v>
      </c>
      <c r="F9" s="163" t="s">
        <v>227</v>
      </c>
      <c r="G9" s="84">
        <v>1</v>
      </c>
      <c r="H9" s="84">
        <v>1</v>
      </c>
      <c r="I9" s="163" t="s">
        <v>234</v>
      </c>
      <c r="J9" s="92">
        <v>1</v>
      </c>
    </row>
    <row r="10" spans="1:10" ht="24" customHeight="1">
      <c r="A10" s="91" t="s">
        <v>106</v>
      </c>
      <c r="B10" s="163" t="s">
        <v>227</v>
      </c>
      <c r="C10" s="164" t="s">
        <v>227</v>
      </c>
      <c r="D10" s="163" t="s">
        <v>235</v>
      </c>
      <c r="E10" s="163" t="s">
        <v>234</v>
      </c>
      <c r="F10" s="163" t="s">
        <v>233</v>
      </c>
      <c r="G10" s="163" t="s">
        <v>227</v>
      </c>
      <c r="H10" s="163" t="s">
        <v>227</v>
      </c>
      <c r="I10" s="163" t="s">
        <v>227</v>
      </c>
      <c r="J10" s="164" t="s">
        <v>233</v>
      </c>
    </row>
    <row r="11" spans="1:10" ht="24" customHeight="1">
      <c r="A11" s="91" t="s">
        <v>107</v>
      </c>
      <c r="B11" s="163" t="s">
        <v>227</v>
      </c>
      <c r="C11" s="164" t="s">
        <v>227</v>
      </c>
      <c r="D11" s="163" t="s">
        <v>227</v>
      </c>
      <c r="E11" s="163" t="s">
        <v>227</v>
      </c>
      <c r="F11" s="163" t="s">
        <v>227</v>
      </c>
      <c r="G11" s="163" t="s">
        <v>227</v>
      </c>
      <c r="H11" s="163" t="s">
        <v>227</v>
      </c>
      <c r="I11" s="163" t="s">
        <v>227</v>
      </c>
      <c r="J11" s="164" t="s">
        <v>227</v>
      </c>
    </row>
    <row r="12" spans="1:10" ht="24" customHeight="1">
      <c r="A12" s="93" t="s">
        <v>79</v>
      </c>
      <c r="B12" s="88">
        <v>16</v>
      </c>
      <c r="C12" s="94">
        <v>3159</v>
      </c>
      <c r="D12" s="88">
        <v>31</v>
      </c>
      <c r="E12" s="165" t="s">
        <v>227</v>
      </c>
      <c r="F12" s="165" t="s">
        <v>227</v>
      </c>
      <c r="G12" s="165" t="s">
        <v>227</v>
      </c>
      <c r="H12" s="88">
        <v>24</v>
      </c>
      <c r="I12" s="88">
        <v>4</v>
      </c>
      <c r="J12" s="94">
        <v>3</v>
      </c>
    </row>
    <row r="13" spans="1:10" ht="15.75" customHeight="1">
      <c r="A13" s="131"/>
      <c r="B13" s="131"/>
      <c r="C13" s="29"/>
      <c r="J13" s="29" t="s">
        <v>23</v>
      </c>
    </row>
    <row r="14" spans="1:10">
      <c r="A14" s="131"/>
      <c r="B14" s="131"/>
      <c r="C14" s="29"/>
    </row>
  </sheetData>
  <mergeCells count="4">
    <mergeCell ref="A3:A4"/>
    <mergeCell ref="B3:B4"/>
    <mergeCell ref="C3:C4"/>
    <mergeCell ref="D3:J3"/>
  </mergeCells>
  <phoneticPr fontId="3"/>
  <pageMargins left="0.70866141732283472" right="0.6692913385826772" top="4.7244094488188981" bottom="0.78740157480314965" header="0.39370078740157483" footer="0.19685039370078741"/>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6" tint="-0.249977111117893"/>
  </sheetPr>
  <dimension ref="A1:S54"/>
  <sheetViews>
    <sheetView zoomScaleNormal="100" zoomScaleSheetLayoutView="100" workbookViewId="0">
      <pane xSplit="3" ySplit="4" topLeftCell="D5" activePane="bottomRight" state="frozen"/>
      <selection activeCell="J20" sqref="J20"/>
      <selection pane="topRight" activeCell="J20" sqref="J20"/>
      <selection pane="bottomLeft" activeCell="J20" sqref="J20"/>
      <selection pane="bottomRight" activeCell="J9" sqref="J9"/>
    </sheetView>
  </sheetViews>
  <sheetFormatPr defaultRowHeight="13.5"/>
  <cols>
    <col min="1" max="2" width="2.75" style="173" customWidth="1"/>
    <col min="3" max="3" width="8.875" style="173" customWidth="1"/>
    <col min="4" max="4" width="3.375" style="173" customWidth="1"/>
    <col min="5" max="7" width="6.125" style="173" customWidth="1"/>
    <col min="8" max="13" width="5.75" style="173" customWidth="1"/>
    <col min="14" max="14" width="6.125" style="173" customWidth="1"/>
    <col min="15" max="16" width="5.75" style="173" customWidth="1"/>
    <col min="17" max="17" width="6.25" style="173" customWidth="1"/>
    <col min="18" max="19" width="5.75" style="173" customWidth="1"/>
    <col min="20" max="16384" width="9" style="173"/>
  </cols>
  <sheetData>
    <row r="1" spans="1:19" ht="18.75" customHeight="1">
      <c r="A1" s="171" t="s">
        <v>108</v>
      </c>
      <c r="B1" s="172"/>
      <c r="C1" s="172"/>
      <c r="D1" s="172"/>
      <c r="Q1" s="174"/>
    </row>
    <row r="2" spans="1:19" ht="13.5" customHeight="1">
      <c r="A2" s="175"/>
      <c r="B2" s="172"/>
      <c r="C2" s="172"/>
      <c r="D2" s="172"/>
      <c r="S2" s="176" t="str">
        <f>'[1]1(1) 集団健康教育の実施状況(地域保健推進担当係)'!J3</f>
        <v>令和2年度</v>
      </c>
    </row>
    <row r="3" spans="1:19" ht="21.95" customHeight="1">
      <c r="A3" s="282" t="s">
        <v>109</v>
      </c>
      <c r="B3" s="282"/>
      <c r="C3" s="282"/>
      <c r="D3" s="283"/>
      <c r="E3" s="271" t="s">
        <v>110</v>
      </c>
      <c r="F3" s="306"/>
      <c r="G3" s="306"/>
      <c r="H3" s="271" t="s">
        <v>111</v>
      </c>
      <c r="I3" s="306"/>
      <c r="J3" s="306"/>
      <c r="K3" s="271" t="s">
        <v>112</v>
      </c>
      <c r="L3" s="306"/>
      <c r="M3" s="306"/>
      <c r="N3" s="271" t="s">
        <v>113</v>
      </c>
      <c r="O3" s="306"/>
      <c r="P3" s="306"/>
      <c r="Q3" s="271" t="s">
        <v>114</v>
      </c>
      <c r="R3" s="306"/>
      <c r="S3" s="307"/>
    </row>
    <row r="4" spans="1:19" ht="21.95" customHeight="1">
      <c r="A4" s="308"/>
      <c r="B4" s="308"/>
      <c r="C4" s="308"/>
      <c r="D4" s="309"/>
      <c r="E4" s="177"/>
      <c r="F4" s="178" t="s">
        <v>115</v>
      </c>
      <c r="G4" s="178" t="s">
        <v>116</v>
      </c>
      <c r="H4" s="177"/>
      <c r="I4" s="178" t="s">
        <v>115</v>
      </c>
      <c r="J4" s="178" t="s">
        <v>116</v>
      </c>
      <c r="K4" s="177"/>
      <c r="L4" s="178" t="s">
        <v>115</v>
      </c>
      <c r="M4" s="178" t="s">
        <v>116</v>
      </c>
      <c r="N4" s="177"/>
      <c r="O4" s="178" t="s">
        <v>115</v>
      </c>
      <c r="P4" s="178" t="s">
        <v>116</v>
      </c>
      <c r="Q4" s="177"/>
      <c r="R4" s="178" t="s">
        <v>115</v>
      </c>
      <c r="S4" s="179" t="s">
        <v>116</v>
      </c>
    </row>
    <row r="5" spans="1:19" ht="21.95" customHeight="1">
      <c r="A5" s="300" t="s">
        <v>117</v>
      </c>
      <c r="B5" s="301" t="s">
        <v>119</v>
      </c>
      <c r="C5" s="302"/>
      <c r="D5" s="303"/>
      <c r="E5" s="180">
        <f>F5+G5</f>
        <v>316676</v>
      </c>
      <c r="F5" s="180">
        <v>137446</v>
      </c>
      <c r="G5" s="180">
        <v>179230</v>
      </c>
      <c r="H5" s="181">
        <f>I5+J5</f>
        <v>42233</v>
      </c>
      <c r="I5" s="181">
        <v>21157</v>
      </c>
      <c r="J5" s="181">
        <v>21076</v>
      </c>
      <c r="K5" s="181">
        <f>L5+M5</f>
        <v>47443</v>
      </c>
      <c r="L5" s="181">
        <v>21995</v>
      </c>
      <c r="M5" s="181">
        <v>25448</v>
      </c>
      <c r="N5" s="181">
        <f>SUM(O5:P5)</f>
        <v>91304</v>
      </c>
      <c r="O5" s="181">
        <v>36309</v>
      </c>
      <c r="P5" s="181">
        <v>54995</v>
      </c>
      <c r="Q5" s="181">
        <f>R5+S5</f>
        <v>135696</v>
      </c>
      <c r="R5" s="181">
        <v>57985</v>
      </c>
      <c r="S5" s="182">
        <v>77711</v>
      </c>
    </row>
    <row r="6" spans="1:19" ht="21.95" customHeight="1">
      <c r="A6" s="269"/>
      <c r="B6" s="251" t="s">
        <v>121</v>
      </c>
      <c r="C6" s="252"/>
      <c r="D6" s="253"/>
      <c r="E6" s="183">
        <f>F6+G6</f>
        <v>53237</v>
      </c>
      <c r="F6" s="183">
        <v>20596</v>
      </c>
      <c r="G6" s="183">
        <v>32641</v>
      </c>
      <c r="H6" s="184">
        <f>I6+J6</f>
        <v>3932</v>
      </c>
      <c r="I6" s="184">
        <v>1695</v>
      </c>
      <c r="J6" s="184">
        <v>2237</v>
      </c>
      <c r="K6" s="184">
        <f>L6+M6</f>
        <v>5161</v>
      </c>
      <c r="L6" s="184">
        <v>2103</v>
      </c>
      <c r="M6" s="184">
        <v>3058</v>
      </c>
      <c r="N6" s="184">
        <f>SUM(O6:P6)</f>
        <v>16953</v>
      </c>
      <c r="O6" s="184">
        <v>5857</v>
      </c>
      <c r="P6" s="184">
        <v>11096</v>
      </c>
      <c r="Q6" s="184">
        <f>R6+S6</f>
        <v>27191</v>
      </c>
      <c r="R6" s="184">
        <v>10941</v>
      </c>
      <c r="S6" s="185">
        <v>16250</v>
      </c>
    </row>
    <row r="7" spans="1:19" ht="21.95" customHeight="1">
      <c r="A7" s="270"/>
      <c r="B7" s="304" t="s">
        <v>122</v>
      </c>
      <c r="C7" s="289"/>
      <c r="D7" s="290"/>
      <c r="E7" s="186">
        <f>ROUND(E6/E5,4)</f>
        <v>0.1681</v>
      </c>
      <c r="F7" s="186">
        <f t="shared" ref="F7:S7" si="0">ROUND(F6/F5,4)</f>
        <v>0.14979999999999999</v>
      </c>
      <c r="G7" s="186">
        <f t="shared" si="0"/>
        <v>0.18210000000000001</v>
      </c>
      <c r="H7" s="187">
        <f t="shared" si="0"/>
        <v>9.3100000000000002E-2</v>
      </c>
      <c r="I7" s="187">
        <f>ROUND(I6/I5,4)</f>
        <v>8.0100000000000005E-2</v>
      </c>
      <c r="J7" s="187">
        <f>ROUND(J6/J5,4)</f>
        <v>0.1061</v>
      </c>
      <c r="K7" s="187">
        <f>ROUND(K6/K5,4)</f>
        <v>0.10879999999999999</v>
      </c>
      <c r="L7" s="187">
        <f t="shared" si="0"/>
        <v>9.5600000000000004E-2</v>
      </c>
      <c r="M7" s="187">
        <f t="shared" si="0"/>
        <v>0.1202</v>
      </c>
      <c r="N7" s="187">
        <f t="shared" si="0"/>
        <v>0.1857</v>
      </c>
      <c r="O7" s="187">
        <f t="shared" si="0"/>
        <v>0.1613</v>
      </c>
      <c r="P7" s="187">
        <f t="shared" si="0"/>
        <v>0.20180000000000001</v>
      </c>
      <c r="Q7" s="188">
        <f t="shared" si="0"/>
        <v>0.20039999999999999</v>
      </c>
      <c r="R7" s="188">
        <f t="shared" si="0"/>
        <v>0.18870000000000001</v>
      </c>
      <c r="S7" s="189">
        <f t="shared" si="0"/>
        <v>0.20910000000000001</v>
      </c>
    </row>
    <row r="8" spans="1:19" ht="21.95" customHeight="1">
      <c r="A8" s="255" t="s">
        <v>123</v>
      </c>
      <c r="B8" s="305" t="s">
        <v>124</v>
      </c>
      <c r="C8" s="294"/>
      <c r="D8" s="295"/>
      <c r="E8" s="190">
        <f>F8+G8</f>
        <v>16876</v>
      </c>
      <c r="F8" s="190">
        <v>11458</v>
      </c>
      <c r="G8" s="190">
        <v>5418</v>
      </c>
      <c r="H8" s="191">
        <f>I8+J8</f>
        <v>1156</v>
      </c>
      <c r="I8" s="191">
        <v>884</v>
      </c>
      <c r="J8" s="191">
        <v>272</v>
      </c>
      <c r="K8" s="191">
        <f t="shared" ref="K8:K21" si="1">L8+M8</f>
        <v>1676</v>
      </c>
      <c r="L8" s="191">
        <v>1214</v>
      </c>
      <c r="M8" s="191">
        <v>462</v>
      </c>
      <c r="N8" s="191">
        <f t="shared" ref="N8:N21" si="2">O8+P8</f>
        <v>5167</v>
      </c>
      <c r="O8" s="191">
        <v>3355</v>
      </c>
      <c r="P8" s="191">
        <v>1812</v>
      </c>
      <c r="Q8" s="191">
        <f>R8+S8</f>
        <v>8877</v>
      </c>
      <c r="R8" s="191">
        <v>6005</v>
      </c>
      <c r="S8" s="192">
        <v>2872</v>
      </c>
    </row>
    <row r="9" spans="1:19" ht="21.95" customHeight="1">
      <c r="A9" s="256"/>
      <c r="B9" s="226" t="s">
        <v>236</v>
      </c>
      <c r="C9" s="227"/>
      <c r="D9" s="228"/>
      <c r="E9" s="183">
        <f t="shared" ref="E9:E21" si="3">F9+G9</f>
        <v>17921</v>
      </c>
      <c r="F9" s="183">
        <v>7836</v>
      </c>
      <c r="G9" s="183">
        <v>10085</v>
      </c>
      <c r="H9" s="184">
        <f t="shared" ref="H9:H21" si="4">I9+J9</f>
        <v>1422</v>
      </c>
      <c r="I9" s="184">
        <v>714</v>
      </c>
      <c r="J9" s="184">
        <v>708</v>
      </c>
      <c r="K9" s="184">
        <f t="shared" si="1"/>
        <v>1930</v>
      </c>
      <c r="L9" s="184">
        <v>918</v>
      </c>
      <c r="M9" s="184">
        <v>1012</v>
      </c>
      <c r="N9" s="184">
        <f t="shared" si="2"/>
        <v>5778</v>
      </c>
      <c r="O9" s="184">
        <v>2343</v>
      </c>
      <c r="P9" s="184">
        <v>3435</v>
      </c>
      <c r="Q9" s="184">
        <f t="shared" ref="Q9:Q19" si="5">R9+S9</f>
        <v>8791</v>
      </c>
      <c r="R9" s="184">
        <v>3861</v>
      </c>
      <c r="S9" s="185">
        <v>4930</v>
      </c>
    </row>
    <row r="10" spans="1:19" ht="21.95" customHeight="1">
      <c r="A10" s="256"/>
      <c r="B10" s="226" t="s">
        <v>125</v>
      </c>
      <c r="C10" s="227"/>
      <c r="D10" s="228"/>
      <c r="E10" s="183">
        <f t="shared" si="3"/>
        <v>26752</v>
      </c>
      <c r="F10" s="183">
        <v>11490</v>
      </c>
      <c r="G10" s="183">
        <v>15262</v>
      </c>
      <c r="H10" s="184">
        <f t="shared" si="4"/>
        <v>767</v>
      </c>
      <c r="I10" s="184">
        <v>456</v>
      </c>
      <c r="J10" s="184">
        <v>311</v>
      </c>
      <c r="K10" s="184">
        <f t="shared" si="1"/>
        <v>1748</v>
      </c>
      <c r="L10" s="184">
        <v>894</v>
      </c>
      <c r="M10" s="184">
        <v>854</v>
      </c>
      <c r="N10" s="184">
        <f t="shared" si="2"/>
        <v>8331</v>
      </c>
      <c r="O10" s="184">
        <v>3309</v>
      </c>
      <c r="P10" s="184">
        <v>5022</v>
      </c>
      <c r="Q10" s="184">
        <f t="shared" si="5"/>
        <v>15906</v>
      </c>
      <c r="R10" s="184">
        <v>6831</v>
      </c>
      <c r="S10" s="185">
        <v>9075</v>
      </c>
    </row>
    <row r="11" spans="1:19" ht="21.95" customHeight="1">
      <c r="A11" s="256"/>
      <c r="B11" s="226" t="s">
        <v>126</v>
      </c>
      <c r="C11" s="227"/>
      <c r="D11" s="228"/>
      <c r="E11" s="183">
        <f t="shared" si="3"/>
        <v>11962</v>
      </c>
      <c r="F11" s="183">
        <v>5949</v>
      </c>
      <c r="G11" s="183">
        <v>6013</v>
      </c>
      <c r="H11" s="184">
        <f t="shared" si="4"/>
        <v>596</v>
      </c>
      <c r="I11" s="184">
        <v>375</v>
      </c>
      <c r="J11" s="184">
        <v>221</v>
      </c>
      <c r="K11" s="184">
        <f t="shared" si="1"/>
        <v>1230</v>
      </c>
      <c r="L11" s="184">
        <v>687</v>
      </c>
      <c r="M11" s="184">
        <v>543</v>
      </c>
      <c r="N11" s="184">
        <f t="shared" si="2"/>
        <v>4215</v>
      </c>
      <c r="O11" s="184">
        <v>1975</v>
      </c>
      <c r="P11" s="184">
        <v>2240</v>
      </c>
      <c r="Q11" s="184">
        <f t="shared" si="5"/>
        <v>5921</v>
      </c>
      <c r="R11" s="184">
        <v>2912</v>
      </c>
      <c r="S11" s="185">
        <v>3009</v>
      </c>
    </row>
    <row r="12" spans="1:19" ht="21.95" customHeight="1">
      <c r="A12" s="256"/>
      <c r="B12" s="226" t="s">
        <v>127</v>
      </c>
      <c r="C12" s="227"/>
      <c r="D12" s="228"/>
      <c r="E12" s="183">
        <f t="shared" si="3"/>
        <v>11491</v>
      </c>
      <c r="F12" s="183">
        <v>6154</v>
      </c>
      <c r="G12" s="183">
        <v>5337</v>
      </c>
      <c r="H12" s="184">
        <f t="shared" si="4"/>
        <v>816</v>
      </c>
      <c r="I12" s="184">
        <v>583</v>
      </c>
      <c r="J12" s="184">
        <v>233</v>
      </c>
      <c r="K12" s="184">
        <f t="shared" si="1"/>
        <v>1238</v>
      </c>
      <c r="L12" s="184">
        <v>775</v>
      </c>
      <c r="M12" s="184">
        <v>463</v>
      </c>
      <c r="N12" s="184">
        <f t="shared" si="2"/>
        <v>3630</v>
      </c>
      <c r="O12" s="184">
        <v>1779</v>
      </c>
      <c r="P12" s="184">
        <v>1851</v>
      </c>
      <c r="Q12" s="184">
        <f t="shared" si="5"/>
        <v>5807</v>
      </c>
      <c r="R12" s="184">
        <v>3017</v>
      </c>
      <c r="S12" s="185">
        <v>2790</v>
      </c>
    </row>
    <row r="13" spans="1:19" ht="21.95" customHeight="1">
      <c r="A13" s="256"/>
      <c r="B13" s="251" t="s">
        <v>237</v>
      </c>
      <c r="C13" s="252"/>
      <c r="D13" s="253"/>
      <c r="E13" s="183">
        <f t="shared" si="3"/>
        <v>1824</v>
      </c>
      <c r="F13" s="183">
        <v>1461</v>
      </c>
      <c r="G13" s="183">
        <v>363</v>
      </c>
      <c r="H13" s="184">
        <f t="shared" si="4"/>
        <v>186</v>
      </c>
      <c r="I13" s="184">
        <v>162</v>
      </c>
      <c r="J13" s="184">
        <v>24</v>
      </c>
      <c r="K13" s="184">
        <f t="shared" si="1"/>
        <v>207</v>
      </c>
      <c r="L13" s="184">
        <v>179</v>
      </c>
      <c r="M13" s="184">
        <v>28</v>
      </c>
      <c r="N13" s="184">
        <f t="shared" si="2"/>
        <v>481</v>
      </c>
      <c r="O13" s="184">
        <v>375</v>
      </c>
      <c r="P13" s="184">
        <v>106</v>
      </c>
      <c r="Q13" s="184">
        <f t="shared" si="5"/>
        <v>950</v>
      </c>
      <c r="R13" s="184">
        <v>745</v>
      </c>
      <c r="S13" s="185">
        <v>205</v>
      </c>
    </row>
    <row r="14" spans="1:19" ht="21.95" customHeight="1">
      <c r="A14" s="256"/>
      <c r="B14" s="226" t="s">
        <v>238</v>
      </c>
      <c r="C14" s="227"/>
      <c r="D14" s="228"/>
      <c r="E14" s="183">
        <f t="shared" si="3"/>
        <v>31693</v>
      </c>
      <c r="F14" s="183">
        <v>10991</v>
      </c>
      <c r="G14" s="183">
        <v>20702</v>
      </c>
      <c r="H14" s="184">
        <f t="shared" si="4"/>
        <v>1994</v>
      </c>
      <c r="I14" s="184">
        <v>1050</v>
      </c>
      <c r="J14" s="184">
        <v>944</v>
      </c>
      <c r="K14" s="184">
        <f t="shared" si="1"/>
        <v>3181</v>
      </c>
      <c r="L14" s="184">
        <v>1219</v>
      </c>
      <c r="M14" s="184">
        <v>1962</v>
      </c>
      <c r="N14" s="184">
        <f t="shared" si="2"/>
        <v>10639</v>
      </c>
      <c r="O14" s="184">
        <v>3140</v>
      </c>
      <c r="P14" s="184">
        <v>7499</v>
      </c>
      <c r="Q14" s="184">
        <f t="shared" si="5"/>
        <v>15879</v>
      </c>
      <c r="R14" s="184">
        <v>5582</v>
      </c>
      <c r="S14" s="185">
        <v>10297</v>
      </c>
    </row>
    <row r="15" spans="1:19" ht="21.95" customHeight="1">
      <c r="A15" s="256"/>
      <c r="B15" s="226" t="s">
        <v>128</v>
      </c>
      <c r="C15" s="227"/>
      <c r="D15" s="228"/>
      <c r="E15" s="183">
        <f t="shared" si="3"/>
        <v>12818</v>
      </c>
      <c r="F15" s="183">
        <v>6468</v>
      </c>
      <c r="G15" s="183">
        <v>6350</v>
      </c>
      <c r="H15" s="184">
        <f t="shared" si="4"/>
        <v>427</v>
      </c>
      <c r="I15" s="184">
        <v>278</v>
      </c>
      <c r="J15" s="184">
        <v>149</v>
      </c>
      <c r="K15" s="184">
        <f t="shared" si="1"/>
        <v>854</v>
      </c>
      <c r="L15" s="184">
        <v>484</v>
      </c>
      <c r="M15" s="184">
        <v>370</v>
      </c>
      <c r="N15" s="184">
        <f t="shared" si="2"/>
        <v>4066</v>
      </c>
      <c r="O15" s="184">
        <v>1934</v>
      </c>
      <c r="P15" s="184">
        <v>2132</v>
      </c>
      <c r="Q15" s="184">
        <f t="shared" si="5"/>
        <v>7471</v>
      </c>
      <c r="R15" s="184">
        <v>3772</v>
      </c>
      <c r="S15" s="185">
        <v>3699</v>
      </c>
    </row>
    <row r="16" spans="1:19" ht="21.95" customHeight="1">
      <c r="A16" s="256"/>
      <c r="B16" s="226" t="s">
        <v>239</v>
      </c>
      <c r="C16" s="227"/>
      <c r="D16" s="228"/>
      <c r="E16" s="183">
        <f t="shared" si="3"/>
        <v>24863</v>
      </c>
      <c r="F16" s="183">
        <v>9936</v>
      </c>
      <c r="G16" s="183">
        <v>14927</v>
      </c>
      <c r="H16" s="184">
        <f t="shared" si="4"/>
        <v>703</v>
      </c>
      <c r="I16" s="184">
        <v>397</v>
      </c>
      <c r="J16" s="184">
        <v>306</v>
      </c>
      <c r="K16" s="184">
        <f t="shared" si="1"/>
        <v>1712</v>
      </c>
      <c r="L16" s="184">
        <v>762</v>
      </c>
      <c r="M16" s="184">
        <v>950</v>
      </c>
      <c r="N16" s="184">
        <f t="shared" si="2"/>
        <v>7826</v>
      </c>
      <c r="O16" s="184">
        <v>2820</v>
      </c>
      <c r="P16" s="184">
        <v>5006</v>
      </c>
      <c r="Q16" s="184">
        <f t="shared" si="5"/>
        <v>14622</v>
      </c>
      <c r="R16" s="184">
        <v>5957</v>
      </c>
      <c r="S16" s="185">
        <v>8665</v>
      </c>
    </row>
    <row r="17" spans="1:19" ht="21.95" customHeight="1">
      <c r="A17" s="256"/>
      <c r="B17" s="226" t="s">
        <v>240</v>
      </c>
      <c r="C17" s="227"/>
      <c r="D17" s="228"/>
      <c r="E17" s="183">
        <f>F17+G17</f>
        <v>7029</v>
      </c>
      <c r="F17" s="183">
        <v>3806</v>
      </c>
      <c r="G17" s="183">
        <v>3223</v>
      </c>
      <c r="H17" s="184">
        <f t="shared" si="4"/>
        <v>488</v>
      </c>
      <c r="I17" s="184">
        <v>363</v>
      </c>
      <c r="J17" s="184">
        <v>125</v>
      </c>
      <c r="K17" s="184">
        <f t="shared" si="1"/>
        <v>744</v>
      </c>
      <c r="L17" s="184">
        <v>438</v>
      </c>
      <c r="M17" s="184">
        <v>306</v>
      </c>
      <c r="N17" s="184">
        <f t="shared" si="2"/>
        <v>2259</v>
      </c>
      <c r="O17" s="184">
        <v>1114</v>
      </c>
      <c r="P17" s="184">
        <v>1145</v>
      </c>
      <c r="Q17" s="184">
        <f t="shared" si="5"/>
        <v>3538</v>
      </c>
      <c r="R17" s="184">
        <v>1891</v>
      </c>
      <c r="S17" s="185">
        <v>1647</v>
      </c>
    </row>
    <row r="18" spans="1:19" ht="21.95" customHeight="1">
      <c r="A18" s="256"/>
      <c r="B18" s="226" t="s">
        <v>241</v>
      </c>
      <c r="C18" s="227"/>
      <c r="D18" s="228"/>
      <c r="E18" s="183">
        <f>F18+G18</f>
        <v>8197</v>
      </c>
      <c r="F18" s="183">
        <v>4998</v>
      </c>
      <c r="G18" s="183">
        <v>3199</v>
      </c>
      <c r="H18" s="184">
        <f t="shared" si="4"/>
        <v>863</v>
      </c>
      <c r="I18" s="184">
        <v>695</v>
      </c>
      <c r="J18" s="184">
        <v>168</v>
      </c>
      <c r="K18" s="184">
        <f t="shared" si="1"/>
        <v>1094</v>
      </c>
      <c r="L18" s="184">
        <v>736</v>
      </c>
      <c r="M18" s="184">
        <v>358</v>
      </c>
      <c r="N18" s="184">
        <f t="shared" si="2"/>
        <v>2693</v>
      </c>
      <c r="O18" s="184">
        <v>1490</v>
      </c>
      <c r="P18" s="184">
        <v>1203</v>
      </c>
      <c r="Q18" s="184">
        <f t="shared" si="5"/>
        <v>3547</v>
      </c>
      <c r="R18" s="184">
        <v>2077</v>
      </c>
      <c r="S18" s="185">
        <v>1470</v>
      </c>
    </row>
    <row r="19" spans="1:19" ht="21.95" customHeight="1">
      <c r="A19" s="257"/>
      <c r="B19" s="230" t="s">
        <v>242</v>
      </c>
      <c r="C19" s="231"/>
      <c r="D19" s="232"/>
      <c r="E19" s="193">
        <f t="shared" si="3"/>
        <v>8491</v>
      </c>
      <c r="F19" s="193">
        <v>5407</v>
      </c>
      <c r="G19" s="193">
        <v>3084</v>
      </c>
      <c r="H19" s="194">
        <f t="shared" si="4"/>
        <v>715</v>
      </c>
      <c r="I19" s="194">
        <v>529</v>
      </c>
      <c r="J19" s="194">
        <v>186</v>
      </c>
      <c r="K19" s="194">
        <f t="shared" si="1"/>
        <v>1049</v>
      </c>
      <c r="L19" s="194">
        <v>681</v>
      </c>
      <c r="M19" s="194">
        <v>368</v>
      </c>
      <c r="N19" s="194">
        <f t="shared" si="2"/>
        <v>2907</v>
      </c>
      <c r="O19" s="194">
        <v>1716</v>
      </c>
      <c r="P19" s="194">
        <v>1191</v>
      </c>
      <c r="Q19" s="184">
        <f t="shared" si="5"/>
        <v>3820</v>
      </c>
      <c r="R19" s="184">
        <v>2481</v>
      </c>
      <c r="S19" s="195">
        <v>1339</v>
      </c>
    </row>
    <row r="20" spans="1:19" ht="21.95" customHeight="1">
      <c r="A20" s="299" t="s">
        <v>129</v>
      </c>
      <c r="B20" s="291" t="s">
        <v>130</v>
      </c>
      <c r="C20" s="294" t="s">
        <v>119</v>
      </c>
      <c r="D20" s="295"/>
      <c r="E20" s="183">
        <f>F20+G20</f>
        <v>1502</v>
      </c>
      <c r="F20" s="183">
        <v>1163</v>
      </c>
      <c r="G20" s="183">
        <v>339</v>
      </c>
      <c r="H20" s="184">
        <f t="shared" si="4"/>
        <v>445</v>
      </c>
      <c r="I20" s="184">
        <v>366</v>
      </c>
      <c r="J20" s="184">
        <v>79</v>
      </c>
      <c r="K20" s="184">
        <f t="shared" si="1"/>
        <v>589</v>
      </c>
      <c r="L20" s="184">
        <v>471</v>
      </c>
      <c r="M20" s="184">
        <v>118</v>
      </c>
      <c r="N20" s="184">
        <f t="shared" si="2"/>
        <v>468</v>
      </c>
      <c r="O20" s="184">
        <v>326</v>
      </c>
      <c r="P20" s="184">
        <v>142</v>
      </c>
      <c r="Q20" s="296"/>
      <c r="R20" s="296"/>
      <c r="S20" s="286"/>
    </row>
    <row r="21" spans="1:19" ht="21.95" customHeight="1">
      <c r="A21" s="269"/>
      <c r="B21" s="292"/>
      <c r="C21" s="252" t="s">
        <v>131</v>
      </c>
      <c r="D21" s="253"/>
      <c r="E21" s="183">
        <f t="shared" si="3"/>
        <v>151</v>
      </c>
      <c r="F21" s="183">
        <v>108</v>
      </c>
      <c r="G21" s="183">
        <v>43</v>
      </c>
      <c r="H21" s="184">
        <f t="shared" si="4"/>
        <v>52</v>
      </c>
      <c r="I21" s="184">
        <v>38</v>
      </c>
      <c r="J21" s="184">
        <v>14</v>
      </c>
      <c r="K21" s="184">
        <f t="shared" si="1"/>
        <v>58</v>
      </c>
      <c r="L21" s="184">
        <v>42</v>
      </c>
      <c r="M21" s="184">
        <v>16</v>
      </c>
      <c r="N21" s="184">
        <f t="shared" si="2"/>
        <v>41</v>
      </c>
      <c r="O21" s="184">
        <v>28</v>
      </c>
      <c r="P21" s="184">
        <v>13</v>
      </c>
      <c r="Q21" s="297"/>
      <c r="R21" s="297"/>
      <c r="S21" s="287"/>
    </row>
    <row r="22" spans="1:19" ht="21.95" customHeight="1">
      <c r="A22" s="269"/>
      <c r="B22" s="293"/>
      <c r="C22" s="289" t="s">
        <v>132</v>
      </c>
      <c r="D22" s="290"/>
      <c r="E22" s="186">
        <f t="shared" ref="E22:P22" si="6">ROUND(E21/E20,4)</f>
        <v>0.10050000000000001</v>
      </c>
      <c r="F22" s="186">
        <f t="shared" si="6"/>
        <v>9.2899999999999996E-2</v>
      </c>
      <c r="G22" s="186">
        <f t="shared" si="6"/>
        <v>0.1268</v>
      </c>
      <c r="H22" s="187">
        <f t="shared" si="6"/>
        <v>0.1169</v>
      </c>
      <c r="I22" s="187">
        <f t="shared" si="6"/>
        <v>0.1038</v>
      </c>
      <c r="J22" s="187">
        <f t="shared" si="6"/>
        <v>0.1772</v>
      </c>
      <c r="K22" s="187">
        <f t="shared" si="6"/>
        <v>9.8500000000000004E-2</v>
      </c>
      <c r="L22" s="187">
        <f t="shared" si="6"/>
        <v>8.9200000000000002E-2</v>
      </c>
      <c r="M22" s="187">
        <f t="shared" si="6"/>
        <v>0.1356</v>
      </c>
      <c r="N22" s="187">
        <f t="shared" si="6"/>
        <v>8.7599999999999997E-2</v>
      </c>
      <c r="O22" s="187">
        <f t="shared" si="6"/>
        <v>8.5900000000000004E-2</v>
      </c>
      <c r="P22" s="187">
        <f t="shared" si="6"/>
        <v>9.1499999999999998E-2</v>
      </c>
      <c r="Q22" s="298"/>
      <c r="R22" s="298"/>
      <c r="S22" s="288"/>
    </row>
    <row r="23" spans="1:19" ht="21.95" customHeight="1">
      <c r="A23" s="269"/>
      <c r="B23" s="291" t="s">
        <v>133</v>
      </c>
      <c r="C23" s="294" t="s">
        <v>119</v>
      </c>
      <c r="D23" s="295"/>
      <c r="E23" s="183">
        <f>F23+G23</f>
        <v>5324</v>
      </c>
      <c r="F23" s="183">
        <f>SUM(I23,L23,O23,R23)</f>
        <v>3233</v>
      </c>
      <c r="G23" s="183">
        <f>SUM(J23,M23,P23,S23)</f>
        <v>2091</v>
      </c>
      <c r="H23" s="184">
        <f>I23+J23</f>
        <v>327</v>
      </c>
      <c r="I23" s="184">
        <v>203</v>
      </c>
      <c r="J23" s="184">
        <v>124</v>
      </c>
      <c r="K23" s="184">
        <f>L23+M23</f>
        <v>348</v>
      </c>
      <c r="L23" s="184">
        <v>187</v>
      </c>
      <c r="M23" s="184">
        <v>161</v>
      </c>
      <c r="N23" s="184">
        <f>O23+P23</f>
        <v>1666</v>
      </c>
      <c r="O23" s="184">
        <v>947</v>
      </c>
      <c r="P23" s="184">
        <v>719</v>
      </c>
      <c r="Q23" s="184">
        <f>R23+S23</f>
        <v>2983</v>
      </c>
      <c r="R23" s="184">
        <v>1896</v>
      </c>
      <c r="S23" s="185">
        <v>1087</v>
      </c>
    </row>
    <row r="24" spans="1:19" ht="21.95" customHeight="1">
      <c r="A24" s="269"/>
      <c r="B24" s="292"/>
      <c r="C24" s="252" t="s">
        <v>131</v>
      </c>
      <c r="D24" s="253"/>
      <c r="E24" s="183">
        <f>F24+G24</f>
        <v>597</v>
      </c>
      <c r="F24" s="183">
        <v>348</v>
      </c>
      <c r="G24" s="183">
        <v>249</v>
      </c>
      <c r="H24" s="184">
        <f>I24+J24</f>
        <v>34</v>
      </c>
      <c r="I24" s="184">
        <v>12</v>
      </c>
      <c r="J24" s="184">
        <v>22</v>
      </c>
      <c r="K24" s="184">
        <f>L24+M24</f>
        <v>40</v>
      </c>
      <c r="L24" s="184">
        <v>21</v>
      </c>
      <c r="M24" s="184">
        <v>19</v>
      </c>
      <c r="N24" s="184">
        <f>O24+P24</f>
        <v>237</v>
      </c>
      <c r="O24" s="184">
        <v>138</v>
      </c>
      <c r="P24" s="184">
        <v>99</v>
      </c>
      <c r="Q24" s="184">
        <f>R24+S24</f>
        <v>286</v>
      </c>
      <c r="R24" s="184">
        <v>177</v>
      </c>
      <c r="S24" s="185">
        <v>109</v>
      </c>
    </row>
    <row r="25" spans="1:19" ht="21.95" customHeight="1">
      <c r="A25" s="270"/>
      <c r="B25" s="293"/>
      <c r="C25" s="289" t="s">
        <v>132</v>
      </c>
      <c r="D25" s="290"/>
      <c r="E25" s="186">
        <f t="shared" ref="E25:S25" si="7">ROUND(E24/E23,4)</f>
        <v>0.11210000000000001</v>
      </c>
      <c r="F25" s="186">
        <f t="shared" si="7"/>
        <v>0.1076</v>
      </c>
      <c r="G25" s="186">
        <f t="shared" si="7"/>
        <v>0.1191</v>
      </c>
      <c r="H25" s="187">
        <f t="shared" si="7"/>
        <v>0.104</v>
      </c>
      <c r="I25" s="187">
        <f t="shared" si="7"/>
        <v>5.91E-2</v>
      </c>
      <c r="J25" s="187">
        <f t="shared" si="7"/>
        <v>0.1774</v>
      </c>
      <c r="K25" s="187">
        <f t="shared" si="7"/>
        <v>0.1149</v>
      </c>
      <c r="L25" s="187">
        <f t="shared" si="7"/>
        <v>0.1123</v>
      </c>
      <c r="M25" s="187">
        <f t="shared" si="7"/>
        <v>0.11799999999999999</v>
      </c>
      <c r="N25" s="187">
        <f t="shared" si="7"/>
        <v>0.14230000000000001</v>
      </c>
      <c r="O25" s="187">
        <f t="shared" si="7"/>
        <v>0.1457</v>
      </c>
      <c r="P25" s="187">
        <f t="shared" si="7"/>
        <v>0.13769999999999999</v>
      </c>
      <c r="Q25" s="187">
        <f t="shared" si="7"/>
        <v>9.5899999999999999E-2</v>
      </c>
      <c r="R25" s="187">
        <f t="shared" si="7"/>
        <v>9.3399999999999997E-2</v>
      </c>
      <c r="S25" s="196">
        <f t="shared" si="7"/>
        <v>0.1003</v>
      </c>
    </row>
    <row r="26" spans="1:19">
      <c r="A26" s="173" t="s">
        <v>134</v>
      </c>
      <c r="S26" s="197" t="s">
        <v>135</v>
      </c>
    </row>
    <row r="27" spans="1:19">
      <c r="A27" s="173" t="s">
        <v>136</v>
      </c>
      <c r="S27" s="197"/>
    </row>
    <row r="28" spans="1:19">
      <c r="A28" s="173" t="s">
        <v>137</v>
      </c>
      <c r="S28" s="197"/>
    </row>
    <row r="30" spans="1:19" ht="18.75" customHeight="1">
      <c r="A30" s="172" t="s">
        <v>138</v>
      </c>
      <c r="B30" s="172"/>
      <c r="C30" s="172"/>
      <c r="D30" s="172"/>
      <c r="J30" s="171" t="s">
        <v>139</v>
      </c>
      <c r="K30" s="172"/>
      <c r="L30" s="172"/>
    </row>
    <row r="31" spans="1:19">
      <c r="G31" s="176" t="str">
        <f>S2</f>
        <v>令和2年度</v>
      </c>
      <c r="P31" s="176" t="str">
        <f>S2</f>
        <v>令和2年度</v>
      </c>
    </row>
    <row r="32" spans="1:19" ht="21.95" customHeight="1">
      <c r="A32" s="273" t="s">
        <v>117</v>
      </c>
      <c r="B32" s="273"/>
      <c r="C32" s="274"/>
      <c r="D32" s="279" t="s">
        <v>118</v>
      </c>
      <c r="E32" s="279"/>
      <c r="F32" s="280">
        <v>251159</v>
      </c>
      <c r="G32" s="281"/>
      <c r="J32" s="282" t="s">
        <v>109</v>
      </c>
      <c r="K32" s="282"/>
      <c r="L32" s="282"/>
      <c r="M32" s="283"/>
      <c r="N32" s="271" t="s">
        <v>140</v>
      </c>
      <c r="O32" s="271" t="s">
        <v>115</v>
      </c>
      <c r="P32" s="266" t="s">
        <v>116</v>
      </c>
    </row>
    <row r="33" spans="1:19" ht="21.95" customHeight="1">
      <c r="A33" s="275"/>
      <c r="B33" s="275"/>
      <c r="C33" s="276"/>
      <c r="D33" s="238" t="s">
        <v>120</v>
      </c>
      <c r="E33" s="238"/>
      <c r="F33" s="249">
        <v>47770</v>
      </c>
      <c r="G33" s="250"/>
      <c r="J33" s="284"/>
      <c r="K33" s="284"/>
      <c r="L33" s="284"/>
      <c r="M33" s="285"/>
      <c r="N33" s="272"/>
      <c r="O33" s="272"/>
      <c r="P33" s="267"/>
    </row>
    <row r="34" spans="1:19" ht="21.95" customHeight="1">
      <c r="A34" s="277"/>
      <c r="B34" s="277"/>
      <c r="C34" s="278"/>
      <c r="D34" s="268" t="s">
        <v>141</v>
      </c>
      <c r="E34" s="268"/>
      <c r="F34" s="224">
        <f>F33/F32</f>
        <v>0.19019824095493293</v>
      </c>
      <c r="G34" s="225"/>
      <c r="J34" s="269" t="s">
        <v>142</v>
      </c>
      <c r="K34" s="251" t="s">
        <v>119</v>
      </c>
      <c r="L34" s="252"/>
      <c r="M34" s="253"/>
      <c r="N34" s="198">
        <f>O34+P34</f>
        <v>271710</v>
      </c>
      <c r="O34" s="199">
        <v>105062</v>
      </c>
      <c r="P34" s="200">
        <v>166648</v>
      </c>
    </row>
    <row r="35" spans="1:19" ht="21.95" customHeight="1">
      <c r="A35" s="239" t="s">
        <v>129</v>
      </c>
      <c r="B35" s="240"/>
      <c r="C35" s="243" t="s">
        <v>143</v>
      </c>
      <c r="D35" s="235" t="s">
        <v>118</v>
      </c>
      <c r="E35" s="235"/>
      <c r="F35" s="236">
        <v>4856</v>
      </c>
      <c r="G35" s="237"/>
      <c r="J35" s="269"/>
      <c r="K35" s="251" t="s">
        <v>121</v>
      </c>
      <c r="L35" s="252"/>
      <c r="M35" s="253"/>
      <c r="N35" s="198">
        <f>O35+P35</f>
        <v>25641</v>
      </c>
      <c r="O35" s="199">
        <v>10105</v>
      </c>
      <c r="P35" s="200">
        <v>15536</v>
      </c>
    </row>
    <row r="36" spans="1:19" ht="21.95" customHeight="1">
      <c r="A36" s="239"/>
      <c r="B36" s="240"/>
      <c r="C36" s="233"/>
      <c r="D36" s="238" t="s">
        <v>144</v>
      </c>
      <c r="E36" s="238"/>
      <c r="F36" s="236">
        <v>501</v>
      </c>
      <c r="G36" s="237"/>
      <c r="J36" s="270"/>
      <c r="K36" s="251" t="s">
        <v>122</v>
      </c>
      <c r="L36" s="252"/>
      <c r="M36" s="253"/>
      <c r="N36" s="186">
        <f>ROUND(N35/N34,4)</f>
        <v>9.4399999999999998E-2</v>
      </c>
      <c r="O36" s="187">
        <f>ROUND(O35/O34,4)</f>
        <v>9.6199999999999994E-2</v>
      </c>
      <c r="P36" s="196">
        <f>ROUND(P35/P34,4)</f>
        <v>9.3200000000000005E-2</v>
      </c>
    </row>
    <row r="37" spans="1:19" ht="21.95" customHeight="1">
      <c r="A37" s="239"/>
      <c r="B37" s="240"/>
      <c r="C37" s="233"/>
      <c r="D37" s="235" t="s">
        <v>141</v>
      </c>
      <c r="E37" s="235"/>
      <c r="F37" s="263">
        <f>F36/F35</f>
        <v>0.10317133443163097</v>
      </c>
      <c r="G37" s="264"/>
      <c r="J37" s="255" t="s">
        <v>145</v>
      </c>
      <c r="K37" s="258" t="s">
        <v>125</v>
      </c>
      <c r="L37" s="259"/>
      <c r="M37" s="260"/>
      <c r="N37" s="183">
        <f>O37+P37</f>
        <v>16434</v>
      </c>
      <c r="O37" s="184">
        <v>6443</v>
      </c>
      <c r="P37" s="185">
        <v>9991</v>
      </c>
    </row>
    <row r="38" spans="1:19" ht="21.95" customHeight="1">
      <c r="A38" s="239"/>
      <c r="B38" s="240"/>
      <c r="C38" s="261" t="s">
        <v>146</v>
      </c>
      <c r="D38" s="246" t="s">
        <v>118</v>
      </c>
      <c r="E38" s="246"/>
      <c r="F38" s="247">
        <v>1326</v>
      </c>
      <c r="G38" s="248"/>
      <c r="J38" s="256"/>
      <c r="K38" s="226" t="s">
        <v>126</v>
      </c>
      <c r="L38" s="227"/>
      <c r="M38" s="228"/>
      <c r="N38" s="183">
        <f t="shared" ref="N38:N46" si="8">O38+P38</f>
        <v>4120</v>
      </c>
      <c r="O38" s="184">
        <v>1800</v>
      </c>
      <c r="P38" s="185">
        <v>2320</v>
      </c>
    </row>
    <row r="39" spans="1:19" ht="21.95" customHeight="1">
      <c r="A39" s="239"/>
      <c r="B39" s="240"/>
      <c r="C39" s="233"/>
      <c r="D39" s="238" t="s">
        <v>144</v>
      </c>
      <c r="E39" s="238"/>
      <c r="F39" s="249">
        <v>72</v>
      </c>
      <c r="G39" s="250"/>
      <c r="J39" s="256"/>
      <c r="K39" s="226" t="s">
        <v>127</v>
      </c>
      <c r="L39" s="227"/>
      <c r="M39" s="228"/>
      <c r="N39" s="183">
        <f t="shared" si="8"/>
        <v>4760</v>
      </c>
      <c r="O39" s="184">
        <v>2110</v>
      </c>
      <c r="P39" s="185">
        <v>2650</v>
      </c>
    </row>
    <row r="40" spans="1:19" ht="21.95" customHeight="1">
      <c r="A40" s="239"/>
      <c r="B40" s="240"/>
      <c r="C40" s="262"/>
      <c r="D40" s="265" t="s">
        <v>141</v>
      </c>
      <c r="E40" s="265"/>
      <c r="F40" s="244">
        <f>F39/F38</f>
        <v>5.4298642533936653E-2</v>
      </c>
      <c r="G40" s="245"/>
      <c r="J40" s="256"/>
      <c r="K40" s="251" t="s">
        <v>237</v>
      </c>
      <c r="L40" s="252"/>
      <c r="M40" s="253"/>
      <c r="N40" s="183">
        <f t="shared" si="8"/>
        <v>1235</v>
      </c>
      <c r="O40" s="184">
        <v>874</v>
      </c>
      <c r="P40" s="185">
        <v>361</v>
      </c>
    </row>
    <row r="41" spans="1:19" ht="21.95" customHeight="1">
      <c r="A41" s="239"/>
      <c r="B41" s="240"/>
      <c r="C41" s="233" t="s">
        <v>147</v>
      </c>
      <c r="D41" s="235" t="s">
        <v>118</v>
      </c>
      <c r="E41" s="235"/>
      <c r="F41" s="236">
        <f>F35+F38</f>
        <v>6182</v>
      </c>
      <c r="G41" s="237"/>
      <c r="J41" s="256"/>
      <c r="K41" s="226" t="s">
        <v>243</v>
      </c>
      <c r="L41" s="227"/>
      <c r="M41" s="228"/>
      <c r="N41" s="183">
        <f t="shared" si="8"/>
        <v>12523</v>
      </c>
      <c r="O41" s="184">
        <v>4243</v>
      </c>
      <c r="P41" s="185">
        <v>8280</v>
      </c>
    </row>
    <row r="42" spans="1:19" ht="21.95" customHeight="1">
      <c r="A42" s="239"/>
      <c r="B42" s="240"/>
      <c r="C42" s="233"/>
      <c r="D42" s="238" t="s">
        <v>144</v>
      </c>
      <c r="E42" s="238"/>
      <c r="F42" s="236">
        <f>F36+F39</f>
        <v>573</v>
      </c>
      <c r="G42" s="237"/>
      <c r="J42" s="256"/>
      <c r="K42" s="226" t="s">
        <v>128</v>
      </c>
      <c r="L42" s="227"/>
      <c r="M42" s="228"/>
      <c r="N42" s="183">
        <f t="shared" si="8"/>
        <v>7198</v>
      </c>
      <c r="O42" s="184">
        <v>3413</v>
      </c>
      <c r="P42" s="185">
        <v>3785</v>
      </c>
    </row>
    <row r="43" spans="1:19" ht="21.95" customHeight="1">
      <c r="A43" s="241"/>
      <c r="B43" s="242"/>
      <c r="C43" s="234"/>
      <c r="D43" s="254" t="s">
        <v>141</v>
      </c>
      <c r="E43" s="254"/>
      <c r="F43" s="224">
        <f>F42/F41</f>
        <v>9.2688450339695888E-2</v>
      </c>
      <c r="G43" s="225"/>
      <c r="J43" s="256"/>
      <c r="K43" s="226" t="s">
        <v>244</v>
      </c>
      <c r="L43" s="227"/>
      <c r="M43" s="228"/>
      <c r="N43" s="183">
        <f t="shared" si="8"/>
        <v>14663</v>
      </c>
      <c r="O43" s="184">
        <v>5846</v>
      </c>
      <c r="P43" s="185">
        <v>8817</v>
      </c>
    </row>
    <row r="44" spans="1:19" ht="21.95" customHeight="1">
      <c r="A44" s="222" t="s">
        <v>245</v>
      </c>
      <c r="B44" s="229"/>
      <c r="C44" s="229"/>
      <c r="D44" s="229"/>
      <c r="E44" s="229"/>
      <c r="F44" s="229"/>
      <c r="G44" s="229"/>
      <c r="H44" s="229"/>
      <c r="J44" s="256"/>
      <c r="K44" s="226" t="s">
        <v>246</v>
      </c>
      <c r="L44" s="227"/>
      <c r="M44" s="228"/>
      <c r="N44" s="183">
        <f t="shared" si="8"/>
        <v>3398</v>
      </c>
      <c r="O44" s="184">
        <v>1631</v>
      </c>
      <c r="P44" s="185">
        <v>1767</v>
      </c>
    </row>
    <row r="45" spans="1:19" ht="21.95" customHeight="1">
      <c r="A45" s="229"/>
      <c r="B45" s="229"/>
      <c r="C45" s="229"/>
      <c r="D45" s="229"/>
      <c r="E45" s="229"/>
      <c r="F45" s="229"/>
      <c r="G45" s="229"/>
      <c r="H45" s="229"/>
      <c r="J45" s="256"/>
      <c r="K45" s="226" t="s">
        <v>247</v>
      </c>
      <c r="L45" s="227"/>
      <c r="M45" s="228"/>
      <c r="N45" s="183">
        <f t="shared" si="8"/>
        <v>2282</v>
      </c>
      <c r="O45" s="184">
        <v>1294</v>
      </c>
      <c r="P45" s="185">
        <v>988</v>
      </c>
    </row>
    <row r="46" spans="1:19" ht="21.95" customHeight="1">
      <c r="H46" s="201" t="s">
        <v>135</v>
      </c>
      <c r="J46" s="257"/>
      <c r="K46" s="230" t="s">
        <v>248</v>
      </c>
      <c r="L46" s="231"/>
      <c r="M46" s="232"/>
      <c r="N46" s="193">
        <f t="shared" si="8"/>
        <v>2501</v>
      </c>
      <c r="O46" s="194">
        <v>1583</v>
      </c>
      <c r="P46" s="195">
        <v>918</v>
      </c>
    </row>
    <row r="47" spans="1:19" ht="13.5" customHeight="1">
      <c r="B47" s="202"/>
      <c r="C47" s="202"/>
      <c r="D47" s="202"/>
      <c r="E47" s="203"/>
      <c r="F47" s="203"/>
      <c r="G47" s="203"/>
      <c r="J47" s="221" t="s">
        <v>148</v>
      </c>
      <c r="K47" s="221"/>
      <c r="L47" s="221"/>
      <c r="M47" s="221"/>
      <c r="N47" s="221"/>
      <c r="O47" s="221"/>
      <c r="P47" s="221"/>
      <c r="Q47" s="221"/>
      <c r="R47" s="221"/>
      <c r="S47" s="221"/>
    </row>
    <row r="48" spans="1:19">
      <c r="J48" s="221" t="s">
        <v>149</v>
      </c>
      <c r="K48" s="221"/>
      <c r="L48" s="221"/>
      <c r="M48" s="221"/>
      <c r="N48" s="221"/>
      <c r="O48" s="221"/>
      <c r="P48" s="221"/>
      <c r="Q48" s="221"/>
      <c r="R48" s="221"/>
      <c r="S48" s="221"/>
    </row>
    <row r="49" spans="2:19">
      <c r="R49" s="197"/>
      <c r="S49" s="197" t="s">
        <v>135</v>
      </c>
    </row>
    <row r="53" spans="2:19">
      <c r="B53" s="222"/>
      <c r="C53" s="222"/>
      <c r="D53" s="222"/>
      <c r="E53" s="222"/>
      <c r="F53" s="222"/>
      <c r="G53" s="222"/>
      <c r="H53" s="222"/>
      <c r="I53" s="222"/>
    </row>
    <row r="54" spans="2:19">
      <c r="B54" s="223"/>
      <c r="C54" s="223"/>
      <c r="D54" s="223"/>
      <c r="E54" s="223"/>
      <c r="F54" s="223"/>
      <c r="G54" s="223"/>
      <c r="H54" s="223"/>
      <c r="I54" s="223"/>
    </row>
  </sheetData>
  <mergeCells count="87">
    <mergeCell ref="Q3:S3"/>
    <mergeCell ref="A3:D4"/>
    <mergeCell ref="E3:G3"/>
    <mergeCell ref="H3:J3"/>
    <mergeCell ref="K3:M3"/>
    <mergeCell ref="N3:P3"/>
    <mergeCell ref="B18:D18"/>
    <mergeCell ref="A5:A7"/>
    <mergeCell ref="B5:D5"/>
    <mergeCell ref="B6:D6"/>
    <mergeCell ref="B7:D7"/>
    <mergeCell ref="A8:A19"/>
    <mergeCell ref="B8:D8"/>
    <mergeCell ref="B9:D9"/>
    <mergeCell ref="B10:D10"/>
    <mergeCell ref="B11:D11"/>
    <mergeCell ref="B12:D12"/>
    <mergeCell ref="B13:D13"/>
    <mergeCell ref="B14:D14"/>
    <mergeCell ref="B15:D15"/>
    <mergeCell ref="B16:D16"/>
    <mergeCell ref="B17:D17"/>
    <mergeCell ref="B19:D19"/>
    <mergeCell ref="A20:A25"/>
    <mergeCell ref="B20:B22"/>
    <mergeCell ref="C20:D20"/>
    <mergeCell ref="Q20:Q22"/>
    <mergeCell ref="S20:S22"/>
    <mergeCell ref="C21:D21"/>
    <mergeCell ref="C22:D22"/>
    <mergeCell ref="B23:B25"/>
    <mergeCell ref="C23:D23"/>
    <mergeCell ref="C24:D24"/>
    <mergeCell ref="C25:D25"/>
    <mergeCell ref="R20:R22"/>
    <mergeCell ref="A32:C34"/>
    <mergeCell ref="D32:E32"/>
    <mergeCell ref="F32:G32"/>
    <mergeCell ref="J32:M33"/>
    <mergeCell ref="N32:N33"/>
    <mergeCell ref="P32:P33"/>
    <mergeCell ref="D33:E33"/>
    <mergeCell ref="F33:G33"/>
    <mergeCell ref="D34:E34"/>
    <mergeCell ref="F34:G34"/>
    <mergeCell ref="J34:J36"/>
    <mergeCell ref="K34:M34"/>
    <mergeCell ref="O32:O33"/>
    <mergeCell ref="K35:M35"/>
    <mergeCell ref="D36:E36"/>
    <mergeCell ref="F36:G36"/>
    <mergeCell ref="K36:M36"/>
    <mergeCell ref="K40:M40"/>
    <mergeCell ref="D43:E43"/>
    <mergeCell ref="J37:J46"/>
    <mergeCell ref="K37:M37"/>
    <mergeCell ref="C38:C40"/>
    <mergeCell ref="D37:E37"/>
    <mergeCell ref="F37:G37"/>
    <mergeCell ref="D40:E40"/>
    <mergeCell ref="K38:M38"/>
    <mergeCell ref="K39:M39"/>
    <mergeCell ref="A35:B43"/>
    <mergeCell ref="C35:C37"/>
    <mergeCell ref="D35:E35"/>
    <mergeCell ref="F35:G35"/>
    <mergeCell ref="F40:G40"/>
    <mergeCell ref="D38:E38"/>
    <mergeCell ref="F38:G38"/>
    <mergeCell ref="D39:E39"/>
    <mergeCell ref="F39:G39"/>
    <mergeCell ref="J47:S47"/>
    <mergeCell ref="J48:S48"/>
    <mergeCell ref="B53:I54"/>
    <mergeCell ref="F43:G43"/>
    <mergeCell ref="K43:M43"/>
    <mergeCell ref="A44:H45"/>
    <mergeCell ref="K44:M44"/>
    <mergeCell ref="K45:M45"/>
    <mergeCell ref="K46:M46"/>
    <mergeCell ref="C41:C43"/>
    <mergeCell ref="D41:E41"/>
    <mergeCell ref="F41:G41"/>
    <mergeCell ref="K41:M41"/>
    <mergeCell ref="D42:E42"/>
    <mergeCell ref="F42:G42"/>
    <mergeCell ref="K42:M42"/>
  </mergeCells>
  <phoneticPr fontId="3"/>
  <printOptions horizontalCentered="1"/>
  <pageMargins left="0.39370078740157483" right="0.39370078740157483" top="0.78740157480314965" bottom="0.59055118110236227" header="0.39370078740157483" footer="0.19685039370078741"/>
  <pageSetup paperSize="9" scale="82"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7"/>
  </sheetPr>
  <dimension ref="A1:G17"/>
  <sheetViews>
    <sheetView zoomScaleNormal="100" workbookViewId="0">
      <selection activeCell="N13" sqref="N13"/>
    </sheetView>
  </sheetViews>
  <sheetFormatPr defaultColWidth="8.75" defaultRowHeight="13.5"/>
  <cols>
    <col min="1" max="3" width="4.125" style="98" customWidth="1"/>
    <col min="4" max="4" width="11.375" style="98" customWidth="1"/>
    <col min="5" max="5" width="18.125" style="98" customWidth="1"/>
    <col min="6" max="16384" width="8.75" style="98"/>
  </cols>
  <sheetData>
    <row r="1" spans="1:7" ht="18.75" customHeight="1">
      <c r="A1" s="1" t="s">
        <v>150</v>
      </c>
      <c r="B1" s="2"/>
      <c r="C1" s="2"/>
      <c r="D1" s="2"/>
      <c r="E1" s="3"/>
      <c r="G1" s="99"/>
    </row>
    <row r="2" spans="1:7" ht="13.5" customHeight="1">
      <c r="A2" s="1"/>
      <c r="B2" s="2"/>
      <c r="C2" s="2"/>
      <c r="D2" s="2"/>
      <c r="E2" s="29" t="str">
        <f>'1(1) 集団健康教育の実施状況(地域保健推進担当係)'!J3</f>
        <v>令和2年度</v>
      </c>
    </row>
    <row r="3" spans="1:7" ht="20.25" customHeight="1">
      <c r="A3" s="212" t="s">
        <v>109</v>
      </c>
      <c r="B3" s="314"/>
      <c r="C3" s="314"/>
      <c r="D3" s="314"/>
      <c r="E3" s="42" t="s">
        <v>110</v>
      </c>
    </row>
    <row r="4" spans="1:7" ht="20.25" customHeight="1">
      <c r="A4" s="213"/>
      <c r="B4" s="315"/>
      <c r="C4" s="315"/>
      <c r="D4" s="315"/>
      <c r="E4" s="100" t="s">
        <v>151</v>
      </c>
    </row>
    <row r="5" spans="1:7" ht="20.25" customHeight="1">
      <c r="A5" s="316" t="s">
        <v>152</v>
      </c>
      <c r="B5" s="215" t="s">
        <v>140</v>
      </c>
      <c r="C5" s="215"/>
      <c r="D5" s="215"/>
      <c r="E5" s="101">
        <f>E6+E10</f>
        <v>28115</v>
      </c>
      <c r="F5" s="102"/>
    </row>
    <row r="6" spans="1:7" ht="20.25" customHeight="1">
      <c r="A6" s="317"/>
      <c r="B6" s="319" t="s">
        <v>153</v>
      </c>
      <c r="C6" s="321" t="s">
        <v>101</v>
      </c>
      <c r="D6" s="322"/>
      <c r="E6" s="101">
        <f>E7+E8+E9</f>
        <v>25421</v>
      </c>
      <c r="F6" s="102"/>
    </row>
    <row r="7" spans="1:7" ht="20.25" customHeight="1">
      <c r="A7" s="317"/>
      <c r="B7" s="320"/>
      <c r="C7" s="310" t="s">
        <v>154</v>
      </c>
      <c r="D7" s="311"/>
      <c r="E7" s="168">
        <f>14589+10354</f>
        <v>24943</v>
      </c>
    </row>
    <row r="8" spans="1:7" ht="20.25" customHeight="1">
      <c r="A8" s="317"/>
      <c r="B8" s="320"/>
      <c r="C8" s="310" t="s">
        <v>155</v>
      </c>
      <c r="D8" s="311"/>
      <c r="E8" s="168">
        <f>279+98</f>
        <v>377</v>
      </c>
    </row>
    <row r="9" spans="1:7" ht="20.25" customHeight="1">
      <c r="A9" s="317"/>
      <c r="B9" s="320"/>
      <c r="C9" s="323" t="s">
        <v>156</v>
      </c>
      <c r="D9" s="324"/>
      <c r="E9" s="169">
        <f>49+52</f>
        <v>101</v>
      </c>
    </row>
    <row r="10" spans="1:7" ht="20.25" customHeight="1">
      <c r="A10" s="317"/>
      <c r="B10" s="325" t="s">
        <v>157</v>
      </c>
      <c r="C10" s="321" t="s">
        <v>101</v>
      </c>
      <c r="D10" s="322"/>
      <c r="E10" s="101">
        <f>E11+E12+E13</f>
        <v>2694</v>
      </c>
      <c r="F10" s="102"/>
    </row>
    <row r="11" spans="1:7" ht="20.25" customHeight="1">
      <c r="A11" s="317"/>
      <c r="B11" s="326"/>
      <c r="C11" s="310" t="s">
        <v>154</v>
      </c>
      <c r="D11" s="311"/>
      <c r="E11" s="169">
        <f>2599+86</f>
        <v>2685</v>
      </c>
    </row>
    <row r="12" spans="1:7" ht="20.25" customHeight="1">
      <c r="A12" s="317"/>
      <c r="B12" s="326"/>
      <c r="C12" s="310" t="s">
        <v>155</v>
      </c>
      <c r="D12" s="311"/>
      <c r="E12" s="169">
        <f>7+0</f>
        <v>7</v>
      </c>
    </row>
    <row r="13" spans="1:7" ht="20.25" customHeight="1">
      <c r="A13" s="318"/>
      <c r="B13" s="327"/>
      <c r="C13" s="312" t="s">
        <v>156</v>
      </c>
      <c r="D13" s="313"/>
      <c r="E13" s="170">
        <f>2+0</f>
        <v>2</v>
      </c>
    </row>
    <row r="14" spans="1:7" s="105" customFormat="1" ht="14.25" customHeight="1">
      <c r="A14" s="103" t="s">
        <v>158</v>
      </c>
      <c r="B14" s="104"/>
      <c r="C14" s="104"/>
      <c r="D14" s="104"/>
      <c r="E14" s="104"/>
    </row>
    <row r="15" spans="1:7" s="105" customFormat="1" ht="14.25" customHeight="1">
      <c r="A15" s="33"/>
      <c r="B15" s="33"/>
      <c r="C15" s="106"/>
      <c r="D15" s="106"/>
      <c r="E15" s="106"/>
      <c r="G15" s="107" t="s">
        <v>159</v>
      </c>
    </row>
    <row r="16" spans="1:7">
      <c r="A16" s="3"/>
      <c r="B16" s="3"/>
      <c r="C16" s="108"/>
      <c r="D16" s="108"/>
      <c r="E16" s="108"/>
    </row>
    <row r="17" spans="1:5">
      <c r="A17" s="3"/>
      <c r="B17" s="3"/>
      <c r="C17" s="108"/>
      <c r="D17" s="108"/>
      <c r="E17" s="108"/>
    </row>
  </sheetData>
  <mergeCells count="13">
    <mergeCell ref="C11:D11"/>
    <mergeCell ref="C12:D12"/>
    <mergeCell ref="C13:D13"/>
    <mergeCell ref="A3:D4"/>
    <mergeCell ref="A5:A13"/>
    <mergeCell ref="B5:D5"/>
    <mergeCell ref="B6:B9"/>
    <mergeCell ref="C6:D6"/>
    <mergeCell ref="C7:D7"/>
    <mergeCell ref="C8:D8"/>
    <mergeCell ref="C9:D9"/>
    <mergeCell ref="B10:B13"/>
    <mergeCell ref="C10:D10"/>
  </mergeCells>
  <phoneticPr fontId="3"/>
  <pageMargins left="0.78740157480314965" right="0.78740157480314965" top="0.78740157480314965" bottom="0.78740157480314965" header="0.47244094488188981" footer="0.47244094488188981"/>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00B0F0"/>
  </sheetPr>
  <dimension ref="A1:F16"/>
  <sheetViews>
    <sheetView zoomScaleNormal="100" workbookViewId="0">
      <selection activeCell="D25" sqref="D25"/>
    </sheetView>
  </sheetViews>
  <sheetFormatPr defaultRowHeight="13.5"/>
  <cols>
    <col min="1" max="1" width="1.875" style="38" customWidth="1"/>
    <col min="2" max="2" width="8.125" style="38" customWidth="1"/>
    <col min="3" max="3" width="19.75" style="38" customWidth="1"/>
    <col min="4" max="5" width="27.625" style="38" customWidth="1"/>
    <col min="6" max="7" width="15.125" style="38" customWidth="1"/>
    <col min="8" max="16384" width="9" style="38"/>
  </cols>
  <sheetData>
    <row r="1" spans="1:6" ht="18.75" customHeight="1">
      <c r="A1" s="96" t="s">
        <v>160</v>
      </c>
      <c r="B1" s="97"/>
      <c r="C1" s="97"/>
    </row>
    <row r="2" spans="1:6" ht="18.75" customHeight="1">
      <c r="A2" s="38" t="s">
        <v>161</v>
      </c>
    </row>
    <row r="3" spans="1:6">
      <c r="E3" s="7" t="str">
        <f>'1(1) 集団健康教育の実施状況(地域保健推進担当係)'!J3</f>
        <v>令和2年度</v>
      </c>
    </row>
    <row r="4" spans="1:6" ht="19.5" customHeight="1">
      <c r="A4" s="212" t="s">
        <v>162</v>
      </c>
      <c r="B4" s="314"/>
      <c r="C4" s="314"/>
      <c r="D4" s="218" t="s">
        <v>163</v>
      </c>
      <c r="E4" s="210"/>
      <c r="F4" s="39"/>
    </row>
    <row r="5" spans="1:6" ht="19.5" customHeight="1">
      <c r="A5" s="213"/>
      <c r="B5" s="315"/>
      <c r="C5" s="315"/>
      <c r="D5" s="95" t="s">
        <v>164</v>
      </c>
      <c r="E5" s="109" t="s">
        <v>165</v>
      </c>
      <c r="F5" s="39"/>
    </row>
    <row r="6" spans="1:6" ht="21.75" customHeight="1">
      <c r="A6" s="328" t="s">
        <v>166</v>
      </c>
      <c r="B6" s="328"/>
      <c r="C6" s="328"/>
      <c r="D6" s="110">
        <v>7</v>
      </c>
      <c r="E6" s="22">
        <v>9</v>
      </c>
      <c r="F6" s="39"/>
    </row>
    <row r="7" spans="1:6" ht="21.75" customHeight="1">
      <c r="A7" s="328" t="s">
        <v>167</v>
      </c>
      <c r="B7" s="328"/>
      <c r="C7" s="328"/>
      <c r="D7" s="111">
        <v>0</v>
      </c>
      <c r="E7" s="112">
        <v>0</v>
      </c>
      <c r="F7" s="39"/>
    </row>
    <row r="8" spans="1:6" ht="21.75" customHeight="1">
      <c r="A8" s="328" t="s">
        <v>168</v>
      </c>
      <c r="B8" s="328"/>
      <c r="C8" s="328"/>
      <c r="D8" s="21">
        <v>13</v>
      </c>
      <c r="E8" s="23">
        <v>14</v>
      </c>
      <c r="F8" s="39"/>
    </row>
    <row r="9" spans="1:6" ht="21.75" customHeight="1">
      <c r="A9" s="328" t="s">
        <v>169</v>
      </c>
      <c r="B9" s="328"/>
      <c r="C9" s="328"/>
      <c r="D9" s="21">
        <v>488</v>
      </c>
      <c r="E9" s="23">
        <v>711</v>
      </c>
      <c r="F9" s="39"/>
    </row>
    <row r="10" spans="1:6" ht="21.75" customHeight="1">
      <c r="A10" s="328" t="s">
        <v>170</v>
      </c>
      <c r="B10" s="328"/>
      <c r="C10" s="328"/>
      <c r="D10" s="21">
        <v>12</v>
      </c>
      <c r="E10" s="23">
        <v>30</v>
      </c>
      <c r="F10" s="113"/>
    </row>
    <row r="11" spans="1:6" ht="16.5" customHeight="1">
      <c r="A11" s="114"/>
      <c r="B11" s="13" t="s">
        <v>171</v>
      </c>
      <c r="C11" s="17" t="s">
        <v>172</v>
      </c>
      <c r="D11" s="111">
        <v>0</v>
      </c>
      <c r="E11" s="112">
        <v>0</v>
      </c>
      <c r="F11" s="39"/>
    </row>
    <row r="12" spans="1:6" ht="16.5" customHeight="1">
      <c r="A12" s="114"/>
      <c r="B12" s="13" t="s">
        <v>171</v>
      </c>
      <c r="C12" s="17" t="s">
        <v>173</v>
      </c>
      <c r="D12" s="111">
        <v>0</v>
      </c>
      <c r="E12" s="112">
        <v>0</v>
      </c>
      <c r="F12" s="39"/>
    </row>
    <row r="13" spans="1:6" ht="21.75" customHeight="1">
      <c r="A13" s="328" t="s">
        <v>174</v>
      </c>
      <c r="B13" s="328"/>
      <c r="C13" s="328"/>
      <c r="D13" s="21">
        <v>10</v>
      </c>
      <c r="E13" s="23">
        <v>15</v>
      </c>
      <c r="F13" s="113"/>
    </row>
    <row r="14" spans="1:6" ht="21.75" customHeight="1">
      <c r="A14" s="328" t="s">
        <v>79</v>
      </c>
      <c r="B14" s="328"/>
      <c r="C14" s="328"/>
      <c r="D14" s="21">
        <v>13</v>
      </c>
      <c r="E14" s="23">
        <v>20</v>
      </c>
      <c r="F14" s="39"/>
    </row>
    <row r="15" spans="1:6" ht="5.25" customHeight="1">
      <c r="A15" s="24"/>
      <c r="B15" s="115"/>
      <c r="C15" s="115"/>
      <c r="D15" s="116"/>
      <c r="E15" s="117"/>
      <c r="F15" s="39"/>
    </row>
    <row r="16" spans="1:6" ht="16.5" customHeight="1">
      <c r="B16" s="38" t="s">
        <v>175</v>
      </c>
      <c r="E16" s="29" t="s">
        <v>176</v>
      </c>
    </row>
  </sheetData>
  <mergeCells count="9">
    <mergeCell ref="A10:C10"/>
    <mergeCell ref="A13:C13"/>
    <mergeCell ref="A14:C14"/>
    <mergeCell ref="A4:C5"/>
    <mergeCell ref="D4:E4"/>
    <mergeCell ref="A6:C6"/>
    <mergeCell ref="A7:C7"/>
    <mergeCell ref="A8:C8"/>
    <mergeCell ref="A9:C9"/>
  </mergeCells>
  <phoneticPr fontId="3"/>
  <printOptions horizontalCentered="1"/>
  <pageMargins left="0.82677165354330717" right="0.82677165354330717" top="4.7244094488188981" bottom="0.78740157480314965" header="0.39370078740157483" footer="0.19685039370078741"/>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H13"/>
  <sheetViews>
    <sheetView zoomScaleNormal="100" workbookViewId="0">
      <selection activeCell="D12" sqref="D12"/>
    </sheetView>
  </sheetViews>
  <sheetFormatPr defaultRowHeight="13.5"/>
  <cols>
    <col min="1" max="1" width="15.875" style="3" customWidth="1"/>
    <col min="2" max="8" width="10.125" style="3" customWidth="1"/>
    <col min="9" max="16384" width="9" style="3"/>
  </cols>
  <sheetData>
    <row r="1" spans="1:8" ht="18.75" customHeight="1">
      <c r="A1" s="39" t="s">
        <v>177</v>
      </c>
    </row>
    <row r="2" spans="1:8">
      <c r="A2" s="39"/>
      <c r="H2" s="7" t="str">
        <f>'1(1) 集団健康教育の実施状況(地域保健推進担当係)'!J3</f>
        <v>令和2年度</v>
      </c>
    </row>
    <row r="3" spans="1:8" ht="24" customHeight="1">
      <c r="A3" s="120" t="s">
        <v>27</v>
      </c>
      <c r="B3" s="124" t="s">
        <v>51</v>
      </c>
      <c r="C3" s="119" t="s">
        <v>178</v>
      </c>
      <c r="D3" s="119" t="s">
        <v>90</v>
      </c>
      <c r="E3" s="119" t="s">
        <v>179</v>
      </c>
      <c r="F3" s="119" t="s">
        <v>91</v>
      </c>
      <c r="G3" s="119" t="s">
        <v>180</v>
      </c>
      <c r="H3" s="118" t="s">
        <v>79</v>
      </c>
    </row>
    <row r="4" spans="1:8" ht="24" customHeight="1">
      <c r="A4" s="44" t="s">
        <v>51</v>
      </c>
      <c r="B4" s="45">
        <v>132</v>
      </c>
      <c r="C4" s="45">
        <f t="shared" ref="C4:H4" si="0">SUM(C5:C6)</f>
        <v>0</v>
      </c>
      <c r="D4" s="45">
        <v>132</v>
      </c>
      <c r="E4" s="45">
        <f t="shared" si="0"/>
        <v>0</v>
      </c>
      <c r="F4" s="45">
        <f t="shared" si="0"/>
        <v>0</v>
      </c>
      <c r="G4" s="45">
        <f t="shared" si="0"/>
        <v>0</v>
      </c>
      <c r="H4" s="46">
        <f t="shared" si="0"/>
        <v>0</v>
      </c>
    </row>
    <row r="5" spans="1:8" ht="24" customHeight="1">
      <c r="A5" s="125" t="s">
        <v>181</v>
      </c>
      <c r="B5" s="48">
        <v>132</v>
      </c>
      <c r="C5" s="49">
        <v>0</v>
      </c>
      <c r="D5" s="49">
        <v>132</v>
      </c>
      <c r="E5" s="49">
        <v>0</v>
      </c>
      <c r="F5" s="49">
        <v>0</v>
      </c>
      <c r="G5" s="49">
        <v>0</v>
      </c>
      <c r="H5" s="50">
        <v>0</v>
      </c>
    </row>
    <row r="6" spans="1:8" ht="24" customHeight="1">
      <c r="A6" s="126" t="s">
        <v>182</v>
      </c>
      <c r="B6" s="52">
        <f>SUM(C6:H6)</f>
        <v>0</v>
      </c>
      <c r="C6" s="53">
        <v>0</v>
      </c>
      <c r="D6" s="53">
        <v>0</v>
      </c>
      <c r="E6" s="53">
        <v>0</v>
      </c>
      <c r="F6" s="53">
        <v>0</v>
      </c>
      <c r="G6" s="72">
        <v>0</v>
      </c>
      <c r="H6" s="73">
        <v>0</v>
      </c>
    </row>
    <row r="7" spans="1:8" s="33" customFormat="1" ht="16.5" customHeight="1">
      <c r="A7" s="14" t="s">
        <v>183</v>
      </c>
      <c r="H7" s="29" t="s">
        <v>184</v>
      </c>
    </row>
    <row r="13" spans="1:8">
      <c r="A13" s="127"/>
      <c r="D13" s="128"/>
    </row>
  </sheetData>
  <phoneticPr fontId="3"/>
  <printOptions horizontalCentered="1"/>
  <pageMargins left="0.78740157480314965" right="0.78740157480314965" top="8.8582677165354333" bottom="0.78740157480314965" header="0.39370078740157483" footer="0.19685039370078741"/>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FF99"/>
  </sheetPr>
  <dimension ref="A1:K38"/>
  <sheetViews>
    <sheetView zoomScale="85" zoomScaleNormal="85" workbookViewId="0">
      <pane xSplit="2" ySplit="5" topLeftCell="C6" activePane="bottomRight" state="frozen"/>
      <selection activeCell="K20" sqref="K20"/>
      <selection pane="topRight" activeCell="K20" sqref="K20"/>
      <selection pane="bottomLeft" activeCell="K20" sqref="K20"/>
      <selection pane="bottomRight" activeCell="O21" sqref="O21"/>
    </sheetView>
  </sheetViews>
  <sheetFormatPr defaultRowHeight="13.5"/>
  <cols>
    <col min="1" max="1" width="2.625" style="3" customWidth="1"/>
    <col min="2" max="2" width="10.625" style="3" customWidth="1"/>
    <col min="3" max="9" width="10.5" style="3" customWidth="1"/>
    <col min="10" max="16384" width="9" style="3"/>
  </cols>
  <sheetData>
    <row r="1" spans="1:11" ht="18.75" customHeight="1">
      <c r="A1" s="1" t="s">
        <v>0</v>
      </c>
      <c r="B1" s="2"/>
    </row>
    <row r="2" spans="1:11" ht="18.75" customHeight="1">
      <c r="A2" s="4" t="s">
        <v>1</v>
      </c>
      <c r="B2" s="4"/>
      <c r="C2" s="5"/>
      <c r="D2" s="5"/>
      <c r="E2" s="5"/>
      <c r="F2" s="5"/>
      <c r="G2" s="5"/>
      <c r="I2" s="6"/>
    </row>
    <row r="3" spans="1:11" ht="13.5" customHeight="1">
      <c r="A3" s="4"/>
      <c r="B3" s="4"/>
      <c r="C3" s="5"/>
      <c r="D3" s="5"/>
      <c r="E3" s="5"/>
      <c r="F3" s="5"/>
      <c r="G3" s="5"/>
      <c r="H3" s="6"/>
      <c r="K3" s="7" t="str">
        <f>'[2]1(1) 集団健康教育の実施状況(地域保健推進担当係)'!J3</f>
        <v>令和2年度</v>
      </c>
    </row>
    <row r="4" spans="1:11" ht="18" customHeight="1">
      <c r="A4" s="335" t="s">
        <v>27</v>
      </c>
      <c r="B4" s="336"/>
      <c r="C4" s="339" t="s">
        <v>195</v>
      </c>
      <c r="D4" s="329" t="s">
        <v>196</v>
      </c>
      <c r="E4" s="330"/>
      <c r="F4" s="331" t="s">
        <v>4</v>
      </c>
      <c r="G4" s="332"/>
      <c r="H4" s="332"/>
      <c r="I4" s="332"/>
      <c r="J4" s="332"/>
      <c r="K4" s="332"/>
    </row>
    <row r="5" spans="1:11" ht="41.25" customHeight="1">
      <c r="A5" s="337"/>
      <c r="B5" s="338"/>
      <c r="C5" s="340"/>
      <c r="D5" s="132" t="s">
        <v>197</v>
      </c>
      <c r="E5" s="132" t="s">
        <v>198</v>
      </c>
      <c r="F5" s="146" t="s">
        <v>186</v>
      </c>
      <c r="G5" s="146" t="s">
        <v>6</v>
      </c>
      <c r="H5" s="132" t="s">
        <v>185</v>
      </c>
      <c r="I5" s="132" t="s">
        <v>199</v>
      </c>
      <c r="J5" s="132" t="s">
        <v>9</v>
      </c>
      <c r="K5" s="9" t="s">
        <v>10</v>
      </c>
    </row>
    <row r="6" spans="1:11" s="5" customFormat="1" ht="33" customHeight="1">
      <c r="A6" s="341" t="s">
        <v>11</v>
      </c>
      <c r="B6" s="342"/>
      <c r="C6" s="134">
        <f>SUM(C7:C13)</f>
        <v>14000</v>
      </c>
      <c r="D6" s="134">
        <f t="shared" ref="D6:K6" si="0">SUM(D7:D13)</f>
        <v>9721</v>
      </c>
      <c r="E6" s="134">
        <f t="shared" si="0"/>
        <v>4279</v>
      </c>
      <c r="F6" s="134">
        <f t="shared" si="0"/>
        <v>873</v>
      </c>
      <c r="G6" s="134">
        <f t="shared" si="0"/>
        <v>58</v>
      </c>
      <c r="H6" s="134">
        <f t="shared" si="0"/>
        <v>18</v>
      </c>
      <c r="I6" s="134">
        <f t="shared" si="0"/>
        <v>1</v>
      </c>
      <c r="J6" s="134">
        <f t="shared" si="0"/>
        <v>257</v>
      </c>
      <c r="K6" s="135">
        <f t="shared" si="0"/>
        <v>539</v>
      </c>
    </row>
    <row r="7" spans="1:11" s="5" customFormat="1" ht="20.25" customHeight="1">
      <c r="A7" s="13"/>
      <c r="B7" s="14" t="s">
        <v>200</v>
      </c>
      <c r="C7" s="137">
        <v>1334</v>
      </c>
      <c r="D7" s="137">
        <v>907</v>
      </c>
      <c r="E7" s="137">
        <v>427</v>
      </c>
      <c r="F7" s="137">
        <v>60</v>
      </c>
      <c r="G7" s="137">
        <v>2</v>
      </c>
      <c r="H7" s="137">
        <v>0</v>
      </c>
      <c r="I7" s="137">
        <v>0</v>
      </c>
      <c r="J7" s="137">
        <v>16</v>
      </c>
      <c r="K7" s="138">
        <v>42</v>
      </c>
    </row>
    <row r="8" spans="1:11" s="5" customFormat="1" ht="20.25" customHeight="1">
      <c r="A8" s="13"/>
      <c r="B8" s="14" t="s">
        <v>15</v>
      </c>
      <c r="C8" s="137">
        <v>1191</v>
      </c>
      <c r="D8" s="137">
        <v>817</v>
      </c>
      <c r="E8" s="137">
        <v>374</v>
      </c>
      <c r="F8" s="137">
        <v>59</v>
      </c>
      <c r="G8" s="137">
        <v>2</v>
      </c>
      <c r="H8" s="137">
        <v>1</v>
      </c>
      <c r="I8" s="137">
        <v>0</v>
      </c>
      <c r="J8" s="137">
        <v>22</v>
      </c>
      <c r="K8" s="138">
        <v>34</v>
      </c>
    </row>
    <row r="9" spans="1:11" s="5" customFormat="1" ht="20.25" customHeight="1">
      <c r="A9" s="13"/>
      <c r="B9" s="14" t="s">
        <v>201</v>
      </c>
      <c r="C9" s="137">
        <v>2003</v>
      </c>
      <c r="D9" s="137">
        <v>1455</v>
      </c>
      <c r="E9" s="137">
        <v>548</v>
      </c>
      <c r="F9" s="137">
        <v>94</v>
      </c>
      <c r="G9" s="137">
        <v>7</v>
      </c>
      <c r="H9" s="137">
        <v>0</v>
      </c>
      <c r="I9" s="137">
        <v>0</v>
      </c>
      <c r="J9" s="137">
        <v>26</v>
      </c>
      <c r="K9" s="138">
        <v>61</v>
      </c>
    </row>
    <row r="10" spans="1:11" s="5" customFormat="1" ht="20.25" customHeight="1">
      <c r="A10" s="13"/>
      <c r="B10" s="14" t="s">
        <v>202</v>
      </c>
      <c r="C10" s="137">
        <v>2671</v>
      </c>
      <c r="D10" s="137">
        <v>1879</v>
      </c>
      <c r="E10" s="137">
        <v>792</v>
      </c>
      <c r="F10" s="137">
        <v>166</v>
      </c>
      <c r="G10" s="137">
        <v>14</v>
      </c>
      <c r="H10" s="137">
        <v>5</v>
      </c>
      <c r="I10" s="137">
        <v>0</v>
      </c>
      <c r="J10" s="137">
        <v>46</v>
      </c>
      <c r="K10" s="138">
        <v>101</v>
      </c>
    </row>
    <row r="11" spans="1:11" s="5" customFormat="1" ht="20.25" customHeight="1">
      <c r="A11" s="13"/>
      <c r="B11" s="14" t="s">
        <v>203</v>
      </c>
      <c r="C11" s="137">
        <v>3754</v>
      </c>
      <c r="D11" s="137">
        <v>2557</v>
      </c>
      <c r="E11" s="137">
        <v>1197</v>
      </c>
      <c r="F11" s="137">
        <v>254</v>
      </c>
      <c r="G11" s="137">
        <v>14</v>
      </c>
      <c r="H11" s="137">
        <v>4</v>
      </c>
      <c r="I11" s="137">
        <v>1</v>
      </c>
      <c r="J11" s="137">
        <v>79</v>
      </c>
      <c r="K11" s="138">
        <v>156</v>
      </c>
    </row>
    <row r="12" spans="1:11" s="5" customFormat="1" ht="20.25" customHeight="1">
      <c r="A12" s="13"/>
      <c r="B12" s="14" t="s">
        <v>19</v>
      </c>
      <c r="C12" s="137">
        <v>1786</v>
      </c>
      <c r="D12" s="137">
        <v>1246</v>
      </c>
      <c r="E12" s="137">
        <v>540</v>
      </c>
      <c r="F12" s="137">
        <v>141</v>
      </c>
      <c r="G12" s="137">
        <v>15</v>
      </c>
      <c r="H12" s="137">
        <v>5</v>
      </c>
      <c r="I12" s="137">
        <v>0</v>
      </c>
      <c r="J12" s="137">
        <v>39</v>
      </c>
      <c r="K12" s="138">
        <v>82</v>
      </c>
    </row>
    <row r="13" spans="1:11" s="5" customFormat="1" ht="20.25" customHeight="1">
      <c r="A13" s="13"/>
      <c r="B13" s="14" t="s">
        <v>20</v>
      </c>
      <c r="C13" s="137">
        <v>1261</v>
      </c>
      <c r="D13" s="137">
        <v>860</v>
      </c>
      <c r="E13" s="137">
        <v>401</v>
      </c>
      <c r="F13" s="137">
        <v>99</v>
      </c>
      <c r="G13" s="137">
        <v>4</v>
      </c>
      <c r="H13" s="137">
        <v>3</v>
      </c>
      <c r="I13" s="137">
        <v>0</v>
      </c>
      <c r="J13" s="137">
        <v>29</v>
      </c>
      <c r="K13" s="138">
        <v>63</v>
      </c>
    </row>
    <row r="14" spans="1:11" s="5" customFormat="1" ht="20.25" customHeight="1">
      <c r="A14" s="13"/>
      <c r="B14" s="144"/>
      <c r="C14" s="151"/>
      <c r="D14" s="151"/>
      <c r="E14" s="151"/>
      <c r="F14" s="151"/>
      <c r="G14" s="151"/>
      <c r="H14" s="151"/>
      <c r="I14" s="151"/>
      <c r="J14" s="151"/>
      <c r="K14" s="152"/>
    </row>
    <row r="15" spans="1:11" s="5" customFormat="1" ht="20.25" customHeight="1">
      <c r="A15" s="333" t="s">
        <v>21</v>
      </c>
      <c r="B15" s="334"/>
      <c r="C15" s="134">
        <f t="shared" ref="C15:K15" si="1">SUM(C16:C22)</f>
        <v>5362</v>
      </c>
      <c r="D15" s="134">
        <f t="shared" si="1"/>
        <v>3680</v>
      </c>
      <c r="E15" s="134">
        <f t="shared" si="1"/>
        <v>1682</v>
      </c>
      <c r="F15" s="134">
        <f t="shared" si="1"/>
        <v>440</v>
      </c>
      <c r="G15" s="134">
        <f t="shared" si="1"/>
        <v>33</v>
      </c>
      <c r="H15" s="134">
        <f t="shared" si="1"/>
        <v>14</v>
      </c>
      <c r="I15" s="134">
        <f t="shared" si="1"/>
        <v>0</v>
      </c>
      <c r="J15" s="134">
        <f t="shared" si="1"/>
        <v>122</v>
      </c>
      <c r="K15" s="135">
        <f t="shared" si="1"/>
        <v>271</v>
      </c>
    </row>
    <row r="16" spans="1:11" s="5" customFormat="1" ht="12" customHeight="1">
      <c r="A16" s="13"/>
      <c r="B16" s="14" t="s">
        <v>200</v>
      </c>
      <c r="C16" s="149">
        <v>338</v>
      </c>
      <c r="D16" s="149">
        <v>219</v>
      </c>
      <c r="E16" s="149">
        <v>119</v>
      </c>
      <c r="F16" s="149">
        <v>25</v>
      </c>
      <c r="G16" s="149">
        <v>1</v>
      </c>
      <c r="H16" s="149">
        <v>0</v>
      </c>
      <c r="I16" s="149">
        <v>0</v>
      </c>
      <c r="J16" s="149">
        <v>6</v>
      </c>
      <c r="K16" s="150">
        <v>18</v>
      </c>
    </row>
    <row r="17" spans="1:11" s="20" customFormat="1" ht="33" customHeight="1">
      <c r="A17" s="13"/>
      <c r="B17" s="14" t="s">
        <v>15</v>
      </c>
      <c r="C17" s="137">
        <v>270</v>
      </c>
      <c r="D17" s="137">
        <v>183</v>
      </c>
      <c r="E17" s="137">
        <v>87</v>
      </c>
      <c r="F17" s="137">
        <v>20</v>
      </c>
      <c r="G17" s="137">
        <v>1</v>
      </c>
      <c r="H17" s="137">
        <v>0</v>
      </c>
      <c r="I17" s="137">
        <v>0</v>
      </c>
      <c r="J17" s="137">
        <v>8</v>
      </c>
      <c r="K17" s="138">
        <v>11</v>
      </c>
    </row>
    <row r="18" spans="1:11" s="20" customFormat="1" ht="20.25" customHeight="1">
      <c r="A18" s="13"/>
      <c r="B18" s="14" t="s">
        <v>16</v>
      </c>
      <c r="C18" s="137">
        <v>523</v>
      </c>
      <c r="D18" s="137">
        <v>362</v>
      </c>
      <c r="E18" s="137">
        <v>161</v>
      </c>
      <c r="F18" s="137">
        <v>41</v>
      </c>
      <c r="G18" s="137">
        <v>5</v>
      </c>
      <c r="H18" s="137">
        <v>0</v>
      </c>
      <c r="I18" s="137">
        <v>0</v>
      </c>
      <c r="J18" s="137">
        <v>9</v>
      </c>
      <c r="K18" s="138">
        <v>27</v>
      </c>
    </row>
    <row r="19" spans="1:11" s="20" customFormat="1" ht="20.25" customHeight="1">
      <c r="A19" s="13"/>
      <c r="B19" s="14" t="s">
        <v>17</v>
      </c>
      <c r="C19" s="137">
        <v>1084</v>
      </c>
      <c r="D19" s="137">
        <v>741</v>
      </c>
      <c r="E19" s="137">
        <v>343</v>
      </c>
      <c r="F19" s="137">
        <v>79</v>
      </c>
      <c r="G19" s="137">
        <v>6</v>
      </c>
      <c r="H19" s="137">
        <v>3</v>
      </c>
      <c r="I19" s="137">
        <v>0</v>
      </c>
      <c r="J19" s="137">
        <v>20</v>
      </c>
      <c r="K19" s="138">
        <v>50</v>
      </c>
    </row>
    <row r="20" spans="1:11" s="20" customFormat="1" ht="20.25" customHeight="1">
      <c r="A20" s="13"/>
      <c r="B20" s="14" t="s">
        <v>18</v>
      </c>
      <c r="C20" s="137">
        <v>1668</v>
      </c>
      <c r="D20" s="137">
        <v>1141</v>
      </c>
      <c r="E20" s="137">
        <v>527</v>
      </c>
      <c r="F20" s="137">
        <v>143</v>
      </c>
      <c r="G20" s="137">
        <v>10</v>
      </c>
      <c r="H20" s="137">
        <v>4</v>
      </c>
      <c r="I20" s="137">
        <v>0</v>
      </c>
      <c r="J20" s="137">
        <v>43</v>
      </c>
      <c r="K20" s="138">
        <v>86</v>
      </c>
    </row>
    <row r="21" spans="1:11" s="20" customFormat="1" ht="20.25" customHeight="1">
      <c r="A21" s="13"/>
      <c r="B21" s="14" t="s">
        <v>19</v>
      </c>
      <c r="C21" s="137">
        <v>828</v>
      </c>
      <c r="D21" s="137">
        <v>576</v>
      </c>
      <c r="E21" s="137">
        <v>252</v>
      </c>
      <c r="F21" s="137">
        <v>73</v>
      </c>
      <c r="G21" s="137">
        <v>8</v>
      </c>
      <c r="H21" s="137">
        <v>4</v>
      </c>
      <c r="I21" s="137">
        <v>0</v>
      </c>
      <c r="J21" s="137">
        <v>18</v>
      </c>
      <c r="K21" s="138">
        <v>43</v>
      </c>
    </row>
    <row r="22" spans="1:11" s="20" customFormat="1" ht="20.25" customHeight="1">
      <c r="A22" s="13"/>
      <c r="B22" s="14" t="s">
        <v>20</v>
      </c>
      <c r="C22" s="137">
        <v>651</v>
      </c>
      <c r="D22" s="137">
        <v>458</v>
      </c>
      <c r="E22" s="137">
        <v>193</v>
      </c>
      <c r="F22" s="137">
        <v>59</v>
      </c>
      <c r="G22" s="137">
        <v>2</v>
      </c>
      <c r="H22" s="137">
        <v>3</v>
      </c>
      <c r="I22" s="137">
        <v>0</v>
      </c>
      <c r="J22" s="137">
        <v>18</v>
      </c>
      <c r="K22" s="138">
        <v>36</v>
      </c>
    </row>
    <row r="23" spans="1:11" s="20" customFormat="1" ht="20.25" customHeight="1">
      <c r="A23" s="333" t="s">
        <v>22</v>
      </c>
      <c r="B23" s="334"/>
      <c r="C23" s="134">
        <f t="shared" ref="C23:K23" si="2">SUM(C24:C30)</f>
        <v>8638</v>
      </c>
      <c r="D23" s="134">
        <f t="shared" si="2"/>
        <v>6041</v>
      </c>
      <c r="E23" s="134">
        <f t="shared" si="2"/>
        <v>2597</v>
      </c>
      <c r="F23" s="134">
        <f t="shared" si="2"/>
        <v>433</v>
      </c>
      <c r="G23" s="134">
        <f t="shared" si="2"/>
        <v>25</v>
      </c>
      <c r="H23" s="134">
        <f t="shared" si="2"/>
        <v>4</v>
      </c>
      <c r="I23" s="134">
        <f t="shared" si="2"/>
        <v>1</v>
      </c>
      <c r="J23" s="134">
        <f t="shared" si="2"/>
        <v>135</v>
      </c>
      <c r="K23" s="135">
        <f t="shared" si="2"/>
        <v>268</v>
      </c>
    </row>
    <row r="24" spans="1:11" s="20" customFormat="1" ht="20.25" customHeight="1">
      <c r="A24" s="13"/>
      <c r="B24" s="14" t="s">
        <v>200</v>
      </c>
      <c r="C24" s="137">
        <v>996</v>
      </c>
      <c r="D24" s="137">
        <v>688</v>
      </c>
      <c r="E24" s="137">
        <v>308</v>
      </c>
      <c r="F24" s="137">
        <v>35</v>
      </c>
      <c r="G24" s="137">
        <v>1</v>
      </c>
      <c r="H24" s="137">
        <v>0</v>
      </c>
      <c r="I24" s="137">
        <v>0</v>
      </c>
      <c r="J24" s="137">
        <v>10</v>
      </c>
      <c r="K24" s="138">
        <v>24</v>
      </c>
    </row>
    <row r="25" spans="1:11" s="20" customFormat="1" ht="20.25" customHeight="1">
      <c r="A25" s="13"/>
      <c r="B25" s="14" t="s">
        <v>204</v>
      </c>
      <c r="C25" s="137">
        <v>921</v>
      </c>
      <c r="D25" s="137">
        <v>634</v>
      </c>
      <c r="E25" s="137">
        <v>287</v>
      </c>
      <c r="F25" s="137">
        <v>39</v>
      </c>
      <c r="G25" s="137">
        <v>1</v>
      </c>
      <c r="H25" s="137">
        <v>1</v>
      </c>
      <c r="I25" s="137">
        <v>0</v>
      </c>
      <c r="J25" s="137">
        <v>14</v>
      </c>
      <c r="K25" s="138">
        <v>23</v>
      </c>
    </row>
    <row r="26" spans="1:11" s="20" customFormat="1" ht="20.25" customHeight="1">
      <c r="A26" s="13"/>
      <c r="B26" s="14" t="s">
        <v>16</v>
      </c>
      <c r="C26" s="137">
        <v>1480</v>
      </c>
      <c r="D26" s="137">
        <v>1093</v>
      </c>
      <c r="E26" s="137">
        <v>387</v>
      </c>
      <c r="F26" s="137">
        <v>53</v>
      </c>
      <c r="G26" s="137">
        <v>2</v>
      </c>
      <c r="H26" s="137">
        <v>0</v>
      </c>
      <c r="I26" s="137">
        <v>0</v>
      </c>
      <c r="J26" s="137">
        <v>17</v>
      </c>
      <c r="K26" s="138">
        <v>34</v>
      </c>
    </row>
    <row r="27" spans="1:11" s="20" customFormat="1" ht="33" customHeight="1">
      <c r="A27" s="13"/>
      <c r="B27" s="14" t="s">
        <v>17</v>
      </c>
      <c r="C27" s="137">
        <v>1587</v>
      </c>
      <c r="D27" s="137">
        <v>1138</v>
      </c>
      <c r="E27" s="137">
        <v>449</v>
      </c>
      <c r="F27" s="137">
        <v>87</v>
      </c>
      <c r="G27" s="137">
        <v>8</v>
      </c>
      <c r="H27" s="137">
        <v>2</v>
      </c>
      <c r="I27" s="137">
        <v>0</v>
      </c>
      <c r="J27" s="137">
        <v>26</v>
      </c>
      <c r="K27" s="138">
        <v>51</v>
      </c>
    </row>
    <row r="28" spans="1:11" s="20" customFormat="1" ht="20.25" customHeight="1">
      <c r="A28" s="13"/>
      <c r="B28" s="14" t="s">
        <v>18</v>
      </c>
      <c r="C28" s="137">
        <v>2086</v>
      </c>
      <c r="D28" s="137">
        <v>1416</v>
      </c>
      <c r="E28" s="137">
        <v>670</v>
      </c>
      <c r="F28" s="137">
        <v>111</v>
      </c>
      <c r="G28" s="137">
        <v>4</v>
      </c>
      <c r="H28" s="137">
        <v>0</v>
      </c>
      <c r="I28" s="137">
        <v>1</v>
      </c>
      <c r="J28" s="137">
        <v>36</v>
      </c>
      <c r="K28" s="138">
        <v>70</v>
      </c>
    </row>
    <row r="29" spans="1:11" s="20" customFormat="1" ht="20.25" customHeight="1">
      <c r="A29" s="13"/>
      <c r="B29" s="14" t="s">
        <v>19</v>
      </c>
      <c r="C29" s="137">
        <v>958</v>
      </c>
      <c r="D29" s="137">
        <v>670</v>
      </c>
      <c r="E29" s="137">
        <v>288</v>
      </c>
      <c r="F29" s="137">
        <v>68</v>
      </c>
      <c r="G29" s="137">
        <v>7</v>
      </c>
      <c r="H29" s="137">
        <v>1</v>
      </c>
      <c r="I29" s="137">
        <v>0</v>
      </c>
      <c r="J29" s="137">
        <v>21</v>
      </c>
      <c r="K29" s="138">
        <v>39</v>
      </c>
    </row>
    <row r="30" spans="1:11" s="20" customFormat="1" ht="20.25" customHeight="1">
      <c r="A30" s="13"/>
      <c r="B30" s="14" t="s">
        <v>20</v>
      </c>
      <c r="C30" s="137">
        <v>610</v>
      </c>
      <c r="D30" s="137">
        <v>402</v>
      </c>
      <c r="E30" s="137">
        <v>208</v>
      </c>
      <c r="F30" s="137">
        <v>40</v>
      </c>
      <c r="G30" s="137">
        <v>2</v>
      </c>
      <c r="H30" s="137">
        <v>0</v>
      </c>
      <c r="I30" s="137">
        <v>0</v>
      </c>
      <c r="J30" s="137">
        <v>11</v>
      </c>
      <c r="K30" s="138">
        <v>27</v>
      </c>
    </row>
    <row r="31" spans="1:11" s="20" customFormat="1" ht="20.25" customHeight="1">
      <c r="A31" s="24"/>
      <c r="B31" s="25"/>
      <c r="C31" s="142"/>
      <c r="D31" s="142"/>
      <c r="E31" s="142"/>
      <c r="F31" s="142"/>
      <c r="G31" s="142"/>
      <c r="H31" s="142"/>
      <c r="I31" s="142"/>
      <c r="J31" s="142"/>
      <c r="K31" s="154"/>
    </row>
    <row r="32" spans="1:11" ht="20.25" customHeight="1">
      <c r="C32" s="36" t="s">
        <v>205</v>
      </c>
      <c r="H32" s="28"/>
      <c r="K32" s="29" t="s">
        <v>23</v>
      </c>
    </row>
    <row r="33" spans="4:4" ht="20.25" customHeight="1">
      <c r="D33" s="30"/>
    </row>
    <row r="34" spans="4:4" ht="20.25" customHeight="1"/>
    <row r="35" spans="4:4" ht="20.25" customHeight="1"/>
    <row r="36" spans="4:4" ht="20.25" customHeight="1"/>
    <row r="37" spans="4:4" ht="12" customHeight="1"/>
    <row r="38" spans="4:4" ht="16.5" customHeight="1"/>
  </sheetData>
  <mergeCells count="7">
    <mergeCell ref="D4:E4"/>
    <mergeCell ref="F4:K4"/>
    <mergeCell ref="A15:B15"/>
    <mergeCell ref="A23:B23"/>
    <mergeCell ref="A4:B5"/>
    <mergeCell ref="C4:C5"/>
    <mergeCell ref="A6:B6"/>
  </mergeCells>
  <phoneticPr fontId="3"/>
  <printOptions horizontalCentered="1"/>
  <pageMargins left="0.78740157480314965" right="0.78740157480314965" top="0.78740157480314965" bottom="0.78740157480314965" header="0.39370078740157483" footer="0.19685039370078741"/>
  <pageSetup paperSize="9" scale="83"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FFFF99"/>
  </sheetPr>
  <dimension ref="A1:L38"/>
  <sheetViews>
    <sheetView zoomScale="85" zoomScaleNormal="85" workbookViewId="0">
      <selection activeCell="E21" sqref="E21"/>
    </sheetView>
  </sheetViews>
  <sheetFormatPr defaultRowHeight="13.5"/>
  <cols>
    <col min="1" max="1" width="2.625" style="3" customWidth="1"/>
    <col min="2" max="2" width="10.625" style="3" customWidth="1"/>
    <col min="3" max="7" width="10.5" style="3" customWidth="1"/>
    <col min="8" max="8" width="10.375" style="3" customWidth="1"/>
    <col min="9" max="10" width="10.5" style="3" customWidth="1"/>
    <col min="11" max="16384" width="9" style="3"/>
  </cols>
  <sheetData>
    <row r="1" spans="1:12" ht="18.75" customHeight="1"/>
    <row r="2" spans="1:12" ht="18.75" customHeight="1">
      <c r="A2" s="4" t="s">
        <v>24</v>
      </c>
      <c r="B2" s="4"/>
      <c r="C2" s="5"/>
      <c r="D2" s="5"/>
      <c r="E2" s="5"/>
      <c r="F2" s="5"/>
      <c r="G2" s="5"/>
      <c r="J2" s="6"/>
    </row>
    <row r="3" spans="1:12" ht="13.5" customHeight="1">
      <c r="A3" s="4"/>
      <c r="B3" s="4"/>
      <c r="C3" s="5"/>
      <c r="D3" s="5"/>
      <c r="E3" s="5"/>
      <c r="F3" s="5"/>
      <c r="G3" s="5"/>
      <c r="H3" s="6"/>
      <c r="I3" s="6"/>
      <c r="J3" s="7" t="str">
        <f>'[2]1(1) 集団健康教育の実施状況(地域保健推進担当係)'!J3</f>
        <v>令和2年度</v>
      </c>
    </row>
    <row r="4" spans="1:12" ht="18" customHeight="1">
      <c r="A4" s="346" t="s">
        <v>2</v>
      </c>
      <c r="B4" s="347"/>
      <c r="C4" s="350" t="s">
        <v>3</v>
      </c>
      <c r="D4" s="343" t="s">
        <v>4</v>
      </c>
      <c r="E4" s="344"/>
      <c r="F4" s="344"/>
      <c r="G4" s="344"/>
      <c r="H4" s="344"/>
      <c r="I4" s="344"/>
      <c r="J4" s="345"/>
    </row>
    <row r="5" spans="1:12" ht="41.25" customHeight="1">
      <c r="A5" s="348"/>
      <c r="B5" s="349"/>
      <c r="C5" s="351"/>
      <c r="D5" s="146" t="s">
        <v>5</v>
      </c>
      <c r="E5" s="146" t="s">
        <v>6</v>
      </c>
      <c r="F5" s="8" t="s">
        <v>7</v>
      </c>
      <c r="G5" s="8" t="s">
        <v>8</v>
      </c>
      <c r="H5" s="8" t="s">
        <v>206</v>
      </c>
      <c r="I5" s="8" t="s">
        <v>9</v>
      </c>
      <c r="J5" s="9" t="s">
        <v>10</v>
      </c>
    </row>
    <row r="6" spans="1:12" s="5" customFormat="1" ht="33" customHeight="1">
      <c r="A6" s="341" t="s">
        <v>11</v>
      </c>
      <c r="B6" s="342"/>
      <c r="C6" s="10">
        <f>SUM(C7:C15)</f>
        <v>50020</v>
      </c>
      <c r="D6" s="10">
        <f t="shared" ref="D6:J6" si="0">SUM(D7:D15)</f>
        <v>4367</v>
      </c>
      <c r="E6" s="10">
        <f t="shared" si="0"/>
        <v>449</v>
      </c>
      <c r="F6" s="10">
        <f t="shared" si="0"/>
        <v>97</v>
      </c>
      <c r="G6" s="10">
        <f t="shared" si="0"/>
        <v>17</v>
      </c>
      <c r="H6" s="134">
        <f t="shared" si="0"/>
        <v>787</v>
      </c>
      <c r="I6" s="10">
        <f t="shared" si="0"/>
        <v>429</v>
      </c>
      <c r="J6" s="11">
        <f t="shared" si="0"/>
        <v>2588</v>
      </c>
      <c r="L6" s="12"/>
    </row>
    <row r="7" spans="1:12" s="5" customFormat="1" ht="20.25" customHeight="1">
      <c r="A7" s="13"/>
      <c r="B7" s="14" t="s">
        <v>12</v>
      </c>
      <c r="C7" s="15">
        <v>1992</v>
      </c>
      <c r="D7" s="15">
        <v>129</v>
      </c>
      <c r="E7" s="15">
        <v>19</v>
      </c>
      <c r="F7" s="15">
        <v>1</v>
      </c>
      <c r="G7" s="15">
        <v>0</v>
      </c>
      <c r="H7" s="137">
        <v>16</v>
      </c>
      <c r="I7" s="15">
        <v>16</v>
      </c>
      <c r="J7" s="16">
        <v>77</v>
      </c>
      <c r="L7" s="12"/>
    </row>
    <row r="8" spans="1:12" s="5" customFormat="1" ht="20.25" customHeight="1">
      <c r="A8" s="13"/>
      <c r="B8" s="14" t="s">
        <v>13</v>
      </c>
      <c r="C8" s="15">
        <v>2647</v>
      </c>
      <c r="D8" s="15">
        <v>151</v>
      </c>
      <c r="E8" s="15">
        <v>26</v>
      </c>
      <c r="F8" s="15">
        <v>0</v>
      </c>
      <c r="G8" s="15">
        <v>0</v>
      </c>
      <c r="H8" s="137">
        <v>19</v>
      </c>
      <c r="I8" s="15">
        <v>15</v>
      </c>
      <c r="J8" s="16">
        <v>91</v>
      </c>
      <c r="L8" s="12"/>
    </row>
    <row r="9" spans="1:12" s="5" customFormat="1" ht="20.25" customHeight="1">
      <c r="A9" s="13"/>
      <c r="B9" s="14" t="s">
        <v>207</v>
      </c>
      <c r="C9" s="15">
        <v>3064</v>
      </c>
      <c r="D9" s="15">
        <v>199</v>
      </c>
      <c r="E9" s="15">
        <v>22</v>
      </c>
      <c r="F9" s="15">
        <v>3</v>
      </c>
      <c r="G9" s="15">
        <v>1</v>
      </c>
      <c r="H9" s="137">
        <v>32</v>
      </c>
      <c r="I9" s="15">
        <v>12</v>
      </c>
      <c r="J9" s="16">
        <v>129</v>
      </c>
      <c r="L9" s="12"/>
    </row>
    <row r="10" spans="1:12" s="5" customFormat="1" ht="20.25" customHeight="1">
      <c r="A10" s="13"/>
      <c r="B10" s="14" t="s">
        <v>15</v>
      </c>
      <c r="C10" s="15">
        <v>3371</v>
      </c>
      <c r="D10" s="15">
        <v>234</v>
      </c>
      <c r="E10" s="15">
        <v>35</v>
      </c>
      <c r="F10" s="15">
        <v>2</v>
      </c>
      <c r="G10" s="15">
        <v>2</v>
      </c>
      <c r="H10" s="137">
        <v>28</v>
      </c>
      <c r="I10" s="15">
        <v>24</v>
      </c>
      <c r="J10" s="16">
        <v>143</v>
      </c>
      <c r="L10" s="12"/>
    </row>
    <row r="11" spans="1:12" s="5" customFormat="1" ht="20.25" customHeight="1">
      <c r="A11" s="13"/>
      <c r="B11" s="14" t="s">
        <v>16</v>
      </c>
      <c r="C11" s="15">
        <v>4931</v>
      </c>
      <c r="D11" s="15">
        <v>297</v>
      </c>
      <c r="E11" s="15">
        <v>33</v>
      </c>
      <c r="F11" s="15">
        <v>9</v>
      </c>
      <c r="G11" s="15">
        <v>0</v>
      </c>
      <c r="H11" s="137">
        <v>53</v>
      </c>
      <c r="I11" s="15">
        <v>35</v>
      </c>
      <c r="J11" s="16">
        <v>167</v>
      </c>
      <c r="L11" s="12"/>
    </row>
    <row r="12" spans="1:12" s="5" customFormat="1" ht="20.25" customHeight="1">
      <c r="A12" s="13"/>
      <c r="B12" s="14" t="s">
        <v>202</v>
      </c>
      <c r="C12" s="15">
        <v>8683</v>
      </c>
      <c r="D12" s="15">
        <v>667</v>
      </c>
      <c r="E12" s="15">
        <v>76</v>
      </c>
      <c r="F12" s="15">
        <v>18</v>
      </c>
      <c r="G12" s="15">
        <v>3</v>
      </c>
      <c r="H12" s="137">
        <v>138</v>
      </c>
      <c r="I12" s="15">
        <v>63</v>
      </c>
      <c r="J12" s="16">
        <v>369</v>
      </c>
      <c r="L12" s="12"/>
    </row>
    <row r="13" spans="1:12" s="5" customFormat="1" ht="20.25" customHeight="1">
      <c r="A13" s="13"/>
      <c r="B13" s="14" t="s">
        <v>203</v>
      </c>
      <c r="C13" s="15">
        <v>11789</v>
      </c>
      <c r="D13" s="15">
        <v>1074</v>
      </c>
      <c r="E13" s="15">
        <v>120</v>
      </c>
      <c r="F13" s="15">
        <v>28</v>
      </c>
      <c r="G13" s="15">
        <v>9</v>
      </c>
      <c r="H13" s="137">
        <v>214</v>
      </c>
      <c r="I13" s="15">
        <v>99</v>
      </c>
      <c r="J13" s="16">
        <v>604</v>
      </c>
      <c r="L13" s="12"/>
    </row>
    <row r="14" spans="1:12" s="5" customFormat="1" ht="20.25" customHeight="1">
      <c r="A14" s="13"/>
      <c r="B14" s="14" t="s">
        <v>19</v>
      </c>
      <c r="C14" s="15">
        <v>7373</v>
      </c>
      <c r="D14" s="15">
        <v>784</v>
      </c>
      <c r="E14" s="15">
        <v>72</v>
      </c>
      <c r="F14" s="15">
        <v>17</v>
      </c>
      <c r="G14" s="15">
        <v>1</v>
      </c>
      <c r="H14" s="137">
        <v>157</v>
      </c>
      <c r="I14" s="15">
        <v>90</v>
      </c>
      <c r="J14" s="16">
        <v>447</v>
      </c>
      <c r="L14" s="12"/>
    </row>
    <row r="15" spans="1:12" s="5" customFormat="1" ht="20.25" customHeight="1">
      <c r="A15" s="13"/>
      <c r="B15" s="14" t="s">
        <v>20</v>
      </c>
      <c r="C15" s="15">
        <v>6170</v>
      </c>
      <c r="D15" s="15">
        <v>832</v>
      </c>
      <c r="E15" s="15">
        <v>46</v>
      </c>
      <c r="F15" s="15">
        <v>19</v>
      </c>
      <c r="G15" s="15">
        <v>1</v>
      </c>
      <c r="H15" s="137">
        <v>130</v>
      </c>
      <c r="I15" s="15">
        <v>75</v>
      </c>
      <c r="J15" s="16">
        <v>561</v>
      </c>
      <c r="L15" s="12"/>
    </row>
    <row r="16" spans="1:12" s="5" customFormat="1" ht="12" customHeight="1">
      <c r="A16" s="13"/>
      <c r="B16" s="144"/>
      <c r="C16" s="18"/>
      <c r="D16" s="18"/>
      <c r="E16" s="18"/>
      <c r="F16" s="18"/>
      <c r="G16" s="18"/>
      <c r="H16" s="139"/>
      <c r="I16" s="18"/>
      <c r="J16" s="19"/>
      <c r="L16" s="12"/>
    </row>
    <row r="17" spans="1:12" s="20" customFormat="1" ht="33" customHeight="1">
      <c r="A17" s="333" t="s">
        <v>21</v>
      </c>
      <c r="B17" s="334"/>
      <c r="C17" s="10">
        <f>SUM(C18:C26)</f>
        <v>17598</v>
      </c>
      <c r="D17" s="10">
        <f t="shared" ref="D17:J17" si="1">SUM(D18:D26)</f>
        <v>1907</v>
      </c>
      <c r="E17" s="10">
        <f t="shared" si="1"/>
        <v>127</v>
      </c>
      <c r="F17" s="10">
        <f t="shared" si="1"/>
        <v>42</v>
      </c>
      <c r="G17" s="10">
        <f t="shared" si="1"/>
        <v>8</v>
      </c>
      <c r="H17" s="134">
        <f t="shared" si="1"/>
        <v>395</v>
      </c>
      <c r="I17" s="10">
        <f t="shared" si="1"/>
        <v>156</v>
      </c>
      <c r="J17" s="11">
        <f t="shared" si="1"/>
        <v>1179</v>
      </c>
      <c r="L17" s="31"/>
    </row>
    <row r="18" spans="1:12" s="20" customFormat="1" ht="20.25" customHeight="1">
      <c r="A18" s="13"/>
      <c r="B18" s="14" t="s">
        <v>12</v>
      </c>
      <c r="C18" s="21">
        <v>540</v>
      </c>
      <c r="D18" s="21">
        <v>30</v>
      </c>
      <c r="E18" s="21">
        <v>5</v>
      </c>
      <c r="F18" s="21">
        <v>0</v>
      </c>
      <c r="G18" s="21">
        <v>0</v>
      </c>
      <c r="H18" s="137">
        <v>4</v>
      </c>
      <c r="I18" s="21">
        <v>3</v>
      </c>
      <c r="J18" s="22">
        <v>18</v>
      </c>
      <c r="L18" s="12"/>
    </row>
    <row r="19" spans="1:12" s="20" customFormat="1" ht="20.25" customHeight="1">
      <c r="A19" s="13"/>
      <c r="B19" s="14" t="s">
        <v>13</v>
      </c>
      <c r="C19" s="21">
        <v>663</v>
      </c>
      <c r="D19" s="21">
        <v>36</v>
      </c>
      <c r="E19" s="21">
        <v>5</v>
      </c>
      <c r="F19" s="21">
        <v>0</v>
      </c>
      <c r="G19" s="21">
        <v>0</v>
      </c>
      <c r="H19" s="137">
        <v>7</v>
      </c>
      <c r="I19" s="21">
        <v>1</v>
      </c>
      <c r="J19" s="23">
        <v>23</v>
      </c>
      <c r="L19" s="12"/>
    </row>
    <row r="20" spans="1:12" s="20" customFormat="1" ht="20.25" customHeight="1">
      <c r="A20" s="13"/>
      <c r="B20" s="14" t="s">
        <v>207</v>
      </c>
      <c r="C20" s="21">
        <v>772</v>
      </c>
      <c r="D20" s="21">
        <v>79</v>
      </c>
      <c r="E20" s="21">
        <v>4</v>
      </c>
      <c r="F20" s="21">
        <v>2</v>
      </c>
      <c r="G20" s="21">
        <v>0</v>
      </c>
      <c r="H20" s="137">
        <v>14</v>
      </c>
      <c r="I20" s="21">
        <v>4</v>
      </c>
      <c r="J20" s="23">
        <v>55</v>
      </c>
      <c r="L20" s="12"/>
    </row>
    <row r="21" spans="1:12" s="20" customFormat="1" ht="20.25" customHeight="1">
      <c r="A21" s="13"/>
      <c r="B21" s="14" t="s">
        <v>15</v>
      </c>
      <c r="C21" s="21">
        <v>785</v>
      </c>
      <c r="D21" s="21">
        <v>70</v>
      </c>
      <c r="E21" s="21">
        <v>8</v>
      </c>
      <c r="F21" s="21">
        <v>1</v>
      </c>
      <c r="G21" s="21">
        <v>1</v>
      </c>
      <c r="H21" s="137">
        <v>12</v>
      </c>
      <c r="I21" s="21">
        <v>3</v>
      </c>
      <c r="J21" s="23">
        <v>45</v>
      </c>
      <c r="L21" s="12"/>
    </row>
    <row r="22" spans="1:12" s="20" customFormat="1" ht="20.25" customHeight="1">
      <c r="A22" s="13"/>
      <c r="B22" s="14" t="s">
        <v>16</v>
      </c>
      <c r="C22" s="21">
        <v>1200</v>
      </c>
      <c r="D22" s="21">
        <v>97</v>
      </c>
      <c r="E22" s="21">
        <v>5</v>
      </c>
      <c r="F22" s="21">
        <v>1</v>
      </c>
      <c r="G22" s="21">
        <v>0</v>
      </c>
      <c r="H22" s="137">
        <v>19</v>
      </c>
      <c r="I22" s="21">
        <v>7</v>
      </c>
      <c r="J22" s="23">
        <v>65</v>
      </c>
      <c r="L22" s="12"/>
    </row>
    <row r="23" spans="1:12" s="20" customFormat="1" ht="20.25" customHeight="1">
      <c r="A23" s="13"/>
      <c r="B23" s="14" t="s">
        <v>17</v>
      </c>
      <c r="C23" s="21">
        <v>3162</v>
      </c>
      <c r="D23" s="21">
        <v>292</v>
      </c>
      <c r="E23" s="21">
        <v>16</v>
      </c>
      <c r="F23" s="21">
        <v>12</v>
      </c>
      <c r="G23" s="21">
        <v>1</v>
      </c>
      <c r="H23" s="137">
        <v>72</v>
      </c>
      <c r="I23" s="21">
        <v>20</v>
      </c>
      <c r="J23" s="23">
        <v>171</v>
      </c>
      <c r="L23" s="12"/>
    </row>
    <row r="24" spans="1:12" s="20" customFormat="1" ht="20.25" customHeight="1">
      <c r="A24" s="13"/>
      <c r="B24" s="14" t="s">
        <v>18</v>
      </c>
      <c r="C24" s="21">
        <v>4747</v>
      </c>
      <c r="D24" s="21">
        <v>530</v>
      </c>
      <c r="E24" s="21">
        <v>47</v>
      </c>
      <c r="F24" s="21">
        <v>9</v>
      </c>
      <c r="G24" s="21">
        <v>5</v>
      </c>
      <c r="H24" s="137">
        <v>120</v>
      </c>
      <c r="I24" s="21">
        <v>42</v>
      </c>
      <c r="J24" s="23">
        <v>307</v>
      </c>
      <c r="L24" s="12"/>
    </row>
    <row r="25" spans="1:12" s="20" customFormat="1" ht="20.25" customHeight="1">
      <c r="A25" s="13"/>
      <c r="B25" s="14" t="s">
        <v>208</v>
      </c>
      <c r="C25" s="21">
        <v>3109</v>
      </c>
      <c r="D25" s="21">
        <v>388</v>
      </c>
      <c r="E25" s="21">
        <v>24</v>
      </c>
      <c r="F25" s="21">
        <v>10</v>
      </c>
      <c r="G25" s="21">
        <v>1</v>
      </c>
      <c r="H25" s="137">
        <v>81</v>
      </c>
      <c r="I25" s="21">
        <v>40</v>
      </c>
      <c r="J25" s="23">
        <v>232</v>
      </c>
      <c r="L25" s="12"/>
    </row>
    <row r="26" spans="1:12" s="20" customFormat="1" ht="20.25" customHeight="1">
      <c r="A26" s="13"/>
      <c r="B26" s="14" t="s">
        <v>20</v>
      </c>
      <c r="C26" s="21">
        <v>2620</v>
      </c>
      <c r="D26" s="21">
        <v>385</v>
      </c>
      <c r="E26" s="21">
        <v>13</v>
      </c>
      <c r="F26" s="21">
        <v>7</v>
      </c>
      <c r="G26" s="21">
        <v>0</v>
      </c>
      <c r="H26" s="137">
        <v>66</v>
      </c>
      <c r="I26" s="21">
        <v>36</v>
      </c>
      <c r="J26" s="23">
        <v>263</v>
      </c>
      <c r="L26" s="12"/>
    </row>
    <row r="27" spans="1:12" s="20" customFormat="1" ht="33" customHeight="1">
      <c r="A27" s="333" t="s">
        <v>22</v>
      </c>
      <c r="B27" s="333"/>
      <c r="C27" s="10">
        <f>SUM(C28:C36)</f>
        <v>32422</v>
      </c>
      <c r="D27" s="10">
        <f t="shared" ref="D27:J27" si="2">SUM(D28:D36)</f>
        <v>2460</v>
      </c>
      <c r="E27" s="10">
        <f t="shared" si="2"/>
        <v>322</v>
      </c>
      <c r="F27" s="10">
        <f t="shared" si="2"/>
        <v>55</v>
      </c>
      <c r="G27" s="10">
        <f t="shared" si="2"/>
        <v>9</v>
      </c>
      <c r="H27" s="134">
        <f t="shared" si="2"/>
        <v>392</v>
      </c>
      <c r="I27" s="10">
        <f t="shared" si="2"/>
        <v>273</v>
      </c>
      <c r="J27" s="11">
        <f t="shared" si="2"/>
        <v>1409</v>
      </c>
      <c r="L27" s="12"/>
    </row>
    <row r="28" spans="1:12" s="20" customFormat="1" ht="20.25" customHeight="1">
      <c r="A28" s="13"/>
      <c r="B28" s="14" t="s">
        <v>12</v>
      </c>
      <c r="C28" s="21">
        <v>1452</v>
      </c>
      <c r="D28" s="21">
        <v>99</v>
      </c>
      <c r="E28" s="21">
        <v>14</v>
      </c>
      <c r="F28" s="21">
        <v>1</v>
      </c>
      <c r="G28" s="21">
        <v>0</v>
      </c>
      <c r="H28" s="137">
        <v>12</v>
      </c>
      <c r="I28" s="21">
        <v>13</v>
      </c>
      <c r="J28" s="23">
        <v>59</v>
      </c>
      <c r="L28" s="31"/>
    </row>
    <row r="29" spans="1:12" s="20" customFormat="1" ht="20.25" customHeight="1">
      <c r="A29" s="13"/>
      <c r="B29" s="14" t="s">
        <v>209</v>
      </c>
      <c r="C29" s="21">
        <v>1984</v>
      </c>
      <c r="D29" s="21">
        <v>115</v>
      </c>
      <c r="E29" s="21">
        <v>21</v>
      </c>
      <c r="F29" s="21">
        <v>0</v>
      </c>
      <c r="G29" s="21">
        <v>0</v>
      </c>
      <c r="H29" s="137">
        <v>12</v>
      </c>
      <c r="I29" s="21">
        <v>14</v>
      </c>
      <c r="J29" s="23">
        <v>68</v>
      </c>
      <c r="L29" s="12"/>
    </row>
    <row r="30" spans="1:12" s="20" customFormat="1" ht="20.25" customHeight="1">
      <c r="A30" s="13"/>
      <c r="B30" s="14" t="s">
        <v>207</v>
      </c>
      <c r="C30" s="21">
        <v>2292</v>
      </c>
      <c r="D30" s="21">
        <v>120</v>
      </c>
      <c r="E30" s="21">
        <v>18</v>
      </c>
      <c r="F30" s="21">
        <v>1</v>
      </c>
      <c r="G30" s="21">
        <v>1</v>
      </c>
      <c r="H30" s="137">
        <v>18</v>
      </c>
      <c r="I30" s="21">
        <v>8</v>
      </c>
      <c r="J30" s="23">
        <v>74</v>
      </c>
      <c r="L30" s="12"/>
    </row>
    <row r="31" spans="1:12" s="20" customFormat="1" ht="20.25" customHeight="1">
      <c r="A31" s="13"/>
      <c r="B31" s="14" t="s">
        <v>15</v>
      </c>
      <c r="C31" s="21">
        <v>2586</v>
      </c>
      <c r="D31" s="21">
        <v>164</v>
      </c>
      <c r="E31" s="21">
        <v>27</v>
      </c>
      <c r="F31" s="21">
        <v>1</v>
      </c>
      <c r="G31" s="21">
        <v>1</v>
      </c>
      <c r="H31" s="137">
        <v>16</v>
      </c>
      <c r="I31" s="21">
        <v>21</v>
      </c>
      <c r="J31" s="23">
        <v>98</v>
      </c>
      <c r="L31" s="12"/>
    </row>
    <row r="32" spans="1:12" s="20" customFormat="1" ht="20.25" customHeight="1">
      <c r="A32" s="13"/>
      <c r="B32" s="14" t="s">
        <v>201</v>
      </c>
      <c r="C32" s="21">
        <v>3731</v>
      </c>
      <c r="D32" s="21">
        <v>200</v>
      </c>
      <c r="E32" s="21">
        <v>28</v>
      </c>
      <c r="F32" s="21">
        <v>8</v>
      </c>
      <c r="G32" s="21">
        <v>0</v>
      </c>
      <c r="H32" s="137">
        <v>34</v>
      </c>
      <c r="I32" s="21">
        <v>28</v>
      </c>
      <c r="J32" s="23">
        <v>102</v>
      </c>
      <c r="L32" s="12"/>
    </row>
    <row r="33" spans="1:12" s="20" customFormat="1" ht="20.25" customHeight="1">
      <c r="A33" s="13"/>
      <c r="B33" s="14" t="s">
        <v>17</v>
      </c>
      <c r="C33" s="21">
        <v>5521</v>
      </c>
      <c r="D33" s="21">
        <v>375</v>
      </c>
      <c r="E33" s="21">
        <v>60</v>
      </c>
      <c r="F33" s="21">
        <v>6</v>
      </c>
      <c r="G33" s="21">
        <v>2</v>
      </c>
      <c r="H33" s="137">
        <v>66</v>
      </c>
      <c r="I33" s="21">
        <v>43</v>
      </c>
      <c r="J33" s="23">
        <v>198</v>
      </c>
      <c r="L33" s="12"/>
    </row>
    <row r="34" spans="1:12" s="20" customFormat="1" ht="20.25" customHeight="1">
      <c r="A34" s="13"/>
      <c r="B34" s="14" t="s">
        <v>18</v>
      </c>
      <c r="C34" s="21">
        <v>7042</v>
      </c>
      <c r="D34" s="21">
        <v>544</v>
      </c>
      <c r="E34" s="21">
        <v>73</v>
      </c>
      <c r="F34" s="21">
        <v>19</v>
      </c>
      <c r="G34" s="21">
        <v>4</v>
      </c>
      <c r="H34" s="137">
        <v>94</v>
      </c>
      <c r="I34" s="21">
        <v>57</v>
      </c>
      <c r="J34" s="23">
        <v>297</v>
      </c>
      <c r="L34" s="12"/>
    </row>
    <row r="35" spans="1:12" s="20" customFormat="1" ht="20.25" customHeight="1">
      <c r="A35" s="13"/>
      <c r="B35" s="14" t="s">
        <v>19</v>
      </c>
      <c r="C35" s="21">
        <v>4264</v>
      </c>
      <c r="D35" s="21">
        <v>396</v>
      </c>
      <c r="E35" s="21">
        <v>48</v>
      </c>
      <c r="F35" s="21">
        <v>7</v>
      </c>
      <c r="G35" s="21">
        <v>0</v>
      </c>
      <c r="H35" s="137">
        <v>76</v>
      </c>
      <c r="I35" s="21">
        <v>50</v>
      </c>
      <c r="J35" s="23">
        <v>215</v>
      </c>
      <c r="L35" s="12"/>
    </row>
    <row r="36" spans="1:12" s="20" customFormat="1" ht="20.25" customHeight="1">
      <c r="A36" s="13"/>
      <c r="B36" s="14" t="s">
        <v>20</v>
      </c>
      <c r="C36" s="21">
        <v>3550</v>
      </c>
      <c r="D36" s="21">
        <v>447</v>
      </c>
      <c r="E36" s="21">
        <v>33</v>
      </c>
      <c r="F36" s="21">
        <v>12</v>
      </c>
      <c r="G36" s="21">
        <v>1</v>
      </c>
      <c r="H36" s="137">
        <v>64</v>
      </c>
      <c r="I36" s="21">
        <v>39</v>
      </c>
      <c r="J36" s="23">
        <v>298</v>
      </c>
      <c r="L36" s="12"/>
    </row>
    <row r="37" spans="1:12" s="20" customFormat="1" ht="12" customHeight="1">
      <c r="A37" s="24"/>
      <c r="B37" s="25"/>
      <c r="C37" s="26"/>
      <c r="D37" s="26"/>
      <c r="E37" s="26"/>
      <c r="F37" s="26"/>
      <c r="G37" s="26"/>
      <c r="H37" s="142"/>
      <c r="I37" s="26"/>
      <c r="J37" s="27"/>
    </row>
    <row r="38" spans="1:12" ht="16.5" customHeight="1">
      <c r="B38" s="36" t="s">
        <v>205</v>
      </c>
      <c r="H38" s="28"/>
      <c r="I38" s="28"/>
      <c r="J38" s="29" t="s">
        <v>23</v>
      </c>
    </row>
  </sheetData>
  <mergeCells count="6">
    <mergeCell ref="D4:J4"/>
    <mergeCell ref="A27:B27"/>
    <mergeCell ref="A4:B5"/>
    <mergeCell ref="C4:C5"/>
    <mergeCell ref="A6:B6"/>
    <mergeCell ref="A17:B17"/>
  </mergeCells>
  <phoneticPr fontId="3"/>
  <printOptions horizontalCentered="1"/>
  <pageMargins left="0.78740157480314965" right="0.78740157480314965" top="0.78740157480314965" bottom="0.78740157480314965" header="0.39370078740157483" footer="0.19685039370078741"/>
  <pageSetup paperSize="9" scale="89" orientation="portrait" r:id="rId1"/>
  <headerFooter alignWithMargins="0"/>
  <rowBreaks count="3" manualBreakCount="3">
    <brk id="44" max="16383" man="1"/>
    <brk id="78" max="16383" man="1"/>
    <brk id="112"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FFFF99"/>
  </sheetPr>
  <dimension ref="A1:K38"/>
  <sheetViews>
    <sheetView zoomScale="85" zoomScaleNormal="85" workbookViewId="0">
      <selection activeCell="E17" sqref="E17"/>
    </sheetView>
  </sheetViews>
  <sheetFormatPr defaultRowHeight="13.5"/>
  <cols>
    <col min="1" max="1" width="2.625" style="3" customWidth="1"/>
    <col min="2" max="2" width="10.625" style="3" customWidth="1"/>
    <col min="3" max="9" width="10.5" style="3" customWidth="1"/>
    <col min="10" max="16384" width="9" style="3"/>
  </cols>
  <sheetData>
    <row r="1" spans="1:11" ht="18.75" customHeight="1"/>
    <row r="2" spans="1:11" ht="18.75" customHeight="1">
      <c r="A2" s="4" t="s">
        <v>25</v>
      </c>
      <c r="B2" s="4"/>
      <c r="C2" s="5"/>
      <c r="D2" s="5"/>
      <c r="E2" s="5"/>
      <c r="F2" s="5"/>
      <c r="G2" s="5"/>
      <c r="I2" s="6"/>
    </row>
    <row r="3" spans="1:11" ht="13.5" customHeight="1">
      <c r="A3" s="4"/>
      <c r="B3" s="4"/>
      <c r="C3" s="5"/>
      <c r="D3" s="5"/>
      <c r="E3" s="5"/>
      <c r="F3" s="5"/>
      <c r="G3" s="5"/>
      <c r="H3" s="6"/>
      <c r="I3" s="7" t="str">
        <f>'[2]1(1) 集団健康教育の実施状況(地域保健推進担当係)'!J3</f>
        <v>令和2年度</v>
      </c>
    </row>
    <row r="4" spans="1:11" ht="18" customHeight="1">
      <c r="A4" s="346" t="s">
        <v>2</v>
      </c>
      <c r="B4" s="347"/>
      <c r="C4" s="343" t="s">
        <v>3</v>
      </c>
      <c r="D4" s="343" t="s">
        <v>4</v>
      </c>
      <c r="E4" s="344"/>
      <c r="F4" s="344"/>
      <c r="G4" s="344"/>
      <c r="H4" s="344"/>
      <c r="I4" s="345"/>
    </row>
    <row r="5" spans="1:11" ht="41.25" customHeight="1">
      <c r="A5" s="348"/>
      <c r="B5" s="349"/>
      <c r="C5" s="351"/>
      <c r="D5" s="146" t="s">
        <v>5</v>
      </c>
      <c r="E5" s="146" t="s">
        <v>6</v>
      </c>
      <c r="F5" s="8" t="s">
        <v>7</v>
      </c>
      <c r="G5" s="8" t="s">
        <v>8</v>
      </c>
      <c r="H5" s="8" t="s">
        <v>9</v>
      </c>
      <c r="I5" s="9" t="s">
        <v>10</v>
      </c>
    </row>
    <row r="6" spans="1:11" s="5" customFormat="1" ht="33" customHeight="1">
      <c r="A6" s="341" t="s">
        <v>11</v>
      </c>
      <c r="B6" s="342"/>
      <c r="C6" s="10">
        <f>SUM(C7:C15)</f>
        <v>24439</v>
      </c>
      <c r="D6" s="10">
        <f t="shared" ref="D6:I6" si="0">SUM(D7:D15)</f>
        <v>906</v>
      </c>
      <c r="E6" s="10">
        <f t="shared" si="0"/>
        <v>205</v>
      </c>
      <c r="F6" s="10">
        <f t="shared" si="0"/>
        <v>11</v>
      </c>
      <c r="G6" s="10">
        <f t="shared" si="0"/>
        <v>17</v>
      </c>
      <c r="H6" s="10">
        <f t="shared" si="0"/>
        <v>438</v>
      </c>
      <c r="I6" s="11">
        <f t="shared" si="0"/>
        <v>235</v>
      </c>
      <c r="K6" s="12"/>
    </row>
    <row r="7" spans="1:11" s="5" customFormat="1" ht="20.25" customHeight="1">
      <c r="A7" s="13"/>
      <c r="B7" s="14" t="s">
        <v>12</v>
      </c>
      <c r="C7" s="15">
        <v>1351</v>
      </c>
      <c r="D7" s="15">
        <v>5</v>
      </c>
      <c r="E7" s="15">
        <v>3</v>
      </c>
      <c r="F7" s="15">
        <v>0</v>
      </c>
      <c r="G7" s="15">
        <v>0</v>
      </c>
      <c r="H7" s="15">
        <v>0</v>
      </c>
      <c r="I7" s="16">
        <v>2</v>
      </c>
      <c r="K7" s="12"/>
    </row>
    <row r="8" spans="1:11" s="5" customFormat="1" ht="20.25" customHeight="1">
      <c r="A8" s="13"/>
      <c r="B8" s="14" t="s">
        <v>13</v>
      </c>
      <c r="C8" s="15">
        <v>1408</v>
      </c>
      <c r="D8" s="15">
        <v>24</v>
      </c>
      <c r="E8" s="15">
        <v>8</v>
      </c>
      <c r="F8" s="15">
        <v>1</v>
      </c>
      <c r="G8" s="15">
        <v>1</v>
      </c>
      <c r="H8" s="15">
        <v>8</v>
      </c>
      <c r="I8" s="16">
        <v>6</v>
      </c>
      <c r="K8" s="12"/>
    </row>
    <row r="9" spans="1:11" s="5" customFormat="1" ht="20.25" customHeight="1">
      <c r="A9" s="13"/>
      <c r="B9" s="14" t="s">
        <v>14</v>
      </c>
      <c r="C9" s="15">
        <v>1491</v>
      </c>
      <c r="D9" s="15">
        <v>22</v>
      </c>
      <c r="E9" s="15">
        <v>9</v>
      </c>
      <c r="F9" s="15">
        <v>0</v>
      </c>
      <c r="G9" s="15">
        <v>0</v>
      </c>
      <c r="H9" s="15">
        <v>7</v>
      </c>
      <c r="I9" s="16">
        <v>6</v>
      </c>
      <c r="K9" s="12"/>
    </row>
    <row r="10" spans="1:11" s="5" customFormat="1" ht="20.25" customHeight="1">
      <c r="A10" s="13"/>
      <c r="B10" s="14" t="s">
        <v>15</v>
      </c>
      <c r="C10" s="15">
        <v>1702</v>
      </c>
      <c r="D10" s="15">
        <v>44</v>
      </c>
      <c r="E10" s="15">
        <v>10</v>
      </c>
      <c r="F10" s="15">
        <v>1</v>
      </c>
      <c r="G10" s="15">
        <v>0</v>
      </c>
      <c r="H10" s="15">
        <v>22</v>
      </c>
      <c r="I10" s="16">
        <v>11</v>
      </c>
      <c r="K10" s="12"/>
    </row>
    <row r="11" spans="1:11" s="5" customFormat="1" ht="20.25" customHeight="1">
      <c r="A11" s="13"/>
      <c r="B11" s="14" t="s">
        <v>16</v>
      </c>
      <c r="C11" s="15">
        <v>2632</v>
      </c>
      <c r="D11" s="15">
        <v>65</v>
      </c>
      <c r="E11" s="15">
        <v>16</v>
      </c>
      <c r="F11" s="15">
        <v>1</v>
      </c>
      <c r="G11" s="15">
        <v>1</v>
      </c>
      <c r="H11" s="15">
        <v>21</v>
      </c>
      <c r="I11" s="16">
        <v>26</v>
      </c>
      <c r="K11" s="12"/>
    </row>
    <row r="12" spans="1:11" s="5" customFormat="1" ht="20.25" customHeight="1">
      <c r="A12" s="13"/>
      <c r="B12" s="14" t="s">
        <v>17</v>
      </c>
      <c r="C12" s="15">
        <v>4973</v>
      </c>
      <c r="D12" s="15">
        <v>193</v>
      </c>
      <c r="E12" s="15">
        <v>56</v>
      </c>
      <c r="F12" s="15">
        <v>1</v>
      </c>
      <c r="G12" s="15">
        <v>2</v>
      </c>
      <c r="H12" s="15">
        <v>78</v>
      </c>
      <c r="I12" s="16">
        <v>56</v>
      </c>
      <c r="K12" s="12"/>
    </row>
    <row r="13" spans="1:11" s="5" customFormat="1" ht="20.25" customHeight="1">
      <c r="A13" s="13"/>
      <c r="B13" s="14" t="s">
        <v>18</v>
      </c>
      <c r="C13" s="15">
        <v>5911</v>
      </c>
      <c r="D13" s="15">
        <v>255</v>
      </c>
      <c r="E13" s="15">
        <v>54</v>
      </c>
      <c r="F13" s="15">
        <v>4</v>
      </c>
      <c r="G13" s="15">
        <v>4</v>
      </c>
      <c r="H13" s="15">
        <v>132</v>
      </c>
      <c r="I13" s="16">
        <v>61</v>
      </c>
      <c r="K13" s="12"/>
    </row>
    <row r="14" spans="1:11" s="5" customFormat="1" ht="20.25" customHeight="1">
      <c r="A14" s="13"/>
      <c r="B14" s="14" t="s">
        <v>19</v>
      </c>
      <c r="C14" s="15">
        <v>3074</v>
      </c>
      <c r="D14" s="15">
        <v>165</v>
      </c>
      <c r="E14" s="15">
        <v>32</v>
      </c>
      <c r="F14" s="15">
        <v>2</v>
      </c>
      <c r="G14" s="15">
        <v>6</v>
      </c>
      <c r="H14" s="15">
        <v>94</v>
      </c>
      <c r="I14" s="16">
        <v>31</v>
      </c>
      <c r="K14" s="12"/>
    </row>
    <row r="15" spans="1:11" s="5" customFormat="1" ht="20.25" customHeight="1">
      <c r="A15" s="13"/>
      <c r="B15" s="14" t="s">
        <v>20</v>
      </c>
      <c r="C15" s="15">
        <v>1897</v>
      </c>
      <c r="D15" s="15">
        <v>133</v>
      </c>
      <c r="E15" s="15">
        <v>17</v>
      </c>
      <c r="F15" s="15">
        <v>1</v>
      </c>
      <c r="G15" s="15">
        <v>3</v>
      </c>
      <c r="H15" s="15">
        <v>76</v>
      </c>
      <c r="I15" s="16">
        <v>36</v>
      </c>
      <c r="K15" s="12"/>
    </row>
    <row r="16" spans="1:11" s="5" customFormat="1" ht="12" customHeight="1">
      <c r="A16" s="13"/>
      <c r="B16" s="144"/>
      <c r="C16" s="18"/>
      <c r="D16" s="18"/>
      <c r="E16" s="18"/>
      <c r="F16" s="18"/>
      <c r="G16" s="18"/>
      <c r="H16" s="18"/>
      <c r="I16" s="19"/>
    </row>
    <row r="17" spans="1:11" s="20" customFormat="1" ht="33" customHeight="1">
      <c r="A17" s="333" t="s">
        <v>21</v>
      </c>
      <c r="B17" s="334"/>
      <c r="C17" s="10">
        <f>SUM(C18:C26)</f>
        <v>8864</v>
      </c>
      <c r="D17" s="10">
        <f t="shared" ref="D17:I17" si="1">SUM(D18:D26)</f>
        <v>446</v>
      </c>
      <c r="E17" s="10">
        <f t="shared" si="1"/>
        <v>88</v>
      </c>
      <c r="F17" s="10">
        <f t="shared" si="1"/>
        <v>5</v>
      </c>
      <c r="G17" s="10">
        <f t="shared" si="1"/>
        <v>11</v>
      </c>
      <c r="H17" s="10">
        <f t="shared" si="1"/>
        <v>224</v>
      </c>
      <c r="I17" s="11">
        <f t="shared" si="1"/>
        <v>118</v>
      </c>
      <c r="K17" s="32"/>
    </row>
    <row r="18" spans="1:11" s="20" customFormat="1" ht="20.25" customHeight="1">
      <c r="A18" s="13"/>
      <c r="B18" s="14" t="s">
        <v>12</v>
      </c>
      <c r="C18" s="137">
        <v>367</v>
      </c>
      <c r="D18" s="21">
        <v>2</v>
      </c>
      <c r="E18" s="137">
        <v>2</v>
      </c>
      <c r="F18" s="137">
        <v>0</v>
      </c>
      <c r="G18" s="137">
        <v>0</v>
      </c>
      <c r="H18" s="137">
        <v>0</v>
      </c>
      <c r="I18" s="153">
        <v>0</v>
      </c>
      <c r="K18" s="32"/>
    </row>
    <row r="19" spans="1:11" s="20" customFormat="1" ht="20.25" customHeight="1">
      <c r="A19" s="13"/>
      <c r="B19" s="14" t="s">
        <v>13</v>
      </c>
      <c r="C19" s="137">
        <v>365</v>
      </c>
      <c r="D19" s="21">
        <v>8</v>
      </c>
      <c r="E19" s="137">
        <v>2</v>
      </c>
      <c r="F19" s="137">
        <v>1</v>
      </c>
      <c r="G19" s="137">
        <v>1</v>
      </c>
      <c r="H19" s="137">
        <v>2</v>
      </c>
      <c r="I19" s="138">
        <v>2</v>
      </c>
      <c r="K19" s="32"/>
    </row>
    <row r="20" spans="1:11" s="20" customFormat="1" ht="20.25" customHeight="1">
      <c r="A20" s="13"/>
      <c r="B20" s="14" t="s">
        <v>14</v>
      </c>
      <c r="C20" s="137">
        <v>387</v>
      </c>
      <c r="D20" s="21">
        <v>9</v>
      </c>
      <c r="E20" s="137">
        <v>4</v>
      </c>
      <c r="F20" s="137">
        <v>0</v>
      </c>
      <c r="G20" s="137">
        <v>0</v>
      </c>
      <c r="H20" s="137">
        <v>2</v>
      </c>
      <c r="I20" s="138">
        <v>3</v>
      </c>
      <c r="K20" s="32"/>
    </row>
    <row r="21" spans="1:11" s="20" customFormat="1" ht="20.25" customHeight="1">
      <c r="A21" s="13"/>
      <c r="B21" s="14" t="s">
        <v>15</v>
      </c>
      <c r="C21" s="137">
        <v>421</v>
      </c>
      <c r="D21" s="21">
        <v>16</v>
      </c>
      <c r="E21" s="137">
        <v>3</v>
      </c>
      <c r="F21" s="137">
        <v>1</v>
      </c>
      <c r="G21" s="137">
        <v>0</v>
      </c>
      <c r="H21" s="137">
        <v>9</v>
      </c>
      <c r="I21" s="138">
        <v>3</v>
      </c>
      <c r="K21" s="32"/>
    </row>
    <row r="22" spans="1:11" s="20" customFormat="1" ht="20.25" customHeight="1">
      <c r="A22" s="13"/>
      <c r="B22" s="14" t="s">
        <v>16</v>
      </c>
      <c r="C22" s="137">
        <v>674</v>
      </c>
      <c r="D22" s="21">
        <v>21</v>
      </c>
      <c r="E22" s="137">
        <v>2</v>
      </c>
      <c r="F22" s="137">
        <v>0</v>
      </c>
      <c r="G22" s="137">
        <v>1</v>
      </c>
      <c r="H22" s="137">
        <v>8</v>
      </c>
      <c r="I22" s="138">
        <v>10</v>
      </c>
      <c r="K22" s="32"/>
    </row>
    <row r="23" spans="1:11" s="20" customFormat="1" ht="20.25" customHeight="1">
      <c r="A23" s="13"/>
      <c r="B23" s="14" t="s">
        <v>17</v>
      </c>
      <c r="C23" s="137">
        <v>1908</v>
      </c>
      <c r="D23" s="21">
        <v>97</v>
      </c>
      <c r="E23" s="137">
        <v>30</v>
      </c>
      <c r="F23" s="137">
        <v>0</v>
      </c>
      <c r="G23" s="137">
        <v>2</v>
      </c>
      <c r="H23" s="137">
        <v>34</v>
      </c>
      <c r="I23" s="138">
        <v>31</v>
      </c>
      <c r="K23" s="32"/>
    </row>
    <row r="24" spans="1:11" s="20" customFormat="1" ht="20.25" customHeight="1">
      <c r="A24" s="13"/>
      <c r="B24" s="14" t="s">
        <v>18</v>
      </c>
      <c r="C24" s="137">
        <v>2539</v>
      </c>
      <c r="D24" s="21">
        <v>131</v>
      </c>
      <c r="E24" s="137">
        <v>21</v>
      </c>
      <c r="F24" s="137">
        <v>3</v>
      </c>
      <c r="G24" s="137">
        <v>2</v>
      </c>
      <c r="H24" s="137">
        <v>71</v>
      </c>
      <c r="I24" s="138">
        <v>34</v>
      </c>
      <c r="K24" s="32"/>
    </row>
    <row r="25" spans="1:11" s="20" customFormat="1" ht="20.25" customHeight="1">
      <c r="A25" s="13"/>
      <c r="B25" s="14" t="s">
        <v>19</v>
      </c>
      <c r="C25" s="137">
        <v>1336</v>
      </c>
      <c r="D25" s="21">
        <v>85</v>
      </c>
      <c r="E25" s="137">
        <v>13</v>
      </c>
      <c r="F25" s="137">
        <v>0</v>
      </c>
      <c r="G25" s="137">
        <v>4</v>
      </c>
      <c r="H25" s="137">
        <v>52</v>
      </c>
      <c r="I25" s="138">
        <v>16</v>
      </c>
      <c r="K25" s="32"/>
    </row>
    <row r="26" spans="1:11" s="20" customFormat="1" ht="20.25" customHeight="1">
      <c r="A26" s="13"/>
      <c r="B26" s="14" t="s">
        <v>20</v>
      </c>
      <c r="C26" s="137">
        <v>867</v>
      </c>
      <c r="D26" s="21">
        <v>77</v>
      </c>
      <c r="E26" s="137">
        <v>11</v>
      </c>
      <c r="F26" s="137">
        <v>0</v>
      </c>
      <c r="G26" s="137">
        <v>1</v>
      </c>
      <c r="H26" s="137">
        <v>46</v>
      </c>
      <c r="I26" s="138">
        <v>19</v>
      </c>
      <c r="K26" s="32"/>
    </row>
    <row r="27" spans="1:11" s="20" customFormat="1" ht="33" customHeight="1">
      <c r="A27" s="333" t="s">
        <v>22</v>
      </c>
      <c r="B27" s="333"/>
      <c r="C27" s="10">
        <f>SUM(C28:C36)</f>
        <v>15575</v>
      </c>
      <c r="D27" s="10">
        <f t="shared" ref="D27:I27" si="2">SUM(D28:D36)</f>
        <v>460</v>
      </c>
      <c r="E27" s="10">
        <f t="shared" si="2"/>
        <v>117</v>
      </c>
      <c r="F27" s="10">
        <f t="shared" si="2"/>
        <v>6</v>
      </c>
      <c r="G27" s="10">
        <f t="shared" si="2"/>
        <v>6</v>
      </c>
      <c r="H27" s="10">
        <f t="shared" si="2"/>
        <v>214</v>
      </c>
      <c r="I27" s="11">
        <f t="shared" si="2"/>
        <v>117</v>
      </c>
      <c r="K27" s="32"/>
    </row>
    <row r="28" spans="1:11" s="20" customFormat="1" ht="20.25" customHeight="1">
      <c r="A28" s="13"/>
      <c r="B28" s="14" t="s">
        <v>12</v>
      </c>
      <c r="C28" s="137">
        <v>984</v>
      </c>
      <c r="D28" s="21">
        <v>3</v>
      </c>
      <c r="E28" s="137">
        <v>1</v>
      </c>
      <c r="F28" s="137">
        <v>0</v>
      </c>
      <c r="G28" s="137">
        <v>0</v>
      </c>
      <c r="H28" s="137">
        <v>0</v>
      </c>
      <c r="I28" s="138">
        <v>2</v>
      </c>
      <c r="K28" s="32"/>
    </row>
    <row r="29" spans="1:11" s="20" customFormat="1" ht="20.25" customHeight="1">
      <c r="A29" s="13"/>
      <c r="B29" s="14" t="s">
        <v>13</v>
      </c>
      <c r="C29" s="137">
        <v>1043</v>
      </c>
      <c r="D29" s="21">
        <v>16</v>
      </c>
      <c r="E29" s="137">
        <v>6</v>
      </c>
      <c r="F29" s="137">
        <v>0</v>
      </c>
      <c r="G29" s="137">
        <v>0</v>
      </c>
      <c r="H29" s="137">
        <v>6</v>
      </c>
      <c r="I29" s="138">
        <v>4</v>
      </c>
      <c r="K29" s="32"/>
    </row>
    <row r="30" spans="1:11" s="20" customFormat="1" ht="20.25" customHeight="1">
      <c r="A30" s="13"/>
      <c r="B30" s="14" t="s">
        <v>14</v>
      </c>
      <c r="C30" s="137">
        <v>1104</v>
      </c>
      <c r="D30" s="21">
        <v>13</v>
      </c>
      <c r="E30" s="137">
        <v>5</v>
      </c>
      <c r="F30" s="137">
        <v>0</v>
      </c>
      <c r="G30" s="137">
        <v>0</v>
      </c>
      <c r="H30" s="137">
        <v>5</v>
      </c>
      <c r="I30" s="138">
        <v>3</v>
      </c>
      <c r="K30" s="32"/>
    </row>
    <row r="31" spans="1:11" s="20" customFormat="1" ht="20.25" customHeight="1">
      <c r="A31" s="13"/>
      <c r="B31" s="14" t="s">
        <v>15</v>
      </c>
      <c r="C31" s="137">
        <v>1281</v>
      </c>
      <c r="D31" s="21">
        <v>28</v>
      </c>
      <c r="E31" s="137">
        <v>7</v>
      </c>
      <c r="F31" s="137">
        <v>0</v>
      </c>
      <c r="G31" s="137">
        <v>0</v>
      </c>
      <c r="H31" s="137">
        <v>13</v>
      </c>
      <c r="I31" s="138">
        <v>8</v>
      </c>
      <c r="K31" s="32"/>
    </row>
    <row r="32" spans="1:11" s="20" customFormat="1" ht="20.25" customHeight="1">
      <c r="A32" s="13"/>
      <c r="B32" s="14" t="s">
        <v>16</v>
      </c>
      <c r="C32" s="137">
        <v>1958</v>
      </c>
      <c r="D32" s="21">
        <v>44</v>
      </c>
      <c r="E32" s="137">
        <v>14</v>
      </c>
      <c r="F32" s="137">
        <v>1</v>
      </c>
      <c r="G32" s="137">
        <v>0</v>
      </c>
      <c r="H32" s="137">
        <v>13</v>
      </c>
      <c r="I32" s="138">
        <v>16</v>
      </c>
      <c r="K32" s="32"/>
    </row>
    <row r="33" spans="1:11" s="20" customFormat="1" ht="20.25" customHeight="1">
      <c r="A33" s="13"/>
      <c r="B33" s="14" t="s">
        <v>17</v>
      </c>
      <c r="C33" s="137">
        <v>3065</v>
      </c>
      <c r="D33" s="21">
        <v>96</v>
      </c>
      <c r="E33" s="137">
        <v>26</v>
      </c>
      <c r="F33" s="137">
        <v>1</v>
      </c>
      <c r="G33" s="137">
        <v>0</v>
      </c>
      <c r="H33" s="137">
        <v>44</v>
      </c>
      <c r="I33" s="138">
        <v>25</v>
      </c>
      <c r="K33" s="32"/>
    </row>
    <row r="34" spans="1:11" s="20" customFormat="1" ht="20.25" customHeight="1">
      <c r="A34" s="13"/>
      <c r="B34" s="14" t="s">
        <v>18</v>
      </c>
      <c r="C34" s="137">
        <v>3372</v>
      </c>
      <c r="D34" s="21">
        <v>124</v>
      </c>
      <c r="E34" s="137">
        <v>33</v>
      </c>
      <c r="F34" s="137">
        <v>1</v>
      </c>
      <c r="G34" s="137">
        <v>2</v>
      </c>
      <c r="H34" s="137">
        <v>61</v>
      </c>
      <c r="I34" s="138">
        <v>27</v>
      </c>
      <c r="K34" s="32"/>
    </row>
    <row r="35" spans="1:11" s="20" customFormat="1" ht="20.25" customHeight="1">
      <c r="A35" s="13"/>
      <c r="B35" s="14" t="s">
        <v>19</v>
      </c>
      <c r="C35" s="137">
        <v>1738</v>
      </c>
      <c r="D35" s="21">
        <v>80</v>
      </c>
      <c r="E35" s="137">
        <v>19</v>
      </c>
      <c r="F35" s="137">
        <v>2</v>
      </c>
      <c r="G35" s="137">
        <v>2</v>
      </c>
      <c r="H35" s="137">
        <v>42</v>
      </c>
      <c r="I35" s="138">
        <v>15</v>
      </c>
      <c r="K35" s="32"/>
    </row>
    <row r="36" spans="1:11" s="20" customFormat="1" ht="20.25" customHeight="1">
      <c r="A36" s="13"/>
      <c r="B36" s="14" t="s">
        <v>20</v>
      </c>
      <c r="C36" s="137">
        <v>1030</v>
      </c>
      <c r="D36" s="21">
        <v>56</v>
      </c>
      <c r="E36" s="137">
        <v>6</v>
      </c>
      <c r="F36" s="137">
        <v>1</v>
      </c>
      <c r="G36" s="137">
        <v>2</v>
      </c>
      <c r="H36" s="137">
        <v>30</v>
      </c>
      <c r="I36" s="138">
        <v>17</v>
      </c>
      <c r="K36" s="32"/>
    </row>
    <row r="37" spans="1:11" s="20" customFormat="1" ht="12" customHeight="1">
      <c r="A37" s="24"/>
      <c r="B37" s="25"/>
      <c r="C37" s="26"/>
      <c r="D37" s="26"/>
      <c r="E37" s="26"/>
      <c r="F37" s="26"/>
      <c r="G37" s="26"/>
      <c r="H37" s="26"/>
      <c r="I37" s="27"/>
    </row>
    <row r="38" spans="1:11" s="33" customFormat="1" ht="16.5" customHeight="1">
      <c r="B38" s="36" t="s">
        <v>205</v>
      </c>
      <c r="H38" s="29"/>
      <c r="I38" s="29" t="s">
        <v>23</v>
      </c>
    </row>
  </sheetData>
  <mergeCells count="6">
    <mergeCell ref="A27:B27"/>
    <mergeCell ref="A4:B5"/>
    <mergeCell ref="C4:C5"/>
    <mergeCell ref="D4:I4"/>
    <mergeCell ref="A6:B6"/>
    <mergeCell ref="A17:B17"/>
  </mergeCells>
  <phoneticPr fontId="3"/>
  <printOptions horizontalCentered="1"/>
  <pageMargins left="0.78740157480314965" right="0.78740157480314965" top="0.78740157480314965" bottom="0.78740157480314965" header="0.39370078740157483" footer="0.19685039370078741"/>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3</vt:i4>
      </vt:variant>
    </vt:vector>
  </HeadingPairs>
  <TitlesOfParts>
    <vt:vector size="19" baseType="lpstr">
      <vt:lpstr>1(1) 集団健康教育の実施状況(地域保健推進担当係)</vt:lpstr>
      <vt:lpstr>1(2)一般健康教育の実施内訳(地域保健推進担当係)</vt:lpstr>
      <vt:lpstr>2・3 特定健診・特定保健指導(保険企画課)</vt:lpstr>
      <vt:lpstr>4 肝炎ウイルス検診(感染症) </vt:lpstr>
      <vt:lpstr>5(1) 訪問指導(地域保健推進担当係)</vt:lpstr>
      <vt:lpstr>5(2) 訪問指導(従事者数)(地域保健推進担当係)</vt:lpstr>
      <vt:lpstr>6(1) 胃がん検診 </vt:lpstr>
      <vt:lpstr>6(2) 大腸がん検診</vt:lpstr>
      <vt:lpstr>6(3) 肺がん検診 </vt:lpstr>
      <vt:lpstr>6(4) 子宮がん検診 </vt:lpstr>
      <vt:lpstr>6(5) 乳がん検診 </vt:lpstr>
      <vt:lpstr>6(6) 胃がんリスク判定</vt:lpstr>
      <vt:lpstr>6(7) 前立腺がん検査</vt:lpstr>
      <vt:lpstr>7(1)(2) (3) 健康度測定</vt:lpstr>
      <vt:lpstr>8女性のフレッシュ健診 </vt:lpstr>
      <vt:lpstr>9 運動指導事業</vt:lpstr>
      <vt:lpstr>'2・3 特定健診・特定保健指導(保険企画課)'!Print_Area</vt:lpstr>
      <vt:lpstr>'4 肝炎ウイルス検診(感染症) '!Print_Area</vt:lpstr>
      <vt:lpstr>'7(1)(2) (3) 健康度測定'!Print_Area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2022-04-19T11:46:12Z</dcterms:created>
  <dcterms:modified xsi:type="dcterms:W3CDTF">2022-04-19T11:46:13Z</dcterms:modified>
</cp:coreProperties>
</file>