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12030" windowHeight="10035" tabRatio="927" activeTab="0"/>
  </bookViews>
  <sheets>
    <sheet name="1 妊娠月別届出状況 " sheetId="1" r:id="rId1"/>
    <sheet name="2 出産報告状況 " sheetId="2" r:id="rId2"/>
    <sheet name="3 母親教室実施状況 " sheetId="3" r:id="rId3"/>
    <sheet name="4 両親教室実施状況 " sheetId="4" r:id="rId4"/>
    <sheet name="5 勤労妊婦母親教室 " sheetId="5" r:id="rId5"/>
    <sheet name="6 母子栄養指導実施状況" sheetId="6" state="hidden" r:id="rId6"/>
    <sheet name="7 離乳期講習会実施状況 " sheetId="7" state="hidden" r:id="rId7"/>
    <sheet name="6母子栄養指導実施状況(食育)" sheetId="8" r:id="rId8"/>
    <sheet name="7　離乳期講習会実施状況(食育)"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歯科) " sheetId="20" r:id="rId20"/>
    <sheet name="16（1） 3歳児健診 " sheetId="21" r:id="rId21"/>
    <sheet name="16(2) 3歳児聴覚検査 " sheetId="22" r:id="rId22"/>
    <sheet name="17(3)  3歳児歯科健康診査" sheetId="23" state="hidden" r:id="rId23"/>
    <sheet name="16(3)  3歳児歯科健康診査 (歯科)" sheetId="24" r:id="rId24"/>
    <sheet name="17（1）　5歳児健康診査" sheetId="25" r:id="rId25"/>
    <sheet name="17（2）5歳児歯科健康診査 (歯科)" sheetId="26" r:id="rId26"/>
    <sheet name="18　心理相談 " sheetId="27" r:id="rId27"/>
    <sheet name="19(1) (2)乳幼児精神発達相談事業 " sheetId="28" r:id="rId28"/>
    <sheet name="19(3) 乳幼児精神発達相談事業 " sheetId="29" r:id="rId29"/>
    <sheet name="20　 (1)（2）5歳児発達相談" sheetId="30" r:id="rId30"/>
    <sheet name="20　(3)5歳児発達相談" sheetId="31" r:id="rId31"/>
    <sheet name="21 妊婦一般健康診査受診状況 " sheetId="32" r:id="rId32"/>
    <sheet name="21人工妊娠中絶" sheetId="33" state="hidden" r:id="rId33"/>
    <sheet name="22不妊手術 " sheetId="34" state="hidden" r:id="rId34"/>
    <sheet name="22人工妊娠中絶" sheetId="35" r:id="rId35"/>
    <sheet name="23不妊手術 " sheetId="36" r:id="rId36"/>
  </sheets>
  <definedNames>
    <definedName name="_xlnm.Print_Area" localSheetId="11">'10　女性の健康支援相談実施状況 '!$A$1:$D$19</definedName>
    <definedName name="_xlnm.Print_Area" localSheetId="15">'14(1) 乳児健康相談 '!$A$1:$R$19</definedName>
    <definedName name="_xlnm.Print_Area" localSheetId="20">'16（1） 3歳児健診 '!$A$1:$O$18</definedName>
    <definedName name="_xlnm.Print_Area" localSheetId="21">'16(2) 3歳児聴覚検査 '!$A$1:$I$7</definedName>
    <definedName name="_xlnm.Print_Area" localSheetId="23">'16(3)  3歳児歯科健康診査 (歯科)'!$A$1:$S$33</definedName>
    <definedName name="_xlnm.Print_Area" localSheetId="24">'17（1）　5歳児健康診査'!$A$1:$O$18</definedName>
    <definedName name="_xlnm.Print_Area" localSheetId="27">'19(1) (2)乳幼児精神発達相談事業 '!$A$1:$O$35</definedName>
    <definedName name="_xlnm.Print_Area" localSheetId="32">'21人工妊娠中絶'!$A$1:$S$27</definedName>
    <definedName name="_xlnm.Print_Area" localSheetId="34">'22人工妊娠中絶'!$A$1:$S$27</definedName>
    <definedName name="_xlnm.Print_Area" localSheetId="4">'5 勤労妊婦母親教室 '!$A$1:$D$7</definedName>
    <definedName name="Z_12123792_9512_4C03_9AA5_2DF0068ABCAC_.wvu.Cols" localSheetId="20" hidden="1">'16（1） 3歳児健診 '!$P:$Q</definedName>
    <definedName name="Z_12123792_9512_4C03_9AA5_2DF0068ABCAC_.wvu.Cols" localSheetId="24" hidden="1">'17（1）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4" hidden="1">'17（1）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4" hidden="1">'17（1）　5歳児健康診査'!$A$1:$N$18</definedName>
    <definedName name="Z_C0696B9D_7881_4FC4_9F45_0D6808951A6E_.wvu.Cols" localSheetId="20" hidden="1">'16（1） 3歳児健診 '!$P:$Q</definedName>
    <definedName name="Z_C0696B9D_7881_4FC4_9F45_0D6808951A6E_.wvu.Cols" localSheetId="24" hidden="1">'17（1）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4" hidden="1">'17（1）　5歳児健康診査'!$A$1:$Q$18</definedName>
    <definedName name="Z_D55FE1E6_81F4_4487_A6A1_1AD06AC3055A_.wvu.Cols" localSheetId="20" hidden="1">'16（1） 3歳児健診 '!$P:$Q</definedName>
    <definedName name="Z_D55FE1E6_81F4_4487_A6A1_1AD06AC3055A_.wvu.Cols" localSheetId="24" hidden="1">'17（1）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4" hidden="1">'17（1）　5歳児健康診査'!$A$1:$Q$18</definedName>
  </definedNames>
  <calcPr fullCalcOnLoad="1"/>
</workbook>
</file>

<file path=xl/sharedStrings.xml><?xml version="1.0" encoding="utf-8"?>
<sst xmlns="http://schemas.openxmlformats.org/spreadsheetml/2006/main" count="1358" uniqueCount="422">
  <si>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</si>
  <si>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</si>
  <si>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</si>
  <si>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</si>
  <si>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</si>
  <si>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</si>
  <si>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</si>
  <si>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</si>
  <si>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</si>
  <si>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</si>
  <si>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</si>
  <si>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</si>
  <si>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</si>
  <si>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</si>
  <si>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</si>
  <si>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</si>
  <si>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</si>
  <si>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</si>
  <si>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</si>
  <si>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</si>
  <si>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</si>
  <si>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</si>
  <si>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</si>
  <si>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</si>
  <si>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</si>
  <si>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</si>
  <si>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</si>
  <si>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</si>
  <si>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</si>
  <si>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</si>
  <si>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</si>
  <si>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</si>
  <si>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</si>
  <si>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</si>
  <si>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</si>
  <si>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</si>
  <si>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</si>
  <si>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</si>
  <si>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</si>
  <si>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</si>
  <si>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</si>
  <si>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</si>
  <si>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</si>
  <si>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</si>
  <si>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</si>
  <si>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</si>
  <si>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</si>
  <si>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</si>
  <si>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</si>
  <si>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</si>
  <si>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</si>
  <si>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</si>
  <si>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</si>
  <si>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</si>
  <si>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</si>
  <si>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</si>
  <si>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</si>
  <si>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</si>
  <si>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</si>
  <si>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</si>
  <si>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</si>
  <si>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</si>
  <si>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</si>
  <si>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</si>
  <si>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</si>
  <si>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</si>
  <si>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</si>
  <si>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</si>
  <si>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</si>
  <si>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</si>
  <si>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</si>
  <si>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</si>
  <si>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</si>
  <si>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</si>
  <si>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</si>
  <si>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</si>
  <si>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</si>
  <si>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</si>
  <si>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</si>
  <si>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</si>
  <si>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</si>
  <si>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</si>
  <si>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</si>
  <si>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</si>
  <si>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</si>
  <si>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</si>
  <si>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</si>
  <si>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</si>
  <si>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</si>
  <si>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</si>
  <si>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</si>
  <si>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</si>
  <si>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</si>
  <si>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</si>
  <si>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</si>
  <si>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</si>
  <si>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</si>
  <si>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</si>
  <si>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</si>
  <si>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</si>
  <si>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</si>
  <si>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</si>
  <si>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</si>
  <si>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</si>
  <si>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</si>
  <si>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</si>
  <si>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</si>
  <si>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</si>
  <si>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</si>
  <si>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</si>
  <si>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</si>
  <si>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</si>
  <si>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</si>
  <si>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</si>
  <si>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</si>
  <si>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</si>
  <si>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</si>
  <si>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</si>
  <si>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</si>
  <si>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</si>
  <si>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</si>
  <si>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</si>
  <si>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</si>
  <si>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</si>
  <si>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</si>
  <si>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</si>
  <si>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</si>
  <si>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</si>
  <si>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</si>
  <si>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</si>
  <si>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</si>
  <si>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</si>
  <si>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</si>
  <si>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</si>
  <si>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</si>
  <si>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</si>
  <si>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</si>
  <si>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</si>
  <si>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</si>
  <si>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</si>
  <si>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</si>
  <si>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</si>
  <si>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</si>
  <si>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</si>
  <si>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</si>
  <si>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</si>
  <si>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</si>
  <si>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</si>
  <si>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3　母親教室実施状況</t>
  </si>
  <si>
    <t>区　分</t>
  </si>
  <si>
    <t>開催回数</t>
  </si>
  <si>
    <t>参加人員</t>
  </si>
  <si>
    <t>実　　人　　員</t>
  </si>
  <si>
    <t>延　　人　　員</t>
  </si>
  <si>
    <t>総　数</t>
  </si>
  <si>
    <t>4　両親教室実施状況</t>
  </si>
  <si>
    <t>区　 分</t>
  </si>
  <si>
    <t>開　　催　　回　　数</t>
  </si>
  <si>
    <t>参　　加　　人　　員</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</si>
  <si>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</si>
  <si>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</si>
  <si>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</si>
  <si>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</si>
  <si>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</si>
  <si>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</si>
  <si>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</si>
  <si>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</si>
  <si>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</si>
  <si>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</si>
  <si>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</si>
  <si>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</si>
  <si>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</si>
  <si>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</si>
  <si>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</si>
  <si>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</si>
  <si>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</si>
  <si>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</si>
  <si>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</si>
  <si>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</si>
  <si>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</si>
  <si>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</si>
  <si>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</si>
  <si>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</si>
  <si>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</si>
  <si>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</si>
  <si>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</si>
  <si>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</si>
  <si>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</si>
  <si>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</si>
  <si>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</si>
  <si>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</si>
  <si>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</si>
  <si>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</si>
  <si>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</si>
  <si>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</si>
  <si>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</si>
  <si>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</si>
  <si>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</si>
  <si>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</si>
  <si>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</si>
  <si>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</si>
  <si>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</si>
  <si>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</si>
  <si>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</si>
  <si>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</si>
  <si>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</si>
  <si>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</si>
  <si>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</si>
  <si>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</si>
  <si>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</si>
  <si>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</si>
  <si>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</si>
  <si>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</si>
  <si>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</si>
  <si>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</si>
  <si>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</si>
  <si>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</si>
  <si>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</si>
  <si>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</si>
  <si>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</si>
  <si>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</si>
  <si>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</si>
  <si>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</si>
  <si>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</si>
  <si>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</si>
  <si>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</si>
  <si>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</si>
  <si>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</si>
  <si>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</si>
  <si>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</si>
  <si>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</si>
  <si>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</si>
  <si>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</si>
  <si>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</si>
  <si>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</si>
  <si>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</si>
  <si>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</si>
  <si>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</si>
  <si>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</si>
  <si>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</si>
  <si>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</si>
  <si>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</si>
  <si>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</si>
  <si>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</si>
  <si>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</si>
  <si>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</si>
  <si>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</si>
  <si>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</si>
  <si>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</si>
  <si>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</si>
  <si>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</si>
  <si>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</si>
  <si>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</si>
  <si>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</si>
  <si>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</si>
  <si>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</si>
  <si>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</si>
  <si>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</si>
  <si>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</si>
  <si>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</si>
  <si>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</si>
  <si>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</si>
  <si>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</si>
  <si>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</si>
  <si>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</si>
  <si>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</si>
  <si>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</si>
  <si>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</si>
  <si>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</si>
  <si>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</si>
  <si>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</si>
  <si>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</si>
  <si>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</si>
  <si>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</si>
  <si>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</si>
  <si>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</si>
  <si>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</si>
  <si>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</si>
  <si>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</si>
  <si>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</si>
  <si>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</si>
  <si>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</si>
  <si>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</si>
  <si>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</si>
  <si>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</si>
  <si>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</si>
  <si>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</si>
  <si>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</si>
  <si>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</si>
  <si>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</si>
  <si>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</si>
  <si>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</si>
  <si>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</si>
  <si>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</si>
  <si>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</si>
  <si>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</si>
  <si>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</si>
  <si>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</si>
  <si>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</si>
  <si>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</si>
  <si>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</si>
  <si>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</si>
  <si>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</si>
  <si>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</si>
  <si>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</si>
  <si>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</si>
  <si>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</si>
  <si>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</si>
  <si>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</si>
  <si>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</si>
  <si>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</si>
  <si>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</si>
  <si>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</si>
  <si>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</si>
  <si>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</si>
  <si>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</si>
  <si>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9　乳児、妊産婦、未熟児訪問指導実施状況</t>
  </si>
  <si>
    <t>11  思春期ヘルスケア事業</t>
  </si>
  <si>
    <t>12　思春期・婚前教室実施状況</t>
  </si>
  <si>
    <t>13　乳幼児健康診査回数</t>
  </si>
  <si>
    <t>14　乳幼児健康相談実施状況</t>
  </si>
  <si>
    <t>15　1歳6か月児健康診査の実施状況</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</si>
  <si>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</si>
  <si>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</si>
  <si>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</si>
  <si>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</si>
  <si>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</si>
  <si>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</si>
  <si>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</si>
  <si>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</si>
  <si>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</si>
  <si>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</si>
  <si>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</si>
  <si>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</si>
  <si>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</si>
  <si>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</si>
  <si>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</si>
  <si>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</si>
  <si>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資料　保健所健康企画課</t>
  </si>
  <si>
    <t>2～3</t>
  </si>
  <si>
    <t>3～4</t>
  </si>
  <si>
    <t>4～5</t>
  </si>
  <si>
    <t>5～6</t>
  </si>
  <si>
    <t>　</t>
  </si>
  <si>
    <t xml:space="preserve"> </t>
  </si>
  <si>
    <t>実施
学校数</t>
  </si>
  <si>
    <t>参加人数</t>
  </si>
  <si>
    <t>妊娠･避妊
人工妊娠
中絶</t>
  </si>
  <si>
    <t>16　3歳児健康診査の実施状況</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</si>
  <si>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</si>
  <si>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</si>
  <si>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</si>
  <si>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</si>
  <si>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</si>
  <si>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</si>
  <si>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</si>
  <si>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</si>
  <si>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</si>
  <si>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</si>
  <si>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</si>
  <si>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</si>
  <si>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</si>
  <si>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</si>
  <si>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</si>
  <si>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</si>
  <si>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</si>
  <si>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</si>
  <si>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</si>
  <si>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</si>
  <si>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</si>
  <si>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</si>
  <si>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</si>
  <si>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</si>
  <si>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</si>
  <si>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</si>
  <si>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23　不妊手術届出数</t>
  </si>
  <si>
    <t>22　人工妊娠中絶届出件数・実施率</t>
  </si>
  <si>
    <t>　　 　「実施率」は、平成29年10月1日現在の15～49歳の女子人口千対。（15歳未満・不詳の人工妊娠中絶件数を含むが、</t>
  </si>
  <si>
    <t>令和2年度</t>
  </si>
  <si>
    <t>令和2年度</t>
  </si>
  <si>
    <t>令和2年度</t>
  </si>
  <si>
    <t>令和2年度</t>
  </si>
  <si>
    <t>令和2年度</t>
  </si>
  <si>
    <t>令和2年度</t>
  </si>
  <si>
    <t>令和2年度</t>
  </si>
  <si>
    <t>令和2年度</t>
  </si>
  <si>
    <t>令和2年度</t>
  </si>
  <si>
    <t>※　新型コロナウイルス感染症拡大防止のため中止</t>
  </si>
  <si>
    <t>※　オンラインによる母親教室を年３回実施した（参加人員：165人、夫の参加人数：41人）</t>
  </si>
  <si>
    <t>※　新型コロナウイルス感染症拡大防止のため中止</t>
  </si>
  <si>
    <t>※　新型コロナウイルス感染症拡大防止のため一部中止</t>
  </si>
  <si>
    <t>※　新型コロナウイルス感染症拡大防止のため一部中止</t>
  </si>
  <si>
    <t>※新型コロナウイルス感染拡大防止のための休止期間を含む</t>
  </si>
  <si>
    <t>※4か月児、1歳6か月児、3歳児については、年度当初の予定回数を記載</t>
  </si>
  <si>
    <t>※乳幼児については、感染拡大後に集団健診を休止し、希望者には個別対応を実施</t>
  </si>
  <si>
    <t>令和2年度</t>
  </si>
  <si>
    <t>令和2年度</t>
  </si>
  <si>
    <t>f</t>
  </si>
  <si>
    <t>g</t>
  </si>
  <si>
    <t xml:space="preserve"> 3歳児歯科健康診査（再掲）</t>
  </si>
  <si>
    <t>令和2年度</t>
  </si>
  <si>
    <t>むし歯の本数別分類（人）</t>
  </si>
  <si>
    <t>1本</t>
  </si>
  <si>
    <t>2本</t>
  </si>
  <si>
    <t>3本</t>
  </si>
  <si>
    <t>4本</t>
  </si>
  <si>
    <t>5～9本</t>
  </si>
  <si>
    <t>10本以上</t>
  </si>
  <si>
    <t>総数</t>
  </si>
  <si>
    <t>中　央</t>
  </si>
  <si>
    <t>北</t>
  </si>
  <si>
    <t>東</t>
  </si>
  <si>
    <t>白　石</t>
  </si>
  <si>
    <t>厚　別</t>
  </si>
  <si>
    <t>豊　平</t>
  </si>
  <si>
    <t>清　田</t>
  </si>
  <si>
    <t>南</t>
  </si>
  <si>
    <t>西</t>
  </si>
  <si>
    <t>手　稲</t>
  </si>
  <si>
    <t>資料　保健所健康企画課</t>
  </si>
  <si>
    <t>集団生活の不適応</t>
  </si>
  <si>
    <t xml:space="preserve"> 新型コロナウイルス感染症の感染拡大防止のため中止。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</si>
</sst>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 numFmtId="196" formatCode="_ * #,##0.0_ ;_ * \-#,##0.0_ ;_ * &quot;-&quot;??_ ;_ @_ "/>
    <numFmt numFmtId="197" formatCode="_ * #,##0_ ;_ * \-#,##0_ ;_ * &quot;-&quot;??_ ;_ @_ "/>
    <numFmt numFmtId="198" formatCode="_ * #,##0.000_ ;_ * \-#,##0.000_ ;_ * &quot;-&quot;??_ ;_ @_ "/>
  </numFmts>
  <fonts count="80">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1"/>
      <color indexed="10"/>
      <name val="ＭＳ Ｐゴシック"/>
      <family val="3"/>
    </font>
    <font>
      <sz val="11"/>
      <color indexed="10"/>
      <name val="ＭＳ Ｐ明朝"/>
      <family val="1"/>
    </font>
    <font>
      <sz val="7.5"/>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明朝"/>
      <family val="1"/>
    </font>
    <font>
      <sz val="14"/>
      <color indexed="8"/>
      <name val="ＭＳ Ｐゴシック"/>
      <family val="3"/>
    </font>
    <font>
      <sz val="12.5"/>
      <color indexed="8"/>
      <name val="ＭＳ Ｐ明朝"/>
      <family val="1"/>
    </font>
    <font>
      <sz val="14.5"/>
      <color indexed="8"/>
      <name val="ＭＳ Ｐ明朝"/>
      <family val="1"/>
    </font>
    <font>
      <sz val="6"/>
      <color indexed="8"/>
      <name val="ＭＳ Ｐ明朝"/>
      <family val="1"/>
    </font>
    <font>
      <sz val="9"/>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sz val="11"/>
      <color theme="1"/>
      <name val="ＭＳ Ｐゴシック"/>
      <family val="3"/>
    </font>
    <font>
      <sz val="9"/>
      <color theme="1"/>
      <name val="ＭＳ Ｐ明朝"/>
      <family val="1"/>
    </font>
    <font>
      <sz val="10"/>
      <color theme="1"/>
      <name val="ＭＳ Ｐゴシック"/>
      <family val="3"/>
    </font>
    <font>
      <sz val="10"/>
      <color theme="1"/>
      <name val="ＭＳ 明朝"/>
      <family val="1"/>
    </font>
    <font>
      <sz val="14"/>
      <color theme="1"/>
      <name val="ＭＳ Ｐゴシック"/>
      <family val="3"/>
    </font>
    <font>
      <sz val="12"/>
      <color theme="1"/>
      <name val="ＭＳ Ｐゴシック"/>
      <family val="3"/>
    </font>
    <font>
      <sz val="12.5"/>
      <color theme="1"/>
      <name val="ＭＳ Ｐ明朝"/>
      <family val="1"/>
    </font>
    <font>
      <sz val="14.5"/>
      <color theme="1"/>
      <name val="ＭＳ Ｐ明朝"/>
      <family val="1"/>
    </font>
    <font>
      <sz val="6"/>
      <color theme="1"/>
      <name val="ＭＳ Ｐ明朝"/>
      <family val="1"/>
    </font>
    <font>
      <sz val="12"/>
      <color theme="1"/>
      <name val="ＭＳ Ｐ明朝"/>
      <family val="1"/>
    </font>
    <font>
      <sz val="9"/>
      <color theme="1"/>
      <name val="ＭＳ 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5" fillId="32" borderId="0" applyNumberFormat="0" applyBorder="0" applyAlignment="0" applyProtection="0"/>
  </cellStyleXfs>
  <cellXfs count="704">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6" fillId="0" borderId="18" xfId="0" applyNumberFormat="1" applyFont="1" applyFill="1" applyBorder="1" applyAlignment="1">
      <alignment vertical="top"/>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41" fontId="6" fillId="0" borderId="20"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1" fontId="6" fillId="0" borderId="19" xfId="0" applyNumberFormat="1" applyFont="1" applyFill="1" applyBorder="1" applyAlignment="1">
      <alignment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0" fontId="14" fillId="0" borderId="13" xfId="64" applyFont="1" applyFill="1" applyBorder="1" applyAlignment="1">
      <alignment horizontal="distributed" vertical="center"/>
      <protection/>
    </xf>
    <xf numFmtId="41" fontId="1" fillId="0" borderId="19" xfId="64" applyNumberFormat="1" applyFont="1" applyFill="1" applyBorder="1">
      <alignment vertical="center"/>
      <protection/>
    </xf>
    <xf numFmtId="0" fontId="14" fillId="0" borderId="14" xfId="64" applyFont="1" applyFill="1" applyBorder="1" applyAlignment="1">
      <alignment horizontal="distributed"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188" fontId="0" fillId="0" borderId="10"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18" xfId="0" applyNumberFormat="1" applyFont="1" applyFill="1" applyBorder="1" applyAlignment="1">
      <alignment vertical="center"/>
    </xf>
    <xf numFmtId="188" fontId="1" fillId="0" borderId="19" xfId="0" applyNumberFormat="1" applyFont="1" applyFill="1" applyBorder="1" applyAlignment="1">
      <alignment vertical="center"/>
    </xf>
    <xf numFmtId="188" fontId="1" fillId="0" borderId="20" xfId="0" applyNumberFormat="1" applyFont="1" applyFill="1" applyBorder="1" applyAlignment="1">
      <alignmen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188" fontId="0" fillId="0" borderId="15" xfId="0" applyNumberFormat="1" applyFont="1" applyFill="1" applyBorder="1" applyAlignment="1">
      <alignmen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41" fontId="6" fillId="0" borderId="16" xfId="0" applyNumberFormat="1" applyFont="1" applyFill="1" applyBorder="1" applyAlignment="1">
      <alignment vertical="top"/>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179" fontId="1" fillId="0" borderId="16" xfId="62" applyNumberFormat="1" applyFont="1" applyFill="1" applyBorder="1" applyAlignment="1">
      <alignment vertical="center"/>
      <protection/>
    </xf>
    <xf numFmtId="179" fontId="1" fillId="0" borderId="18" xfId="62" applyNumberFormat="1" applyFont="1" applyFill="1" applyBorder="1" applyAlignment="1">
      <alignment vertical="center"/>
      <protection/>
    </xf>
    <xf numFmtId="179" fontId="1" fillId="0" borderId="20" xfId="62" applyNumberFormat="1" applyFont="1" applyFill="1" applyBorder="1" applyAlignment="1">
      <alignment vertical="center"/>
      <protection/>
    </xf>
    <xf numFmtId="0" fontId="0" fillId="0" borderId="0" xfId="0" applyFont="1" applyFill="1" applyAlignment="1">
      <alignment/>
    </xf>
    <xf numFmtId="179" fontId="0" fillId="0" borderId="0" xfId="0" applyNumberFormat="1" applyFont="1" applyFill="1" applyBorder="1" applyAlignment="1">
      <alignment vertical="center"/>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6" fillId="0" borderId="16" xfId="0" applyNumberFormat="1" applyFont="1" applyFill="1" applyBorder="1" applyAlignment="1">
      <alignment vertical="center"/>
    </xf>
    <xf numFmtId="179" fontId="66" fillId="0" borderId="16" xfId="0" applyNumberFormat="1" applyFont="1" applyFill="1" applyBorder="1" applyAlignment="1">
      <alignment horizontal="right" vertical="center"/>
    </xf>
    <xf numFmtId="179" fontId="66" fillId="0" borderId="17" xfId="0" applyNumberFormat="1" applyFont="1" applyFill="1" applyBorder="1" applyAlignment="1">
      <alignment vertical="center"/>
    </xf>
    <xf numFmtId="179" fontId="66" fillId="0" borderId="18" xfId="0" applyNumberFormat="1" applyFont="1" applyFill="1" applyBorder="1" applyAlignment="1">
      <alignment vertical="center"/>
    </xf>
    <xf numFmtId="179" fontId="66" fillId="0" borderId="18" xfId="0" applyNumberFormat="1" applyFont="1" applyFill="1" applyBorder="1" applyAlignment="1">
      <alignment horizontal="right" vertical="center"/>
    </xf>
    <xf numFmtId="179" fontId="66" fillId="0" borderId="19" xfId="0" applyNumberFormat="1" applyFont="1" applyFill="1" applyBorder="1" applyAlignment="1">
      <alignment vertical="center"/>
    </xf>
    <xf numFmtId="179" fontId="66" fillId="0" borderId="20" xfId="0" applyNumberFormat="1" applyFont="1" applyFill="1" applyBorder="1" applyAlignment="1">
      <alignment vertical="center"/>
    </xf>
    <xf numFmtId="179" fontId="66" fillId="0" borderId="21" xfId="0" applyNumberFormat="1" applyFont="1" applyFill="1" applyBorder="1" applyAlignment="1">
      <alignmen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22" fillId="0" borderId="0" xfId="0" applyFont="1" applyAlignment="1">
      <alignment/>
    </xf>
    <xf numFmtId="0" fontId="4" fillId="0" borderId="0" xfId="0" applyFont="1" applyAlignment="1">
      <alignment horizontal="right"/>
    </xf>
    <xf numFmtId="0" fontId="1" fillId="0" borderId="0" xfId="0" applyFont="1" applyAlignment="1">
      <alignment/>
    </xf>
    <xf numFmtId="0" fontId="23" fillId="0" borderId="0" xfId="0" applyFont="1" applyAlignment="1">
      <alignment/>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vertical="center"/>
    </xf>
    <xf numFmtId="0" fontId="0" fillId="0" borderId="0" xfId="0" applyBorder="1" applyAlignment="1">
      <alignment/>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179" fontId="6" fillId="0" borderId="10" xfId="0" applyNumberFormat="1" applyFont="1" applyBorder="1" applyAlignment="1">
      <alignment horizontal="right" vertical="center"/>
    </xf>
    <xf numFmtId="179" fontId="6" fillId="0" borderId="15" xfId="0" applyNumberFormat="1" applyFont="1" applyBorder="1" applyAlignment="1">
      <alignment horizontal="right" vertical="center"/>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189" fontId="1" fillId="0" borderId="17" xfId="0" applyNumberFormat="1" applyFont="1" applyFill="1" applyBorder="1" applyAlignment="1">
      <alignment vertical="center"/>
    </xf>
    <xf numFmtId="0" fontId="25" fillId="0" borderId="0" xfId="0" applyFont="1" applyFill="1" applyBorder="1" applyAlignment="1">
      <alignment horizontal="left" vertical="center"/>
    </xf>
    <xf numFmtId="179" fontId="4" fillId="0" borderId="18" xfId="0" applyNumberFormat="1" applyFont="1" applyBorder="1" applyAlignment="1" quotePrefix="1">
      <alignment horizontal="right" vertical="center"/>
    </xf>
    <xf numFmtId="0" fontId="0" fillId="0" borderId="32" xfId="0" applyFont="1" applyFill="1" applyBorder="1" applyAlignment="1">
      <alignment horizontal="distributed" vertical="top"/>
    </xf>
    <xf numFmtId="189" fontId="1" fillId="0" borderId="20" xfId="0" applyNumberFormat="1" applyFont="1" applyFill="1" applyBorder="1" applyAlignment="1">
      <alignment vertical="center"/>
    </xf>
    <xf numFmtId="189" fontId="1" fillId="0" borderId="21" xfId="0" applyNumberFormat="1" applyFont="1" applyFill="1" applyBorder="1" applyAlignment="1">
      <alignment vertical="center"/>
    </xf>
    <xf numFmtId="43" fontId="10" fillId="0" borderId="0" xfId="63" applyNumberFormat="1" applyFont="1" applyFill="1" applyBorder="1" applyAlignment="1">
      <alignment/>
      <protection/>
    </xf>
    <xf numFmtId="189" fontId="1" fillId="0" borderId="16" xfId="0" applyNumberFormat="1" applyFont="1" applyFill="1" applyBorder="1" applyAlignment="1">
      <alignment horizontal="left" vertical="center"/>
    </xf>
    <xf numFmtId="198" fontId="10" fillId="0" borderId="0" xfId="63" applyNumberFormat="1" applyFont="1" applyFill="1" applyBorder="1" applyAlignment="1">
      <alignment/>
      <protection/>
    </xf>
    <xf numFmtId="41" fontId="1" fillId="0" borderId="18" xfId="64" applyNumberFormat="1" applyFont="1" applyFill="1" applyBorder="1" applyAlignment="1">
      <alignment horizontal="right" vertical="center"/>
      <protection/>
    </xf>
    <xf numFmtId="41" fontId="1" fillId="0" borderId="20" xfId="64" applyNumberFormat="1" applyFont="1" applyFill="1" applyBorder="1" applyAlignment="1">
      <alignment horizontal="right" vertical="center"/>
      <protection/>
    </xf>
    <xf numFmtId="41" fontId="1" fillId="0" borderId="16" xfId="64" applyNumberFormat="1" applyFont="1" applyFill="1" applyBorder="1" applyAlignment="1">
      <alignment horizontal="right" vertical="center"/>
      <protection/>
    </xf>
    <xf numFmtId="41" fontId="1" fillId="0" borderId="0" xfId="64" applyNumberFormat="1" applyFont="1" applyFill="1" applyAlignment="1">
      <alignment horizontal="right" vertical="center"/>
      <protection/>
    </xf>
    <xf numFmtId="188" fontId="1" fillId="0" borderId="17" xfId="51" applyNumberFormat="1" applyFont="1" applyFill="1" applyBorder="1" applyAlignment="1">
      <alignment vertical="center"/>
    </xf>
    <xf numFmtId="188" fontId="1" fillId="0" borderId="19" xfId="51" applyNumberFormat="1" applyFont="1" applyFill="1" applyBorder="1" applyAlignment="1">
      <alignment vertical="center"/>
    </xf>
    <xf numFmtId="188" fontId="1" fillId="0" borderId="21" xfId="51" applyNumberFormat="1" applyFont="1" applyFill="1" applyBorder="1" applyAlignment="1">
      <alignment vertical="center"/>
    </xf>
    <xf numFmtId="0" fontId="67" fillId="0" borderId="0" xfId="0" applyFont="1" applyFill="1" applyAlignment="1">
      <alignment/>
    </xf>
    <xf numFmtId="0" fontId="66" fillId="0" borderId="0" xfId="0" applyFont="1" applyFill="1" applyAlignment="1">
      <alignment horizontal="right"/>
    </xf>
    <xf numFmtId="0" fontId="67" fillId="0" borderId="0" xfId="0" applyFont="1" applyFill="1" applyBorder="1" applyAlignment="1">
      <alignment vertical="top"/>
    </xf>
    <xf numFmtId="0" fontId="67" fillId="0" borderId="0" xfId="0" applyFont="1" applyFill="1" applyBorder="1" applyAlignment="1">
      <alignment horizontal="left" vertical="center"/>
    </xf>
    <xf numFmtId="0" fontId="68" fillId="0" borderId="0" xfId="0" applyFont="1" applyFill="1" applyAlignment="1">
      <alignment horizontal="left" vertical="center"/>
    </xf>
    <xf numFmtId="0" fontId="66" fillId="0" borderId="0" xfId="0" applyFont="1" applyFill="1" applyAlignment="1">
      <alignment horizontal="right" vertical="center"/>
    </xf>
    <xf numFmtId="0" fontId="69" fillId="0" borderId="10" xfId="0" applyFont="1" applyFill="1" applyBorder="1" applyAlignment="1">
      <alignment horizontal="distributed" vertical="center"/>
    </xf>
    <xf numFmtId="0" fontId="69" fillId="0" borderId="11" xfId="0" applyFont="1" applyFill="1" applyBorder="1" applyAlignment="1">
      <alignment horizontal="distributed" vertical="center"/>
    </xf>
    <xf numFmtId="179" fontId="70" fillId="0" borderId="10" xfId="0" applyNumberFormat="1" applyFont="1" applyFill="1" applyBorder="1" applyAlignment="1">
      <alignment vertical="center"/>
    </xf>
    <xf numFmtId="180" fontId="70" fillId="0" borderId="10" xfId="0" applyNumberFormat="1" applyFont="1" applyFill="1" applyBorder="1" applyAlignment="1">
      <alignment vertical="center"/>
    </xf>
    <xf numFmtId="179" fontId="70" fillId="0" borderId="15" xfId="0" applyNumberFormat="1" applyFont="1" applyFill="1" applyBorder="1" applyAlignment="1">
      <alignment vertical="center"/>
    </xf>
    <xf numFmtId="0" fontId="67" fillId="0" borderId="0" xfId="0" applyFont="1" applyFill="1" applyBorder="1" applyAlignment="1">
      <alignment/>
    </xf>
    <xf numFmtId="0" fontId="69" fillId="0" borderId="12" xfId="0" applyFont="1" applyFill="1" applyBorder="1" applyAlignment="1">
      <alignment horizontal="center" vertical="center"/>
    </xf>
    <xf numFmtId="179" fontId="66" fillId="33" borderId="16" xfId="0" applyNumberFormat="1" applyFont="1" applyFill="1" applyBorder="1" applyAlignment="1">
      <alignment vertical="center"/>
    </xf>
    <xf numFmtId="180" fontId="71" fillId="0" borderId="16" xfId="0" applyNumberFormat="1" applyFont="1" applyFill="1" applyBorder="1" applyAlignment="1">
      <alignment vertical="center"/>
    </xf>
    <xf numFmtId="179" fontId="66" fillId="33" borderId="16" xfId="0" applyNumberFormat="1" applyFont="1" applyFill="1" applyBorder="1" applyAlignment="1">
      <alignment horizontal="right" vertical="center"/>
    </xf>
    <xf numFmtId="179" fontId="66" fillId="33" borderId="17" xfId="0" applyNumberFormat="1" applyFont="1" applyFill="1" applyBorder="1" applyAlignment="1">
      <alignment vertical="center"/>
    </xf>
    <xf numFmtId="179" fontId="66" fillId="0" borderId="0" xfId="0" applyNumberFormat="1" applyFont="1" applyFill="1" applyBorder="1" applyAlignment="1">
      <alignment vertical="center"/>
    </xf>
    <xf numFmtId="0" fontId="69" fillId="0" borderId="13" xfId="0" applyFont="1" applyFill="1" applyBorder="1" applyAlignment="1">
      <alignment horizontal="center" vertical="center"/>
    </xf>
    <xf numFmtId="179" fontId="66" fillId="33" borderId="18" xfId="0" applyNumberFormat="1" applyFont="1" applyFill="1" applyBorder="1" applyAlignment="1">
      <alignment vertical="center"/>
    </xf>
    <xf numFmtId="180" fontId="71" fillId="0" borderId="18" xfId="0" applyNumberFormat="1" applyFont="1" applyFill="1" applyBorder="1" applyAlignment="1">
      <alignment vertical="center"/>
    </xf>
    <xf numFmtId="179" fontId="66" fillId="33" borderId="18" xfId="0" applyNumberFormat="1" applyFont="1" applyFill="1" applyBorder="1" applyAlignment="1">
      <alignment horizontal="right" vertical="center"/>
    </xf>
    <xf numFmtId="179" fontId="66" fillId="33" borderId="19" xfId="0" applyNumberFormat="1" applyFont="1" applyFill="1" applyBorder="1" applyAlignment="1">
      <alignment vertical="center"/>
    </xf>
    <xf numFmtId="180" fontId="66" fillId="0" borderId="18" xfId="0" applyNumberFormat="1" applyFont="1" applyFill="1" applyBorder="1" applyAlignment="1">
      <alignment vertical="center"/>
    </xf>
    <xf numFmtId="0" fontId="69" fillId="0" borderId="14" xfId="0" applyFont="1" applyFill="1" applyBorder="1" applyAlignment="1">
      <alignment horizontal="center" vertical="center"/>
    </xf>
    <xf numFmtId="179" fontId="66" fillId="33" borderId="20" xfId="0" applyNumberFormat="1" applyFont="1" applyFill="1" applyBorder="1" applyAlignment="1">
      <alignment vertical="center"/>
    </xf>
    <xf numFmtId="180" fontId="66" fillId="0" borderId="20" xfId="0" applyNumberFormat="1" applyFont="1" applyFill="1" applyBorder="1" applyAlignment="1">
      <alignment vertical="center"/>
    </xf>
    <xf numFmtId="179" fontId="66" fillId="33" borderId="20" xfId="0" applyNumberFormat="1" applyFont="1" applyFill="1" applyBorder="1" applyAlignment="1">
      <alignment horizontal="right" vertical="center"/>
    </xf>
    <xf numFmtId="179" fontId="66" fillId="33" borderId="21" xfId="0" applyNumberFormat="1" applyFont="1" applyFill="1" applyBorder="1" applyAlignment="1">
      <alignment vertical="center"/>
    </xf>
    <xf numFmtId="0" fontId="69" fillId="0" borderId="0" xfId="0" applyFont="1" applyFill="1" applyBorder="1" applyAlignment="1">
      <alignment horizontal="left"/>
    </xf>
    <xf numFmtId="0" fontId="69" fillId="0" borderId="0" xfId="0" applyFont="1" applyFill="1" applyAlignment="1">
      <alignment/>
    </xf>
    <xf numFmtId="0" fontId="69" fillId="0" borderId="0" xfId="0" applyFont="1" applyFill="1" applyAlignment="1">
      <alignment horizontal="right"/>
    </xf>
    <xf numFmtId="0" fontId="67" fillId="0" borderId="0" xfId="0" applyFont="1" applyFill="1" applyAlignment="1">
      <alignment/>
    </xf>
    <xf numFmtId="179" fontId="67" fillId="0" borderId="0" xfId="0" applyNumberFormat="1" applyFont="1" applyFill="1" applyAlignment="1">
      <alignment/>
    </xf>
    <xf numFmtId="0" fontId="69" fillId="0" borderId="10" xfId="0" applyFont="1" applyFill="1" applyBorder="1" applyAlignment="1">
      <alignment horizontal="center" vertical="center"/>
    </xf>
    <xf numFmtId="0" fontId="69" fillId="0" borderId="15" xfId="0" applyFont="1" applyFill="1" applyBorder="1" applyAlignment="1">
      <alignment horizontal="left" vertical="center"/>
    </xf>
    <xf numFmtId="0" fontId="69" fillId="0" borderId="35" xfId="0" applyFont="1" applyFill="1" applyBorder="1" applyAlignment="1">
      <alignment horizontal="center"/>
    </xf>
    <xf numFmtId="0" fontId="69" fillId="0" borderId="36" xfId="0" applyFont="1" applyFill="1" applyBorder="1" applyAlignment="1">
      <alignment/>
    </xf>
    <xf numFmtId="0" fontId="69" fillId="0" borderId="37" xfId="0" applyFont="1" applyFill="1" applyBorder="1" applyAlignment="1">
      <alignment/>
    </xf>
    <xf numFmtId="0" fontId="69" fillId="0" borderId="27" xfId="0" applyFont="1" applyFill="1" applyBorder="1" applyAlignment="1">
      <alignment horizontal="center"/>
    </xf>
    <xf numFmtId="0" fontId="69" fillId="0" borderId="30" xfId="0" applyFont="1" applyFill="1" applyBorder="1" applyAlignment="1">
      <alignment/>
    </xf>
    <xf numFmtId="0" fontId="69" fillId="0" borderId="31" xfId="0" applyFont="1" applyFill="1" applyBorder="1" applyAlignment="1">
      <alignment/>
    </xf>
    <xf numFmtId="0" fontId="69" fillId="0" borderId="11" xfId="0" applyFont="1" applyFill="1" applyBorder="1" applyAlignment="1">
      <alignment horizontal="center"/>
    </xf>
    <xf numFmtId="0" fontId="69" fillId="0" borderId="10" xfId="0" applyFont="1" applyFill="1" applyBorder="1" applyAlignment="1">
      <alignment/>
    </xf>
    <xf numFmtId="0" fontId="69" fillId="0" borderId="15" xfId="0" applyFont="1" applyFill="1" applyBorder="1" applyAlignment="1">
      <alignment/>
    </xf>
    <xf numFmtId="0" fontId="66" fillId="0" borderId="0" xfId="0" applyFont="1" applyFill="1" applyAlignment="1">
      <alignment/>
    </xf>
    <xf numFmtId="0" fontId="69" fillId="0" borderId="10" xfId="0" applyFont="1" applyFill="1" applyBorder="1" applyAlignment="1">
      <alignment horizontal="distributed" vertical="center"/>
    </xf>
    <xf numFmtId="0" fontId="66" fillId="0" borderId="0" xfId="0" applyFont="1" applyFill="1" applyBorder="1" applyAlignment="1">
      <alignment horizontal="right" vertical="center"/>
    </xf>
    <xf numFmtId="0" fontId="68" fillId="0" borderId="0" xfId="0" applyFont="1" applyAlignment="1">
      <alignment/>
    </xf>
    <xf numFmtId="0" fontId="66" fillId="0" borderId="0" xfId="0" applyFont="1" applyFill="1" applyBorder="1" applyAlignment="1">
      <alignment/>
    </xf>
    <xf numFmtId="0" fontId="72" fillId="0" borderId="0" xfId="0" applyFont="1" applyFill="1" applyAlignment="1">
      <alignment horizontal="left" vertical="center"/>
    </xf>
    <xf numFmtId="0" fontId="73" fillId="0" borderId="0" xfId="0" applyFont="1" applyFill="1" applyAlignment="1">
      <alignment horizontal="left" vertical="center"/>
    </xf>
    <xf numFmtId="0" fontId="74" fillId="0" borderId="0" xfId="0" applyFont="1" applyFill="1" applyBorder="1" applyAlignment="1">
      <alignment horizontal="left" vertical="center"/>
    </xf>
    <xf numFmtId="0" fontId="66" fillId="0" borderId="0" xfId="0" applyFont="1" applyFill="1" applyBorder="1" applyAlignment="1">
      <alignment vertical="center"/>
    </xf>
    <xf numFmtId="0" fontId="69" fillId="0" borderId="15" xfId="0" applyFont="1" applyFill="1" applyBorder="1" applyAlignment="1">
      <alignment horizontal="distributed" vertical="center"/>
    </xf>
    <xf numFmtId="0" fontId="69" fillId="0" borderId="0" xfId="0" applyFont="1" applyFill="1" applyBorder="1" applyAlignment="1">
      <alignment horizontal="distributed" vertical="center"/>
    </xf>
    <xf numFmtId="0" fontId="66" fillId="0" borderId="11" xfId="0" applyFont="1" applyFill="1" applyBorder="1" applyAlignment="1">
      <alignment horizontal="center" vertical="center"/>
    </xf>
    <xf numFmtId="179" fontId="68" fillId="0" borderId="10" xfId="0" applyNumberFormat="1" applyFont="1" applyFill="1" applyBorder="1" applyAlignment="1">
      <alignment vertical="center"/>
    </xf>
    <xf numFmtId="179" fontId="68" fillId="0" borderId="0" xfId="0" applyNumberFormat="1" applyFont="1" applyFill="1" applyBorder="1" applyAlignment="1">
      <alignment vertical="center"/>
    </xf>
    <xf numFmtId="0" fontId="66" fillId="0" borderId="12" xfId="0" applyFont="1" applyFill="1" applyBorder="1" applyAlignment="1">
      <alignment horizontal="center" vertical="center"/>
    </xf>
    <xf numFmtId="179" fontId="68" fillId="0" borderId="16" xfId="0" applyNumberFormat="1" applyFont="1" applyFill="1" applyBorder="1" applyAlignment="1">
      <alignment vertical="center"/>
    </xf>
    <xf numFmtId="179" fontId="67" fillId="0" borderId="16" xfId="0" applyNumberFormat="1" applyFont="1" applyFill="1" applyBorder="1" applyAlignment="1">
      <alignment vertical="center"/>
    </xf>
    <xf numFmtId="179" fontId="67" fillId="0" borderId="0" xfId="0" applyNumberFormat="1" applyFont="1" applyFill="1" applyBorder="1" applyAlignment="1">
      <alignment vertical="center"/>
    </xf>
    <xf numFmtId="0" fontId="66" fillId="0" borderId="13" xfId="0" applyFont="1" applyFill="1" applyBorder="1" applyAlignment="1">
      <alignment horizontal="center" vertical="center"/>
    </xf>
    <xf numFmtId="179" fontId="68" fillId="0" borderId="18" xfId="0" applyNumberFormat="1" applyFont="1" applyFill="1" applyBorder="1" applyAlignment="1">
      <alignment vertical="center"/>
    </xf>
    <xf numFmtId="179" fontId="67" fillId="0" borderId="18" xfId="0" applyNumberFormat="1" applyFont="1" applyFill="1" applyBorder="1" applyAlignment="1">
      <alignment vertical="center"/>
    </xf>
    <xf numFmtId="179" fontId="67" fillId="0" borderId="18" xfId="0" applyNumberFormat="1" applyFont="1" applyFill="1" applyBorder="1" applyAlignment="1" applyProtection="1">
      <alignment vertical="center"/>
      <protection locked="0"/>
    </xf>
    <xf numFmtId="0" fontId="66" fillId="0" borderId="14" xfId="0" applyFont="1" applyFill="1" applyBorder="1" applyAlignment="1">
      <alignment horizontal="center" vertical="center"/>
    </xf>
    <xf numFmtId="179" fontId="68" fillId="0" borderId="20" xfId="0" applyNumberFormat="1" applyFont="1" applyFill="1" applyBorder="1" applyAlignment="1">
      <alignment vertical="center"/>
    </xf>
    <xf numFmtId="179" fontId="67" fillId="0" borderId="20" xfId="0" applyNumberFormat="1" applyFont="1" applyFill="1" applyBorder="1" applyAlignment="1">
      <alignment vertical="center"/>
    </xf>
    <xf numFmtId="0" fontId="67" fillId="0" borderId="0" xfId="0" applyFont="1" applyFill="1" applyBorder="1" applyAlignment="1">
      <alignment horizontal="right" vertical="center"/>
    </xf>
    <xf numFmtId="179" fontId="68" fillId="0" borderId="15" xfId="0" applyNumberFormat="1" applyFont="1" applyFill="1" applyBorder="1" applyAlignment="1">
      <alignment vertical="center"/>
    </xf>
    <xf numFmtId="0" fontId="67" fillId="0" borderId="0" xfId="0" applyFont="1" applyFill="1" applyBorder="1" applyAlignment="1">
      <alignment vertical="center"/>
    </xf>
    <xf numFmtId="0" fontId="67" fillId="0" borderId="0" xfId="0" applyFont="1" applyFill="1" applyAlignment="1">
      <alignment vertical="center"/>
    </xf>
    <xf numFmtId="179" fontId="67" fillId="0" borderId="17" xfId="0" applyNumberFormat="1" applyFont="1" applyFill="1" applyBorder="1" applyAlignment="1">
      <alignment vertical="center"/>
    </xf>
    <xf numFmtId="179" fontId="67" fillId="0" borderId="19" xfId="0" applyNumberFormat="1" applyFont="1" applyFill="1" applyBorder="1" applyAlignment="1">
      <alignment vertical="center"/>
    </xf>
    <xf numFmtId="179" fontId="67" fillId="0" borderId="21" xfId="0" applyNumberFormat="1" applyFont="1" applyFill="1" applyBorder="1" applyAlignment="1">
      <alignment vertical="center"/>
    </xf>
    <xf numFmtId="0" fontId="67" fillId="0" borderId="0" xfId="0" applyFont="1" applyFill="1" applyAlignment="1">
      <alignment horizontal="right" vertical="center"/>
    </xf>
    <xf numFmtId="0" fontId="75" fillId="0" borderId="0" xfId="0" applyFont="1" applyFill="1" applyBorder="1" applyAlignment="1">
      <alignment horizontal="left" vertical="center"/>
    </xf>
    <xf numFmtId="0" fontId="68" fillId="0" borderId="0" xfId="0" applyFont="1" applyFill="1" applyBorder="1" applyAlignment="1">
      <alignment horizontal="left" vertical="center"/>
    </xf>
    <xf numFmtId="0" fontId="69" fillId="0" borderId="15" xfId="0" applyFont="1" applyFill="1" applyBorder="1" applyAlignment="1">
      <alignment horizontal="left" vertical="center" wrapText="1"/>
    </xf>
    <xf numFmtId="0" fontId="69" fillId="0" borderId="10" xfId="0" applyFont="1" applyFill="1" applyBorder="1" applyAlignment="1">
      <alignment horizontal="center" vertical="center"/>
    </xf>
    <xf numFmtId="0" fontId="69" fillId="0" borderId="10" xfId="0" applyFont="1" applyFill="1" applyBorder="1" applyAlignment="1">
      <alignment horizontal="left" vertical="center" wrapText="1" shrinkToFit="1"/>
    </xf>
    <xf numFmtId="0" fontId="69"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69" fillId="0" borderId="15" xfId="0" applyFont="1" applyFill="1" applyBorder="1" applyAlignment="1">
      <alignment horizontal="center" vertical="center"/>
    </xf>
    <xf numFmtId="0" fontId="69" fillId="0" borderId="15" xfId="0" applyFont="1" applyFill="1" applyBorder="1" applyAlignment="1">
      <alignment horizontal="center" vertical="center" wrapText="1"/>
    </xf>
    <xf numFmtId="0" fontId="67" fillId="0" borderId="0" xfId="0" applyFont="1" applyFill="1" applyAlignment="1">
      <alignment horizontal="center"/>
    </xf>
    <xf numFmtId="41" fontId="68" fillId="0" borderId="10" xfId="0" applyNumberFormat="1" applyFont="1" applyFill="1" applyBorder="1" applyAlignment="1">
      <alignment vertical="center"/>
    </xf>
    <xf numFmtId="41" fontId="68" fillId="0" borderId="15" xfId="0" applyNumberFormat="1" applyFont="1" applyFill="1" applyBorder="1" applyAlignment="1">
      <alignment horizontal="center" vertical="center"/>
    </xf>
    <xf numFmtId="41" fontId="68" fillId="0" borderId="15" xfId="0" applyNumberFormat="1" applyFont="1" applyFill="1" applyBorder="1" applyAlignment="1">
      <alignment vertical="center"/>
    </xf>
    <xf numFmtId="41" fontId="68" fillId="0" borderId="18" xfId="0" applyNumberFormat="1" applyFont="1" applyFill="1" applyBorder="1" applyAlignment="1">
      <alignment vertical="center"/>
    </xf>
    <xf numFmtId="41" fontId="67" fillId="0" borderId="17" xfId="0" applyNumberFormat="1" applyFont="1" applyFill="1" applyBorder="1" applyAlignment="1">
      <alignment horizontal="center" vertical="center"/>
    </xf>
    <xf numFmtId="41" fontId="67" fillId="0" borderId="18" xfId="0" applyNumberFormat="1" applyFont="1" applyFill="1" applyBorder="1" applyAlignment="1">
      <alignment vertical="center"/>
    </xf>
    <xf numFmtId="41" fontId="67" fillId="0" borderId="19" xfId="0" applyNumberFormat="1" applyFont="1" applyFill="1" applyBorder="1" applyAlignment="1">
      <alignment vertical="center"/>
    </xf>
    <xf numFmtId="41" fontId="67" fillId="0" borderId="19" xfId="0" applyNumberFormat="1" applyFont="1" applyFill="1" applyBorder="1" applyAlignment="1">
      <alignment horizontal="center" vertical="center"/>
    </xf>
    <xf numFmtId="41" fontId="68" fillId="0" borderId="20" xfId="0" applyNumberFormat="1" applyFont="1" applyFill="1" applyBorder="1" applyAlignment="1">
      <alignment vertical="center"/>
    </xf>
    <xf numFmtId="41" fontId="67" fillId="0" borderId="21" xfId="0" applyNumberFormat="1" applyFont="1" applyFill="1" applyBorder="1" applyAlignment="1">
      <alignment horizontal="center" vertical="center"/>
    </xf>
    <xf numFmtId="41" fontId="67" fillId="0" borderId="20" xfId="0" applyNumberFormat="1" applyFont="1" applyFill="1" applyBorder="1" applyAlignment="1">
      <alignment vertical="center"/>
    </xf>
    <xf numFmtId="41" fontId="67" fillId="0" borderId="21" xfId="0" applyNumberFormat="1" applyFont="1" applyFill="1" applyBorder="1" applyAlignment="1">
      <alignment vertical="center"/>
    </xf>
    <xf numFmtId="0" fontId="66" fillId="0" borderId="0" xfId="0" applyFont="1" applyFill="1" applyBorder="1" applyAlignment="1">
      <alignment horizontal="left" vertical="center"/>
    </xf>
    <xf numFmtId="0" fontId="67" fillId="0" borderId="34" xfId="0" applyFont="1" applyFill="1" applyBorder="1" applyAlignment="1">
      <alignment/>
    </xf>
    <xf numFmtId="0" fontId="69" fillId="0" borderId="10" xfId="0" applyFont="1" applyFill="1" applyBorder="1" applyAlignment="1">
      <alignment horizontal="distributed" vertical="center"/>
    </xf>
    <xf numFmtId="0" fontId="66" fillId="0" borderId="11" xfId="0" applyFont="1" applyFill="1" applyBorder="1" applyAlignment="1">
      <alignment horizontal="center" vertical="center"/>
    </xf>
    <xf numFmtId="0" fontId="77" fillId="0" borderId="0" xfId="0" applyFont="1" applyFill="1" applyBorder="1" applyAlignment="1">
      <alignment horizontal="left" vertical="center"/>
    </xf>
    <xf numFmtId="0" fontId="67" fillId="0" borderId="0" xfId="0" applyFont="1" applyFill="1" applyAlignment="1">
      <alignment horizontal="left" inden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67" fillId="0" borderId="34" xfId="0" applyFont="1" applyFill="1" applyBorder="1" applyAlignment="1">
      <alignment horizontal="left" vertical="top"/>
    </xf>
    <xf numFmtId="0" fontId="3" fillId="0" borderId="0" xfId="0" applyFont="1" applyFill="1" applyAlignment="1">
      <alignment horizontal="left"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66" fillId="0" borderId="34" xfId="0" applyFont="1" applyFill="1" applyBorder="1" applyAlignment="1">
      <alignment horizontal="left" vertical="center"/>
    </xf>
    <xf numFmtId="0" fontId="66" fillId="0" borderId="34" xfId="0" applyFont="1" applyFill="1" applyBorder="1" applyAlignment="1">
      <alignment horizontal="left"/>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67" fillId="0" borderId="34" xfId="0" applyFont="1" applyFill="1" applyBorder="1" applyAlignment="1">
      <alignment horizontal="left"/>
    </xf>
    <xf numFmtId="0" fontId="4" fillId="0" borderId="15" xfId="0" applyFont="1" applyFill="1" applyBorder="1" applyAlignment="1">
      <alignment horizontal="distributed"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4" fillId="0" borderId="3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69" fillId="0" borderId="24" xfId="0" applyFont="1" applyFill="1" applyBorder="1" applyAlignment="1">
      <alignment horizontal="distributed" vertical="center" wrapText="1"/>
    </xf>
    <xf numFmtId="0" fontId="69" fillId="0" borderId="15" xfId="0" applyFont="1" applyFill="1" applyBorder="1" applyAlignment="1">
      <alignment horizontal="distributed" vertical="center" wrapText="1"/>
    </xf>
    <xf numFmtId="0" fontId="69" fillId="0" borderId="2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23" xfId="0" applyFont="1" applyFill="1" applyBorder="1" applyAlignment="1">
      <alignment horizontal="center"/>
    </xf>
    <xf numFmtId="0" fontId="69" fillId="0" borderId="24" xfId="0" applyFont="1" applyFill="1" applyBorder="1" applyAlignment="1">
      <alignment horizontal="center"/>
    </xf>
    <xf numFmtId="0" fontId="78" fillId="0" borderId="23" xfId="0" applyFont="1" applyFill="1" applyBorder="1" applyAlignment="1">
      <alignment horizontal="distributed" vertical="center" wrapText="1"/>
    </xf>
    <xf numFmtId="0" fontId="78" fillId="0" borderId="10" xfId="0" applyFont="1" applyFill="1" applyBorder="1" applyAlignment="1">
      <alignment horizontal="distributed" vertical="center" wrapText="1"/>
    </xf>
    <xf numFmtId="0" fontId="69" fillId="0" borderId="22" xfId="0" applyFont="1" applyFill="1" applyBorder="1" applyAlignment="1">
      <alignment horizontal="distributed" vertical="center"/>
    </xf>
    <xf numFmtId="0" fontId="69" fillId="0" borderId="11" xfId="0" applyFont="1" applyFill="1" applyBorder="1" applyAlignment="1">
      <alignment horizontal="distributed" vertical="center"/>
    </xf>
    <xf numFmtId="0" fontId="69" fillId="0" borderId="23" xfId="0" applyFont="1" applyFill="1" applyBorder="1" applyAlignment="1">
      <alignment horizontal="distributed" vertical="center" wrapText="1"/>
    </xf>
    <xf numFmtId="0" fontId="69" fillId="0" borderId="10" xfId="0" applyFont="1" applyFill="1" applyBorder="1" applyAlignment="1">
      <alignment horizontal="distributed" vertical="center"/>
    </xf>
    <xf numFmtId="0" fontId="69" fillId="0" borderId="23" xfId="0" applyFont="1" applyFill="1" applyBorder="1" applyAlignment="1">
      <alignment horizontal="center" vertical="center" wrapText="1"/>
    </xf>
    <xf numFmtId="0" fontId="69" fillId="0" borderId="23" xfId="0" applyFont="1" applyFill="1" applyBorder="1" applyAlignment="1">
      <alignment horizontal="center" vertical="center"/>
    </xf>
    <xf numFmtId="0" fontId="69" fillId="0" borderId="23" xfId="0" applyFont="1" applyFill="1" applyBorder="1" applyAlignment="1">
      <alignment horizontal="distributed" vertical="center"/>
    </xf>
    <xf numFmtId="0" fontId="79" fillId="0" borderId="23" xfId="0" applyFont="1" applyFill="1" applyBorder="1" applyAlignment="1">
      <alignment horizontal="distributed" vertical="center"/>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66" fillId="0" borderId="29" xfId="0" applyFont="1" applyFill="1" applyBorder="1" applyAlignment="1">
      <alignment horizontal="distributed" vertical="center"/>
    </xf>
    <xf numFmtId="0" fontId="66" fillId="0" borderId="27" xfId="0" applyFont="1" applyFill="1" applyBorder="1" applyAlignment="1">
      <alignment horizontal="distributed" vertical="center"/>
    </xf>
    <xf numFmtId="0" fontId="66" fillId="0" borderId="24" xfId="0" applyFont="1" applyFill="1" applyBorder="1" applyAlignment="1">
      <alignment horizontal="distributed" vertical="center"/>
    </xf>
    <xf numFmtId="0" fontId="66" fillId="0" borderId="22" xfId="0" applyFont="1" applyFill="1" applyBorder="1" applyAlignment="1">
      <alignment horizontal="distributed" vertical="center"/>
    </xf>
    <xf numFmtId="0" fontId="66" fillId="0" borderId="24" xfId="0" applyFont="1" applyFill="1" applyBorder="1" applyAlignment="1">
      <alignment horizontal="center" vertical="center" shrinkToFit="1"/>
    </xf>
    <xf numFmtId="0" fontId="66" fillId="0" borderId="22" xfId="0" applyFont="1" applyFill="1" applyBorder="1" applyAlignment="1">
      <alignment horizontal="center" vertical="center" shrinkToFit="1"/>
    </xf>
    <xf numFmtId="0" fontId="66" fillId="0" borderId="26" xfId="0" applyFont="1" applyFill="1" applyBorder="1" applyAlignment="1">
      <alignment horizontal="distributed" vertical="center"/>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0" borderId="17"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41" fontId="1" fillId="0" borderId="19" xfId="0" applyNumberFormat="1" applyFont="1" applyFill="1" applyBorder="1" applyAlignment="1">
      <alignment horizontal="center" vertical="center"/>
    </xf>
    <xf numFmtId="41" fontId="1" fillId="0" borderId="13" xfId="0" applyNumberFormat="1" applyFont="1" applyFill="1" applyBorder="1" applyAlignment="1">
      <alignment horizontal="center" vertical="center"/>
    </xf>
    <xf numFmtId="41" fontId="1" fillId="0" borderId="21"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66" fillId="0" borderId="22"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23" xfId="0" applyFont="1" applyFill="1" applyBorder="1" applyAlignment="1">
      <alignment horizontal="distributed" vertical="center"/>
    </xf>
    <xf numFmtId="0" fontId="68" fillId="0" borderId="23" xfId="0" applyFont="1" applyFill="1" applyBorder="1" applyAlignment="1">
      <alignment horizontal="distributed"/>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2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xdr:row>
      <xdr:rowOff>0</xdr:rowOff>
    </xdr:from>
    <xdr:to>
      <xdr:col>3</xdr:col>
      <xdr:colOff>952500</xdr:colOff>
      <xdr:row>15</xdr:row>
      <xdr:rowOff>0</xdr:rowOff>
    </xdr:to>
    <xdr:sp>
      <xdr:nvSpPr>
        <xdr:cNvPr id="3"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3"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4"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5"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6"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7"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8"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zoomScale="80" zoomScaleNormal="80" zoomScaleSheetLayoutView="100" zoomScalePageLayoutView="0" workbookViewId="0" topLeftCell="A1">
      <selection activeCell="M14" sqref="M14"/>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5" t="s">
        <v>181</v>
      </c>
      <c r="B1" s="15"/>
      <c r="C1" s="15"/>
    </row>
    <row r="2" spans="1:3" ht="7.5" customHeight="1">
      <c r="A2" s="15"/>
      <c r="B2" s="15"/>
      <c r="C2" s="15"/>
    </row>
    <row r="3" spans="1:4" ht="18.75" customHeight="1">
      <c r="A3" s="2" t="s">
        <v>182</v>
      </c>
      <c r="B3" s="2"/>
      <c r="C3" s="2"/>
      <c r="D3" s="2"/>
    </row>
    <row r="4" ht="13.5" customHeight="1">
      <c r="K4" s="3" t="s">
        <v>378</v>
      </c>
    </row>
    <row r="5" spans="1:11" ht="19.5" customHeight="1">
      <c r="A5" s="507" t="s">
        <v>183</v>
      </c>
      <c r="B5" s="507"/>
      <c r="C5" s="105"/>
      <c r="D5" s="510" t="s">
        <v>184</v>
      </c>
      <c r="E5" s="502" t="s">
        <v>185</v>
      </c>
      <c r="F5" s="503"/>
      <c r="G5" s="503"/>
      <c r="H5" s="503"/>
      <c r="I5" s="503"/>
      <c r="J5" s="503"/>
      <c r="K5" s="503"/>
    </row>
    <row r="6" spans="1:11" ht="15" customHeight="1">
      <c r="A6" s="508"/>
      <c r="B6" s="508"/>
      <c r="C6" s="107"/>
      <c r="D6" s="511"/>
      <c r="E6" s="108" t="s">
        <v>186</v>
      </c>
      <c r="F6" s="109" t="s">
        <v>187</v>
      </c>
      <c r="G6" s="109" t="s">
        <v>188</v>
      </c>
      <c r="H6" s="109" t="s">
        <v>189</v>
      </c>
      <c r="I6" s="108" t="s">
        <v>190</v>
      </c>
      <c r="J6" s="110"/>
      <c r="K6" s="499" t="s">
        <v>191</v>
      </c>
    </row>
    <row r="7" spans="1:11" ht="15" customHeight="1">
      <c r="A7" s="508"/>
      <c r="B7" s="508"/>
      <c r="C7" s="107"/>
      <c r="D7" s="511"/>
      <c r="E7" s="111"/>
      <c r="F7" s="112" t="s">
        <v>192</v>
      </c>
      <c r="G7" s="112" t="s">
        <v>333</v>
      </c>
      <c r="H7" s="112" t="s">
        <v>334</v>
      </c>
      <c r="I7" s="112"/>
      <c r="J7" s="113" t="s">
        <v>265</v>
      </c>
      <c r="K7" s="500"/>
    </row>
    <row r="8" spans="1:11" ht="15" customHeight="1">
      <c r="A8" s="509"/>
      <c r="B8" s="509"/>
      <c r="C8" s="114"/>
      <c r="D8" s="512"/>
      <c r="E8" s="115" t="s">
        <v>193</v>
      </c>
      <c r="F8" s="115" t="s">
        <v>335</v>
      </c>
      <c r="G8" s="115" t="s">
        <v>336</v>
      </c>
      <c r="H8" s="115" t="s">
        <v>337</v>
      </c>
      <c r="I8" s="115" t="s">
        <v>199</v>
      </c>
      <c r="J8" s="116"/>
      <c r="K8" s="501"/>
    </row>
    <row r="9" spans="1:11" ht="8.25" customHeight="1">
      <c r="A9" s="117"/>
      <c r="B9" s="117"/>
      <c r="C9" s="117"/>
      <c r="D9" s="108"/>
      <c r="E9" s="108"/>
      <c r="F9" s="108"/>
      <c r="G9" s="108"/>
      <c r="H9" s="108"/>
      <c r="I9" s="108"/>
      <c r="J9" s="110"/>
      <c r="K9" s="110"/>
    </row>
    <row r="10" spans="1:11" ht="15" customHeight="1">
      <c r="A10" s="504" t="s">
        <v>154</v>
      </c>
      <c r="B10" s="504"/>
      <c r="C10" s="118"/>
      <c r="D10" s="119">
        <f aca="true" t="shared" si="0" ref="D10:K10">SUM(D11:D20)</f>
        <v>12542</v>
      </c>
      <c r="E10" s="119">
        <f t="shared" si="0"/>
        <v>12087</v>
      </c>
      <c r="F10" s="119">
        <f t="shared" si="0"/>
        <v>303</v>
      </c>
      <c r="G10" s="119">
        <f t="shared" si="0"/>
        <v>68</v>
      </c>
      <c r="H10" s="119">
        <f t="shared" si="0"/>
        <v>32</v>
      </c>
      <c r="I10" s="119">
        <f t="shared" si="0"/>
        <v>14</v>
      </c>
      <c r="J10" s="119">
        <f t="shared" si="0"/>
        <v>6</v>
      </c>
      <c r="K10" s="120">
        <f t="shared" si="0"/>
        <v>32</v>
      </c>
    </row>
    <row r="11" spans="1:11" ht="15" customHeight="1">
      <c r="A11" s="121"/>
      <c r="B11" s="122" t="s">
        <v>138</v>
      </c>
      <c r="C11" s="122"/>
      <c r="D11" s="124">
        <f>SUM(E11:K11)</f>
        <v>1566</v>
      </c>
      <c r="E11" s="124">
        <f>SUM(E22,E33,E44)</f>
        <v>1493</v>
      </c>
      <c r="F11" s="124">
        <f aca="true" t="shared" si="1" ref="F11:K11">SUM(F22,F33,F44)</f>
        <v>47</v>
      </c>
      <c r="G11" s="124">
        <f t="shared" si="1"/>
        <v>13</v>
      </c>
      <c r="H11" s="124">
        <f t="shared" si="1"/>
        <v>6</v>
      </c>
      <c r="I11" s="124">
        <f t="shared" si="1"/>
        <v>3</v>
      </c>
      <c r="J11" s="144">
        <f t="shared" si="1"/>
        <v>2</v>
      </c>
      <c r="K11" s="144">
        <f t="shared" si="1"/>
        <v>2</v>
      </c>
    </row>
    <row r="12" spans="1:11" ht="15" customHeight="1">
      <c r="A12" s="121"/>
      <c r="B12" s="122" t="s">
        <v>0</v>
      </c>
      <c r="C12" s="122"/>
      <c r="D12" s="124">
        <f aca="true" t="shared" si="2" ref="D12:D20">SUM(E12:K12)</f>
        <v>1825</v>
      </c>
      <c r="E12" s="124">
        <f aca="true" t="shared" si="3" ref="E12:K20">SUM(E23,E34,E45)</f>
        <v>1768</v>
      </c>
      <c r="F12" s="124">
        <f t="shared" si="3"/>
        <v>40</v>
      </c>
      <c r="G12" s="124">
        <f t="shared" si="3"/>
        <v>11</v>
      </c>
      <c r="H12" s="124">
        <f>SUM(H23,H34,H45)</f>
        <v>2</v>
      </c>
      <c r="I12" s="124">
        <f t="shared" si="3"/>
        <v>0</v>
      </c>
      <c r="J12" s="144">
        <f t="shared" si="3"/>
        <v>1</v>
      </c>
      <c r="K12" s="144">
        <f t="shared" si="3"/>
        <v>3</v>
      </c>
    </row>
    <row r="13" spans="1:11" ht="15" customHeight="1">
      <c r="A13" s="121"/>
      <c r="B13" s="122" t="s">
        <v>1</v>
      </c>
      <c r="C13" s="122"/>
      <c r="D13" s="124">
        <f t="shared" si="2"/>
        <v>1801</v>
      </c>
      <c r="E13" s="124">
        <f t="shared" si="3"/>
        <v>1757</v>
      </c>
      <c r="F13" s="124">
        <f t="shared" si="3"/>
        <v>29</v>
      </c>
      <c r="G13" s="124">
        <f t="shared" si="3"/>
        <v>7</v>
      </c>
      <c r="H13" s="124">
        <f t="shared" si="3"/>
        <v>5</v>
      </c>
      <c r="I13" s="124">
        <f t="shared" si="3"/>
        <v>2</v>
      </c>
      <c r="J13" s="144">
        <f t="shared" si="3"/>
        <v>0</v>
      </c>
      <c r="K13" s="144">
        <f t="shared" si="3"/>
        <v>1</v>
      </c>
    </row>
    <row r="14" spans="1:11" ht="15" customHeight="1">
      <c r="A14" s="121"/>
      <c r="B14" s="122" t="s">
        <v>139</v>
      </c>
      <c r="C14" s="122"/>
      <c r="D14" s="124">
        <f t="shared" si="2"/>
        <v>1529</v>
      </c>
      <c r="E14" s="124">
        <f t="shared" si="3"/>
        <v>1479</v>
      </c>
      <c r="F14" s="124">
        <f t="shared" si="3"/>
        <v>39</v>
      </c>
      <c r="G14" s="124">
        <f t="shared" si="3"/>
        <v>4</v>
      </c>
      <c r="H14" s="124">
        <f t="shared" si="3"/>
        <v>4</v>
      </c>
      <c r="I14" s="124">
        <f t="shared" si="3"/>
        <v>2</v>
      </c>
      <c r="J14" s="144">
        <f t="shared" si="3"/>
        <v>1</v>
      </c>
      <c r="K14" s="144">
        <f t="shared" si="3"/>
        <v>0</v>
      </c>
    </row>
    <row r="15" spans="1:11" ht="15" customHeight="1">
      <c r="A15" s="127"/>
      <c r="B15" s="122" t="s">
        <v>140</v>
      </c>
      <c r="C15" s="122"/>
      <c r="D15" s="124">
        <f t="shared" si="2"/>
        <v>618</v>
      </c>
      <c r="E15" s="124">
        <f t="shared" si="3"/>
        <v>601</v>
      </c>
      <c r="F15" s="124">
        <f t="shared" si="3"/>
        <v>11</v>
      </c>
      <c r="G15" s="124">
        <f t="shared" si="3"/>
        <v>1</v>
      </c>
      <c r="H15" s="124">
        <f t="shared" si="3"/>
        <v>2</v>
      </c>
      <c r="I15" s="124">
        <f t="shared" si="3"/>
        <v>1</v>
      </c>
      <c r="J15" s="144">
        <f t="shared" si="3"/>
        <v>1</v>
      </c>
      <c r="K15" s="144">
        <f t="shared" si="3"/>
        <v>1</v>
      </c>
    </row>
    <row r="16" spans="1:11" ht="15" customHeight="1">
      <c r="A16" s="121"/>
      <c r="B16" s="122" t="s">
        <v>141</v>
      </c>
      <c r="C16" s="122"/>
      <c r="D16" s="124">
        <f t="shared" si="2"/>
        <v>1560</v>
      </c>
      <c r="E16" s="124">
        <f t="shared" si="3"/>
        <v>1490</v>
      </c>
      <c r="F16" s="124">
        <f t="shared" si="3"/>
        <v>33</v>
      </c>
      <c r="G16" s="124">
        <f t="shared" si="3"/>
        <v>11</v>
      </c>
      <c r="H16" s="124">
        <f t="shared" si="3"/>
        <v>5</v>
      </c>
      <c r="I16" s="124">
        <f t="shared" si="3"/>
        <v>2</v>
      </c>
      <c r="J16" s="144">
        <f t="shared" si="3"/>
        <v>0</v>
      </c>
      <c r="K16" s="144">
        <f t="shared" si="3"/>
        <v>19</v>
      </c>
    </row>
    <row r="17" spans="1:11" ht="15" customHeight="1">
      <c r="A17" s="121"/>
      <c r="B17" s="122" t="s">
        <v>142</v>
      </c>
      <c r="C17" s="122"/>
      <c r="D17" s="124">
        <f t="shared" si="2"/>
        <v>543</v>
      </c>
      <c r="E17" s="124">
        <f t="shared" si="3"/>
        <v>509</v>
      </c>
      <c r="F17" s="124">
        <f t="shared" si="3"/>
        <v>23</v>
      </c>
      <c r="G17" s="124">
        <f t="shared" si="3"/>
        <v>3</v>
      </c>
      <c r="H17" s="124">
        <f t="shared" si="3"/>
        <v>5</v>
      </c>
      <c r="I17" s="124">
        <f t="shared" si="3"/>
        <v>1</v>
      </c>
      <c r="J17" s="144">
        <f t="shared" si="3"/>
        <v>0</v>
      </c>
      <c r="K17" s="144">
        <f t="shared" si="3"/>
        <v>2</v>
      </c>
    </row>
    <row r="18" spans="1:11" ht="15" customHeight="1">
      <c r="A18" s="121"/>
      <c r="B18" s="122" t="s">
        <v>2</v>
      </c>
      <c r="C18" s="122"/>
      <c r="D18" s="124">
        <f t="shared" si="2"/>
        <v>664</v>
      </c>
      <c r="E18" s="124">
        <f t="shared" si="3"/>
        <v>630</v>
      </c>
      <c r="F18" s="124">
        <f t="shared" si="3"/>
        <v>27</v>
      </c>
      <c r="G18" s="124">
        <f t="shared" si="3"/>
        <v>2</v>
      </c>
      <c r="H18" s="124">
        <f t="shared" si="3"/>
        <v>1</v>
      </c>
      <c r="I18" s="124">
        <f t="shared" si="3"/>
        <v>2</v>
      </c>
      <c r="J18" s="144">
        <f t="shared" si="3"/>
        <v>0</v>
      </c>
      <c r="K18" s="144">
        <f t="shared" si="3"/>
        <v>2</v>
      </c>
    </row>
    <row r="19" spans="1:11" ht="15" customHeight="1">
      <c r="A19" s="121"/>
      <c r="B19" s="122" t="s">
        <v>3</v>
      </c>
      <c r="C19" s="122"/>
      <c r="D19" s="124">
        <f t="shared" si="2"/>
        <v>1568</v>
      </c>
      <c r="E19" s="124">
        <f t="shared" si="3"/>
        <v>1522</v>
      </c>
      <c r="F19" s="124">
        <f t="shared" si="3"/>
        <v>35</v>
      </c>
      <c r="G19" s="124">
        <f t="shared" si="3"/>
        <v>10</v>
      </c>
      <c r="H19" s="124">
        <f t="shared" si="3"/>
        <v>1</v>
      </c>
      <c r="I19" s="124">
        <f t="shared" si="3"/>
        <v>0</v>
      </c>
      <c r="J19" s="144">
        <f t="shared" si="3"/>
        <v>0</v>
      </c>
      <c r="K19" s="144">
        <f t="shared" si="3"/>
        <v>0</v>
      </c>
    </row>
    <row r="20" spans="1:11" ht="22.5" customHeight="1">
      <c r="A20" s="121"/>
      <c r="B20" s="122" t="s">
        <v>143</v>
      </c>
      <c r="C20" s="122"/>
      <c r="D20" s="124">
        <f t="shared" si="2"/>
        <v>868</v>
      </c>
      <c r="E20" s="124">
        <f t="shared" si="3"/>
        <v>838</v>
      </c>
      <c r="F20" s="124">
        <f t="shared" si="3"/>
        <v>19</v>
      </c>
      <c r="G20" s="124">
        <f t="shared" si="3"/>
        <v>6</v>
      </c>
      <c r="H20" s="124">
        <f t="shared" si="3"/>
        <v>1</v>
      </c>
      <c r="I20" s="124">
        <f t="shared" si="3"/>
        <v>1</v>
      </c>
      <c r="J20" s="144">
        <f t="shared" si="3"/>
        <v>1</v>
      </c>
      <c r="K20" s="144">
        <f t="shared" si="3"/>
        <v>2</v>
      </c>
    </row>
    <row r="21" spans="1:11" s="12" customFormat="1" ht="15" customHeight="1">
      <c r="A21" s="505" t="s">
        <v>194</v>
      </c>
      <c r="B21" s="505"/>
      <c r="C21" s="128"/>
      <c r="D21" s="129">
        <f>SUM(D22:D31)</f>
        <v>6314</v>
      </c>
      <c r="E21" s="129">
        <f>SUM(E22:E31)</f>
        <v>6095</v>
      </c>
      <c r="F21" s="129">
        <f aca="true" t="shared" si="4" ref="F21:K21">SUM(F22:F31)</f>
        <v>137</v>
      </c>
      <c r="G21" s="129">
        <f t="shared" si="4"/>
        <v>31</v>
      </c>
      <c r="H21" s="129">
        <f t="shared" si="4"/>
        <v>22</v>
      </c>
      <c r="I21" s="129">
        <f t="shared" si="4"/>
        <v>5</v>
      </c>
      <c r="J21" s="129">
        <f t="shared" si="4"/>
        <v>4</v>
      </c>
      <c r="K21" s="130">
        <f t="shared" si="4"/>
        <v>20</v>
      </c>
    </row>
    <row r="22" spans="1:11" ht="15" customHeight="1">
      <c r="A22" s="121"/>
      <c r="B22" s="122" t="s">
        <v>138</v>
      </c>
      <c r="C22" s="122"/>
      <c r="D22" s="124">
        <f>SUM(E22:K22)</f>
        <v>889</v>
      </c>
      <c r="E22" s="125">
        <v>847</v>
      </c>
      <c r="F22" s="125">
        <v>26</v>
      </c>
      <c r="G22" s="125">
        <v>7</v>
      </c>
      <c r="H22" s="125">
        <v>6</v>
      </c>
      <c r="I22" s="125">
        <v>0</v>
      </c>
      <c r="J22" s="126">
        <v>2</v>
      </c>
      <c r="K22" s="126">
        <v>1</v>
      </c>
    </row>
    <row r="23" spans="1:11" ht="15" customHeight="1">
      <c r="A23" s="121"/>
      <c r="B23" s="122" t="s">
        <v>0</v>
      </c>
      <c r="C23" s="122"/>
      <c r="D23" s="124">
        <f aca="true" t="shared" si="5" ref="D23:D31">SUM(E23:K23)</f>
        <v>825</v>
      </c>
      <c r="E23" s="125">
        <v>801</v>
      </c>
      <c r="F23" s="125">
        <v>17</v>
      </c>
      <c r="G23" s="125">
        <v>3</v>
      </c>
      <c r="H23" s="125">
        <v>1</v>
      </c>
      <c r="I23" s="125">
        <v>0</v>
      </c>
      <c r="J23" s="126">
        <v>0</v>
      </c>
      <c r="K23" s="126">
        <v>3</v>
      </c>
    </row>
    <row r="24" spans="1:11" ht="15" customHeight="1">
      <c r="A24" s="121"/>
      <c r="B24" s="122" t="s">
        <v>1</v>
      </c>
      <c r="C24" s="122"/>
      <c r="D24" s="124">
        <f t="shared" si="5"/>
        <v>899</v>
      </c>
      <c r="E24" s="125">
        <v>876</v>
      </c>
      <c r="F24" s="125">
        <v>12</v>
      </c>
      <c r="G24" s="125">
        <v>4</v>
      </c>
      <c r="H24" s="125">
        <v>5</v>
      </c>
      <c r="I24" s="125">
        <v>2</v>
      </c>
      <c r="J24" s="126">
        <v>0</v>
      </c>
      <c r="K24" s="126">
        <v>0</v>
      </c>
    </row>
    <row r="25" spans="1:11" ht="15" customHeight="1">
      <c r="A25" s="121"/>
      <c r="B25" s="122" t="s">
        <v>139</v>
      </c>
      <c r="C25" s="122"/>
      <c r="D25" s="124">
        <f t="shared" si="5"/>
        <v>850</v>
      </c>
      <c r="E25" s="125">
        <v>827</v>
      </c>
      <c r="F25" s="125">
        <v>19</v>
      </c>
      <c r="G25" s="125">
        <v>2</v>
      </c>
      <c r="H25" s="125">
        <v>1</v>
      </c>
      <c r="I25" s="125">
        <v>1</v>
      </c>
      <c r="J25" s="126">
        <v>0</v>
      </c>
      <c r="K25" s="126">
        <v>0</v>
      </c>
    </row>
    <row r="26" spans="1:11" ht="15" customHeight="1">
      <c r="A26" s="131"/>
      <c r="B26" s="122" t="s">
        <v>140</v>
      </c>
      <c r="C26" s="122"/>
      <c r="D26" s="124">
        <f t="shared" si="5"/>
        <v>319</v>
      </c>
      <c r="E26" s="125">
        <v>307</v>
      </c>
      <c r="F26" s="125">
        <v>7</v>
      </c>
      <c r="G26" s="125">
        <v>1</v>
      </c>
      <c r="H26" s="125">
        <v>1</v>
      </c>
      <c r="I26" s="125">
        <v>1</v>
      </c>
      <c r="J26" s="126">
        <v>1</v>
      </c>
      <c r="K26" s="126">
        <v>1</v>
      </c>
    </row>
    <row r="27" spans="1:11" ht="15" customHeight="1">
      <c r="A27" s="121"/>
      <c r="B27" s="122" t="s">
        <v>141</v>
      </c>
      <c r="C27" s="122"/>
      <c r="D27" s="124">
        <f t="shared" si="5"/>
        <v>881</v>
      </c>
      <c r="E27" s="125">
        <v>844</v>
      </c>
      <c r="F27" s="125">
        <v>16</v>
      </c>
      <c r="G27" s="125">
        <v>5</v>
      </c>
      <c r="H27" s="125">
        <v>4</v>
      </c>
      <c r="I27" s="125">
        <v>1</v>
      </c>
      <c r="J27" s="126">
        <v>0</v>
      </c>
      <c r="K27" s="126">
        <v>11</v>
      </c>
    </row>
    <row r="28" spans="1:11" ht="15" customHeight="1">
      <c r="A28" s="121"/>
      <c r="B28" s="122" t="s">
        <v>142</v>
      </c>
      <c r="C28" s="122"/>
      <c r="D28" s="124">
        <f t="shared" si="5"/>
        <v>198</v>
      </c>
      <c r="E28" s="125">
        <v>182</v>
      </c>
      <c r="F28" s="125">
        <v>8</v>
      </c>
      <c r="G28" s="125">
        <v>3</v>
      </c>
      <c r="H28" s="125">
        <v>3</v>
      </c>
      <c r="I28" s="125">
        <v>0</v>
      </c>
      <c r="J28" s="126">
        <v>0</v>
      </c>
      <c r="K28" s="126">
        <v>2</v>
      </c>
    </row>
    <row r="29" spans="1:11" ht="15" customHeight="1">
      <c r="A29" s="121"/>
      <c r="B29" s="122" t="s">
        <v>2</v>
      </c>
      <c r="C29" s="122"/>
      <c r="D29" s="124">
        <f t="shared" si="5"/>
        <v>281</v>
      </c>
      <c r="E29" s="125">
        <v>269</v>
      </c>
      <c r="F29" s="125">
        <v>10</v>
      </c>
      <c r="G29" s="125">
        <v>1</v>
      </c>
      <c r="H29" s="125">
        <v>0</v>
      </c>
      <c r="I29" s="125">
        <v>0</v>
      </c>
      <c r="J29" s="126">
        <v>0</v>
      </c>
      <c r="K29" s="126">
        <v>1</v>
      </c>
    </row>
    <row r="30" spans="1:11" ht="15" customHeight="1">
      <c r="A30" s="121"/>
      <c r="B30" s="122" t="s">
        <v>3</v>
      </c>
      <c r="C30" s="122"/>
      <c r="D30" s="124">
        <f t="shared" si="5"/>
        <v>807</v>
      </c>
      <c r="E30" s="125">
        <v>789</v>
      </c>
      <c r="F30" s="125">
        <v>17</v>
      </c>
      <c r="G30" s="125">
        <v>1</v>
      </c>
      <c r="H30" s="125">
        <v>0</v>
      </c>
      <c r="I30" s="125">
        <v>0</v>
      </c>
      <c r="J30" s="126">
        <v>0</v>
      </c>
      <c r="K30" s="126">
        <v>0</v>
      </c>
    </row>
    <row r="31" spans="1:11" ht="22.5" customHeight="1">
      <c r="A31" s="121"/>
      <c r="B31" s="122" t="s">
        <v>143</v>
      </c>
      <c r="C31" s="122"/>
      <c r="D31" s="124">
        <f t="shared" si="5"/>
        <v>365</v>
      </c>
      <c r="E31" s="125">
        <v>353</v>
      </c>
      <c r="F31" s="125">
        <v>5</v>
      </c>
      <c r="G31" s="125">
        <v>4</v>
      </c>
      <c r="H31" s="125">
        <v>1</v>
      </c>
      <c r="I31" s="125">
        <v>0</v>
      </c>
      <c r="J31" s="126">
        <v>1</v>
      </c>
      <c r="K31" s="126">
        <v>1</v>
      </c>
    </row>
    <row r="32" spans="1:11" ht="15" customHeight="1">
      <c r="A32" s="505" t="s">
        <v>195</v>
      </c>
      <c r="B32" s="505"/>
      <c r="C32" s="132"/>
      <c r="D32" s="129">
        <f>SUM(D33:D42)</f>
        <v>6226</v>
      </c>
      <c r="E32" s="129">
        <f>SUM(E33:E42)</f>
        <v>5991</v>
      </c>
      <c r="F32" s="129">
        <f aca="true" t="shared" si="6" ref="F32:K32">SUM(F33:F42)</f>
        <v>166</v>
      </c>
      <c r="G32" s="129">
        <f t="shared" si="6"/>
        <v>37</v>
      </c>
      <c r="H32" s="129">
        <f t="shared" si="6"/>
        <v>10</v>
      </c>
      <c r="I32" s="129">
        <f t="shared" si="6"/>
        <v>9</v>
      </c>
      <c r="J32" s="129">
        <f t="shared" si="6"/>
        <v>2</v>
      </c>
      <c r="K32" s="130">
        <f t="shared" si="6"/>
        <v>11</v>
      </c>
    </row>
    <row r="33" spans="1:11" ht="15" customHeight="1">
      <c r="A33" s="121"/>
      <c r="B33" s="122" t="s">
        <v>138</v>
      </c>
      <c r="C33" s="122"/>
      <c r="D33" s="124">
        <f>SUM(E33:K33)</f>
        <v>676</v>
      </c>
      <c r="E33" s="125">
        <v>646</v>
      </c>
      <c r="F33" s="125">
        <v>21</v>
      </c>
      <c r="G33" s="125">
        <v>6</v>
      </c>
      <c r="H33" s="125">
        <v>0</v>
      </c>
      <c r="I33" s="125">
        <v>3</v>
      </c>
      <c r="J33" s="126">
        <v>0</v>
      </c>
      <c r="K33" s="126">
        <v>0</v>
      </c>
    </row>
    <row r="34" spans="1:11" ht="15" customHeight="1">
      <c r="A34" s="121"/>
      <c r="B34" s="122" t="s">
        <v>0</v>
      </c>
      <c r="C34" s="122"/>
      <c r="D34" s="124">
        <f aca="true" t="shared" si="7" ref="D34:D42">SUM(E34:K34)</f>
        <v>999</v>
      </c>
      <c r="E34" s="125">
        <v>966</v>
      </c>
      <c r="F34" s="125">
        <v>23</v>
      </c>
      <c r="G34" s="125">
        <v>8</v>
      </c>
      <c r="H34" s="125">
        <v>1</v>
      </c>
      <c r="I34" s="125">
        <v>0</v>
      </c>
      <c r="J34" s="126">
        <v>1</v>
      </c>
      <c r="K34" s="126">
        <v>0</v>
      </c>
    </row>
    <row r="35" spans="1:11" ht="15" customHeight="1">
      <c r="A35" s="121"/>
      <c r="B35" s="122" t="s">
        <v>1</v>
      </c>
      <c r="C35" s="122"/>
      <c r="D35" s="124">
        <f t="shared" si="7"/>
        <v>902</v>
      </c>
      <c r="E35" s="125">
        <v>881</v>
      </c>
      <c r="F35" s="125">
        <v>17</v>
      </c>
      <c r="G35" s="125">
        <v>3</v>
      </c>
      <c r="H35" s="125">
        <v>0</v>
      </c>
      <c r="I35" s="125">
        <v>0</v>
      </c>
      <c r="J35" s="126">
        <v>0</v>
      </c>
      <c r="K35" s="126">
        <v>1</v>
      </c>
    </row>
    <row r="36" spans="1:11" ht="15" customHeight="1">
      <c r="A36" s="121"/>
      <c r="B36" s="122" t="s">
        <v>139</v>
      </c>
      <c r="C36" s="122"/>
      <c r="D36" s="124">
        <f t="shared" si="7"/>
        <v>679</v>
      </c>
      <c r="E36" s="125">
        <v>652</v>
      </c>
      <c r="F36" s="125">
        <v>20</v>
      </c>
      <c r="G36" s="125">
        <v>2</v>
      </c>
      <c r="H36" s="125">
        <v>3</v>
      </c>
      <c r="I36" s="125">
        <v>1</v>
      </c>
      <c r="J36" s="126">
        <v>1</v>
      </c>
      <c r="K36" s="126">
        <v>0</v>
      </c>
    </row>
    <row r="37" spans="1:11" ht="15" customHeight="1">
      <c r="A37" s="131"/>
      <c r="B37" s="122" t="s">
        <v>140</v>
      </c>
      <c r="C37" s="122"/>
      <c r="D37" s="124">
        <f t="shared" si="7"/>
        <v>299</v>
      </c>
      <c r="E37" s="125">
        <v>294</v>
      </c>
      <c r="F37" s="125">
        <v>4</v>
      </c>
      <c r="G37" s="125">
        <v>0</v>
      </c>
      <c r="H37" s="125">
        <v>1</v>
      </c>
      <c r="I37" s="125">
        <v>0</v>
      </c>
      <c r="J37" s="126">
        <v>0</v>
      </c>
      <c r="K37" s="126">
        <v>0</v>
      </c>
    </row>
    <row r="38" spans="1:11" ht="15" customHeight="1">
      <c r="A38" s="121"/>
      <c r="B38" s="122" t="s">
        <v>141</v>
      </c>
      <c r="C38" s="122"/>
      <c r="D38" s="124">
        <f t="shared" si="7"/>
        <v>679</v>
      </c>
      <c r="E38" s="125">
        <v>646</v>
      </c>
      <c r="F38" s="125">
        <v>17</v>
      </c>
      <c r="G38" s="125">
        <v>6</v>
      </c>
      <c r="H38" s="125">
        <v>1</v>
      </c>
      <c r="I38" s="125">
        <v>1</v>
      </c>
      <c r="J38" s="126">
        <v>0</v>
      </c>
      <c r="K38" s="126">
        <v>8</v>
      </c>
    </row>
    <row r="39" spans="1:11" ht="15" customHeight="1">
      <c r="A39" s="121"/>
      <c r="B39" s="122" t="s">
        <v>142</v>
      </c>
      <c r="C39" s="122"/>
      <c r="D39" s="124">
        <f t="shared" si="7"/>
        <v>345</v>
      </c>
      <c r="E39" s="125">
        <v>327</v>
      </c>
      <c r="F39" s="125">
        <v>15</v>
      </c>
      <c r="G39" s="125">
        <v>0</v>
      </c>
      <c r="H39" s="125">
        <v>2</v>
      </c>
      <c r="I39" s="125">
        <v>1</v>
      </c>
      <c r="J39" s="126">
        <v>0</v>
      </c>
      <c r="K39" s="126">
        <v>0</v>
      </c>
    </row>
    <row r="40" spans="1:11" ht="15" customHeight="1">
      <c r="A40" s="121"/>
      <c r="B40" s="122" t="s">
        <v>2</v>
      </c>
      <c r="C40" s="122"/>
      <c r="D40" s="124">
        <f t="shared" si="7"/>
        <v>383</v>
      </c>
      <c r="E40" s="125">
        <v>361</v>
      </c>
      <c r="F40" s="125">
        <v>17</v>
      </c>
      <c r="G40" s="125">
        <v>1</v>
      </c>
      <c r="H40" s="125">
        <v>1</v>
      </c>
      <c r="I40" s="125">
        <v>2</v>
      </c>
      <c r="J40" s="126">
        <v>0</v>
      </c>
      <c r="K40" s="126">
        <v>1</v>
      </c>
    </row>
    <row r="41" spans="1:11" ht="15" customHeight="1">
      <c r="A41" s="121"/>
      <c r="B41" s="122" t="s">
        <v>3</v>
      </c>
      <c r="C41" s="122"/>
      <c r="D41" s="124">
        <f t="shared" si="7"/>
        <v>761</v>
      </c>
      <c r="E41" s="125">
        <v>733</v>
      </c>
      <c r="F41" s="125">
        <v>18</v>
      </c>
      <c r="G41" s="125">
        <v>9</v>
      </c>
      <c r="H41" s="125">
        <v>1</v>
      </c>
      <c r="I41" s="125">
        <v>0</v>
      </c>
      <c r="J41" s="126">
        <v>0</v>
      </c>
      <c r="K41" s="126">
        <v>0</v>
      </c>
    </row>
    <row r="42" spans="1:11" ht="22.5" customHeight="1">
      <c r="A42" s="300"/>
      <c r="B42" s="118" t="s">
        <v>143</v>
      </c>
      <c r="C42" s="118"/>
      <c r="D42" s="119">
        <f t="shared" si="7"/>
        <v>503</v>
      </c>
      <c r="E42" s="301">
        <v>485</v>
      </c>
      <c r="F42" s="301">
        <v>14</v>
      </c>
      <c r="G42" s="301">
        <v>2</v>
      </c>
      <c r="H42" s="301">
        <v>0</v>
      </c>
      <c r="I42" s="301">
        <v>1</v>
      </c>
      <c r="J42" s="302">
        <v>0</v>
      </c>
      <c r="K42" s="302">
        <v>1</v>
      </c>
    </row>
    <row r="43" spans="1:11" ht="15" customHeight="1">
      <c r="A43" s="506" t="s">
        <v>264</v>
      </c>
      <c r="B43" s="506"/>
      <c r="C43" s="132"/>
      <c r="D43" s="129">
        <f>SUM(D44:D53)</f>
        <v>2</v>
      </c>
      <c r="E43" s="129">
        <f aca="true" t="shared" si="8" ref="E43:K43">SUM(E44:E53)</f>
        <v>1</v>
      </c>
      <c r="F43" s="129">
        <f t="shared" si="8"/>
        <v>0</v>
      </c>
      <c r="G43" s="129">
        <f t="shared" si="8"/>
        <v>0</v>
      </c>
      <c r="H43" s="129">
        <f t="shared" si="8"/>
        <v>0</v>
      </c>
      <c r="I43" s="129">
        <f t="shared" si="8"/>
        <v>0</v>
      </c>
      <c r="J43" s="129">
        <f t="shared" si="8"/>
        <v>0</v>
      </c>
      <c r="K43" s="130">
        <f t="shared" si="8"/>
        <v>1</v>
      </c>
    </row>
    <row r="44" spans="1:11" ht="15" customHeight="1">
      <c r="A44" s="121"/>
      <c r="B44" s="122" t="s">
        <v>138</v>
      </c>
      <c r="C44" s="122"/>
      <c r="D44" s="124">
        <f>SUM(E44:K44)</f>
        <v>1</v>
      </c>
      <c r="E44" s="125">
        <v>0</v>
      </c>
      <c r="F44" s="125">
        <v>0</v>
      </c>
      <c r="G44" s="125">
        <v>0</v>
      </c>
      <c r="H44" s="125">
        <v>0</v>
      </c>
      <c r="I44" s="125">
        <v>0</v>
      </c>
      <c r="J44" s="126">
        <v>0</v>
      </c>
      <c r="K44" s="126">
        <v>1</v>
      </c>
    </row>
    <row r="45" spans="1:11" ht="15" customHeight="1">
      <c r="A45" s="121"/>
      <c r="B45" s="122" t="s">
        <v>0</v>
      </c>
      <c r="C45" s="122"/>
      <c r="D45" s="124">
        <f aca="true" t="shared" si="9" ref="D45:D53">SUM(E45:K45)</f>
        <v>1</v>
      </c>
      <c r="E45" s="125">
        <v>1</v>
      </c>
      <c r="F45" s="125">
        <v>0</v>
      </c>
      <c r="G45" s="125">
        <v>0</v>
      </c>
      <c r="H45" s="125">
        <v>0</v>
      </c>
      <c r="I45" s="125">
        <v>0</v>
      </c>
      <c r="J45" s="126">
        <v>0</v>
      </c>
      <c r="K45" s="126">
        <v>0</v>
      </c>
    </row>
    <row r="46" spans="1:11" ht="15" customHeight="1">
      <c r="A46" s="121"/>
      <c r="B46" s="122" t="s">
        <v>1</v>
      </c>
      <c r="C46" s="122"/>
      <c r="D46" s="124">
        <f t="shared" si="9"/>
        <v>0</v>
      </c>
      <c r="E46" s="125">
        <v>0</v>
      </c>
      <c r="F46" s="125">
        <v>0</v>
      </c>
      <c r="G46" s="125">
        <v>0</v>
      </c>
      <c r="H46" s="125">
        <v>0</v>
      </c>
      <c r="I46" s="125">
        <v>0</v>
      </c>
      <c r="J46" s="126">
        <v>0</v>
      </c>
      <c r="K46" s="126">
        <v>0</v>
      </c>
    </row>
    <row r="47" spans="1:11" ht="15" customHeight="1">
      <c r="A47" s="121"/>
      <c r="B47" s="122" t="s">
        <v>139</v>
      </c>
      <c r="C47" s="122"/>
      <c r="D47" s="124">
        <f t="shared" si="9"/>
        <v>0</v>
      </c>
      <c r="E47" s="125">
        <v>0</v>
      </c>
      <c r="F47" s="125">
        <v>0</v>
      </c>
      <c r="G47" s="125">
        <v>0</v>
      </c>
      <c r="H47" s="125">
        <v>0</v>
      </c>
      <c r="I47" s="125">
        <v>0</v>
      </c>
      <c r="J47" s="126">
        <v>0</v>
      </c>
      <c r="K47" s="126">
        <v>0</v>
      </c>
    </row>
    <row r="48" spans="1:11" ht="15" customHeight="1">
      <c r="A48" s="131"/>
      <c r="B48" s="122" t="s">
        <v>140</v>
      </c>
      <c r="C48" s="122"/>
      <c r="D48" s="124">
        <f t="shared" si="9"/>
        <v>0</v>
      </c>
      <c r="E48" s="125">
        <v>0</v>
      </c>
      <c r="F48" s="125">
        <v>0</v>
      </c>
      <c r="G48" s="125">
        <v>0</v>
      </c>
      <c r="H48" s="125">
        <v>0</v>
      </c>
      <c r="I48" s="125">
        <v>0</v>
      </c>
      <c r="J48" s="126">
        <v>0</v>
      </c>
      <c r="K48" s="126">
        <v>0</v>
      </c>
    </row>
    <row r="49" spans="1:11" ht="15" customHeight="1">
      <c r="A49" s="121"/>
      <c r="B49" s="122" t="s">
        <v>141</v>
      </c>
      <c r="C49" s="122"/>
      <c r="D49" s="124">
        <f t="shared" si="9"/>
        <v>0</v>
      </c>
      <c r="E49" s="125">
        <v>0</v>
      </c>
      <c r="F49" s="125">
        <v>0</v>
      </c>
      <c r="G49" s="125">
        <v>0</v>
      </c>
      <c r="H49" s="125">
        <v>0</v>
      </c>
      <c r="I49" s="125">
        <v>0</v>
      </c>
      <c r="J49" s="126">
        <v>0</v>
      </c>
      <c r="K49" s="126">
        <v>0</v>
      </c>
    </row>
    <row r="50" spans="1:11" ht="15" customHeight="1">
      <c r="A50" s="121"/>
      <c r="B50" s="122" t="s">
        <v>142</v>
      </c>
      <c r="C50" s="122"/>
      <c r="D50" s="124">
        <f t="shared" si="9"/>
        <v>0</v>
      </c>
      <c r="E50" s="125">
        <v>0</v>
      </c>
      <c r="F50" s="125">
        <v>0</v>
      </c>
      <c r="G50" s="125">
        <v>0</v>
      </c>
      <c r="H50" s="125">
        <v>0</v>
      </c>
      <c r="I50" s="125">
        <v>0</v>
      </c>
      <c r="J50" s="126">
        <v>0</v>
      </c>
      <c r="K50" s="126">
        <v>0</v>
      </c>
    </row>
    <row r="51" spans="1:11" ht="15" customHeight="1">
      <c r="A51" s="121"/>
      <c r="B51" s="122" t="s">
        <v>2</v>
      </c>
      <c r="C51" s="122"/>
      <c r="D51" s="124">
        <f t="shared" si="9"/>
        <v>0</v>
      </c>
      <c r="E51" s="125">
        <v>0</v>
      </c>
      <c r="F51" s="125">
        <v>0</v>
      </c>
      <c r="G51" s="125">
        <v>0</v>
      </c>
      <c r="H51" s="125">
        <v>0</v>
      </c>
      <c r="I51" s="125">
        <v>0</v>
      </c>
      <c r="J51" s="126">
        <v>0</v>
      </c>
      <c r="K51" s="126">
        <v>0</v>
      </c>
    </row>
    <row r="52" spans="1:11" ht="15" customHeight="1">
      <c r="A52" s="121"/>
      <c r="B52" s="122" t="s">
        <v>3</v>
      </c>
      <c r="C52" s="122"/>
      <c r="D52" s="124">
        <f t="shared" si="9"/>
        <v>0</v>
      </c>
      <c r="E52" s="125">
        <v>0</v>
      </c>
      <c r="F52" s="125">
        <v>0</v>
      </c>
      <c r="G52" s="125">
        <v>0</v>
      </c>
      <c r="H52" s="125">
        <v>0</v>
      </c>
      <c r="I52" s="125">
        <v>0</v>
      </c>
      <c r="J52" s="126">
        <v>0</v>
      </c>
      <c r="K52" s="126">
        <v>0</v>
      </c>
    </row>
    <row r="53" spans="1:11" ht="27.75" customHeight="1">
      <c r="A53" s="133"/>
      <c r="B53" s="134" t="s">
        <v>143</v>
      </c>
      <c r="C53" s="134"/>
      <c r="D53" s="135">
        <f t="shared" si="9"/>
        <v>0</v>
      </c>
      <c r="E53" s="136">
        <v>0</v>
      </c>
      <c r="F53" s="136">
        <v>0</v>
      </c>
      <c r="G53" s="136">
        <v>0</v>
      </c>
      <c r="H53" s="136">
        <v>0</v>
      </c>
      <c r="I53" s="136">
        <v>0</v>
      </c>
      <c r="J53" s="137">
        <v>0</v>
      </c>
      <c r="K53" s="137">
        <v>0</v>
      </c>
    </row>
    <row r="54" spans="4:11" ht="16.5" customHeight="1">
      <c r="D54" s="13"/>
      <c r="E54" s="13"/>
      <c r="F54" s="13"/>
      <c r="G54" s="13"/>
      <c r="H54" s="13"/>
      <c r="I54" s="5"/>
      <c r="J54" s="5"/>
      <c r="K54" s="5" t="s">
        <v>200</v>
      </c>
    </row>
    <row r="55" spans="4:11" ht="13.5">
      <c r="D55" s="13"/>
      <c r="E55" s="13"/>
      <c r="F55" s="13"/>
      <c r="G55" s="13"/>
      <c r="H55" s="13"/>
      <c r="I55" s="13"/>
      <c r="J55" s="13"/>
      <c r="K55" s="13"/>
    </row>
    <row r="56" spans="4:11" ht="13.5">
      <c r="D56" s="13"/>
      <c r="E56" s="13"/>
      <c r="F56" s="13"/>
      <c r="G56" s="13"/>
      <c r="H56" s="13"/>
      <c r="I56" s="13"/>
      <c r="J56" s="13"/>
      <c r="K56" s="13"/>
    </row>
    <row r="57" spans="4:11" ht="13.5">
      <c r="D57" s="13"/>
      <c r="E57" s="13"/>
      <c r="F57" s="13"/>
      <c r="G57" s="13"/>
      <c r="H57" s="13"/>
      <c r="I57" s="13"/>
      <c r="J57" s="13"/>
      <c r="K57" s="13"/>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C16" sqref="C16"/>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161</v>
      </c>
      <c r="B1" s="2"/>
      <c r="C1" s="2"/>
    </row>
    <row r="2" ht="13.5" customHeight="1">
      <c r="D2" s="3" t="s">
        <v>380</v>
      </c>
    </row>
    <row r="3" spans="1:4" ht="13.5" customHeight="1">
      <c r="A3" s="514" t="s">
        <v>18</v>
      </c>
      <c r="B3" s="522" t="s">
        <v>162</v>
      </c>
      <c r="C3" s="522" t="s">
        <v>163</v>
      </c>
      <c r="D3" s="502"/>
    </row>
    <row r="4" spans="1:4" ht="13.5" customHeight="1">
      <c r="A4" s="515"/>
      <c r="B4" s="523"/>
      <c r="C4" s="23" t="s">
        <v>164</v>
      </c>
      <c r="D4" s="88" t="s">
        <v>165</v>
      </c>
    </row>
    <row r="5" spans="1:5" ht="13.5" customHeight="1">
      <c r="A5" s="24" t="s">
        <v>7</v>
      </c>
      <c r="B5" s="250">
        <f>SUM(B6:B15)</f>
        <v>0</v>
      </c>
      <c r="C5" s="250">
        <f>SUM(C6:C15)</f>
        <v>0</v>
      </c>
      <c r="D5" s="251">
        <f>SUM(D6:D15)</f>
        <v>0</v>
      </c>
      <c r="E5" s="12"/>
    </row>
    <row r="6" spans="1:4" ht="13.5" customHeight="1">
      <c r="A6" s="25" t="s">
        <v>8</v>
      </c>
      <c r="B6" s="250">
        <f aca="true" t="shared" si="0" ref="B6:D14">SUM(B7:B16)</f>
        <v>0</v>
      </c>
      <c r="C6" s="250">
        <f t="shared" si="0"/>
        <v>0</v>
      </c>
      <c r="D6" s="251">
        <f t="shared" si="0"/>
        <v>0</v>
      </c>
    </row>
    <row r="7" spans="1:4" ht="13.5" customHeight="1">
      <c r="A7" s="26" t="s">
        <v>9</v>
      </c>
      <c r="B7" s="250">
        <f t="shared" si="0"/>
        <v>0</v>
      </c>
      <c r="C7" s="250">
        <f t="shared" si="0"/>
        <v>0</v>
      </c>
      <c r="D7" s="251">
        <f t="shared" si="0"/>
        <v>0</v>
      </c>
    </row>
    <row r="8" spans="1:4" ht="13.5" customHeight="1">
      <c r="A8" s="26" t="s">
        <v>10</v>
      </c>
      <c r="B8" s="250">
        <f t="shared" si="0"/>
        <v>0</v>
      </c>
      <c r="C8" s="250">
        <f t="shared" si="0"/>
        <v>0</v>
      </c>
      <c r="D8" s="251">
        <f t="shared" si="0"/>
        <v>0</v>
      </c>
    </row>
    <row r="9" spans="1:4" ht="13.5" customHeight="1">
      <c r="A9" s="26" t="s">
        <v>11</v>
      </c>
      <c r="B9" s="250">
        <f t="shared" si="0"/>
        <v>0</v>
      </c>
      <c r="C9" s="250">
        <f t="shared" si="0"/>
        <v>0</v>
      </c>
      <c r="D9" s="251">
        <f t="shared" si="0"/>
        <v>0</v>
      </c>
    </row>
    <row r="10" spans="1:4" ht="13.5" customHeight="1">
      <c r="A10" s="26" t="s">
        <v>12</v>
      </c>
      <c r="B10" s="250">
        <f t="shared" si="0"/>
        <v>0</v>
      </c>
      <c r="C10" s="250">
        <f t="shared" si="0"/>
        <v>0</v>
      </c>
      <c r="D10" s="251">
        <f t="shared" si="0"/>
        <v>0</v>
      </c>
    </row>
    <row r="11" spans="1:4" ht="13.5" customHeight="1">
      <c r="A11" s="26" t="s">
        <v>13</v>
      </c>
      <c r="B11" s="250">
        <f t="shared" si="0"/>
        <v>0</v>
      </c>
      <c r="C11" s="250">
        <f t="shared" si="0"/>
        <v>0</v>
      </c>
      <c r="D11" s="251">
        <f t="shared" si="0"/>
        <v>0</v>
      </c>
    </row>
    <row r="12" spans="1:4" ht="13.5" customHeight="1">
      <c r="A12" s="26" t="s">
        <v>14</v>
      </c>
      <c r="B12" s="250">
        <f t="shared" si="0"/>
        <v>0</v>
      </c>
      <c r="C12" s="250">
        <f t="shared" si="0"/>
        <v>0</v>
      </c>
      <c r="D12" s="251">
        <f t="shared" si="0"/>
        <v>0</v>
      </c>
    </row>
    <row r="13" spans="1:4" ht="13.5" customHeight="1">
      <c r="A13" s="26" t="s">
        <v>15</v>
      </c>
      <c r="B13" s="250">
        <f t="shared" si="0"/>
        <v>0</v>
      </c>
      <c r="C13" s="250">
        <f t="shared" si="0"/>
        <v>0</v>
      </c>
      <c r="D13" s="251">
        <f t="shared" si="0"/>
        <v>0</v>
      </c>
    </row>
    <row r="14" spans="1:4" ht="13.5" customHeight="1">
      <c r="A14" s="26" t="s">
        <v>16</v>
      </c>
      <c r="B14" s="250">
        <f t="shared" si="0"/>
        <v>0</v>
      </c>
      <c r="C14" s="250">
        <f t="shared" si="0"/>
        <v>0</v>
      </c>
      <c r="D14" s="251">
        <f t="shared" si="0"/>
        <v>0</v>
      </c>
    </row>
    <row r="15" spans="1:4" ht="13.5" customHeight="1">
      <c r="A15" s="27" t="s">
        <v>17</v>
      </c>
      <c r="B15" s="256">
        <v>0</v>
      </c>
      <c r="C15" s="256">
        <v>0</v>
      </c>
      <c r="D15" s="257">
        <v>0</v>
      </c>
    </row>
    <row r="16" spans="1:4" ht="16.5" customHeight="1">
      <c r="A16" s="393" t="s">
        <v>389</v>
      </c>
      <c r="C16" s="16"/>
      <c r="D16" s="5" t="s">
        <v>200</v>
      </c>
    </row>
  </sheetData>
  <sheetProtection/>
  <mergeCells count="3">
    <mergeCell ref="A3:A4"/>
    <mergeCell ref="B3:B4"/>
    <mergeCell ref="C3:D3"/>
  </mergeCells>
  <conditionalFormatting sqref="D15">
    <cfRule type="cellIs" priority="1" dxfId="21" operator="lessThan" stopIfTrue="1">
      <formula>C15</formula>
    </cfRule>
  </conditionalFormatting>
  <printOptions/>
  <pageMargins left="0.7874015748031497" right="0.7874015748031497" top="7.204724409448819" bottom="0.7874015748031497"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6">
      <selection activeCell="K16" sqref="K16"/>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316</v>
      </c>
      <c r="B1" s="2"/>
      <c r="C1" s="2"/>
      <c r="D1" s="2"/>
      <c r="E1" s="2"/>
      <c r="F1" s="2"/>
    </row>
    <row r="2" ht="13.5">
      <c r="I2" s="3" t="s">
        <v>380</v>
      </c>
    </row>
    <row r="3" spans="1:9" ht="16.5" customHeight="1">
      <c r="A3" s="507" t="s">
        <v>166</v>
      </c>
      <c r="B3" s="507"/>
      <c r="C3" s="105"/>
      <c r="D3" s="502" t="s">
        <v>167</v>
      </c>
      <c r="E3" s="513"/>
      <c r="F3" s="502" t="s">
        <v>201</v>
      </c>
      <c r="G3" s="513"/>
      <c r="H3" s="502" t="s">
        <v>168</v>
      </c>
      <c r="I3" s="503"/>
    </row>
    <row r="4" spans="1:9" ht="16.5" customHeight="1">
      <c r="A4" s="509"/>
      <c r="B4" s="509"/>
      <c r="C4" s="114"/>
      <c r="D4" s="190" t="s">
        <v>22</v>
      </c>
      <c r="E4" s="190" t="s">
        <v>169</v>
      </c>
      <c r="F4" s="190" t="s">
        <v>22</v>
      </c>
      <c r="G4" s="190" t="s">
        <v>169</v>
      </c>
      <c r="H4" s="190" t="s">
        <v>22</v>
      </c>
      <c r="I4" s="191" t="s">
        <v>169</v>
      </c>
    </row>
    <row r="5" spans="1:9" ht="7.5" customHeight="1">
      <c r="A5" s="117"/>
      <c r="B5" s="117"/>
      <c r="C5" s="117"/>
      <c r="D5" s="108"/>
      <c r="E5" s="108"/>
      <c r="F5" s="108"/>
      <c r="G5" s="108"/>
      <c r="H5" s="108"/>
      <c r="I5" s="110"/>
    </row>
    <row r="6" spans="1:16" ht="14.25" customHeight="1">
      <c r="A6" s="504" t="s">
        <v>170</v>
      </c>
      <c r="B6" s="504" t="s">
        <v>154</v>
      </c>
      <c r="C6" s="118"/>
      <c r="D6" s="119">
        <f>D17+D28+D39</f>
        <v>25376</v>
      </c>
      <c r="E6" s="119">
        <f aca="true" t="shared" si="0" ref="E6:I7">E17+E28+E39</f>
        <v>28345</v>
      </c>
      <c r="F6" s="119">
        <f t="shared" si="0"/>
        <v>2008</v>
      </c>
      <c r="G6" s="119">
        <f t="shared" si="0"/>
        <v>2918</v>
      </c>
      <c r="H6" s="119">
        <f t="shared" si="0"/>
        <v>23368</v>
      </c>
      <c r="I6" s="120">
        <f t="shared" si="0"/>
        <v>25427</v>
      </c>
      <c r="K6" s="14"/>
      <c r="L6" s="14"/>
      <c r="M6" s="14"/>
      <c r="N6" s="14"/>
      <c r="O6" s="14"/>
      <c r="P6" s="14"/>
    </row>
    <row r="7" spans="1:13" ht="14.25" customHeight="1">
      <c r="A7" s="121"/>
      <c r="B7" s="122" t="s">
        <v>138</v>
      </c>
      <c r="C7" s="122"/>
      <c r="D7" s="124">
        <f>D18+D29+D40</f>
        <v>3123</v>
      </c>
      <c r="E7" s="124">
        <f>E18+E29+E40</f>
        <v>3636</v>
      </c>
      <c r="F7" s="124">
        <f t="shared" si="0"/>
        <v>284</v>
      </c>
      <c r="G7" s="124">
        <f t="shared" si="0"/>
        <v>383</v>
      </c>
      <c r="H7" s="124">
        <f t="shared" si="0"/>
        <v>2839</v>
      </c>
      <c r="I7" s="144">
        <f t="shared" si="0"/>
        <v>3253</v>
      </c>
      <c r="K7" s="14"/>
      <c r="L7" s="14"/>
      <c r="M7" s="14"/>
    </row>
    <row r="8" spans="1:13" ht="14.25" customHeight="1">
      <c r="A8" s="121"/>
      <c r="B8" s="122" t="s">
        <v>0</v>
      </c>
      <c r="C8" s="122"/>
      <c r="D8" s="124">
        <f aca="true" t="shared" si="1" ref="D8:I16">D19+D30+D41</f>
        <v>3520</v>
      </c>
      <c r="E8" s="124">
        <f t="shared" si="1"/>
        <v>3839</v>
      </c>
      <c r="F8" s="124">
        <f t="shared" si="1"/>
        <v>366</v>
      </c>
      <c r="G8" s="124">
        <f t="shared" si="1"/>
        <v>517</v>
      </c>
      <c r="H8" s="124">
        <f t="shared" si="1"/>
        <v>3154</v>
      </c>
      <c r="I8" s="144">
        <f t="shared" si="1"/>
        <v>3322</v>
      </c>
      <c r="K8" s="14"/>
      <c r="L8" s="14"/>
      <c r="M8" s="14"/>
    </row>
    <row r="9" spans="1:13" ht="14.25" customHeight="1">
      <c r="A9" s="121"/>
      <c r="B9" s="122" t="s">
        <v>1</v>
      </c>
      <c r="C9" s="122"/>
      <c r="D9" s="124">
        <f t="shared" si="1"/>
        <v>3454</v>
      </c>
      <c r="E9" s="124">
        <f t="shared" si="1"/>
        <v>3905</v>
      </c>
      <c r="F9" s="124">
        <f t="shared" si="1"/>
        <v>216</v>
      </c>
      <c r="G9" s="124">
        <f t="shared" si="1"/>
        <v>295</v>
      </c>
      <c r="H9" s="124">
        <f t="shared" si="1"/>
        <v>3238</v>
      </c>
      <c r="I9" s="144">
        <f t="shared" si="1"/>
        <v>3610</v>
      </c>
      <c r="K9" s="14"/>
      <c r="L9" s="14"/>
      <c r="M9" s="14"/>
    </row>
    <row r="10" spans="1:13" ht="14.25" customHeight="1">
      <c r="A10" s="121"/>
      <c r="B10" s="122" t="s">
        <v>139</v>
      </c>
      <c r="C10" s="122"/>
      <c r="D10" s="124">
        <f t="shared" si="1"/>
        <v>3272</v>
      </c>
      <c r="E10" s="124">
        <f t="shared" si="1"/>
        <v>3871</v>
      </c>
      <c r="F10" s="124">
        <f t="shared" si="1"/>
        <v>367</v>
      </c>
      <c r="G10" s="124">
        <f t="shared" si="1"/>
        <v>642</v>
      </c>
      <c r="H10" s="124">
        <f t="shared" si="1"/>
        <v>2905</v>
      </c>
      <c r="I10" s="144">
        <f t="shared" si="1"/>
        <v>3229</v>
      </c>
      <c r="K10" s="14"/>
      <c r="L10" s="14"/>
      <c r="M10" s="14"/>
    </row>
    <row r="11" spans="1:13" ht="14.25" customHeight="1">
      <c r="A11" s="127"/>
      <c r="B11" s="122" t="s">
        <v>140</v>
      </c>
      <c r="C11" s="122"/>
      <c r="D11" s="124">
        <f t="shared" si="1"/>
        <v>1364</v>
      </c>
      <c r="E11" s="124">
        <f t="shared" si="1"/>
        <v>1433</v>
      </c>
      <c r="F11" s="124">
        <f t="shared" si="1"/>
        <v>161</v>
      </c>
      <c r="G11" s="124">
        <f t="shared" si="1"/>
        <v>199</v>
      </c>
      <c r="H11" s="124">
        <f t="shared" si="1"/>
        <v>1203</v>
      </c>
      <c r="I11" s="144">
        <f t="shared" si="1"/>
        <v>1234</v>
      </c>
      <c r="J11" s="12"/>
      <c r="K11" s="14"/>
      <c r="L11" s="14"/>
      <c r="M11" s="14"/>
    </row>
    <row r="12" spans="1:13" ht="14.25" customHeight="1">
      <c r="A12" s="121"/>
      <c r="B12" s="122" t="s">
        <v>141</v>
      </c>
      <c r="C12" s="122"/>
      <c r="D12" s="124">
        <f t="shared" si="1"/>
        <v>3144</v>
      </c>
      <c r="E12" s="124">
        <f t="shared" si="1"/>
        <v>3347</v>
      </c>
      <c r="F12" s="124">
        <f t="shared" si="1"/>
        <v>59</v>
      </c>
      <c r="G12" s="124">
        <f t="shared" si="1"/>
        <v>67</v>
      </c>
      <c r="H12" s="124">
        <f t="shared" si="1"/>
        <v>3085</v>
      </c>
      <c r="I12" s="144">
        <f t="shared" si="1"/>
        <v>3280</v>
      </c>
      <c r="K12" s="14"/>
      <c r="L12" s="14"/>
      <c r="M12" s="14"/>
    </row>
    <row r="13" spans="1:13" ht="14.25" customHeight="1">
      <c r="A13" s="121"/>
      <c r="B13" s="122" t="s">
        <v>142</v>
      </c>
      <c r="C13" s="122"/>
      <c r="D13" s="124">
        <f t="shared" si="1"/>
        <v>1133</v>
      </c>
      <c r="E13" s="124">
        <f t="shared" si="1"/>
        <v>1263</v>
      </c>
      <c r="F13" s="124">
        <f t="shared" si="1"/>
        <v>81</v>
      </c>
      <c r="G13" s="124">
        <f t="shared" si="1"/>
        <v>137</v>
      </c>
      <c r="H13" s="124">
        <f t="shared" si="1"/>
        <v>1052</v>
      </c>
      <c r="I13" s="144">
        <f t="shared" si="1"/>
        <v>1126</v>
      </c>
      <c r="K13" s="14"/>
      <c r="L13" s="14"/>
      <c r="M13" s="14"/>
    </row>
    <row r="14" spans="1:13" ht="14.25" customHeight="1">
      <c r="A14" s="121"/>
      <c r="B14" s="122" t="s">
        <v>2</v>
      </c>
      <c r="C14" s="122"/>
      <c r="D14" s="124">
        <f t="shared" si="1"/>
        <v>1459</v>
      </c>
      <c r="E14" s="124">
        <f t="shared" si="1"/>
        <v>1636</v>
      </c>
      <c r="F14" s="124">
        <f t="shared" si="1"/>
        <v>171</v>
      </c>
      <c r="G14" s="124">
        <f t="shared" si="1"/>
        <v>230</v>
      </c>
      <c r="H14" s="124">
        <f t="shared" si="1"/>
        <v>1288</v>
      </c>
      <c r="I14" s="144">
        <f t="shared" si="1"/>
        <v>1406</v>
      </c>
      <c r="K14" s="14"/>
      <c r="L14" s="14"/>
      <c r="M14" s="14"/>
    </row>
    <row r="15" spans="1:13" ht="14.25" customHeight="1">
      <c r="A15" s="121"/>
      <c r="B15" s="122" t="s">
        <v>3</v>
      </c>
      <c r="C15" s="122"/>
      <c r="D15" s="124">
        <f t="shared" si="1"/>
        <v>3194</v>
      </c>
      <c r="E15" s="124">
        <f t="shared" si="1"/>
        <v>3511</v>
      </c>
      <c r="F15" s="124">
        <f t="shared" si="1"/>
        <v>177</v>
      </c>
      <c r="G15" s="124">
        <f t="shared" si="1"/>
        <v>267</v>
      </c>
      <c r="H15" s="124">
        <f t="shared" si="1"/>
        <v>3017</v>
      </c>
      <c r="I15" s="144">
        <f t="shared" si="1"/>
        <v>3244</v>
      </c>
      <c r="K15" s="14"/>
      <c r="L15" s="14"/>
      <c r="M15" s="14"/>
    </row>
    <row r="16" spans="1:13" ht="28.5" customHeight="1">
      <c r="A16" s="121"/>
      <c r="B16" s="122" t="s">
        <v>143</v>
      </c>
      <c r="C16" s="122"/>
      <c r="D16" s="124">
        <f t="shared" si="1"/>
        <v>1713</v>
      </c>
      <c r="E16" s="124">
        <f t="shared" si="1"/>
        <v>1904</v>
      </c>
      <c r="F16" s="124">
        <f t="shared" si="1"/>
        <v>126</v>
      </c>
      <c r="G16" s="124">
        <f t="shared" si="1"/>
        <v>181</v>
      </c>
      <c r="H16" s="124">
        <f t="shared" si="1"/>
        <v>1587</v>
      </c>
      <c r="I16" s="144">
        <f t="shared" si="1"/>
        <v>1723</v>
      </c>
      <c r="K16" s="14"/>
      <c r="L16" s="14"/>
      <c r="M16" s="14"/>
    </row>
    <row r="17" spans="1:13" ht="14.25" customHeight="1">
      <c r="A17" s="505" t="s">
        <v>171</v>
      </c>
      <c r="B17" s="505" t="s">
        <v>154</v>
      </c>
      <c r="C17" s="128"/>
      <c r="D17" s="129">
        <f aca="true" t="shared" si="2" ref="D17:I17">SUM(D18:D27)</f>
        <v>10082</v>
      </c>
      <c r="E17" s="129">
        <f t="shared" si="2"/>
        <v>11372</v>
      </c>
      <c r="F17" s="129">
        <f t="shared" si="2"/>
        <v>805</v>
      </c>
      <c r="G17" s="129">
        <f t="shared" si="2"/>
        <v>1171</v>
      </c>
      <c r="H17" s="129">
        <f t="shared" si="2"/>
        <v>9277</v>
      </c>
      <c r="I17" s="130">
        <f t="shared" si="2"/>
        <v>10201</v>
      </c>
      <c r="K17" s="14"/>
      <c r="L17" s="14"/>
      <c r="M17" s="14"/>
    </row>
    <row r="18" spans="1:13" ht="14.25" customHeight="1">
      <c r="A18" s="121"/>
      <c r="B18" s="122" t="s">
        <v>138</v>
      </c>
      <c r="C18" s="122"/>
      <c r="D18" s="124">
        <f>F18+H18</f>
        <v>1199</v>
      </c>
      <c r="E18" s="124">
        <f>G18+I18</f>
        <v>1409</v>
      </c>
      <c r="F18" s="125">
        <v>120</v>
      </c>
      <c r="G18" s="125">
        <v>162</v>
      </c>
      <c r="H18" s="125">
        <v>1079</v>
      </c>
      <c r="I18" s="126">
        <v>1247</v>
      </c>
      <c r="K18" s="14"/>
      <c r="L18" s="14"/>
      <c r="M18" s="14"/>
    </row>
    <row r="19" spans="1:13" ht="14.25" customHeight="1">
      <c r="A19" s="121"/>
      <c r="B19" s="122" t="s">
        <v>0</v>
      </c>
      <c r="C19" s="122"/>
      <c r="D19" s="124">
        <f aca="true" t="shared" si="3" ref="D19:E49">F19+H19</f>
        <v>1468</v>
      </c>
      <c r="E19" s="124">
        <f t="shared" si="3"/>
        <v>1602</v>
      </c>
      <c r="F19" s="125">
        <v>118</v>
      </c>
      <c r="G19" s="125">
        <v>171</v>
      </c>
      <c r="H19" s="125">
        <v>1350</v>
      </c>
      <c r="I19" s="126">
        <v>1431</v>
      </c>
      <c r="K19" s="14"/>
      <c r="L19" s="14"/>
      <c r="M19" s="14"/>
    </row>
    <row r="20" spans="1:13" ht="14.25" customHeight="1">
      <c r="A20" s="121"/>
      <c r="B20" s="122" t="s">
        <v>1</v>
      </c>
      <c r="C20" s="122"/>
      <c r="D20" s="124">
        <f t="shared" si="3"/>
        <v>1415</v>
      </c>
      <c r="E20" s="124">
        <f t="shared" si="3"/>
        <v>1635</v>
      </c>
      <c r="F20" s="125">
        <v>110</v>
      </c>
      <c r="G20" s="125">
        <v>156</v>
      </c>
      <c r="H20" s="125">
        <v>1305</v>
      </c>
      <c r="I20" s="126">
        <v>1479</v>
      </c>
      <c r="K20" s="14"/>
      <c r="L20" s="14"/>
      <c r="M20" s="14"/>
    </row>
    <row r="21" spans="1:13" ht="14.25" customHeight="1">
      <c r="A21" s="121"/>
      <c r="B21" s="122" t="s">
        <v>139</v>
      </c>
      <c r="C21" s="122"/>
      <c r="D21" s="124">
        <f t="shared" si="3"/>
        <v>1317</v>
      </c>
      <c r="E21" s="124">
        <f t="shared" si="3"/>
        <v>1581</v>
      </c>
      <c r="F21" s="125">
        <v>155</v>
      </c>
      <c r="G21" s="125">
        <v>274</v>
      </c>
      <c r="H21" s="125">
        <v>1162</v>
      </c>
      <c r="I21" s="126">
        <v>1307</v>
      </c>
      <c r="K21" s="14"/>
      <c r="L21" s="14"/>
      <c r="M21" s="14"/>
    </row>
    <row r="22" spans="1:13" ht="14.25" customHeight="1">
      <c r="A22" s="131"/>
      <c r="B22" s="122" t="s">
        <v>140</v>
      </c>
      <c r="C22" s="122"/>
      <c r="D22" s="124">
        <f t="shared" si="3"/>
        <v>563</v>
      </c>
      <c r="E22" s="124">
        <f t="shared" si="3"/>
        <v>595</v>
      </c>
      <c r="F22" s="125">
        <v>78</v>
      </c>
      <c r="G22" s="125">
        <v>92</v>
      </c>
      <c r="H22" s="125">
        <v>485</v>
      </c>
      <c r="I22" s="126">
        <v>503</v>
      </c>
      <c r="K22" s="14"/>
      <c r="L22" s="14"/>
      <c r="M22" s="14"/>
    </row>
    <row r="23" spans="1:13" ht="14.25" customHeight="1">
      <c r="A23" s="121"/>
      <c r="B23" s="122" t="s">
        <v>141</v>
      </c>
      <c r="C23" s="122"/>
      <c r="D23" s="124">
        <f t="shared" si="3"/>
        <v>1214</v>
      </c>
      <c r="E23" s="124">
        <f t="shared" si="3"/>
        <v>1308</v>
      </c>
      <c r="F23" s="125">
        <v>32</v>
      </c>
      <c r="G23" s="125">
        <v>34</v>
      </c>
      <c r="H23" s="125">
        <v>1182</v>
      </c>
      <c r="I23" s="126">
        <v>1274</v>
      </c>
      <c r="K23" s="14"/>
      <c r="L23" s="14"/>
      <c r="M23" s="14"/>
    </row>
    <row r="24" spans="1:13" ht="14.25" customHeight="1">
      <c r="A24" s="121"/>
      <c r="B24" s="122" t="s">
        <v>142</v>
      </c>
      <c r="C24" s="122"/>
      <c r="D24" s="124">
        <f t="shared" si="3"/>
        <v>474</v>
      </c>
      <c r="E24" s="124">
        <f t="shared" si="3"/>
        <v>527</v>
      </c>
      <c r="F24" s="125">
        <v>25</v>
      </c>
      <c r="G24" s="125">
        <v>44</v>
      </c>
      <c r="H24" s="125">
        <v>449</v>
      </c>
      <c r="I24" s="126">
        <v>483</v>
      </c>
      <c r="K24" s="14"/>
      <c r="L24" s="14"/>
      <c r="M24" s="14"/>
    </row>
    <row r="25" spans="1:13" ht="14.25" customHeight="1">
      <c r="A25" s="121"/>
      <c r="B25" s="122" t="s">
        <v>2</v>
      </c>
      <c r="C25" s="122"/>
      <c r="D25" s="124">
        <f t="shared" si="3"/>
        <v>575</v>
      </c>
      <c r="E25" s="124">
        <f t="shared" si="3"/>
        <v>648</v>
      </c>
      <c r="F25" s="125">
        <v>66</v>
      </c>
      <c r="G25" s="125">
        <v>91</v>
      </c>
      <c r="H25" s="125">
        <v>509</v>
      </c>
      <c r="I25" s="126">
        <v>557</v>
      </c>
      <c r="K25" s="14"/>
      <c r="L25" s="14"/>
      <c r="M25" s="14"/>
    </row>
    <row r="26" spans="1:13" ht="14.25" customHeight="1">
      <c r="A26" s="121"/>
      <c r="B26" s="122" t="s">
        <v>3</v>
      </c>
      <c r="C26" s="122"/>
      <c r="D26" s="124">
        <f t="shared" si="3"/>
        <v>1180</v>
      </c>
      <c r="E26" s="124">
        <f t="shared" si="3"/>
        <v>1316</v>
      </c>
      <c r="F26" s="125">
        <v>63</v>
      </c>
      <c r="G26" s="125">
        <v>95</v>
      </c>
      <c r="H26" s="125">
        <v>1117</v>
      </c>
      <c r="I26" s="126">
        <v>1221</v>
      </c>
      <c r="K26" s="14"/>
      <c r="L26" s="14"/>
      <c r="M26" s="14"/>
    </row>
    <row r="27" spans="1:13" ht="28.5" customHeight="1">
      <c r="A27" s="121"/>
      <c r="B27" s="122" t="s">
        <v>143</v>
      </c>
      <c r="C27" s="122"/>
      <c r="D27" s="124">
        <f t="shared" si="3"/>
        <v>677</v>
      </c>
      <c r="E27" s="124">
        <f t="shared" si="3"/>
        <v>751</v>
      </c>
      <c r="F27" s="125">
        <v>38</v>
      </c>
      <c r="G27" s="125">
        <v>52</v>
      </c>
      <c r="H27" s="125">
        <v>639</v>
      </c>
      <c r="I27" s="126">
        <v>699</v>
      </c>
      <c r="K27" s="14"/>
      <c r="L27" s="14"/>
      <c r="M27" s="14"/>
    </row>
    <row r="28" spans="1:13" ht="14.25" customHeight="1">
      <c r="A28" s="505" t="s">
        <v>172</v>
      </c>
      <c r="B28" s="534" t="s">
        <v>154</v>
      </c>
      <c r="C28" s="380"/>
      <c r="D28" s="129">
        <f aca="true" t="shared" si="4" ref="D28:I28">SUM(D29:D38)</f>
        <v>14413</v>
      </c>
      <c r="E28" s="129">
        <f t="shared" si="4"/>
        <v>15914</v>
      </c>
      <c r="F28" s="129">
        <f t="shared" si="4"/>
        <v>1042</v>
      </c>
      <c r="G28" s="129">
        <f t="shared" si="4"/>
        <v>1509</v>
      </c>
      <c r="H28" s="129">
        <f>SUM(H29:H38)</f>
        <v>13371</v>
      </c>
      <c r="I28" s="130">
        <f t="shared" si="4"/>
        <v>14405</v>
      </c>
      <c r="K28" s="14"/>
      <c r="L28" s="14"/>
      <c r="M28" s="14"/>
    </row>
    <row r="29" spans="1:13" ht="14.25" customHeight="1">
      <c r="A29" s="121"/>
      <c r="B29" s="122" t="s">
        <v>138</v>
      </c>
      <c r="C29" s="122"/>
      <c r="D29" s="124">
        <f t="shared" si="3"/>
        <v>1828</v>
      </c>
      <c r="E29" s="124">
        <f t="shared" si="3"/>
        <v>2102</v>
      </c>
      <c r="F29" s="125">
        <v>148</v>
      </c>
      <c r="G29" s="125">
        <v>200</v>
      </c>
      <c r="H29" s="125">
        <v>1680</v>
      </c>
      <c r="I29" s="126">
        <v>1902</v>
      </c>
      <c r="K29" s="14"/>
      <c r="L29" s="14"/>
      <c r="M29" s="14"/>
    </row>
    <row r="30" spans="1:13" ht="14.25" customHeight="1">
      <c r="A30" s="121"/>
      <c r="B30" s="122" t="s">
        <v>0</v>
      </c>
      <c r="C30" s="122"/>
      <c r="D30" s="124">
        <f t="shared" si="3"/>
        <v>1912</v>
      </c>
      <c r="E30" s="124">
        <f t="shared" si="3"/>
        <v>2078</v>
      </c>
      <c r="F30" s="125">
        <v>223</v>
      </c>
      <c r="G30" s="125">
        <v>317</v>
      </c>
      <c r="H30" s="125">
        <v>1689</v>
      </c>
      <c r="I30" s="126">
        <v>1761</v>
      </c>
      <c r="K30" s="14"/>
      <c r="L30" s="14"/>
      <c r="M30" s="14"/>
    </row>
    <row r="31" spans="1:13" ht="14.25" customHeight="1">
      <c r="A31" s="121"/>
      <c r="B31" s="122" t="s">
        <v>1</v>
      </c>
      <c r="C31" s="122"/>
      <c r="D31" s="124">
        <f t="shared" si="3"/>
        <v>1918</v>
      </c>
      <c r="E31" s="124">
        <f t="shared" si="3"/>
        <v>2131</v>
      </c>
      <c r="F31" s="125">
        <v>90</v>
      </c>
      <c r="G31" s="125">
        <v>114</v>
      </c>
      <c r="H31" s="125">
        <v>1828</v>
      </c>
      <c r="I31" s="126">
        <v>2017</v>
      </c>
      <c r="K31" s="14"/>
      <c r="L31" s="14"/>
      <c r="M31" s="14"/>
    </row>
    <row r="32" spans="1:13" ht="14.25" customHeight="1">
      <c r="A32" s="121"/>
      <c r="B32" s="122" t="s">
        <v>139</v>
      </c>
      <c r="C32" s="122"/>
      <c r="D32" s="124">
        <f t="shared" si="3"/>
        <v>1838</v>
      </c>
      <c r="E32" s="124">
        <f t="shared" si="3"/>
        <v>2137</v>
      </c>
      <c r="F32" s="125">
        <v>174</v>
      </c>
      <c r="G32" s="125">
        <v>307</v>
      </c>
      <c r="H32" s="125">
        <v>1664</v>
      </c>
      <c r="I32" s="126">
        <v>1830</v>
      </c>
      <c r="K32" s="14"/>
      <c r="L32" s="14"/>
      <c r="M32" s="14"/>
    </row>
    <row r="33" spans="1:13" ht="14.25" customHeight="1">
      <c r="A33" s="131"/>
      <c r="B33" s="122" t="s">
        <v>140</v>
      </c>
      <c r="C33" s="122"/>
      <c r="D33" s="124">
        <f t="shared" si="3"/>
        <v>761</v>
      </c>
      <c r="E33" s="124">
        <f t="shared" si="3"/>
        <v>791</v>
      </c>
      <c r="F33" s="125">
        <v>67</v>
      </c>
      <c r="G33" s="125">
        <v>88</v>
      </c>
      <c r="H33" s="125">
        <v>694</v>
      </c>
      <c r="I33" s="126">
        <v>703</v>
      </c>
      <c r="K33" s="14"/>
      <c r="L33" s="14"/>
      <c r="M33" s="14"/>
    </row>
    <row r="34" spans="1:13" ht="14.25" customHeight="1">
      <c r="A34" s="121"/>
      <c r="B34" s="122" t="s">
        <v>141</v>
      </c>
      <c r="C34" s="122"/>
      <c r="D34" s="124">
        <f t="shared" si="3"/>
        <v>1848</v>
      </c>
      <c r="E34" s="124">
        <f t="shared" si="3"/>
        <v>1953</v>
      </c>
      <c r="F34" s="125">
        <v>26</v>
      </c>
      <c r="G34" s="125">
        <v>32</v>
      </c>
      <c r="H34" s="125">
        <v>1822</v>
      </c>
      <c r="I34" s="126">
        <v>1921</v>
      </c>
      <c r="K34" s="14"/>
      <c r="L34" s="14"/>
      <c r="M34" s="14"/>
    </row>
    <row r="35" spans="1:13" ht="14.25" customHeight="1">
      <c r="A35" s="121"/>
      <c r="B35" s="122" t="s">
        <v>142</v>
      </c>
      <c r="C35" s="122"/>
      <c r="D35" s="124">
        <f t="shared" si="3"/>
        <v>621</v>
      </c>
      <c r="E35" s="124">
        <f t="shared" si="3"/>
        <v>690</v>
      </c>
      <c r="F35" s="125">
        <v>48</v>
      </c>
      <c r="G35" s="125">
        <v>81</v>
      </c>
      <c r="H35" s="125">
        <v>573</v>
      </c>
      <c r="I35" s="126">
        <v>609</v>
      </c>
      <c r="K35" s="14"/>
      <c r="L35" s="14"/>
      <c r="M35" s="14"/>
    </row>
    <row r="36" spans="1:13" ht="14.25" customHeight="1">
      <c r="A36" s="121"/>
      <c r="B36" s="122" t="s">
        <v>2</v>
      </c>
      <c r="C36" s="122"/>
      <c r="D36" s="124">
        <f t="shared" si="3"/>
        <v>826</v>
      </c>
      <c r="E36" s="124">
        <f t="shared" si="3"/>
        <v>912</v>
      </c>
      <c r="F36" s="125">
        <v>94</v>
      </c>
      <c r="G36" s="125">
        <v>119</v>
      </c>
      <c r="H36" s="125">
        <v>732</v>
      </c>
      <c r="I36" s="126">
        <v>793</v>
      </c>
      <c r="K36" s="14"/>
      <c r="L36" s="14"/>
      <c r="M36" s="14"/>
    </row>
    <row r="37" spans="1:13" ht="14.25" customHeight="1">
      <c r="A37" s="121"/>
      <c r="B37" s="122" t="s">
        <v>3</v>
      </c>
      <c r="C37" s="122"/>
      <c r="D37" s="124">
        <f t="shared" si="3"/>
        <v>1900</v>
      </c>
      <c r="E37" s="124">
        <f t="shared" si="3"/>
        <v>2059</v>
      </c>
      <c r="F37" s="125">
        <v>100</v>
      </c>
      <c r="G37" s="125">
        <v>146</v>
      </c>
      <c r="H37" s="125">
        <v>1800</v>
      </c>
      <c r="I37" s="126">
        <v>1913</v>
      </c>
      <c r="K37" s="14"/>
      <c r="L37" s="14"/>
      <c r="M37" s="14"/>
    </row>
    <row r="38" spans="1:13" ht="28.5" customHeight="1">
      <c r="A38" s="121"/>
      <c r="B38" s="122" t="s">
        <v>143</v>
      </c>
      <c r="C38" s="122"/>
      <c r="D38" s="124">
        <f t="shared" si="3"/>
        <v>961</v>
      </c>
      <c r="E38" s="124">
        <f t="shared" si="3"/>
        <v>1061</v>
      </c>
      <c r="F38" s="125">
        <v>72</v>
      </c>
      <c r="G38" s="125">
        <v>105</v>
      </c>
      <c r="H38" s="125">
        <v>889</v>
      </c>
      <c r="I38" s="126">
        <v>956</v>
      </c>
      <c r="K38" s="14"/>
      <c r="L38" s="14"/>
      <c r="M38" s="14"/>
    </row>
    <row r="39" spans="1:13" ht="14.25" customHeight="1">
      <c r="A39" s="505" t="s">
        <v>173</v>
      </c>
      <c r="B39" s="534" t="s">
        <v>154</v>
      </c>
      <c r="C39" s="380"/>
      <c r="D39" s="129">
        <f aca="true" t="shared" si="5" ref="D39:I39">SUM(D40:D49)</f>
        <v>881</v>
      </c>
      <c r="E39" s="129">
        <f t="shared" si="5"/>
        <v>1059</v>
      </c>
      <c r="F39" s="129">
        <f t="shared" si="5"/>
        <v>161</v>
      </c>
      <c r="G39" s="129">
        <f t="shared" si="5"/>
        <v>238</v>
      </c>
      <c r="H39" s="129">
        <f t="shared" si="5"/>
        <v>720</v>
      </c>
      <c r="I39" s="130">
        <f t="shared" si="5"/>
        <v>821</v>
      </c>
      <c r="K39" s="14"/>
      <c r="L39" s="14"/>
      <c r="M39" s="14"/>
    </row>
    <row r="40" spans="1:13" ht="14.25" customHeight="1">
      <c r="A40" s="121"/>
      <c r="B40" s="122" t="s">
        <v>138</v>
      </c>
      <c r="C40" s="122"/>
      <c r="D40" s="124">
        <f t="shared" si="3"/>
        <v>96</v>
      </c>
      <c r="E40" s="124">
        <f t="shared" si="3"/>
        <v>125</v>
      </c>
      <c r="F40" s="125">
        <v>16</v>
      </c>
      <c r="G40" s="125">
        <v>21</v>
      </c>
      <c r="H40" s="125">
        <v>80</v>
      </c>
      <c r="I40" s="126">
        <v>104</v>
      </c>
      <c r="K40" s="14"/>
      <c r="L40" s="14"/>
      <c r="M40" s="14"/>
    </row>
    <row r="41" spans="1:13" ht="14.25" customHeight="1">
      <c r="A41" s="121"/>
      <c r="B41" s="122" t="s">
        <v>0</v>
      </c>
      <c r="C41" s="122"/>
      <c r="D41" s="124">
        <f t="shared" si="3"/>
        <v>140</v>
      </c>
      <c r="E41" s="124">
        <f t="shared" si="3"/>
        <v>159</v>
      </c>
      <c r="F41" s="125">
        <v>25</v>
      </c>
      <c r="G41" s="125">
        <v>29</v>
      </c>
      <c r="H41" s="125">
        <v>115</v>
      </c>
      <c r="I41" s="126">
        <v>130</v>
      </c>
      <c r="K41" s="14"/>
      <c r="L41" s="14"/>
      <c r="M41" s="14"/>
    </row>
    <row r="42" spans="1:13" ht="14.25" customHeight="1">
      <c r="A42" s="121"/>
      <c r="B42" s="122" t="s">
        <v>1</v>
      </c>
      <c r="C42" s="122"/>
      <c r="D42" s="124">
        <f t="shared" si="3"/>
        <v>121</v>
      </c>
      <c r="E42" s="124">
        <f t="shared" si="3"/>
        <v>139</v>
      </c>
      <c r="F42" s="125">
        <v>16</v>
      </c>
      <c r="G42" s="125">
        <v>25</v>
      </c>
      <c r="H42" s="125">
        <v>105</v>
      </c>
      <c r="I42" s="126">
        <v>114</v>
      </c>
      <c r="K42" s="14"/>
      <c r="L42" s="14"/>
      <c r="M42" s="14"/>
    </row>
    <row r="43" spans="1:13" ht="14.25" customHeight="1">
      <c r="A43" s="121"/>
      <c r="B43" s="122" t="s">
        <v>139</v>
      </c>
      <c r="C43" s="122"/>
      <c r="D43" s="124">
        <f t="shared" si="3"/>
        <v>117</v>
      </c>
      <c r="E43" s="124">
        <f t="shared" si="3"/>
        <v>153</v>
      </c>
      <c r="F43" s="125">
        <v>38</v>
      </c>
      <c r="G43" s="125">
        <v>61</v>
      </c>
      <c r="H43" s="125">
        <v>79</v>
      </c>
      <c r="I43" s="126">
        <v>92</v>
      </c>
      <c r="K43" s="14"/>
      <c r="L43" s="14"/>
      <c r="M43" s="14"/>
    </row>
    <row r="44" spans="1:13" ht="14.25" customHeight="1">
      <c r="A44" s="131"/>
      <c r="B44" s="122" t="s">
        <v>140</v>
      </c>
      <c r="C44" s="122"/>
      <c r="D44" s="124">
        <f t="shared" si="3"/>
        <v>40</v>
      </c>
      <c r="E44" s="124">
        <f t="shared" si="3"/>
        <v>47</v>
      </c>
      <c r="F44" s="125">
        <v>16</v>
      </c>
      <c r="G44" s="125">
        <v>19</v>
      </c>
      <c r="H44" s="125">
        <v>24</v>
      </c>
      <c r="I44" s="126">
        <v>28</v>
      </c>
      <c r="K44" s="14"/>
      <c r="L44" s="14"/>
      <c r="M44" s="14"/>
    </row>
    <row r="45" spans="1:13" ht="14.25" customHeight="1">
      <c r="A45" s="121"/>
      <c r="B45" s="122" t="s">
        <v>141</v>
      </c>
      <c r="C45" s="122"/>
      <c r="D45" s="124">
        <f t="shared" si="3"/>
        <v>82</v>
      </c>
      <c r="E45" s="124">
        <f t="shared" si="3"/>
        <v>86</v>
      </c>
      <c r="F45" s="125">
        <v>1</v>
      </c>
      <c r="G45" s="125">
        <v>1</v>
      </c>
      <c r="H45" s="125">
        <v>81</v>
      </c>
      <c r="I45" s="126">
        <v>85</v>
      </c>
      <c r="K45" s="14"/>
      <c r="L45" s="14"/>
      <c r="M45" s="14"/>
    </row>
    <row r="46" spans="1:13" ht="14.25" customHeight="1">
      <c r="A46" s="121"/>
      <c r="B46" s="122" t="s">
        <v>142</v>
      </c>
      <c r="C46" s="122"/>
      <c r="D46" s="124">
        <f t="shared" si="3"/>
        <v>38</v>
      </c>
      <c r="E46" s="124">
        <f t="shared" si="3"/>
        <v>46</v>
      </c>
      <c r="F46" s="125">
        <v>8</v>
      </c>
      <c r="G46" s="125">
        <v>12</v>
      </c>
      <c r="H46" s="125">
        <v>30</v>
      </c>
      <c r="I46" s="126">
        <v>34</v>
      </c>
      <c r="K46" s="14"/>
      <c r="L46" s="14"/>
      <c r="M46" s="14"/>
    </row>
    <row r="47" spans="1:13" ht="14.25" customHeight="1">
      <c r="A47" s="121"/>
      <c r="B47" s="122" t="s">
        <v>2</v>
      </c>
      <c r="C47" s="122"/>
      <c r="D47" s="124">
        <f t="shared" si="3"/>
        <v>58</v>
      </c>
      <c r="E47" s="124">
        <f t="shared" si="3"/>
        <v>76</v>
      </c>
      <c r="F47" s="125">
        <v>11</v>
      </c>
      <c r="G47" s="125">
        <v>20</v>
      </c>
      <c r="H47" s="125">
        <v>47</v>
      </c>
      <c r="I47" s="126">
        <v>56</v>
      </c>
      <c r="K47" s="14"/>
      <c r="L47" s="14"/>
      <c r="M47" s="14"/>
    </row>
    <row r="48" spans="1:13" ht="14.25" customHeight="1">
      <c r="A48" s="121"/>
      <c r="B48" s="122" t="s">
        <v>3</v>
      </c>
      <c r="C48" s="122"/>
      <c r="D48" s="124">
        <f t="shared" si="3"/>
        <v>114</v>
      </c>
      <c r="E48" s="124">
        <f t="shared" si="3"/>
        <v>136</v>
      </c>
      <c r="F48" s="125">
        <v>14</v>
      </c>
      <c r="G48" s="125">
        <v>26</v>
      </c>
      <c r="H48" s="125">
        <v>100</v>
      </c>
      <c r="I48" s="126">
        <v>110</v>
      </c>
      <c r="K48" s="14"/>
      <c r="L48" s="14"/>
      <c r="M48" s="14"/>
    </row>
    <row r="49" spans="1:13" ht="24" customHeight="1">
      <c r="A49" s="133"/>
      <c r="B49" s="134" t="s">
        <v>143</v>
      </c>
      <c r="C49" s="134"/>
      <c r="D49" s="135">
        <f t="shared" si="3"/>
        <v>75</v>
      </c>
      <c r="E49" s="135">
        <f t="shared" si="3"/>
        <v>92</v>
      </c>
      <c r="F49" s="136">
        <v>16</v>
      </c>
      <c r="G49" s="136">
        <v>24</v>
      </c>
      <c r="H49" s="136">
        <v>59</v>
      </c>
      <c r="I49" s="137">
        <v>68</v>
      </c>
      <c r="K49" s="14"/>
      <c r="L49" s="14"/>
      <c r="M49" s="14"/>
    </row>
    <row r="50" spans="2:13" ht="16.5" customHeight="1">
      <c r="B50" s="1" t="s">
        <v>266</v>
      </c>
      <c r="G50" s="249"/>
      <c r="H50" s="533" t="s">
        <v>338</v>
      </c>
      <c r="I50" s="533"/>
      <c r="K50" s="14"/>
      <c r="L50" s="14"/>
      <c r="M50" s="14"/>
    </row>
    <row r="51" spans="11:13" ht="13.5">
      <c r="K51" s="14"/>
      <c r="L51" s="14"/>
      <c r="M51" s="14"/>
    </row>
    <row r="52" spans="11:13" ht="13.5">
      <c r="K52" s="14"/>
      <c r="L52" s="14"/>
      <c r="M52" s="14"/>
    </row>
  </sheetData>
  <sheetProtection/>
  <mergeCells count="9">
    <mergeCell ref="H50:I50"/>
    <mergeCell ref="A6:B6"/>
    <mergeCell ref="A17:B17"/>
    <mergeCell ref="A28:B28"/>
    <mergeCell ref="A39:B39"/>
    <mergeCell ref="A3:B4"/>
    <mergeCell ref="D3:E3"/>
    <mergeCell ref="F3:G3"/>
    <mergeCell ref="H3:I3"/>
  </mergeCells>
  <conditionalFormatting sqref="I30:I38 G18:G27 G30:G38 I18:I27 I40:I49 G40:G49">
    <cfRule type="cellIs" priority="2" dxfId="0" operator="lessThan" stopIfTrue="1">
      <formula>F18</formula>
    </cfRule>
  </conditionalFormatting>
  <conditionalFormatting sqref="G29 I29">
    <cfRule type="cellIs" priority="1" dxfId="0" operator="lessThan" stopIfTrue="1">
      <formula>F29</formula>
    </cfRule>
  </conditionalFormatting>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D8" sqref="D8"/>
    </sheetView>
  </sheetViews>
  <sheetFormatPr defaultColWidth="9.00390625" defaultRowHeight="13.5"/>
  <cols>
    <col min="1" max="4" width="23.25390625" style="1" customWidth="1"/>
    <col min="5" max="16384" width="9.00390625" style="1" customWidth="1"/>
  </cols>
  <sheetData>
    <row r="1" spans="1:3" ht="18.75" customHeight="1">
      <c r="A1" s="2" t="s">
        <v>364</v>
      </c>
      <c r="B1" s="19"/>
      <c r="C1" s="145"/>
    </row>
    <row r="2" ht="13.5" customHeight="1">
      <c r="D2" s="3" t="s">
        <v>380</v>
      </c>
    </row>
    <row r="3" spans="1:4" ht="15.75" customHeight="1">
      <c r="A3" s="514" t="s">
        <v>52</v>
      </c>
      <c r="B3" s="522" t="s">
        <v>202</v>
      </c>
      <c r="C3" s="522" t="s">
        <v>203</v>
      </c>
      <c r="D3" s="502"/>
    </row>
    <row r="4" spans="1:4" ht="15.75" customHeight="1">
      <c r="A4" s="515"/>
      <c r="B4" s="523"/>
      <c r="C4" s="23" t="s">
        <v>20</v>
      </c>
      <c r="D4" s="88" t="s">
        <v>21</v>
      </c>
    </row>
    <row r="5" spans="1:4" ht="15.75" customHeight="1">
      <c r="A5" s="24" t="s">
        <v>6</v>
      </c>
      <c r="B5" s="242">
        <f>SUM(B6:B15)</f>
        <v>20</v>
      </c>
      <c r="C5" s="242">
        <f>SUM(C6:C15)</f>
        <v>33</v>
      </c>
      <c r="D5" s="289">
        <f>SUM(D6:D15)</f>
        <v>33</v>
      </c>
    </row>
    <row r="6" spans="1:4" ht="15.75" customHeight="1">
      <c r="A6" s="25" t="s">
        <v>27</v>
      </c>
      <c r="B6" s="243">
        <v>0</v>
      </c>
      <c r="C6" s="384">
        <v>0</v>
      </c>
      <c r="D6" s="377">
        <v>0</v>
      </c>
    </row>
    <row r="7" spans="1:4" ht="15.75" customHeight="1">
      <c r="A7" s="26" t="s">
        <v>9</v>
      </c>
      <c r="B7" s="244">
        <v>6</v>
      </c>
      <c r="C7" s="244">
        <v>11</v>
      </c>
      <c r="D7" s="245">
        <v>11</v>
      </c>
    </row>
    <row r="8" spans="1:4" ht="15.75" customHeight="1">
      <c r="A8" s="26" t="s">
        <v>10</v>
      </c>
      <c r="B8" s="244">
        <v>3</v>
      </c>
      <c r="C8" s="244">
        <v>4</v>
      </c>
      <c r="D8" s="245">
        <v>4</v>
      </c>
    </row>
    <row r="9" spans="1:4" ht="15.75" customHeight="1">
      <c r="A9" s="26" t="s">
        <v>28</v>
      </c>
      <c r="B9" s="244">
        <v>1</v>
      </c>
      <c r="C9" s="211">
        <v>2</v>
      </c>
      <c r="D9" s="212">
        <v>2</v>
      </c>
    </row>
    <row r="10" spans="1:4" ht="15.75" customHeight="1">
      <c r="A10" s="26" t="s">
        <v>29</v>
      </c>
      <c r="B10" s="244">
        <v>1</v>
      </c>
      <c r="C10" s="211">
        <v>3</v>
      </c>
      <c r="D10" s="212">
        <v>3</v>
      </c>
    </row>
    <row r="11" spans="1:4" ht="15.75" customHeight="1">
      <c r="A11" s="26" t="s">
        <v>30</v>
      </c>
      <c r="B11" s="244">
        <v>5</v>
      </c>
      <c r="C11" s="244">
        <v>9</v>
      </c>
      <c r="D11" s="245">
        <v>9</v>
      </c>
    </row>
    <row r="12" spans="1:4" ht="15.75" customHeight="1">
      <c r="A12" s="26" t="s">
        <v>31</v>
      </c>
      <c r="B12" s="244">
        <v>0</v>
      </c>
      <c r="C12" s="211">
        <v>0</v>
      </c>
      <c r="D12" s="212">
        <v>0</v>
      </c>
    </row>
    <row r="13" spans="1:4" ht="15.75" customHeight="1">
      <c r="A13" s="26" t="s">
        <v>15</v>
      </c>
      <c r="B13" s="244">
        <v>1</v>
      </c>
      <c r="C13" s="211">
        <v>1</v>
      </c>
      <c r="D13" s="212">
        <v>1</v>
      </c>
    </row>
    <row r="14" spans="1:4" ht="15.75" customHeight="1">
      <c r="A14" s="26" t="s">
        <v>16</v>
      </c>
      <c r="B14" s="244">
        <v>3</v>
      </c>
      <c r="C14" s="211">
        <v>3</v>
      </c>
      <c r="D14" s="212">
        <v>3</v>
      </c>
    </row>
    <row r="15" spans="1:4" ht="15.75" customHeight="1">
      <c r="A15" s="27" t="s">
        <v>32</v>
      </c>
      <c r="B15" s="246">
        <v>0</v>
      </c>
      <c r="C15" s="381">
        <v>0</v>
      </c>
      <c r="D15" s="382">
        <v>0</v>
      </c>
    </row>
    <row r="16" spans="1:4" ht="16.5" customHeight="1">
      <c r="A16" s="247"/>
      <c r="B16" s="248"/>
      <c r="C16" s="248"/>
      <c r="D16" s="5" t="s">
        <v>200</v>
      </c>
    </row>
    <row r="17" ht="13.5">
      <c r="C17" s="16"/>
    </row>
    <row r="26" ht="13.5">
      <c r="B26" s="1" t="s">
        <v>344</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937007874015748"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9"/>
  <sheetViews>
    <sheetView zoomScalePageLayoutView="0" workbookViewId="0" topLeftCell="A1">
      <selection activeCell="L16" sqref="L16"/>
    </sheetView>
  </sheetViews>
  <sheetFormatPr defaultColWidth="9.00390625" defaultRowHeight="13.5"/>
  <cols>
    <col min="1" max="1" width="7.875" style="220" customWidth="1"/>
    <col min="2" max="3" width="8.50390625" style="220" customWidth="1"/>
    <col min="4" max="9" width="9.125" style="220" customWidth="1"/>
    <col min="10" max="10" width="8.375" style="220" customWidth="1"/>
    <col min="11" max="14" width="8.50390625" style="220" customWidth="1"/>
    <col min="15" max="16384" width="9.00390625" style="220" customWidth="1"/>
  </cols>
  <sheetData>
    <row r="1" ht="18.75" customHeight="1">
      <c r="A1" s="17" t="s">
        <v>317</v>
      </c>
    </row>
    <row r="2" s="222" customFormat="1" ht="18.75" customHeight="1">
      <c r="A2" s="221" t="s">
        <v>204</v>
      </c>
    </row>
    <row r="3" spans="1:10" ht="13.5" customHeight="1">
      <c r="A3" s="223"/>
      <c r="I3" s="224"/>
      <c r="J3" s="3" t="s">
        <v>380</v>
      </c>
    </row>
    <row r="4" spans="1:10" s="18" customFormat="1" ht="18.75" customHeight="1">
      <c r="A4" s="541" t="s">
        <v>118</v>
      </c>
      <c r="B4" s="544" t="s">
        <v>345</v>
      </c>
      <c r="C4" s="547" t="s">
        <v>119</v>
      </c>
      <c r="D4" s="548"/>
      <c r="E4" s="548"/>
      <c r="F4" s="548"/>
      <c r="G4" s="548"/>
      <c r="H4" s="548"/>
      <c r="I4" s="549"/>
      <c r="J4" s="535" t="s">
        <v>346</v>
      </c>
    </row>
    <row r="5" spans="1:10" s="18" customFormat="1" ht="18.75" customHeight="1">
      <c r="A5" s="542"/>
      <c r="B5" s="545"/>
      <c r="C5" s="543" t="s">
        <v>120</v>
      </c>
      <c r="D5" s="538" t="s">
        <v>121</v>
      </c>
      <c r="E5" s="539"/>
      <c r="F5" s="539"/>
      <c r="G5" s="539"/>
      <c r="H5" s="539"/>
      <c r="I5" s="540"/>
      <c r="J5" s="536"/>
    </row>
    <row r="6" spans="1:10" s="18" customFormat="1" ht="42" customHeight="1">
      <c r="A6" s="542"/>
      <c r="B6" s="546"/>
      <c r="C6" s="543"/>
      <c r="D6" s="225" t="s">
        <v>122</v>
      </c>
      <c r="E6" s="225" t="s">
        <v>123</v>
      </c>
      <c r="F6" s="225" t="s">
        <v>347</v>
      </c>
      <c r="G6" s="226" t="s">
        <v>124</v>
      </c>
      <c r="H6" s="227" t="s">
        <v>125</v>
      </c>
      <c r="I6" s="101" t="s">
        <v>65</v>
      </c>
      <c r="J6" s="537"/>
    </row>
    <row r="7" spans="1:10" ht="17.25" customHeight="1">
      <c r="A7" s="123" t="s">
        <v>126</v>
      </c>
      <c r="B7" s="314">
        <f aca="true" t="shared" si="0" ref="B7:J7">SUM(B8:B17)</f>
        <v>17</v>
      </c>
      <c r="C7" s="314">
        <f t="shared" si="0"/>
        <v>18</v>
      </c>
      <c r="D7" s="314">
        <f t="shared" si="0"/>
        <v>15</v>
      </c>
      <c r="E7" s="314">
        <f t="shared" si="0"/>
        <v>4</v>
      </c>
      <c r="F7" s="314">
        <f t="shared" si="0"/>
        <v>0</v>
      </c>
      <c r="G7" s="314">
        <f t="shared" si="0"/>
        <v>3</v>
      </c>
      <c r="H7" s="314">
        <f t="shared" si="0"/>
        <v>3</v>
      </c>
      <c r="I7" s="314">
        <f t="shared" si="0"/>
        <v>1</v>
      </c>
      <c r="J7" s="315">
        <f t="shared" si="0"/>
        <v>1873</v>
      </c>
    </row>
    <row r="8" spans="1:10" ht="17.25" customHeight="1">
      <c r="A8" s="228" t="s">
        <v>127</v>
      </c>
      <c r="B8" s="229">
        <v>0</v>
      </c>
      <c r="C8" s="229">
        <v>0</v>
      </c>
      <c r="D8" s="229">
        <v>0</v>
      </c>
      <c r="E8" s="229">
        <v>0</v>
      </c>
      <c r="F8" s="229">
        <v>0</v>
      </c>
      <c r="G8" s="386">
        <v>0</v>
      </c>
      <c r="H8" s="389">
        <v>0</v>
      </c>
      <c r="I8" s="388">
        <v>0</v>
      </c>
      <c r="J8" s="232">
        <v>0</v>
      </c>
    </row>
    <row r="9" spans="1:10" ht="17.25" customHeight="1">
      <c r="A9" s="233" t="s">
        <v>0</v>
      </c>
      <c r="B9" s="230">
        <v>9</v>
      </c>
      <c r="C9" s="230">
        <v>9</v>
      </c>
      <c r="D9" s="230">
        <v>7</v>
      </c>
      <c r="E9" s="230">
        <v>3</v>
      </c>
      <c r="F9" s="386">
        <v>0</v>
      </c>
      <c r="G9" s="230">
        <v>2</v>
      </c>
      <c r="H9" s="231">
        <v>2</v>
      </c>
      <c r="I9" s="386">
        <v>0</v>
      </c>
      <c r="J9" s="234">
        <v>882</v>
      </c>
    </row>
    <row r="10" spans="1:10" ht="17.25" customHeight="1">
      <c r="A10" s="233" t="s">
        <v>1</v>
      </c>
      <c r="B10" s="230">
        <v>1</v>
      </c>
      <c r="C10" s="230">
        <v>1</v>
      </c>
      <c r="D10" s="230">
        <v>1</v>
      </c>
      <c r="E10" s="230">
        <v>0</v>
      </c>
      <c r="F10" s="230">
        <v>0</v>
      </c>
      <c r="G10" s="230">
        <v>0</v>
      </c>
      <c r="H10" s="231">
        <v>0</v>
      </c>
      <c r="I10" s="386">
        <v>0</v>
      </c>
      <c r="J10" s="234">
        <v>55</v>
      </c>
    </row>
    <row r="11" spans="1:10" ht="17.25" customHeight="1">
      <c r="A11" s="233" t="s">
        <v>53</v>
      </c>
      <c r="B11" s="230">
        <v>0</v>
      </c>
      <c r="C11" s="230">
        <v>0</v>
      </c>
      <c r="D11" s="230">
        <v>0</v>
      </c>
      <c r="E11" s="230">
        <v>0</v>
      </c>
      <c r="F11" s="386">
        <v>0</v>
      </c>
      <c r="G11" s="230">
        <v>0</v>
      </c>
      <c r="H11" s="231">
        <v>0</v>
      </c>
      <c r="I11" s="386">
        <v>0</v>
      </c>
      <c r="J11" s="234">
        <v>0</v>
      </c>
    </row>
    <row r="12" spans="1:10" ht="17.25" customHeight="1">
      <c r="A12" s="233" t="s">
        <v>128</v>
      </c>
      <c r="B12" s="230">
        <v>0</v>
      </c>
      <c r="C12" s="230">
        <v>0</v>
      </c>
      <c r="D12" s="230">
        <v>0</v>
      </c>
      <c r="E12" s="230">
        <v>0</v>
      </c>
      <c r="F12" s="386">
        <v>0</v>
      </c>
      <c r="G12" s="230">
        <v>1</v>
      </c>
      <c r="H12" s="231">
        <v>1</v>
      </c>
      <c r="I12" s="386">
        <v>0</v>
      </c>
      <c r="J12" s="234">
        <v>0</v>
      </c>
    </row>
    <row r="13" spans="1:10" ht="17.25" customHeight="1">
      <c r="A13" s="233" t="s">
        <v>129</v>
      </c>
      <c r="B13" s="230">
        <v>1</v>
      </c>
      <c r="C13" s="230">
        <v>2</v>
      </c>
      <c r="D13" s="230">
        <v>1</v>
      </c>
      <c r="E13" s="230">
        <v>0</v>
      </c>
      <c r="F13" s="230">
        <v>0</v>
      </c>
      <c r="G13" s="230">
        <v>0</v>
      </c>
      <c r="H13" s="231">
        <v>0</v>
      </c>
      <c r="I13" s="230">
        <v>0</v>
      </c>
      <c r="J13" s="234">
        <v>141</v>
      </c>
    </row>
    <row r="14" spans="1:10" ht="17.25" customHeight="1">
      <c r="A14" s="233" t="s">
        <v>54</v>
      </c>
      <c r="B14" s="230">
        <v>2</v>
      </c>
      <c r="C14" s="230">
        <v>2</v>
      </c>
      <c r="D14" s="230">
        <v>2</v>
      </c>
      <c r="E14" s="230">
        <v>0</v>
      </c>
      <c r="F14" s="230">
        <v>0</v>
      </c>
      <c r="G14" s="230">
        <v>0</v>
      </c>
      <c r="H14" s="231">
        <v>0</v>
      </c>
      <c r="I14" s="386">
        <v>0</v>
      </c>
      <c r="J14" s="234">
        <v>194</v>
      </c>
    </row>
    <row r="15" spans="1:10" ht="17.25" customHeight="1">
      <c r="A15" s="233" t="s">
        <v>2</v>
      </c>
      <c r="B15" s="230">
        <v>3</v>
      </c>
      <c r="C15" s="230">
        <v>3</v>
      </c>
      <c r="D15" s="230">
        <v>3</v>
      </c>
      <c r="E15" s="230">
        <v>1</v>
      </c>
      <c r="F15" s="230">
        <v>0</v>
      </c>
      <c r="G15" s="230">
        <v>0</v>
      </c>
      <c r="H15" s="231">
        <v>0</v>
      </c>
      <c r="I15" s="230">
        <v>0</v>
      </c>
      <c r="J15" s="234">
        <v>330</v>
      </c>
    </row>
    <row r="16" spans="1:10" ht="17.25" customHeight="1">
      <c r="A16" s="233" t="s">
        <v>3</v>
      </c>
      <c r="B16" s="230">
        <v>1</v>
      </c>
      <c r="C16" s="230">
        <v>1</v>
      </c>
      <c r="D16" s="230">
        <v>1</v>
      </c>
      <c r="E16" s="230">
        <v>0</v>
      </c>
      <c r="F16" s="386">
        <v>0</v>
      </c>
      <c r="G16" s="230">
        <v>0</v>
      </c>
      <c r="H16" s="231">
        <v>0</v>
      </c>
      <c r="I16" s="386">
        <v>1</v>
      </c>
      <c r="J16" s="234">
        <v>271</v>
      </c>
    </row>
    <row r="17" spans="1:10" ht="17.25" customHeight="1">
      <c r="A17" s="235" t="s">
        <v>55</v>
      </c>
      <c r="B17" s="236">
        <v>0</v>
      </c>
      <c r="C17" s="236">
        <v>0</v>
      </c>
      <c r="D17" s="236">
        <v>0</v>
      </c>
      <c r="E17" s="236">
        <v>0</v>
      </c>
      <c r="F17" s="387">
        <v>0</v>
      </c>
      <c r="G17" s="236">
        <v>0</v>
      </c>
      <c r="H17" s="237">
        <v>0</v>
      </c>
      <c r="I17" s="387">
        <v>0</v>
      </c>
      <c r="J17" s="238">
        <v>0</v>
      </c>
    </row>
    <row r="18" spans="1:9" ht="16.5" customHeight="1">
      <c r="A18" s="239" t="s">
        <v>130</v>
      </c>
      <c r="B18" s="240"/>
      <c r="C18" s="240"/>
      <c r="D18" s="240"/>
      <c r="E18" s="240"/>
      <c r="I18" s="240"/>
    </row>
    <row r="19" spans="1:10" ht="13.5">
      <c r="A19" s="241"/>
      <c r="J19" s="5" t="s">
        <v>200</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4">
      <selection activeCell="A30" sqref="A30:E30"/>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318</v>
      </c>
      <c r="B1" s="2"/>
      <c r="C1" s="2"/>
      <c r="D1" s="2"/>
    </row>
    <row r="2" ht="13.5" customHeight="1">
      <c r="F2" s="3" t="s">
        <v>381</v>
      </c>
    </row>
    <row r="3" spans="1:6" ht="12.75" customHeight="1">
      <c r="A3" s="553" t="s">
        <v>52</v>
      </c>
      <c r="B3" s="553"/>
      <c r="C3" s="202"/>
      <c r="D3" s="555" t="s">
        <v>19</v>
      </c>
      <c r="E3" s="518" t="s">
        <v>131</v>
      </c>
      <c r="F3" s="519"/>
    </row>
    <row r="4" spans="1:6" ht="12.75" customHeight="1">
      <c r="A4" s="554"/>
      <c r="B4" s="554"/>
      <c r="C4" s="203"/>
      <c r="D4" s="556"/>
      <c r="E4" s="190" t="s">
        <v>132</v>
      </c>
      <c r="F4" s="191" t="s">
        <v>21</v>
      </c>
    </row>
    <row r="5" spans="1:6" ht="6" customHeight="1">
      <c r="A5" s="204"/>
      <c r="B5" s="204"/>
      <c r="C5" s="205"/>
      <c r="D5" s="206"/>
      <c r="E5" s="206"/>
      <c r="F5" s="207"/>
    </row>
    <row r="6" spans="1:6" s="8" customFormat="1" ht="12.75" customHeight="1">
      <c r="A6" s="550" t="s">
        <v>133</v>
      </c>
      <c r="B6" s="551"/>
      <c r="C6" s="208"/>
      <c r="D6" s="316">
        <f>SUM(D7:D16)</f>
        <v>0</v>
      </c>
      <c r="E6" s="316">
        <f>SUM(E7:E16)</f>
        <v>0</v>
      </c>
      <c r="F6" s="317">
        <f>SUM(F7:F16)</f>
        <v>0</v>
      </c>
    </row>
    <row r="7" spans="1:6" s="8" customFormat="1" ht="12.75" customHeight="1">
      <c r="A7" s="209"/>
      <c r="B7" s="209" t="s">
        <v>8</v>
      </c>
      <c r="C7" s="210"/>
      <c r="D7" s="211">
        <v>0</v>
      </c>
      <c r="E7" s="211">
        <v>0</v>
      </c>
      <c r="F7" s="212">
        <v>0</v>
      </c>
    </row>
    <row r="8" spans="1:6" s="8" customFormat="1" ht="12.75" customHeight="1">
      <c r="A8" s="209"/>
      <c r="B8" s="209" t="s">
        <v>9</v>
      </c>
      <c r="C8" s="210"/>
      <c r="D8" s="211">
        <v>0</v>
      </c>
      <c r="E8" s="211">
        <v>0</v>
      </c>
      <c r="F8" s="212">
        <v>0</v>
      </c>
    </row>
    <row r="9" spans="1:6" s="8" customFormat="1" ht="12.75" customHeight="1">
      <c r="A9" s="209"/>
      <c r="B9" s="209" t="s">
        <v>10</v>
      </c>
      <c r="C9" s="210"/>
      <c r="D9" s="211">
        <v>0</v>
      </c>
      <c r="E9" s="211">
        <v>0</v>
      </c>
      <c r="F9" s="212">
        <v>0</v>
      </c>
    </row>
    <row r="10" spans="1:6" s="8" customFormat="1" ht="12.75" customHeight="1">
      <c r="A10" s="209"/>
      <c r="B10" s="209" t="s">
        <v>11</v>
      </c>
      <c r="C10" s="210"/>
      <c r="D10" s="211">
        <v>0</v>
      </c>
      <c r="E10" s="211">
        <v>0</v>
      </c>
      <c r="F10" s="212">
        <v>0</v>
      </c>
    </row>
    <row r="11" spans="1:6" s="8" customFormat="1" ht="12.75" customHeight="1">
      <c r="A11" s="209"/>
      <c r="B11" s="209" t="s">
        <v>12</v>
      </c>
      <c r="C11" s="210"/>
      <c r="D11" s="211">
        <v>0</v>
      </c>
      <c r="E11" s="211">
        <v>0</v>
      </c>
      <c r="F11" s="212">
        <v>0</v>
      </c>
    </row>
    <row r="12" spans="1:6" s="8" customFormat="1" ht="12.75" customHeight="1">
      <c r="A12" s="209"/>
      <c r="B12" s="209" t="s">
        <v>13</v>
      </c>
      <c r="C12" s="210"/>
      <c r="D12" s="211">
        <v>0</v>
      </c>
      <c r="E12" s="211">
        <v>0</v>
      </c>
      <c r="F12" s="212">
        <v>0</v>
      </c>
    </row>
    <row r="13" spans="1:6" s="8" customFormat="1" ht="12.75" customHeight="1">
      <c r="A13" s="209"/>
      <c r="B13" s="209" t="s">
        <v>14</v>
      </c>
      <c r="C13" s="210"/>
      <c r="D13" s="211">
        <v>0</v>
      </c>
      <c r="E13" s="211">
        <v>0</v>
      </c>
      <c r="F13" s="212">
        <v>0</v>
      </c>
    </row>
    <row r="14" spans="1:6" s="8" customFormat="1" ht="12.75" customHeight="1">
      <c r="A14" s="209"/>
      <c r="B14" s="209" t="s">
        <v>15</v>
      </c>
      <c r="C14" s="210"/>
      <c r="D14" s="211">
        <v>0</v>
      </c>
      <c r="E14" s="211">
        <v>0</v>
      </c>
      <c r="F14" s="212">
        <v>0</v>
      </c>
    </row>
    <row r="15" spans="1:6" s="8" customFormat="1" ht="12.75" customHeight="1">
      <c r="A15" s="209"/>
      <c r="B15" s="209" t="s">
        <v>16</v>
      </c>
      <c r="C15" s="210"/>
      <c r="D15" s="211">
        <v>0</v>
      </c>
      <c r="E15" s="211">
        <v>0</v>
      </c>
      <c r="F15" s="212">
        <v>0</v>
      </c>
    </row>
    <row r="16" spans="1:6" s="8" customFormat="1" ht="12.75" customHeight="1">
      <c r="A16" s="209"/>
      <c r="B16" s="209" t="s">
        <v>17</v>
      </c>
      <c r="C16" s="210"/>
      <c r="D16" s="211">
        <v>0</v>
      </c>
      <c r="E16" s="211">
        <v>0</v>
      </c>
      <c r="F16" s="212">
        <v>0</v>
      </c>
    </row>
    <row r="17" spans="1:6" s="8" customFormat="1" ht="4.5" customHeight="1">
      <c r="A17" s="103"/>
      <c r="B17" s="103"/>
      <c r="C17" s="102"/>
      <c r="D17" s="213"/>
      <c r="E17" s="213"/>
      <c r="F17" s="214"/>
    </row>
    <row r="18" spans="1:6" s="8" customFormat="1" ht="12.75" customHeight="1">
      <c r="A18" s="552" t="s">
        <v>134</v>
      </c>
      <c r="B18" s="552"/>
      <c r="C18" s="215"/>
      <c r="D18" s="318">
        <f>SUM(D19:D28)</f>
        <v>1</v>
      </c>
      <c r="E18" s="318">
        <f>SUM(E19:E28)</f>
        <v>92</v>
      </c>
      <c r="F18" s="319">
        <f>SUM(F19:F28)</f>
        <v>92</v>
      </c>
    </row>
    <row r="19" spans="1:6" s="8" customFormat="1" ht="12.75" customHeight="1">
      <c r="A19" s="209"/>
      <c r="B19" s="209" t="s">
        <v>8</v>
      </c>
      <c r="C19" s="210"/>
      <c r="D19" s="211">
        <v>0</v>
      </c>
      <c r="E19" s="211">
        <v>0</v>
      </c>
      <c r="F19" s="212">
        <v>0</v>
      </c>
    </row>
    <row r="20" spans="1:6" s="8" customFormat="1" ht="12.75" customHeight="1">
      <c r="A20" s="209"/>
      <c r="B20" s="209" t="s">
        <v>9</v>
      </c>
      <c r="C20" s="210"/>
      <c r="D20" s="211">
        <v>0</v>
      </c>
      <c r="E20" s="211">
        <v>0</v>
      </c>
      <c r="F20" s="212">
        <v>0</v>
      </c>
    </row>
    <row r="21" spans="1:6" s="8" customFormat="1" ht="12.75" customHeight="1">
      <c r="A21" s="209"/>
      <c r="B21" s="209" t="s">
        <v>10</v>
      </c>
      <c r="C21" s="210"/>
      <c r="D21" s="211">
        <v>0</v>
      </c>
      <c r="E21" s="211">
        <v>0</v>
      </c>
      <c r="F21" s="212">
        <v>0</v>
      </c>
    </row>
    <row r="22" spans="1:6" s="8" customFormat="1" ht="12.75" customHeight="1">
      <c r="A22" s="209"/>
      <c r="B22" s="209" t="s">
        <v>11</v>
      </c>
      <c r="C22" s="210"/>
      <c r="D22" s="211">
        <v>0</v>
      </c>
      <c r="E22" s="211">
        <v>0</v>
      </c>
      <c r="F22" s="212">
        <v>0</v>
      </c>
    </row>
    <row r="23" spans="1:6" s="8" customFormat="1" ht="12.75" customHeight="1">
      <c r="A23" s="209"/>
      <c r="B23" s="209" t="s">
        <v>12</v>
      </c>
      <c r="C23" s="210"/>
      <c r="D23" s="211">
        <v>1</v>
      </c>
      <c r="E23" s="211">
        <v>92</v>
      </c>
      <c r="F23" s="212">
        <v>92</v>
      </c>
    </row>
    <row r="24" spans="1:6" s="8" customFormat="1" ht="12.75" customHeight="1">
      <c r="A24" s="209"/>
      <c r="B24" s="209" t="s">
        <v>13</v>
      </c>
      <c r="C24" s="210"/>
      <c r="D24" s="211">
        <v>0</v>
      </c>
      <c r="E24" s="211">
        <v>0</v>
      </c>
      <c r="F24" s="212">
        <v>0</v>
      </c>
    </row>
    <row r="25" spans="1:6" s="8" customFormat="1" ht="12.75" customHeight="1">
      <c r="A25" s="209"/>
      <c r="B25" s="209" t="s">
        <v>14</v>
      </c>
      <c r="C25" s="210"/>
      <c r="D25" s="211">
        <v>0</v>
      </c>
      <c r="E25" s="211">
        <v>0</v>
      </c>
      <c r="F25" s="212">
        <v>0</v>
      </c>
    </row>
    <row r="26" spans="1:6" s="8" customFormat="1" ht="12.75" customHeight="1">
      <c r="A26" s="209"/>
      <c r="B26" s="209" t="s">
        <v>15</v>
      </c>
      <c r="C26" s="210"/>
      <c r="D26" s="211">
        <v>0</v>
      </c>
      <c r="E26" s="211">
        <v>0</v>
      </c>
      <c r="F26" s="212">
        <v>0</v>
      </c>
    </row>
    <row r="27" spans="1:6" s="8" customFormat="1" ht="12.75" customHeight="1">
      <c r="A27" s="209"/>
      <c r="B27" s="209" t="s">
        <v>16</v>
      </c>
      <c r="C27" s="210"/>
      <c r="D27" s="211">
        <v>0</v>
      </c>
      <c r="E27" s="211">
        <v>0</v>
      </c>
      <c r="F27" s="212">
        <v>0</v>
      </c>
    </row>
    <row r="28" spans="1:6" s="8" customFormat="1" ht="12.75" customHeight="1">
      <c r="A28" s="209"/>
      <c r="B28" s="209" t="s">
        <v>17</v>
      </c>
      <c r="C28" s="210"/>
      <c r="D28" s="211">
        <v>0</v>
      </c>
      <c r="E28" s="211">
        <v>0</v>
      </c>
      <c r="F28" s="212">
        <v>0</v>
      </c>
    </row>
    <row r="29" spans="1:6" s="8" customFormat="1" ht="4.5" customHeight="1">
      <c r="A29" s="216"/>
      <c r="B29" s="216"/>
      <c r="C29" s="217"/>
      <c r="D29" s="218"/>
      <c r="E29" s="218"/>
      <c r="F29" s="219"/>
    </row>
    <row r="30" spans="1:7" ht="16.5" customHeight="1">
      <c r="A30" s="557" t="s">
        <v>391</v>
      </c>
      <c r="B30" s="557"/>
      <c r="C30" s="557"/>
      <c r="D30" s="557"/>
      <c r="E30" s="557"/>
      <c r="F30" s="5" t="s">
        <v>200</v>
      </c>
      <c r="G30" s="16"/>
    </row>
  </sheetData>
  <sheetProtection/>
  <mergeCells count="6">
    <mergeCell ref="E3:F3"/>
    <mergeCell ref="A6:B6"/>
    <mergeCell ref="A18:B18"/>
    <mergeCell ref="A3:B4"/>
    <mergeCell ref="D3:D4"/>
    <mergeCell ref="A30:E30"/>
  </mergeCells>
  <conditionalFormatting sqref="F7:F16 F19:F28">
    <cfRule type="cellIs" priority="1" dxfId="0" operator="lessThan" stopIfTrue="1">
      <formula>E7</formula>
    </cfRule>
  </conditionalFormatting>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18"/>
  <sheetViews>
    <sheetView zoomScalePageLayoutView="0" workbookViewId="0" topLeftCell="A1">
      <selection activeCell="A16" sqref="A16:A18"/>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319</v>
      </c>
      <c r="B1" s="2"/>
      <c r="C1" s="2"/>
      <c r="D1" s="145"/>
    </row>
    <row r="2" ht="13.5" customHeight="1">
      <c r="E2" s="3" t="s">
        <v>382</v>
      </c>
    </row>
    <row r="3" spans="1:5" ht="13.5" customHeight="1">
      <c r="A3" s="514" t="s">
        <v>18</v>
      </c>
      <c r="B3" s="516" t="s">
        <v>66</v>
      </c>
      <c r="C3" s="516" t="s">
        <v>67</v>
      </c>
      <c r="D3" s="516" t="s">
        <v>24</v>
      </c>
      <c r="E3" s="518" t="s">
        <v>25</v>
      </c>
    </row>
    <row r="4" spans="1:5" ht="13.5" customHeight="1">
      <c r="A4" s="515"/>
      <c r="B4" s="517"/>
      <c r="C4" s="517"/>
      <c r="D4" s="517"/>
      <c r="E4" s="558"/>
    </row>
    <row r="5" spans="1:5" ht="13.5" customHeight="1">
      <c r="A5" s="24" t="s">
        <v>7</v>
      </c>
      <c r="B5" s="320">
        <f>SUM(B6:B15)</f>
        <v>367</v>
      </c>
      <c r="C5" s="320">
        <f>SUM(C6:C15)</f>
        <v>349</v>
      </c>
      <c r="D5" s="320">
        <f>SUM(D6:D15)</f>
        <v>325</v>
      </c>
      <c r="E5" s="321">
        <f>SUM(E6:E15)</f>
        <v>15</v>
      </c>
    </row>
    <row r="6" spans="1:5" ht="13.5" customHeight="1">
      <c r="A6" s="25" t="s">
        <v>8</v>
      </c>
      <c r="B6" s="196">
        <v>42</v>
      </c>
      <c r="C6" s="196">
        <v>41</v>
      </c>
      <c r="D6" s="197">
        <v>36</v>
      </c>
      <c r="E6" s="197">
        <v>2</v>
      </c>
    </row>
    <row r="7" spans="1:5" ht="13.5" customHeight="1">
      <c r="A7" s="26" t="s">
        <v>9</v>
      </c>
      <c r="B7" s="198">
        <v>47</v>
      </c>
      <c r="C7" s="198">
        <v>48</v>
      </c>
      <c r="D7" s="199">
        <v>42</v>
      </c>
      <c r="E7" s="199">
        <v>2</v>
      </c>
    </row>
    <row r="8" spans="1:5" ht="13.5" customHeight="1">
      <c r="A8" s="26" t="s">
        <v>10</v>
      </c>
      <c r="B8" s="198">
        <v>47</v>
      </c>
      <c r="C8" s="198">
        <v>46</v>
      </c>
      <c r="D8" s="199">
        <v>44</v>
      </c>
      <c r="E8" s="199">
        <v>2</v>
      </c>
    </row>
    <row r="9" spans="1:5" ht="13.5" customHeight="1">
      <c r="A9" s="26" t="s">
        <v>11</v>
      </c>
      <c r="B9" s="198">
        <v>47</v>
      </c>
      <c r="C9" s="198">
        <v>41</v>
      </c>
      <c r="D9" s="199">
        <v>36</v>
      </c>
      <c r="E9" s="199">
        <v>2</v>
      </c>
    </row>
    <row r="10" spans="1:5" ht="13.5" customHeight="1">
      <c r="A10" s="26" t="s">
        <v>12</v>
      </c>
      <c r="B10" s="198">
        <v>23</v>
      </c>
      <c r="C10" s="198">
        <v>23</v>
      </c>
      <c r="D10" s="199">
        <v>23</v>
      </c>
      <c r="E10" s="199">
        <v>1</v>
      </c>
    </row>
    <row r="11" spans="1:5" ht="13.5" customHeight="1">
      <c r="A11" s="26" t="s">
        <v>13</v>
      </c>
      <c r="B11" s="198">
        <v>48</v>
      </c>
      <c r="C11" s="198">
        <v>42</v>
      </c>
      <c r="D11" s="199">
        <v>36</v>
      </c>
      <c r="E11" s="199">
        <v>1</v>
      </c>
    </row>
    <row r="12" spans="1:5" ht="13.5" customHeight="1">
      <c r="A12" s="26" t="s">
        <v>14</v>
      </c>
      <c r="B12" s="198">
        <v>24</v>
      </c>
      <c r="C12" s="198">
        <v>24</v>
      </c>
      <c r="D12" s="199">
        <v>24</v>
      </c>
      <c r="E12" s="199">
        <v>1</v>
      </c>
    </row>
    <row r="13" spans="1:5" ht="13.5" customHeight="1">
      <c r="A13" s="26" t="s">
        <v>15</v>
      </c>
      <c r="B13" s="198">
        <v>24</v>
      </c>
      <c r="C13" s="198">
        <v>24</v>
      </c>
      <c r="D13" s="199">
        <v>24</v>
      </c>
      <c r="E13" s="199">
        <v>1</v>
      </c>
    </row>
    <row r="14" spans="1:5" ht="13.5" customHeight="1">
      <c r="A14" s="26" t="s">
        <v>16</v>
      </c>
      <c r="B14" s="198">
        <v>41</v>
      </c>
      <c r="C14" s="198">
        <v>36</v>
      </c>
      <c r="D14" s="199">
        <v>36</v>
      </c>
      <c r="E14" s="199">
        <v>2</v>
      </c>
    </row>
    <row r="15" spans="1:5" ht="13.5" customHeight="1">
      <c r="A15" s="27" t="s">
        <v>17</v>
      </c>
      <c r="B15" s="200">
        <v>24</v>
      </c>
      <c r="C15" s="200">
        <v>24</v>
      </c>
      <c r="D15" s="201">
        <v>24</v>
      </c>
      <c r="E15" s="201">
        <v>1</v>
      </c>
    </row>
    <row r="16" spans="1:5" ht="16.5" customHeight="1">
      <c r="A16" s="1" t="s">
        <v>392</v>
      </c>
      <c r="D16" s="533" t="s">
        <v>200</v>
      </c>
      <c r="E16" s="533"/>
    </row>
    <row r="17" ht="13.5">
      <c r="A17" s="1" t="s">
        <v>393</v>
      </c>
    </row>
    <row r="18" ht="13.5">
      <c r="A18" s="1" t="s">
        <v>394</v>
      </c>
    </row>
  </sheetData>
  <sheetProtection/>
  <mergeCells count="6">
    <mergeCell ref="E3:E4"/>
    <mergeCell ref="D16:E16"/>
    <mergeCell ref="A3:A4"/>
    <mergeCell ref="B3:B4"/>
    <mergeCell ref="C3:C4"/>
    <mergeCell ref="D3:D4"/>
  </mergeCells>
  <printOptions horizontalCentered="1"/>
  <pageMargins left="0.7874015748031497" right="0.7874015748031497" top="6.299212598425197" bottom="0.7874015748031497"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9"/>
  <sheetViews>
    <sheetView zoomScaleSheetLayoutView="100" zoomScalePageLayoutView="0" workbookViewId="0" topLeftCell="A1">
      <selection activeCell="U10" sqref="U10"/>
    </sheetView>
  </sheetViews>
  <sheetFormatPr defaultColWidth="9.00390625" defaultRowHeight="13.5"/>
  <cols>
    <col min="1" max="1" width="8.125" style="1" customWidth="1"/>
    <col min="2" max="3" width="6.25390625" style="1" customWidth="1"/>
    <col min="4" max="5" width="6.125" style="1" customWidth="1"/>
    <col min="6" max="7" width="6.75390625" style="1" customWidth="1"/>
    <col min="8" max="8" width="5.375" style="1" customWidth="1"/>
    <col min="9" max="10" width="5.875" style="1" customWidth="1"/>
    <col min="11" max="11" width="5.50390625" style="1" customWidth="1"/>
    <col min="12" max="13" width="5.625" style="1" customWidth="1"/>
    <col min="14" max="16" width="6.125" style="1" customWidth="1"/>
    <col min="17" max="18" width="6.00390625" style="1" customWidth="1"/>
    <col min="19" max="16384" width="9.00390625" style="1" customWidth="1"/>
  </cols>
  <sheetData>
    <row r="1" spans="1:4" ht="18.75" customHeight="1">
      <c r="A1" s="290" t="s">
        <v>320</v>
      </c>
      <c r="B1" s="2"/>
      <c r="C1" s="2"/>
      <c r="D1" s="145"/>
    </row>
    <row r="2" spans="1:4" ht="18.75" customHeight="1">
      <c r="A2" s="559" t="s">
        <v>64</v>
      </c>
      <c r="B2" s="559"/>
      <c r="C2" s="560"/>
      <c r="D2" s="145"/>
    </row>
    <row r="3" ht="13.5" customHeight="1">
      <c r="R3" s="3" t="s">
        <v>382</v>
      </c>
    </row>
    <row r="4" spans="1:18" ht="18" customHeight="1">
      <c r="A4" s="513" t="s">
        <v>4</v>
      </c>
      <c r="B4" s="522" t="s">
        <v>89</v>
      </c>
      <c r="C4" s="522"/>
      <c r="D4" s="516" t="s">
        <v>71</v>
      </c>
      <c r="E4" s="565"/>
      <c r="F4" s="565"/>
      <c r="G4" s="565"/>
      <c r="H4" s="516" t="s">
        <v>72</v>
      </c>
      <c r="I4" s="565"/>
      <c r="J4" s="565"/>
      <c r="K4" s="565"/>
      <c r="L4" s="565"/>
      <c r="M4" s="565"/>
      <c r="N4" s="518" t="s">
        <v>83</v>
      </c>
      <c r="O4" s="519"/>
      <c r="P4" s="514"/>
      <c r="Q4" s="566" t="s">
        <v>73</v>
      </c>
      <c r="R4" s="195"/>
    </row>
    <row r="5" spans="1:18" ht="18" customHeight="1">
      <c r="A5" s="564"/>
      <c r="B5" s="523"/>
      <c r="C5" s="523"/>
      <c r="D5" s="523" t="s">
        <v>74</v>
      </c>
      <c r="E5" s="523"/>
      <c r="F5" s="523" t="s">
        <v>75</v>
      </c>
      <c r="G5" s="523"/>
      <c r="H5" s="523" t="s">
        <v>76</v>
      </c>
      <c r="I5" s="523"/>
      <c r="J5" s="523" t="s">
        <v>84</v>
      </c>
      <c r="K5" s="523"/>
      <c r="L5" s="523" t="s">
        <v>85</v>
      </c>
      <c r="M5" s="523"/>
      <c r="N5" s="562" t="s">
        <v>86</v>
      </c>
      <c r="O5" s="562" t="s">
        <v>87</v>
      </c>
      <c r="P5" s="562" t="s">
        <v>88</v>
      </c>
      <c r="Q5" s="567"/>
      <c r="R5" s="561" t="s">
        <v>80</v>
      </c>
    </row>
    <row r="6" spans="1:18" ht="18" customHeight="1">
      <c r="A6" s="564"/>
      <c r="B6" s="22" t="s">
        <v>22</v>
      </c>
      <c r="C6" s="22" t="s">
        <v>26</v>
      </c>
      <c r="D6" s="22" t="s">
        <v>22</v>
      </c>
      <c r="E6" s="22" t="s">
        <v>26</v>
      </c>
      <c r="F6" s="22" t="s">
        <v>22</v>
      </c>
      <c r="G6" s="22" t="s">
        <v>26</v>
      </c>
      <c r="H6" s="22" t="s">
        <v>22</v>
      </c>
      <c r="I6" s="22" t="s">
        <v>26</v>
      </c>
      <c r="J6" s="22" t="s">
        <v>22</v>
      </c>
      <c r="K6" s="22" t="s">
        <v>26</v>
      </c>
      <c r="L6" s="22" t="s">
        <v>22</v>
      </c>
      <c r="M6" s="22" t="s">
        <v>26</v>
      </c>
      <c r="N6" s="563"/>
      <c r="O6" s="563"/>
      <c r="P6" s="563"/>
      <c r="Q6" s="567"/>
      <c r="R6" s="561"/>
    </row>
    <row r="7" spans="1:18" ht="18" customHeight="1">
      <c r="A7" s="24" t="s">
        <v>6</v>
      </c>
      <c r="B7" s="89">
        <f>SUM(B8:B17)</f>
        <v>17119</v>
      </c>
      <c r="C7" s="89">
        <f>SUM(C8:C17)</f>
        <v>17121</v>
      </c>
      <c r="D7" s="89">
        <f>SUM(D8:D17)</f>
        <v>12616</v>
      </c>
      <c r="E7" s="89">
        <f aca="true" t="shared" si="0" ref="E7:P7">SUM(E8:E17)</f>
        <v>12618</v>
      </c>
      <c r="F7" s="89">
        <f t="shared" si="0"/>
        <v>1654</v>
      </c>
      <c r="G7" s="89">
        <f t="shared" si="0"/>
        <v>1654</v>
      </c>
      <c r="H7" s="89">
        <f t="shared" si="0"/>
        <v>1801</v>
      </c>
      <c r="I7" s="89">
        <f t="shared" si="0"/>
        <v>1801</v>
      </c>
      <c r="J7" s="89">
        <f t="shared" si="0"/>
        <v>1048</v>
      </c>
      <c r="K7" s="89">
        <f t="shared" si="0"/>
        <v>1048</v>
      </c>
      <c r="L7" s="89">
        <f t="shared" si="0"/>
        <v>0</v>
      </c>
      <c r="M7" s="89">
        <f t="shared" si="0"/>
        <v>0</v>
      </c>
      <c r="N7" s="89">
        <f>SUM(N8:N17)</f>
        <v>9766</v>
      </c>
      <c r="O7" s="89">
        <f>SUM(O8:O17)</f>
        <v>240</v>
      </c>
      <c r="P7" s="89">
        <f t="shared" si="0"/>
        <v>6320</v>
      </c>
      <c r="Q7" s="89">
        <f>SUM(Q8:Q17)</f>
        <v>1923</v>
      </c>
      <c r="R7" s="91">
        <f>SUM(R8:R17)</f>
        <v>1430</v>
      </c>
    </row>
    <row r="8" spans="1:19" ht="18" customHeight="1">
      <c r="A8" s="25" t="s">
        <v>27</v>
      </c>
      <c r="B8" s="92">
        <f>D8+F8+H8+J8+L8</f>
        <v>1979</v>
      </c>
      <c r="C8" s="92">
        <f>E8+G8+I8+K8+M8</f>
        <v>1979</v>
      </c>
      <c r="D8" s="92">
        <v>1544</v>
      </c>
      <c r="E8" s="92">
        <v>1544</v>
      </c>
      <c r="F8" s="92">
        <v>206</v>
      </c>
      <c r="G8" s="92">
        <v>206</v>
      </c>
      <c r="H8" s="92">
        <v>157</v>
      </c>
      <c r="I8" s="92">
        <v>157</v>
      </c>
      <c r="J8" s="92">
        <v>72</v>
      </c>
      <c r="K8" s="92">
        <v>72</v>
      </c>
      <c r="L8" s="92">
        <v>0</v>
      </c>
      <c r="M8" s="92">
        <v>0</v>
      </c>
      <c r="N8" s="92">
        <v>1158</v>
      </c>
      <c r="O8" s="92">
        <v>74</v>
      </c>
      <c r="P8" s="92">
        <v>820</v>
      </c>
      <c r="Q8" s="92">
        <v>185</v>
      </c>
      <c r="R8" s="94">
        <v>135</v>
      </c>
      <c r="S8" s="10"/>
    </row>
    <row r="9" spans="1:19" ht="18" customHeight="1">
      <c r="A9" s="26" t="s">
        <v>9</v>
      </c>
      <c r="B9" s="95">
        <f aca="true" t="shared" si="1" ref="B9:C17">D9+F9+H9+J9+L9</f>
        <v>2499</v>
      </c>
      <c r="C9" s="95">
        <f t="shared" si="1"/>
        <v>2500</v>
      </c>
      <c r="D9" s="95">
        <v>2019</v>
      </c>
      <c r="E9" s="95">
        <v>2020</v>
      </c>
      <c r="F9" s="95">
        <v>120</v>
      </c>
      <c r="G9" s="95">
        <v>120</v>
      </c>
      <c r="H9" s="95">
        <v>227</v>
      </c>
      <c r="I9" s="95">
        <v>227</v>
      </c>
      <c r="J9" s="95">
        <v>133</v>
      </c>
      <c r="K9" s="95">
        <v>133</v>
      </c>
      <c r="L9" s="95">
        <v>0</v>
      </c>
      <c r="M9" s="95">
        <v>0</v>
      </c>
      <c r="N9" s="95">
        <v>1218</v>
      </c>
      <c r="O9" s="95">
        <v>20</v>
      </c>
      <c r="P9" s="95">
        <v>775</v>
      </c>
      <c r="Q9" s="95">
        <v>222</v>
      </c>
      <c r="R9" s="97">
        <v>176</v>
      </c>
      <c r="S9" s="10"/>
    </row>
    <row r="10" spans="1:19" ht="18" customHeight="1">
      <c r="A10" s="26" t="s">
        <v>10</v>
      </c>
      <c r="B10" s="95">
        <f t="shared" si="1"/>
        <v>2587</v>
      </c>
      <c r="C10" s="95">
        <f t="shared" si="1"/>
        <v>2587</v>
      </c>
      <c r="D10" s="95">
        <v>1644</v>
      </c>
      <c r="E10" s="95">
        <v>1644</v>
      </c>
      <c r="F10" s="95">
        <v>374</v>
      </c>
      <c r="G10" s="95">
        <v>374</v>
      </c>
      <c r="H10" s="95">
        <v>404</v>
      </c>
      <c r="I10" s="95">
        <v>404</v>
      </c>
      <c r="J10" s="95">
        <v>165</v>
      </c>
      <c r="K10" s="95">
        <v>165</v>
      </c>
      <c r="L10" s="95">
        <v>0</v>
      </c>
      <c r="M10" s="95">
        <v>0</v>
      </c>
      <c r="N10" s="95">
        <v>1645</v>
      </c>
      <c r="O10" s="95">
        <v>13</v>
      </c>
      <c r="P10" s="95">
        <v>1027</v>
      </c>
      <c r="Q10" s="95">
        <v>440</v>
      </c>
      <c r="R10" s="97">
        <v>366</v>
      </c>
      <c r="S10" s="10"/>
    </row>
    <row r="11" spans="1:19" ht="18" customHeight="1">
      <c r="A11" s="26" t="s">
        <v>28</v>
      </c>
      <c r="B11" s="95">
        <f t="shared" si="1"/>
        <v>2087</v>
      </c>
      <c r="C11" s="95">
        <f t="shared" si="1"/>
        <v>2087</v>
      </c>
      <c r="D11" s="95">
        <v>1440</v>
      </c>
      <c r="E11" s="95">
        <v>1440</v>
      </c>
      <c r="F11" s="95">
        <v>231</v>
      </c>
      <c r="G11" s="95">
        <v>231</v>
      </c>
      <c r="H11" s="95">
        <v>244</v>
      </c>
      <c r="I11" s="95">
        <v>244</v>
      </c>
      <c r="J11" s="192">
        <v>172</v>
      </c>
      <c r="K11" s="192">
        <v>172</v>
      </c>
      <c r="L11" s="192">
        <v>0</v>
      </c>
      <c r="M11" s="192">
        <v>0</v>
      </c>
      <c r="N11" s="192">
        <v>1360</v>
      </c>
      <c r="O11" s="192">
        <v>21</v>
      </c>
      <c r="P11" s="192">
        <v>815</v>
      </c>
      <c r="Q11" s="95">
        <v>272</v>
      </c>
      <c r="R11" s="97">
        <v>183</v>
      </c>
      <c r="S11" s="10"/>
    </row>
    <row r="12" spans="1:19" ht="18" customHeight="1">
      <c r="A12" s="26" t="s">
        <v>29</v>
      </c>
      <c r="B12" s="95">
        <f t="shared" si="1"/>
        <v>991</v>
      </c>
      <c r="C12" s="95">
        <f t="shared" si="1"/>
        <v>991</v>
      </c>
      <c r="D12" s="95">
        <v>651</v>
      </c>
      <c r="E12" s="95">
        <v>651</v>
      </c>
      <c r="F12" s="95">
        <v>133</v>
      </c>
      <c r="G12" s="95">
        <v>133</v>
      </c>
      <c r="H12" s="95">
        <v>104</v>
      </c>
      <c r="I12" s="95">
        <v>104</v>
      </c>
      <c r="J12" s="95">
        <v>103</v>
      </c>
      <c r="K12" s="95">
        <v>103</v>
      </c>
      <c r="L12" s="95">
        <v>0</v>
      </c>
      <c r="M12" s="95">
        <v>0</v>
      </c>
      <c r="N12" s="95">
        <v>636</v>
      </c>
      <c r="O12" s="95">
        <v>6</v>
      </c>
      <c r="P12" s="95">
        <v>358</v>
      </c>
      <c r="Q12" s="95">
        <v>110</v>
      </c>
      <c r="R12" s="97">
        <v>81</v>
      </c>
      <c r="S12" s="10"/>
    </row>
    <row r="13" spans="1:19" ht="18" customHeight="1">
      <c r="A13" s="26" t="s">
        <v>30</v>
      </c>
      <c r="B13" s="95">
        <f t="shared" si="1"/>
        <v>2063</v>
      </c>
      <c r="C13" s="95">
        <f t="shared" si="1"/>
        <v>2063</v>
      </c>
      <c r="D13" s="95">
        <v>1528</v>
      </c>
      <c r="E13" s="95">
        <v>1528</v>
      </c>
      <c r="F13" s="95">
        <v>192</v>
      </c>
      <c r="G13" s="95">
        <v>192</v>
      </c>
      <c r="H13" s="95">
        <v>228</v>
      </c>
      <c r="I13" s="95">
        <v>228</v>
      </c>
      <c r="J13" s="95">
        <v>115</v>
      </c>
      <c r="K13" s="95">
        <v>115</v>
      </c>
      <c r="L13" s="95">
        <v>0</v>
      </c>
      <c r="M13" s="95">
        <v>0</v>
      </c>
      <c r="N13" s="95">
        <v>1354</v>
      </c>
      <c r="O13" s="95">
        <v>22</v>
      </c>
      <c r="P13" s="95">
        <v>898</v>
      </c>
      <c r="Q13" s="95">
        <v>242</v>
      </c>
      <c r="R13" s="97">
        <v>145</v>
      </c>
      <c r="S13" s="10"/>
    </row>
    <row r="14" spans="1:19" ht="18" customHeight="1">
      <c r="A14" s="26" t="s">
        <v>31</v>
      </c>
      <c r="B14" s="95">
        <f t="shared" si="1"/>
        <v>816</v>
      </c>
      <c r="C14" s="95">
        <f t="shared" si="1"/>
        <v>816</v>
      </c>
      <c r="D14" s="95">
        <v>620</v>
      </c>
      <c r="E14" s="95">
        <v>620</v>
      </c>
      <c r="F14" s="95">
        <v>60</v>
      </c>
      <c r="G14" s="95">
        <v>60</v>
      </c>
      <c r="H14" s="95">
        <v>77</v>
      </c>
      <c r="I14" s="95">
        <v>77</v>
      </c>
      <c r="J14" s="95">
        <v>59</v>
      </c>
      <c r="K14" s="95">
        <v>59</v>
      </c>
      <c r="L14" s="95">
        <v>0</v>
      </c>
      <c r="M14" s="95">
        <v>0</v>
      </c>
      <c r="N14" s="95">
        <v>369</v>
      </c>
      <c r="O14" s="95">
        <v>11</v>
      </c>
      <c r="P14" s="95">
        <v>222</v>
      </c>
      <c r="Q14" s="95">
        <v>76</v>
      </c>
      <c r="R14" s="97">
        <v>55</v>
      </c>
      <c r="S14" s="10"/>
    </row>
    <row r="15" spans="1:19" ht="18" customHeight="1">
      <c r="A15" s="26" t="s">
        <v>15</v>
      </c>
      <c r="B15" s="95">
        <f t="shared" si="1"/>
        <v>940</v>
      </c>
      <c r="C15" s="95">
        <f t="shared" si="1"/>
        <v>940</v>
      </c>
      <c r="D15" s="95">
        <v>727</v>
      </c>
      <c r="E15" s="95">
        <v>727</v>
      </c>
      <c r="F15" s="95">
        <v>83</v>
      </c>
      <c r="G15" s="95">
        <v>83</v>
      </c>
      <c r="H15" s="95">
        <v>57</v>
      </c>
      <c r="I15" s="95">
        <v>57</v>
      </c>
      <c r="J15" s="95">
        <v>73</v>
      </c>
      <c r="K15" s="95">
        <v>73</v>
      </c>
      <c r="L15" s="95">
        <v>0</v>
      </c>
      <c r="M15" s="95">
        <v>0</v>
      </c>
      <c r="N15" s="95">
        <v>568</v>
      </c>
      <c r="O15" s="95">
        <v>35</v>
      </c>
      <c r="P15" s="95">
        <v>376</v>
      </c>
      <c r="Q15" s="95">
        <v>56</v>
      </c>
      <c r="R15" s="97">
        <v>37</v>
      </c>
      <c r="S15" s="10"/>
    </row>
    <row r="16" spans="1:19" ht="18" customHeight="1">
      <c r="A16" s="26" t="s">
        <v>16</v>
      </c>
      <c r="B16" s="95">
        <f t="shared" si="1"/>
        <v>1923</v>
      </c>
      <c r="C16" s="95">
        <f t="shared" si="1"/>
        <v>1924</v>
      </c>
      <c r="D16" s="95">
        <v>1414</v>
      </c>
      <c r="E16" s="95">
        <v>1415</v>
      </c>
      <c r="F16" s="95">
        <v>179</v>
      </c>
      <c r="G16" s="95">
        <v>179</v>
      </c>
      <c r="H16" s="95">
        <v>218</v>
      </c>
      <c r="I16" s="95">
        <v>218</v>
      </c>
      <c r="J16" s="95">
        <v>112</v>
      </c>
      <c r="K16" s="95">
        <v>112</v>
      </c>
      <c r="L16" s="95">
        <v>0</v>
      </c>
      <c r="M16" s="95">
        <v>0</v>
      </c>
      <c r="N16" s="95">
        <v>894</v>
      </c>
      <c r="O16" s="95">
        <v>29</v>
      </c>
      <c r="P16" s="95">
        <v>653</v>
      </c>
      <c r="Q16" s="95">
        <v>250</v>
      </c>
      <c r="R16" s="97">
        <v>204</v>
      </c>
      <c r="S16" s="10"/>
    </row>
    <row r="17" spans="1:19" ht="18" customHeight="1">
      <c r="A17" s="27" t="s">
        <v>32</v>
      </c>
      <c r="B17" s="98">
        <f t="shared" si="1"/>
        <v>1234</v>
      </c>
      <c r="C17" s="98">
        <f t="shared" si="1"/>
        <v>1234</v>
      </c>
      <c r="D17" s="98">
        <v>1029</v>
      </c>
      <c r="E17" s="98">
        <v>1029</v>
      </c>
      <c r="F17" s="98">
        <v>76</v>
      </c>
      <c r="G17" s="98">
        <v>76</v>
      </c>
      <c r="H17" s="98">
        <v>85</v>
      </c>
      <c r="I17" s="98">
        <v>85</v>
      </c>
      <c r="J17" s="98">
        <v>44</v>
      </c>
      <c r="K17" s="98">
        <v>44</v>
      </c>
      <c r="L17" s="98">
        <v>0</v>
      </c>
      <c r="M17" s="98">
        <v>0</v>
      </c>
      <c r="N17" s="98">
        <v>564</v>
      </c>
      <c r="O17" s="98">
        <v>9</v>
      </c>
      <c r="P17" s="98">
        <v>376</v>
      </c>
      <c r="Q17" s="98">
        <v>70</v>
      </c>
      <c r="R17" s="100">
        <v>48</v>
      </c>
      <c r="S17" s="10"/>
    </row>
    <row r="18" ht="7.5" customHeight="1"/>
    <row r="19" ht="13.5" customHeight="1">
      <c r="R19" s="5" t="s">
        <v>200</v>
      </c>
    </row>
  </sheetData>
  <sheetProtection/>
  <mergeCells count="16">
    <mergeCell ref="A4:A6"/>
    <mergeCell ref="D4:G4"/>
    <mergeCell ref="Q4:Q6"/>
    <mergeCell ref="H4:M4"/>
    <mergeCell ref="O5:O6"/>
    <mergeCell ref="P5:P6"/>
    <mergeCell ref="A2:C2"/>
    <mergeCell ref="R5:R6"/>
    <mergeCell ref="B4:C5"/>
    <mergeCell ref="D5:E5"/>
    <mergeCell ref="F5:G5"/>
    <mergeCell ref="H5:I5"/>
    <mergeCell ref="J5:K5"/>
    <mergeCell ref="L5:M5"/>
    <mergeCell ref="N4:P4"/>
    <mergeCell ref="N5:N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3937007874015748" right="0.3937007874015748" top="0.7874015748031497" bottom="0.7874015748031497" header="0.3937007874015748"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P17"/>
  <sheetViews>
    <sheetView zoomScalePageLayoutView="0" workbookViewId="0" topLeftCell="A1">
      <selection activeCell="R9" sqref="R9"/>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568" t="s">
        <v>57</v>
      </c>
      <c r="B1" s="568"/>
      <c r="C1" s="569"/>
    </row>
    <row r="2" ht="13.5" customHeight="1">
      <c r="O2" s="3" t="s">
        <v>382</v>
      </c>
    </row>
    <row r="3" spans="1:15" ht="18" customHeight="1">
      <c r="A3" s="513" t="s">
        <v>4</v>
      </c>
      <c r="B3" s="516" t="s">
        <v>68</v>
      </c>
      <c r="C3" s="565"/>
      <c r="D3" s="565"/>
      <c r="E3" s="565"/>
      <c r="F3" s="565"/>
      <c r="G3" s="565"/>
      <c r="H3" s="565"/>
      <c r="I3" s="516" t="s">
        <v>90</v>
      </c>
      <c r="J3" s="565"/>
      <c r="K3" s="565"/>
      <c r="L3" s="565"/>
      <c r="M3" s="565"/>
      <c r="N3" s="565"/>
      <c r="O3" s="574"/>
    </row>
    <row r="4" spans="1:15" ht="18" customHeight="1">
      <c r="A4" s="564"/>
      <c r="B4" s="570" t="s">
        <v>50</v>
      </c>
      <c r="C4" s="517" t="s">
        <v>77</v>
      </c>
      <c r="D4" s="575"/>
      <c r="E4" s="575"/>
      <c r="F4" s="517" t="s">
        <v>72</v>
      </c>
      <c r="G4" s="575"/>
      <c r="H4" s="575"/>
      <c r="I4" s="572" t="s">
        <v>50</v>
      </c>
      <c r="J4" s="517" t="s">
        <v>77</v>
      </c>
      <c r="K4" s="575"/>
      <c r="L4" s="575"/>
      <c r="M4" s="517" t="s">
        <v>72</v>
      </c>
      <c r="N4" s="575"/>
      <c r="O4" s="576"/>
    </row>
    <row r="5" spans="1:15" ht="18" customHeight="1">
      <c r="A5" s="564"/>
      <c r="B5" s="571"/>
      <c r="C5" s="22" t="s">
        <v>58</v>
      </c>
      <c r="D5" s="22" t="s">
        <v>59</v>
      </c>
      <c r="E5" s="22" t="s">
        <v>60</v>
      </c>
      <c r="F5" s="22" t="s">
        <v>91</v>
      </c>
      <c r="G5" s="22" t="s">
        <v>92</v>
      </c>
      <c r="H5" s="22" t="s">
        <v>61</v>
      </c>
      <c r="I5" s="573"/>
      <c r="J5" s="22" t="s">
        <v>58</v>
      </c>
      <c r="K5" s="22" t="s">
        <v>59</v>
      </c>
      <c r="L5" s="22" t="s">
        <v>60</v>
      </c>
      <c r="M5" s="22" t="s">
        <v>91</v>
      </c>
      <c r="N5" s="22" t="s">
        <v>92</v>
      </c>
      <c r="O5" s="159" t="s">
        <v>61</v>
      </c>
    </row>
    <row r="6" spans="1:16" ht="18" customHeight="1">
      <c r="A6" s="24" t="s">
        <v>6</v>
      </c>
      <c r="B6" s="265">
        <f>SUM(B7:B16)</f>
        <v>14196</v>
      </c>
      <c r="C6" s="89">
        <f>SUM(C7:C16)</f>
        <v>6016</v>
      </c>
      <c r="D6" s="89">
        <f aca="true" t="shared" si="0" ref="D6:O6">SUM(D7:D16)</f>
        <v>5836</v>
      </c>
      <c r="E6" s="89">
        <f t="shared" si="0"/>
        <v>1069</v>
      </c>
      <c r="F6" s="89">
        <f t="shared" si="0"/>
        <v>431</v>
      </c>
      <c r="G6" s="89">
        <f t="shared" si="0"/>
        <v>843</v>
      </c>
      <c r="H6" s="89">
        <f t="shared" si="0"/>
        <v>1</v>
      </c>
      <c r="I6" s="265">
        <f>SUM(I7:I16)</f>
        <v>14864</v>
      </c>
      <c r="J6" s="89">
        <f>SUM(J7:J16)</f>
        <v>7075</v>
      </c>
      <c r="K6" s="89">
        <f t="shared" si="0"/>
        <v>4589</v>
      </c>
      <c r="L6" s="89">
        <f t="shared" si="0"/>
        <v>1371</v>
      </c>
      <c r="M6" s="89">
        <f t="shared" si="0"/>
        <v>957</v>
      </c>
      <c r="N6" s="89">
        <f t="shared" si="0"/>
        <v>872</v>
      </c>
      <c r="O6" s="91">
        <f t="shared" si="0"/>
        <v>0</v>
      </c>
      <c r="P6" s="10"/>
    </row>
    <row r="7" spans="1:16" ht="18" customHeight="1">
      <c r="A7" s="25" t="s">
        <v>27</v>
      </c>
      <c r="B7" s="92">
        <f>SUM(C7:H7)</f>
        <v>1690</v>
      </c>
      <c r="C7" s="92">
        <v>699</v>
      </c>
      <c r="D7" s="92">
        <v>699</v>
      </c>
      <c r="E7" s="92">
        <v>161</v>
      </c>
      <c r="F7" s="92">
        <v>43</v>
      </c>
      <c r="G7" s="92">
        <v>88</v>
      </c>
      <c r="H7" s="92">
        <v>0</v>
      </c>
      <c r="I7" s="92">
        <f aca="true" t="shared" si="1" ref="I7:I16">SUM(J7:O7)</f>
        <v>1609</v>
      </c>
      <c r="J7" s="92">
        <v>746</v>
      </c>
      <c r="K7" s="92">
        <v>562</v>
      </c>
      <c r="L7" s="92">
        <v>131</v>
      </c>
      <c r="M7" s="92">
        <v>96</v>
      </c>
      <c r="N7" s="92">
        <v>74</v>
      </c>
      <c r="O7" s="194">
        <v>0</v>
      </c>
      <c r="P7" s="10"/>
    </row>
    <row r="8" spans="1:16" ht="18" customHeight="1">
      <c r="A8" s="26" t="s">
        <v>9</v>
      </c>
      <c r="B8" s="95">
        <f>SUM(C8:H8)</f>
        <v>2091</v>
      </c>
      <c r="C8" s="95">
        <v>880</v>
      </c>
      <c r="D8" s="95">
        <v>927</v>
      </c>
      <c r="E8" s="95">
        <v>120</v>
      </c>
      <c r="F8" s="95">
        <v>58</v>
      </c>
      <c r="G8" s="192">
        <v>105</v>
      </c>
      <c r="H8" s="192">
        <v>1</v>
      </c>
      <c r="I8" s="95">
        <f t="shared" si="1"/>
        <v>2290</v>
      </c>
      <c r="J8" s="95">
        <v>1150</v>
      </c>
      <c r="K8" s="95">
        <v>725</v>
      </c>
      <c r="L8" s="95">
        <v>241</v>
      </c>
      <c r="M8" s="95">
        <v>96</v>
      </c>
      <c r="N8" s="95">
        <v>78</v>
      </c>
      <c r="O8" s="193">
        <v>0</v>
      </c>
      <c r="P8" s="10"/>
    </row>
    <row r="9" spans="1:16" ht="18" customHeight="1">
      <c r="A9" s="26" t="s">
        <v>10</v>
      </c>
      <c r="B9" s="95">
        <f aca="true" t="shared" si="2" ref="B9:B16">SUM(C9:H9)</f>
        <v>2121</v>
      </c>
      <c r="C9" s="95">
        <v>931</v>
      </c>
      <c r="D9" s="95">
        <v>742</v>
      </c>
      <c r="E9" s="95">
        <v>274</v>
      </c>
      <c r="F9" s="95">
        <v>98</v>
      </c>
      <c r="G9" s="192">
        <v>76</v>
      </c>
      <c r="H9" s="192">
        <v>0</v>
      </c>
      <c r="I9" s="95">
        <f t="shared" si="1"/>
        <v>2160</v>
      </c>
      <c r="J9" s="95">
        <v>1039</v>
      </c>
      <c r="K9" s="95">
        <v>541</v>
      </c>
      <c r="L9" s="95">
        <v>259</v>
      </c>
      <c r="M9" s="95">
        <v>201</v>
      </c>
      <c r="N9" s="95">
        <v>120</v>
      </c>
      <c r="O9" s="97">
        <v>0</v>
      </c>
      <c r="P9" s="10"/>
    </row>
    <row r="10" spans="1:16" ht="18" customHeight="1">
      <c r="A10" s="26" t="s">
        <v>28</v>
      </c>
      <c r="B10" s="95">
        <f t="shared" si="2"/>
        <v>1716</v>
      </c>
      <c r="C10" s="95">
        <v>581</v>
      </c>
      <c r="D10" s="95">
        <v>823</v>
      </c>
      <c r="E10" s="95">
        <v>112</v>
      </c>
      <c r="F10" s="95">
        <v>41</v>
      </c>
      <c r="G10" s="95">
        <v>159</v>
      </c>
      <c r="H10" s="95">
        <v>0</v>
      </c>
      <c r="I10" s="95">
        <f t="shared" si="1"/>
        <v>1540</v>
      </c>
      <c r="J10" s="95">
        <v>646</v>
      </c>
      <c r="K10" s="95">
        <v>509</v>
      </c>
      <c r="L10" s="95">
        <v>191</v>
      </c>
      <c r="M10" s="95">
        <v>69</v>
      </c>
      <c r="N10" s="95">
        <v>125</v>
      </c>
      <c r="O10" s="97">
        <v>0</v>
      </c>
      <c r="P10" s="10"/>
    </row>
    <row r="11" spans="1:16" ht="18" customHeight="1">
      <c r="A11" s="26" t="s">
        <v>29</v>
      </c>
      <c r="B11" s="95">
        <f t="shared" si="2"/>
        <v>767</v>
      </c>
      <c r="C11" s="95">
        <v>321</v>
      </c>
      <c r="D11" s="95">
        <v>327</v>
      </c>
      <c r="E11" s="95">
        <v>59</v>
      </c>
      <c r="F11" s="95">
        <v>16</v>
      </c>
      <c r="G11" s="95">
        <v>44</v>
      </c>
      <c r="H11" s="95">
        <v>0</v>
      </c>
      <c r="I11" s="95">
        <f t="shared" si="1"/>
        <v>807</v>
      </c>
      <c r="J11" s="95">
        <v>382</v>
      </c>
      <c r="K11" s="95">
        <v>259</v>
      </c>
      <c r="L11" s="95">
        <v>68</v>
      </c>
      <c r="M11" s="95">
        <v>40</v>
      </c>
      <c r="N11" s="95">
        <v>58</v>
      </c>
      <c r="O11" s="97">
        <v>0</v>
      </c>
      <c r="P11" s="10"/>
    </row>
    <row r="12" spans="1:16" ht="18" customHeight="1">
      <c r="A12" s="26" t="s">
        <v>30</v>
      </c>
      <c r="B12" s="95">
        <f t="shared" si="2"/>
        <v>1511</v>
      </c>
      <c r="C12" s="95">
        <v>578</v>
      </c>
      <c r="D12" s="95">
        <v>700</v>
      </c>
      <c r="E12" s="95">
        <v>101</v>
      </c>
      <c r="F12" s="95">
        <v>67</v>
      </c>
      <c r="G12" s="95">
        <v>65</v>
      </c>
      <c r="H12" s="95">
        <v>0</v>
      </c>
      <c r="I12" s="95">
        <f t="shared" si="1"/>
        <v>1568</v>
      </c>
      <c r="J12" s="95">
        <v>640</v>
      </c>
      <c r="K12" s="95">
        <v>597</v>
      </c>
      <c r="L12" s="95">
        <v>134</v>
      </c>
      <c r="M12" s="95">
        <v>148</v>
      </c>
      <c r="N12" s="95">
        <v>49</v>
      </c>
      <c r="O12" s="97">
        <v>0</v>
      </c>
      <c r="P12" s="10"/>
    </row>
    <row r="13" spans="1:16" ht="18" customHeight="1">
      <c r="A13" s="26" t="s">
        <v>31</v>
      </c>
      <c r="B13" s="95">
        <f t="shared" si="2"/>
        <v>755</v>
      </c>
      <c r="C13" s="95">
        <v>376</v>
      </c>
      <c r="D13" s="95">
        <v>285</v>
      </c>
      <c r="E13" s="95">
        <v>24</v>
      </c>
      <c r="F13" s="95">
        <v>30</v>
      </c>
      <c r="G13" s="95">
        <v>40</v>
      </c>
      <c r="H13" s="95">
        <v>0</v>
      </c>
      <c r="I13" s="95">
        <f t="shared" si="1"/>
        <v>884</v>
      </c>
      <c r="J13" s="95">
        <v>430</v>
      </c>
      <c r="K13" s="95">
        <v>275</v>
      </c>
      <c r="L13" s="95">
        <v>60</v>
      </c>
      <c r="M13" s="95">
        <v>58</v>
      </c>
      <c r="N13" s="95">
        <v>61</v>
      </c>
      <c r="O13" s="97">
        <v>0</v>
      </c>
      <c r="P13" s="10"/>
    </row>
    <row r="14" spans="1:16" ht="18" customHeight="1">
      <c r="A14" s="26" t="s">
        <v>15</v>
      </c>
      <c r="B14" s="95">
        <f t="shared" si="2"/>
        <v>830</v>
      </c>
      <c r="C14" s="95">
        <v>362</v>
      </c>
      <c r="D14" s="95">
        <v>278</v>
      </c>
      <c r="E14" s="95">
        <v>91</v>
      </c>
      <c r="F14" s="95">
        <v>17</v>
      </c>
      <c r="G14" s="95">
        <v>82</v>
      </c>
      <c r="H14" s="95">
        <v>0</v>
      </c>
      <c r="I14" s="95">
        <f t="shared" si="1"/>
        <v>968</v>
      </c>
      <c r="J14" s="95">
        <v>438</v>
      </c>
      <c r="K14" s="95">
        <v>301</v>
      </c>
      <c r="L14" s="95">
        <v>67</v>
      </c>
      <c r="M14" s="95">
        <v>70</v>
      </c>
      <c r="N14" s="95">
        <v>92</v>
      </c>
      <c r="O14" s="193">
        <v>0</v>
      </c>
      <c r="P14" s="10"/>
    </row>
    <row r="15" spans="1:16" ht="18" customHeight="1">
      <c r="A15" s="26" t="s">
        <v>16</v>
      </c>
      <c r="B15" s="95">
        <f t="shared" si="2"/>
        <v>1675</v>
      </c>
      <c r="C15" s="95">
        <v>764</v>
      </c>
      <c r="D15" s="95">
        <v>652</v>
      </c>
      <c r="E15" s="95">
        <v>100</v>
      </c>
      <c r="F15" s="95">
        <v>38</v>
      </c>
      <c r="G15" s="95">
        <v>121</v>
      </c>
      <c r="H15" s="95">
        <v>0</v>
      </c>
      <c r="I15" s="95">
        <f t="shared" si="1"/>
        <v>1832</v>
      </c>
      <c r="J15" s="95">
        <v>933</v>
      </c>
      <c r="K15" s="95">
        <v>445</v>
      </c>
      <c r="L15" s="95">
        <v>182</v>
      </c>
      <c r="M15" s="95">
        <v>121</v>
      </c>
      <c r="N15" s="95">
        <v>151</v>
      </c>
      <c r="O15" s="97">
        <v>0</v>
      </c>
      <c r="P15" s="10"/>
    </row>
    <row r="16" spans="1:16" ht="18" customHeight="1">
      <c r="A16" s="27" t="s">
        <v>32</v>
      </c>
      <c r="B16" s="98">
        <f t="shared" si="2"/>
        <v>1040</v>
      </c>
      <c r="C16" s="98">
        <v>524</v>
      </c>
      <c r="D16" s="98">
        <v>403</v>
      </c>
      <c r="E16" s="98">
        <v>27</v>
      </c>
      <c r="F16" s="98">
        <v>23</v>
      </c>
      <c r="G16" s="98">
        <v>63</v>
      </c>
      <c r="H16" s="98">
        <v>0</v>
      </c>
      <c r="I16" s="98">
        <f t="shared" si="1"/>
        <v>1206</v>
      </c>
      <c r="J16" s="98">
        <v>671</v>
      </c>
      <c r="K16" s="98">
        <v>375</v>
      </c>
      <c r="L16" s="98">
        <v>38</v>
      </c>
      <c r="M16" s="98">
        <v>58</v>
      </c>
      <c r="N16" s="98">
        <v>64</v>
      </c>
      <c r="O16" s="100">
        <v>0</v>
      </c>
      <c r="P16" s="10"/>
    </row>
    <row r="17" ht="16.5" customHeight="1">
      <c r="O17" s="5" t="s">
        <v>200</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5.118110236220473" bottom="0"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selection activeCell="P6" sqref="P6"/>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321</v>
      </c>
      <c r="B1" s="19"/>
      <c r="C1" s="19"/>
      <c r="D1" s="19"/>
    </row>
    <row r="2" spans="1:4" ht="18.75" customHeight="1">
      <c r="A2" s="559" t="s">
        <v>283</v>
      </c>
      <c r="B2" s="559"/>
      <c r="C2" s="584"/>
      <c r="D2" s="19"/>
    </row>
    <row r="3" spans="12:18" ht="13.5" customHeight="1">
      <c r="L3" s="294"/>
      <c r="M3" s="3" t="s">
        <v>382</v>
      </c>
      <c r="R3" s="294"/>
    </row>
    <row r="4" spans="1:13" ht="18" customHeight="1">
      <c r="A4" s="513" t="s">
        <v>4</v>
      </c>
      <c r="B4" s="585" t="s">
        <v>70</v>
      </c>
      <c r="C4" s="577" t="s">
        <v>5</v>
      </c>
      <c r="D4" s="587"/>
      <c r="E4" s="590" t="s">
        <v>284</v>
      </c>
      <c r="F4" s="591"/>
      <c r="G4" s="592"/>
      <c r="H4" s="577" t="s">
        <v>285</v>
      </c>
      <c r="I4" s="595"/>
      <c r="J4" s="596"/>
      <c r="K4" s="577" t="s">
        <v>83</v>
      </c>
      <c r="L4" s="578"/>
      <c r="M4" s="581" t="s">
        <v>78</v>
      </c>
    </row>
    <row r="5" spans="1:13" ht="18" customHeight="1">
      <c r="A5" s="564"/>
      <c r="B5" s="586"/>
      <c r="C5" s="588"/>
      <c r="D5" s="589"/>
      <c r="E5" s="593"/>
      <c r="F5" s="560"/>
      <c r="G5" s="594"/>
      <c r="H5" s="597"/>
      <c r="I5" s="598"/>
      <c r="J5" s="599"/>
      <c r="K5" s="579"/>
      <c r="L5" s="580"/>
      <c r="M5" s="582"/>
    </row>
    <row r="6" spans="1:13" ht="18" customHeight="1">
      <c r="A6" s="564"/>
      <c r="B6" s="586"/>
      <c r="C6" s="22" t="s">
        <v>22</v>
      </c>
      <c r="D6" s="22" t="s">
        <v>26</v>
      </c>
      <c r="E6" s="23" t="s">
        <v>82</v>
      </c>
      <c r="F6" s="191" t="s">
        <v>59</v>
      </c>
      <c r="G6" s="190" t="s">
        <v>60</v>
      </c>
      <c r="H6" s="190" t="s">
        <v>79</v>
      </c>
      <c r="I6" s="190" t="s">
        <v>92</v>
      </c>
      <c r="J6" s="190" t="s">
        <v>61</v>
      </c>
      <c r="K6" s="190" t="s">
        <v>86</v>
      </c>
      <c r="L6" s="190" t="s">
        <v>88</v>
      </c>
      <c r="M6" s="583"/>
    </row>
    <row r="7" spans="1:14" ht="18" customHeight="1">
      <c r="A7" s="24" t="s">
        <v>6</v>
      </c>
      <c r="B7" s="89">
        <f aca="true" t="shared" si="0" ref="B7:M7">SUM(B8:B17)</f>
        <v>13911</v>
      </c>
      <c r="C7" s="89">
        <f t="shared" si="0"/>
        <v>13488</v>
      </c>
      <c r="D7" s="89">
        <f t="shared" si="0"/>
        <v>14469</v>
      </c>
      <c r="E7" s="89">
        <f t="shared" si="0"/>
        <v>6168</v>
      </c>
      <c r="F7" s="89">
        <f t="shared" si="0"/>
        <v>5272</v>
      </c>
      <c r="G7" s="89">
        <f t="shared" si="0"/>
        <v>917</v>
      </c>
      <c r="H7" s="89">
        <f t="shared" si="0"/>
        <v>383</v>
      </c>
      <c r="I7" s="89">
        <f t="shared" si="0"/>
        <v>747</v>
      </c>
      <c r="J7" s="89">
        <f t="shared" si="0"/>
        <v>1</v>
      </c>
      <c r="K7" s="89">
        <f t="shared" si="0"/>
        <v>5569</v>
      </c>
      <c r="L7" s="89">
        <f t="shared" si="0"/>
        <v>2849</v>
      </c>
      <c r="M7" s="91">
        <f t="shared" si="0"/>
        <v>356</v>
      </c>
      <c r="N7" s="10"/>
    </row>
    <row r="8" spans="1:14" ht="18" customHeight="1">
      <c r="A8" s="25" t="s">
        <v>27</v>
      </c>
      <c r="B8" s="92">
        <v>1699</v>
      </c>
      <c r="C8" s="92">
        <v>1621</v>
      </c>
      <c r="D8" s="92">
        <v>1729</v>
      </c>
      <c r="E8" s="92">
        <v>713</v>
      </c>
      <c r="F8" s="92">
        <v>636</v>
      </c>
      <c r="G8" s="92">
        <v>153</v>
      </c>
      <c r="H8" s="92">
        <v>41</v>
      </c>
      <c r="I8" s="92">
        <v>78</v>
      </c>
      <c r="J8" s="92">
        <v>0</v>
      </c>
      <c r="K8" s="94">
        <v>719</v>
      </c>
      <c r="L8" s="94">
        <v>392</v>
      </c>
      <c r="M8" s="94">
        <v>39</v>
      </c>
      <c r="N8" s="10"/>
    </row>
    <row r="9" spans="1:14" ht="18" customHeight="1">
      <c r="A9" s="26" t="s">
        <v>9</v>
      </c>
      <c r="B9" s="95">
        <v>2059</v>
      </c>
      <c r="C9" s="95">
        <v>1992</v>
      </c>
      <c r="D9" s="95">
        <v>2139</v>
      </c>
      <c r="E9" s="95">
        <v>874</v>
      </c>
      <c r="F9" s="95">
        <v>854</v>
      </c>
      <c r="G9" s="95">
        <v>109</v>
      </c>
      <c r="H9" s="95">
        <v>61</v>
      </c>
      <c r="I9" s="95">
        <v>93</v>
      </c>
      <c r="J9" s="192">
        <v>1</v>
      </c>
      <c r="K9" s="193">
        <v>775</v>
      </c>
      <c r="L9" s="193">
        <v>434</v>
      </c>
      <c r="M9" s="97">
        <v>48</v>
      </c>
      <c r="N9" s="10"/>
    </row>
    <row r="10" spans="1:14" ht="18" customHeight="1">
      <c r="A10" s="26" t="s">
        <v>10</v>
      </c>
      <c r="B10" s="95">
        <v>2035</v>
      </c>
      <c r="C10" s="95">
        <v>1994</v>
      </c>
      <c r="D10" s="95">
        <v>2181</v>
      </c>
      <c r="E10" s="95">
        <v>1022</v>
      </c>
      <c r="F10" s="95">
        <v>611</v>
      </c>
      <c r="G10" s="95">
        <v>217</v>
      </c>
      <c r="H10" s="95">
        <v>81</v>
      </c>
      <c r="I10" s="95">
        <v>63</v>
      </c>
      <c r="J10" s="192">
        <v>0</v>
      </c>
      <c r="K10" s="193">
        <v>783</v>
      </c>
      <c r="L10" s="193">
        <v>364</v>
      </c>
      <c r="M10" s="97">
        <v>71</v>
      </c>
      <c r="N10" s="10"/>
    </row>
    <row r="11" spans="1:14" ht="18" customHeight="1">
      <c r="A11" s="26" t="s">
        <v>28</v>
      </c>
      <c r="B11" s="95">
        <v>1704</v>
      </c>
      <c r="C11" s="95">
        <v>1636</v>
      </c>
      <c r="D11" s="95">
        <v>1752</v>
      </c>
      <c r="E11" s="95">
        <v>590</v>
      </c>
      <c r="F11" s="95">
        <v>756</v>
      </c>
      <c r="G11" s="95">
        <v>104</v>
      </c>
      <c r="H11" s="95">
        <v>35</v>
      </c>
      <c r="I11" s="95">
        <v>151</v>
      </c>
      <c r="J11" s="95">
        <v>0</v>
      </c>
      <c r="K11" s="97">
        <v>811</v>
      </c>
      <c r="L11" s="97">
        <v>397</v>
      </c>
      <c r="M11" s="97">
        <v>32</v>
      </c>
      <c r="N11" s="10"/>
    </row>
    <row r="12" spans="1:14" ht="18" customHeight="1">
      <c r="A12" s="26" t="s">
        <v>29</v>
      </c>
      <c r="B12" s="95">
        <v>746</v>
      </c>
      <c r="C12" s="95">
        <v>733</v>
      </c>
      <c r="D12" s="95">
        <v>831</v>
      </c>
      <c r="E12" s="95">
        <v>336</v>
      </c>
      <c r="F12" s="95">
        <v>298</v>
      </c>
      <c r="G12" s="95">
        <v>49</v>
      </c>
      <c r="H12" s="95">
        <v>13</v>
      </c>
      <c r="I12" s="95">
        <v>37</v>
      </c>
      <c r="J12" s="95">
        <v>0</v>
      </c>
      <c r="K12" s="97">
        <v>336</v>
      </c>
      <c r="L12" s="97">
        <v>137</v>
      </c>
      <c r="M12" s="97">
        <v>15</v>
      </c>
      <c r="N12" s="10"/>
    </row>
    <row r="13" spans="1:14" ht="18" customHeight="1">
      <c r="A13" s="26" t="s">
        <v>30</v>
      </c>
      <c r="B13" s="95">
        <v>1532</v>
      </c>
      <c r="C13" s="95">
        <v>1477</v>
      </c>
      <c r="D13" s="95">
        <v>1583</v>
      </c>
      <c r="E13" s="95">
        <v>642</v>
      </c>
      <c r="F13" s="95">
        <v>634</v>
      </c>
      <c r="G13" s="95">
        <v>85</v>
      </c>
      <c r="H13" s="95">
        <v>55</v>
      </c>
      <c r="I13" s="95">
        <v>61</v>
      </c>
      <c r="J13" s="95">
        <v>0</v>
      </c>
      <c r="K13" s="97">
        <v>642</v>
      </c>
      <c r="L13" s="97">
        <v>360</v>
      </c>
      <c r="M13" s="97">
        <v>60</v>
      </c>
      <c r="N13" s="10"/>
    </row>
    <row r="14" spans="1:14" ht="18" customHeight="1">
      <c r="A14" s="26" t="s">
        <v>31</v>
      </c>
      <c r="B14" s="95">
        <v>719</v>
      </c>
      <c r="C14" s="95">
        <v>701</v>
      </c>
      <c r="D14" s="95">
        <v>741</v>
      </c>
      <c r="E14" s="95">
        <v>374</v>
      </c>
      <c r="F14" s="95">
        <v>249</v>
      </c>
      <c r="G14" s="95">
        <v>21</v>
      </c>
      <c r="H14" s="95">
        <v>28</v>
      </c>
      <c r="I14" s="95">
        <v>29</v>
      </c>
      <c r="J14" s="95">
        <v>0</v>
      </c>
      <c r="K14" s="97">
        <v>249</v>
      </c>
      <c r="L14" s="97">
        <v>109</v>
      </c>
      <c r="M14" s="97">
        <v>18</v>
      </c>
      <c r="N14" s="10"/>
    </row>
    <row r="15" spans="1:14" ht="18" customHeight="1">
      <c r="A15" s="26" t="s">
        <v>15</v>
      </c>
      <c r="B15" s="95">
        <v>749</v>
      </c>
      <c r="C15" s="95">
        <v>730</v>
      </c>
      <c r="D15" s="95">
        <v>813</v>
      </c>
      <c r="E15" s="95">
        <v>319</v>
      </c>
      <c r="F15" s="95">
        <v>258</v>
      </c>
      <c r="G15" s="95">
        <v>72</v>
      </c>
      <c r="H15" s="95">
        <v>17</v>
      </c>
      <c r="I15" s="95">
        <v>64</v>
      </c>
      <c r="J15" s="95">
        <v>0</v>
      </c>
      <c r="K15" s="97">
        <v>379</v>
      </c>
      <c r="L15" s="97">
        <v>146</v>
      </c>
      <c r="M15" s="97">
        <v>15</v>
      </c>
      <c r="N15" s="10"/>
    </row>
    <row r="16" spans="1:14" ht="18" customHeight="1">
      <c r="A16" s="26" t="s">
        <v>16</v>
      </c>
      <c r="B16" s="95">
        <v>1672</v>
      </c>
      <c r="C16" s="95">
        <v>1632</v>
      </c>
      <c r="D16" s="95">
        <v>1704</v>
      </c>
      <c r="E16" s="95">
        <v>791</v>
      </c>
      <c r="F16" s="95">
        <v>607</v>
      </c>
      <c r="G16" s="95">
        <v>88</v>
      </c>
      <c r="H16" s="95">
        <v>32</v>
      </c>
      <c r="I16" s="95">
        <v>114</v>
      </c>
      <c r="J16" s="95">
        <v>0</v>
      </c>
      <c r="K16" s="97">
        <v>559</v>
      </c>
      <c r="L16" s="97">
        <v>318</v>
      </c>
      <c r="M16" s="97">
        <v>39</v>
      </c>
      <c r="N16" s="10"/>
    </row>
    <row r="17" spans="1:14" ht="18" customHeight="1">
      <c r="A17" s="27" t="s">
        <v>32</v>
      </c>
      <c r="B17" s="98">
        <v>996</v>
      </c>
      <c r="C17" s="98">
        <v>972</v>
      </c>
      <c r="D17" s="98">
        <v>996</v>
      </c>
      <c r="E17" s="98">
        <v>507</v>
      </c>
      <c r="F17" s="98">
        <v>369</v>
      </c>
      <c r="G17" s="98">
        <v>19</v>
      </c>
      <c r="H17" s="98">
        <v>20</v>
      </c>
      <c r="I17" s="98">
        <v>57</v>
      </c>
      <c r="J17" s="295">
        <v>0</v>
      </c>
      <c r="K17" s="296">
        <v>316</v>
      </c>
      <c r="L17" s="296">
        <v>192</v>
      </c>
      <c r="M17" s="100">
        <v>19</v>
      </c>
      <c r="N17" s="10"/>
    </row>
    <row r="18" spans="7:18" ht="16.5" customHeight="1">
      <c r="G18" s="187"/>
      <c r="H18" s="187"/>
      <c r="I18" s="187"/>
      <c r="J18" s="187"/>
      <c r="K18" s="187"/>
      <c r="L18" s="187"/>
      <c r="M18" s="5" t="s">
        <v>200</v>
      </c>
      <c r="N18" s="5"/>
      <c r="Q18" s="7"/>
      <c r="R18" s="5"/>
    </row>
    <row r="19" spans="10:13" ht="13.5">
      <c r="J19" s="294"/>
      <c r="K19" s="294"/>
      <c r="L19" s="294"/>
      <c r="M19" s="294"/>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205</v>
      </c>
      <c r="B1" s="6"/>
      <c r="C1" s="6"/>
    </row>
    <row r="2" spans="1:12" ht="13.5">
      <c r="A2" s="6"/>
      <c r="B2" s="6"/>
      <c r="C2" s="6"/>
      <c r="L2" s="21" t="s">
        <v>307</v>
      </c>
    </row>
    <row r="3" spans="1:12" ht="18" customHeight="1">
      <c r="A3" s="514" t="s">
        <v>4</v>
      </c>
      <c r="B3" s="600" t="s">
        <v>5</v>
      </c>
      <c r="C3" s="604" t="s">
        <v>206</v>
      </c>
      <c r="D3" s="604"/>
      <c r="E3" s="604"/>
      <c r="F3" s="604" t="s">
        <v>207</v>
      </c>
      <c r="G3" s="605"/>
      <c r="H3" s="605"/>
      <c r="I3" s="605"/>
      <c r="J3" s="600" t="s">
        <v>208</v>
      </c>
      <c r="K3" s="600"/>
      <c r="L3" s="601" t="s">
        <v>303</v>
      </c>
    </row>
    <row r="4" spans="1:12" ht="18" customHeight="1">
      <c r="A4" s="603"/>
      <c r="B4" s="573"/>
      <c r="C4" s="22" t="s">
        <v>33</v>
      </c>
      <c r="D4" s="22" t="s">
        <v>209</v>
      </c>
      <c r="E4" s="22" t="s">
        <v>210</v>
      </c>
      <c r="F4" s="22" t="s">
        <v>33</v>
      </c>
      <c r="G4" s="22" t="s">
        <v>211</v>
      </c>
      <c r="H4" s="22" t="s">
        <v>212</v>
      </c>
      <c r="I4" s="22" t="s">
        <v>213</v>
      </c>
      <c r="J4" s="22" t="s">
        <v>33</v>
      </c>
      <c r="K4" s="23" t="s">
        <v>214</v>
      </c>
      <c r="L4" s="602"/>
    </row>
    <row r="5" spans="1:12" ht="21" customHeight="1">
      <c r="A5" s="24" t="s">
        <v>6</v>
      </c>
      <c r="B5" s="89">
        <f>SUM(B6,B7,B8,B9,B10,B11,B12,B13,B14,B15)</f>
        <v>0</v>
      </c>
      <c r="C5" s="89">
        <f aca="true" t="shared" si="0" ref="C5:J5">SUM(C6,C7,C8,C9,C10,C11,C12,C13,C14,C15)</f>
        <v>0</v>
      </c>
      <c r="D5" s="89">
        <f t="shared" si="0"/>
        <v>0</v>
      </c>
      <c r="E5" s="89">
        <f t="shared" si="0"/>
        <v>0</v>
      </c>
      <c r="F5" s="89">
        <f t="shared" si="0"/>
        <v>0</v>
      </c>
      <c r="G5" s="89">
        <f t="shared" si="0"/>
        <v>0</v>
      </c>
      <c r="H5" s="89">
        <f t="shared" si="0"/>
        <v>0</v>
      </c>
      <c r="I5" s="89">
        <f t="shared" si="0"/>
        <v>0</v>
      </c>
      <c r="J5" s="89">
        <f t="shared" si="0"/>
        <v>0</v>
      </c>
      <c r="K5" s="90" t="e">
        <f>ROUND(J5/B5,2)</f>
        <v>#DIV/0!</v>
      </c>
      <c r="L5" s="91">
        <f>SUM(L6,L7,L8,L9,L10,L11,L12,L13,L14,L15)</f>
        <v>0</v>
      </c>
    </row>
    <row r="6" spans="1:12" ht="21" customHeight="1">
      <c r="A6" s="25" t="s">
        <v>27</v>
      </c>
      <c r="B6" s="92">
        <f>C6+F6</f>
        <v>0</v>
      </c>
      <c r="C6" s="92">
        <f>SUM(D6:E6)</f>
        <v>0</v>
      </c>
      <c r="D6" s="92"/>
      <c r="E6" s="92"/>
      <c r="F6" s="92">
        <f>SUM(G6:I6)</f>
        <v>0</v>
      </c>
      <c r="G6" s="92"/>
      <c r="H6" s="92"/>
      <c r="I6" s="92"/>
      <c r="J6" s="92"/>
      <c r="K6" s="93" t="e">
        <f aca="true" t="shared" si="1" ref="K6:K15">ROUND(J6/B6,2)</f>
        <v>#DIV/0!</v>
      </c>
      <c r="L6" s="94"/>
    </row>
    <row r="7" spans="1:12" ht="21" customHeight="1">
      <c r="A7" s="26" t="s">
        <v>9</v>
      </c>
      <c r="B7" s="95">
        <f aca="true" t="shared" si="2" ref="B7:B15">C7+F7</f>
        <v>0</v>
      </c>
      <c r="C7" s="95">
        <f aca="true" t="shared" si="3" ref="C7:C15">SUM(D7:E7)</f>
        <v>0</v>
      </c>
      <c r="D7" s="95"/>
      <c r="E7" s="95"/>
      <c r="F7" s="95">
        <f aca="true" t="shared" si="4" ref="F7:F15">SUM(G7:I7)</f>
        <v>0</v>
      </c>
      <c r="G7" s="95"/>
      <c r="H7" s="95"/>
      <c r="I7" s="95"/>
      <c r="J7" s="95"/>
      <c r="K7" s="96" t="e">
        <f t="shared" si="1"/>
        <v>#DIV/0!</v>
      </c>
      <c r="L7" s="97"/>
    </row>
    <row r="8" spans="1:12" ht="21" customHeight="1">
      <c r="A8" s="26" t="s">
        <v>10</v>
      </c>
      <c r="B8" s="95">
        <f t="shared" si="2"/>
        <v>0</v>
      </c>
      <c r="C8" s="95">
        <f t="shared" si="3"/>
        <v>0</v>
      </c>
      <c r="D8" s="95"/>
      <c r="E8" s="95"/>
      <c r="F8" s="95">
        <f t="shared" si="4"/>
        <v>0</v>
      </c>
      <c r="G8" s="95"/>
      <c r="H8" s="95"/>
      <c r="I8" s="95"/>
      <c r="J8" s="95"/>
      <c r="K8" s="96" t="e">
        <f t="shared" si="1"/>
        <v>#DIV/0!</v>
      </c>
      <c r="L8" s="97"/>
    </row>
    <row r="9" spans="1:12" ht="21" customHeight="1">
      <c r="A9" s="26" t="s">
        <v>28</v>
      </c>
      <c r="B9" s="95">
        <f t="shared" si="2"/>
        <v>0</v>
      </c>
      <c r="C9" s="95">
        <f t="shared" si="3"/>
        <v>0</v>
      </c>
      <c r="D9" s="95"/>
      <c r="E9" s="95"/>
      <c r="F9" s="95">
        <f t="shared" si="4"/>
        <v>0</v>
      </c>
      <c r="G9" s="95"/>
      <c r="H9" s="95"/>
      <c r="I9" s="95"/>
      <c r="J9" s="95"/>
      <c r="K9" s="96" t="e">
        <f t="shared" si="1"/>
        <v>#DIV/0!</v>
      </c>
      <c r="L9" s="97"/>
    </row>
    <row r="10" spans="1:12" ht="21" customHeight="1">
      <c r="A10" s="26" t="s">
        <v>29</v>
      </c>
      <c r="B10" s="95">
        <f t="shared" si="2"/>
        <v>0</v>
      </c>
      <c r="C10" s="95">
        <f t="shared" si="3"/>
        <v>0</v>
      </c>
      <c r="D10" s="95"/>
      <c r="E10" s="95"/>
      <c r="F10" s="95">
        <f t="shared" si="4"/>
        <v>0</v>
      </c>
      <c r="G10" s="95"/>
      <c r="H10" s="95"/>
      <c r="I10" s="95"/>
      <c r="J10" s="95"/>
      <c r="K10" s="96" t="e">
        <f t="shared" si="1"/>
        <v>#DIV/0!</v>
      </c>
      <c r="L10" s="97"/>
    </row>
    <row r="11" spans="1:12" ht="21" customHeight="1">
      <c r="A11" s="26" t="s">
        <v>30</v>
      </c>
      <c r="B11" s="95">
        <f t="shared" si="2"/>
        <v>0</v>
      </c>
      <c r="C11" s="95">
        <f t="shared" si="3"/>
        <v>0</v>
      </c>
      <c r="D11" s="95"/>
      <c r="E11" s="95"/>
      <c r="F11" s="95">
        <f t="shared" si="4"/>
        <v>0</v>
      </c>
      <c r="G11" s="95"/>
      <c r="H11" s="95"/>
      <c r="I11" s="95"/>
      <c r="J11" s="95"/>
      <c r="K11" s="96" t="e">
        <f t="shared" si="1"/>
        <v>#DIV/0!</v>
      </c>
      <c r="L11" s="97"/>
    </row>
    <row r="12" spans="1:12" ht="21" customHeight="1">
      <c r="A12" s="26" t="s">
        <v>31</v>
      </c>
      <c r="B12" s="95">
        <f t="shared" si="2"/>
        <v>0</v>
      </c>
      <c r="C12" s="95">
        <f t="shared" si="3"/>
        <v>0</v>
      </c>
      <c r="D12" s="95"/>
      <c r="E12" s="95"/>
      <c r="F12" s="95">
        <f t="shared" si="4"/>
        <v>0</v>
      </c>
      <c r="G12" s="95"/>
      <c r="H12" s="95"/>
      <c r="I12" s="95"/>
      <c r="J12" s="95"/>
      <c r="K12" s="96" t="e">
        <f t="shared" si="1"/>
        <v>#DIV/0!</v>
      </c>
      <c r="L12" s="97"/>
    </row>
    <row r="13" spans="1:12" ht="21" customHeight="1">
      <c r="A13" s="26" t="s">
        <v>15</v>
      </c>
      <c r="B13" s="95">
        <f t="shared" si="2"/>
        <v>0</v>
      </c>
      <c r="C13" s="95">
        <f t="shared" si="3"/>
        <v>0</v>
      </c>
      <c r="D13" s="95"/>
      <c r="E13" s="95"/>
      <c r="F13" s="95">
        <f t="shared" si="4"/>
        <v>0</v>
      </c>
      <c r="G13" s="95"/>
      <c r="H13" s="95"/>
      <c r="I13" s="95"/>
      <c r="J13" s="95"/>
      <c r="K13" s="96" t="e">
        <f t="shared" si="1"/>
        <v>#DIV/0!</v>
      </c>
      <c r="L13" s="97"/>
    </row>
    <row r="14" spans="1:12" ht="21" customHeight="1">
      <c r="A14" s="26" t="s">
        <v>16</v>
      </c>
      <c r="B14" s="95">
        <f t="shared" si="2"/>
        <v>0</v>
      </c>
      <c r="C14" s="95">
        <f t="shared" si="3"/>
        <v>0</v>
      </c>
      <c r="D14" s="95"/>
      <c r="E14" s="95"/>
      <c r="F14" s="95">
        <f t="shared" si="4"/>
        <v>0</v>
      </c>
      <c r="G14" s="95"/>
      <c r="H14" s="95"/>
      <c r="I14" s="95"/>
      <c r="J14" s="95"/>
      <c r="K14" s="96" t="e">
        <f t="shared" si="1"/>
        <v>#DIV/0!</v>
      </c>
      <c r="L14" s="97"/>
    </row>
    <row r="15" spans="1:12" ht="21" customHeight="1">
      <c r="A15" s="27" t="s">
        <v>32</v>
      </c>
      <c r="B15" s="98">
        <f t="shared" si="2"/>
        <v>0</v>
      </c>
      <c r="C15" s="98">
        <f t="shared" si="3"/>
        <v>0</v>
      </c>
      <c r="D15" s="98"/>
      <c r="E15" s="98"/>
      <c r="F15" s="98">
        <f t="shared" si="4"/>
        <v>0</v>
      </c>
      <c r="G15" s="98"/>
      <c r="H15" s="98"/>
      <c r="I15" s="98"/>
      <c r="J15" s="98"/>
      <c r="K15" s="99" t="e">
        <f t="shared" si="1"/>
        <v>#DIV/0!</v>
      </c>
      <c r="L15" s="100"/>
    </row>
    <row r="16" spans="1:12" s="8" customFormat="1" ht="16.5" customHeight="1">
      <c r="A16" s="28" t="s">
        <v>215</v>
      </c>
      <c r="L16" s="5" t="s">
        <v>227</v>
      </c>
    </row>
    <row r="17" spans="2:12" ht="13.5">
      <c r="B17" s="10"/>
      <c r="F17" s="10"/>
      <c r="G17" s="10"/>
      <c r="H17" s="10"/>
      <c r="J17" s="10"/>
      <c r="L17" s="10"/>
    </row>
    <row r="18" spans="3:5" ht="13.5">
      <c r="C18" s="10"/>
      <c r="D18" s="10"/>
      <c r="E18" s="10"/>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H14" sqref="H14"/>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135</v>
      </c>
      <c r="B1" s="138"/>
      <c r="C1" s="138"/>
    </row>
    <row r="2" ht="13.5">
      <c r="F2" s="3" t="s">
        <v>379</v>
      </c>
    </row>
    <row r="3" spans="1:6" ht="22.5" customHeight="1">
      <c r="A3" s="513"/>
      <c r="B3" s="502"/>
      <c r="C3" s="104"/>
      <c r="D3" s="139" t="s">
        <v>120</v>
      </c>
      <c r="E3" s="140" t="s">
        <v>136</v>
      </c>
      <c r="F3" s="141" t="s">
        <v>137</v>
      </c>
    </row>
    <row r="4" spans="1:6" s="12" customFormat="1" ht="6.75" customHeight="1">
      <c r="A4" s="127"/>
      <c r="B4" s="127"/>
      <c r="C4" s="127"/>
      <c r="D4" s="142"/>
      <c r="E4" s="142"/>
      <c r="F4" s="143"/>
    </row>
    <row r="5" spans="1:6" ht="12" customHeight="1">
      <c r="A5" s="504" t="s">
        <v>120</v>
      </c>
      <c r="B5" s="504"/>
      <c r="C5" s="118"/>
      <c r="D5" s="119">
        <f>D16+D27+D38+D49</f>
        <v>11817</v>
      </c>
      <c r="E5" s="119">
        <f>E16+E27+E38+E49</f>
        <v>11201</v>
      </c>
      <c r="F5" s="120">
        <f>F16+F27+F38+F49</f>
        <v>616</v>
      </c>
    </row>
    <row r="6" spans="1:9" ht="12" customHeight="1">
      <c r="A6" s="122"/>
      <c r="B6" s="122" t="s">
        <v>138</v>
      </c>
      <c r="C6" s="122"/>
      <c r="D6" s="297">
        <f>SUM(E6:F6)</f>
        <v>1487</v>
      </c>
      <c r="E6" s="124">
        <f aca="true" t="shared" si="0" ref="E6:F15">SUM(E17,E28,E39,E50)</f>
        <v>1349</v>
      </c>
      <c r="F6" s="144">
        <f t="shared" si="0"/>
        <v>138</v>
      </c>
      <c r="G6" s="14"/>
      <c r="H6" s="14"/>
      <c r="I6" s="14"/>
    </row>
    <row r="7" spans="1:6" ht="12" customHeight="1">
      <c r="A7" s="122"/>
      <c r="B7" s="122" t="s">
        <v>0</v>
      </c>
      <c r="C7" s="122"/>
      <c r="D7" s="124">
        <f aca="true" t="shared" si="1" ref="D7:D15">SUM(E7:F7)</f>
        <v>1629</v>
      </c>
      <c r="E7" s="124">
        <f t="shared" si="0"/>
        <v>1581</v>
      </c>
      <c r="F7" s="144">
        <f t="shared" si="0"/>
        <v>48</v>
      </c>
    </row>
    <row r="8" spans="1:6" ht="12" customHeight="1">
      <c r="A8" s="122"/>
      <c r="B8" s="122" t="s">
        <v>1</v>
      </c>
      <c r="C8" s="122"/>
      <c r="D8" s="124">
        <f t="shared" si="1"/>
        <v>1821</v>
      </c>
      <c r="E8" s="124">
        <f t="shared" si="0"/>
        <v>1704</v>
      </c>
      <c r="F8" s="144">
        <f t="shared" si="0"/>
        <v>117</v>
      </c>
    </row>
    <row r="9" spans="1:6" ht="12" customHeight="1">
      <c r="A9" s="122"/>
      <c r="B9" s="122" t="s">
        <v>139</v>
      </c>
      <c r="C9" s="122"/>
      <c r="D9" s="124">
        <f t="shared" si="1"/>
        <v>1485</v>
      </c>
      <c r="E9" s="124">
        <f t="shared" si="0"/>
        <v>1446</v>
      </c>
      <c r="F9" s="144">
        <f t="shared" si="0"/>
        <v>39</v>
      </c>
    </row>
    <row r="10" spans="1:6" ht="12" customHeight="1">
      <c r="A10" s="122"/>
      <c r="B10" s="122" t="s">
        <v>140</v>
      </c>
      <c r="C10" s="122"/>
      <c r="D10" s="124">
        <f t="shared" si="1"/>
        <v>597</v>
      </c>
      <c r="E10" s="124">
        <f t="shared" si="0"/>
        <v>581</v>
      </c>
      <c r="F10" s="144">
        <f t="shared" si="0"/>
        <v>16</v>
      </c>
    </row>
    <row r="11" spans="1:6" ht="12" customHeight="1">
      <c r="A11" s="122"/>
      <c r="B11" s="122" t="s">
        <v>141</v>
      </c>
      <c r="C11" s="122"/>
      <c r="D11" s="124">
        <f t="shared" si="1"/>
        <v>1504</v>
      </c>
      <c r="E11" s="124">
        <f t="shared" si="0"/>
        <v>1440</v>
      </c>
      <c r="F11" s="144">
        <f t="shared" si="0"/>
        <v>64</v>
      </c>
    </row>
    <row r="12" spans="1:6" ht="12" customHeight="1">
      <c r="A12" s="122"/>
      <c r="B12" s="122" t="s">
        <v>142</v>
      </c>
      <c r="C12" s="122"/>
      <c r="D12" s="124">
        <f t="shared" si="1"/>
        <v>545</v>
      </c>
      <c r="E12" s="124">
        <f t="shared" si="0"/>
        <v>521</v>
      </c>
      <c r="F12" s="144">
        <f t="shared" si="0"/>
        <v>24</v>
      </c>
    </row>
    <row r="13" spans="1:6" ht="12" customHeight="1">
      <c r="A13" s="122"/>
      <c r="B13" s="122" t="s">
        <v>2</v>
      </c>
      <c r="C13" s="122"/>
      <c r="D13" s="124">
        <f t="shared" si="1"/>
        <v>647</v>
      </c>
      <c r="E13" s="124">
        <f t="shared" si="0"/>
        <v>564</v>
      </c>
      <c r="F13" s="144">
        <f t="shared" si="0"/>
        <v>83</v>
      </c>
    </row>
    <row r="14" spans="1:6" ht="12" customHeight="1">
      <c r="A14" s="122"/>
      <c r="B14" s="122" t="s">
        <v>3</v>
      </c>
      <c r="C14" s="122"/>
      <c r="D14" s="124">
        <f t="shared" si="1"/>
        <v>1396</v>
      </c>
      <c r="E14" s="124">
        <f t="shared" si="0"/>
        <v>1339</v>
      </c>
      <c r="F14" s="144">
        <f t="shared" si="0"/>
        <v>57</v>
      </c>
    </row>
    <row r="15" spans="1:6" ht="21" customHeight="1">
      <c r="A15" s="122"/>
      <c r="B15" s="122" t="s">
        <v>143</v>
      </c>
      <c r="C15" s="122"/>
      <c r="D15" s="119">
        <f t="shared" si="1"/>
        <v>706</v>
      </c>
      <c r="E15" s="124">
        <f t="shared" si="0"/>
        <v>676</v>
      </c>
      <c r="F15" s="144">
        <f t="shared" si="0"/>
        <v>30</v>
      </c>
    </row>
    <row r="16" spans="1:6" ht="12" customHeight="1">
      <c r="A16" s="505" t="s">
        <v>144</v>
      </c>
      <c r="B16" s="505"/>
      <c r="C16" s="128"/>
      <c r="D16" s="119">
        <f>SUM(D17:D26)</f>
        <v>5961</v>
      </c>
      <c r="E16" s="129">
        <f>SUM(E17:E26)</f>
        <v>5690</v>
      </c>
      <c r="F16" s="130">
        <f>SUM(F17:F26)</f>
        <v>271</v>
      </c>
    </row>
    <row r="17" spans="1:6" ht="12" customHeight="1">
      <c r="A17" s="122"/>
      <c r="B17" s="122" t="s">
        <v>138</v>
      </c>
      <c r="C17" s="122"/>
      <c r="D17" s="297">
        <f aca="true" t="shared" si="2" ref="D17:D26">SUM(E17:F17)</f>
        <v>813</v>
      </c>
      <c r="E17" s="125">
        <v>745</v>
      </c>
      <c r="F17" s="126">
        <v>68</v>
      </c>
    </row>
    <row r="18" spans="1:6" ht="12" customHeight="1">
      <c r="A18" s="122"/>
      <c r="B18" s="122" t="s">
        <v>0</v>
      </c>
      <c r="C18" s="122"/>
      <c r="D18" s="124">
        <f t="shared" si="2"/>
        <v>743</v>
      </c>
      <c r="E18" s="125">
        <v>716</v>
      </c>
      <c r="F18" s="126">
        <v>27</v>
      </c>
    </row>
    <row r="19" spans="1:6" ht="12" customHeight="1">
      <c r="A19" s="122"/>
      <c r="B19" s="122" t="s">
        <v>1</v>
      </c>
      <c r="C19" s="122"/>
      <c r="D19" s="124">
        <f t="shared" si="2"/>
        <v>927</v>
      </c>
      <c r="E19" s="125">
        <v>872</v>
      </c>
      <c r="F19" s="126">
        <v>55</v>
      </c>
    </row>
    <row r="20" spans="1:6" ht="12" customHeight="1">
      <c r="A20" s="122"/>
      <c r="B20" s="122" t="s">
        <v>139</v>
      </c>
      <c r="C20" s="122"/>
      <c r="D20" s="124">
        <f t="shared" si="2"/>
        <v>842</v>
      </c>
      <c r="E20" s="125">
        <v>822</v>
      </c>
      <c r="F20" s="126">
        <v>20</v>
      </c>
    </row>
    <row r="21" spans="1:6" ht="12" customHeight="1">
      <c r="A21" s="122"/>
      <c r="B21" s="122" t="s">
        <v>140</v>
      </c>
      <c r="C21" s="122"/>
      <c r="D21" s="124">
        <f t="shared" si="2"/>
        <v>285</v>
      </c>
      <c r="E21" s="125">
        <v>280</v>
      </c>
      <c r="F21" s="126">
        <v>5</v>
      </c>
    </row>
    <row r="22" spans="1:6" ht="12" customHeight="1">
      <c r="A22" s="122"/>
      <c r="B22" s="122" t="s">
        <v>141</v>
      </c>
      <c r="C22" s="122"/>
      <c r="D22" s="124">
        <f t="shared" si="2"/>
        <v>886</v>
      </c>
      <c r="E22" s="125">
        <v>858</v>
      </c>
      <c r="F22" s="126">
        <v>28</v>
      </c>
    </row>
    <row r="23" spans="1:6" ht="12" customHeight="1">
      <c r="A23" s="122"/>
      <c r="B23" s="122" t="s">
        <v>142</v>
      </c>
      <c r="C23" s="122"/>
      <c r="D23" s="124">
        <f t="shared" si="2"/>
        <v>190</v>
      </c>
      <c r="E23" s="125">
        <v>184</v>
      </c>
      <c r="F23" s="126">
        <v>6</v>
      </c>
    </row>
    <row r="24" spans="1:6" ht="12" customHeight="1">
      <c r="A24" s="122"/>
      <c r="B24" s="122" t="s">
        <v>2</v>
      </c>
      <c r="C24" s="122"/>
      <c r="D24" s="124">
        <f t="shared" si="2"/>
        <v>267</v>
      </c>
      <c r="E24" s="125">
        <v>237</v>
      </c>
      <c r="F24" s="126">
        <v>30</v>
      </c>
    </row>
    <row r="25" spans="1:6" ht="12" customHeight="1">
      <c r="A25" s="122"/>
      <c r="B25" s="122" t="s">
        <v>3</v>
      </c>
      <c r="C25" s="122"/>
      <c r="D25" s="124">
        <f t="shared" si="2"/>
        <v>722</v>
      </c>
      <c r="E25" s="125">
        <v>700</v>
      </c>
      <c r="F25" s="126">
        <v>22</v>
      </c>
    </row>
    <row r="26" spans="1:6" ht="21" customHeight="1">
      <c r="A26" s="122"/>
      <c r="B26" s="122" t="s">
        <v>143</v>
      </c>
      <c r="C26" s="122"/>
      <c r="D26" s="119">
        <f t="shared" si="2"/>
        <v>286</v>
      </c>
      <c r="E26" s="125">
        <v>276</v>
      </c>
      <c r="F26" s="126">
        <v>10</v>
      </c>
    </row>
    <row r="27" spans="1:6" ht="12" customHeight="1">
      <c r="A27" s="505" t="s">
        <v>145</v>
      </c>
      <c r="B27" s="505"/>
      <c r="C27" s="128"/>
      <c r="D27" s="119">
        <f>SUM(D28:D37)</f>
        <v>4154</v>
      </c>
      <c r="E27" s="129">
        <f>SUM(E28:E37)</f>
        <v>3905</v>
      </c>
      <c r="F27" s="130">
        <f>SUM(F28:F37)</f>
        <v>249</v>
      </c>
    </row>
    <row r="28" spans="1:6" ht="12" customHeight="1">
      <c r="A28" s="122"/>
      <c r="B28" s="122" t="s">
        <v>138</v>
      </c>
      <c r="C28" s="122"/>
      <c r="D28" s="297">
        <f>SUM(E28:F28)</f>
        <v>492</v>
      </c>
      <c r="E28" s="125">
        <v>444</v>
      </c>
      <c r="F28" s="126">
        <v>48</v>
      </c>
    </row>
    <row r="29" spans="1:6" ht="12" customHeight="1">
      <c r="A29" s="122"/>
      <c r="B29" s="122" t="s">
        <v>0</v>
      </c>
      <c r="C29" s="122"/>
      <c r="D29" s="124">
        <f aca="true" t="shared" si="3" ref="D29:D37">SUM(E29:F29)</f>
        <v>601</v>
      </c>
      <c r="E29" s="125">
        <v>586</v>
      </c>
      <c r="F29" s="126">
        <v>15</v>
      </c>
    </row>
    <row r="30" spans="1:6" ht="12" customHeight="1">
      <c r="A30" s="122"/>
      <c r="B30" s="122" t="s">
        <v>1</v>
      </c>
      <c r="C30" s="122"/>
      <c r="D30" s="124">
        <f t="shared" si="3"/>
        <v>648</v>
      </c>
      <c r="E30" s="125">
        <v>605</v>
      </c>
      <c r="F30" s="126">
        <v>43</v>
      </c>
    </row>
    <row r="31" spans="1:6" ht="12" customHeight="1">
      <c r="A31" s="122"/>
      <c r="B31" s="122" t="s">
        <v>139</v>
      </c>
      <c r="C31" s="122"/>
      <c r="D31" s="124">
        <f t="shared" si="3"/>
        <v>444</v>
      </c>
      <c r="E31" s="125">
        <v>429</v>
      </c>
      <c r="F31" s="126">
        <v>15</v>
      </c>
    </row>
    <row r="32" spans="1:6" ht="12" customHeight="1">
      <c r="A32" s="122"/>
      <c r="B32" s="122" t="s">
        <v>140</v>
      </c>
      <c r="C32" s="122"/>
      <c r="D32" s="124">
        <f t="shared" si="3"/>
        <v>231</v>
      </c>
      <c r="E32" s="125">
        <v>222</v>
      </c>
      <c r="F32" s="126">
        <v>9</v>
      </c>
    </row>
    <row r="33" spans="1:6" ht="12" customHeight="1">
      <c r="A33" s="122"/>
      <c r="B33" s="122" t="s">
        <v>141</v>
      </c>
      <c r="C33" s="122"/>
      <c r="D33" s="124">
        <f t="shared" si="3"/>
        <v>464</v>
      </c>
      <c r="E33" s="125">
        <v>435</v>
      </c>
      <c r="F33" s="126">
        <v>29</v>
      </c>
    </row>
    <row r="34" spans="1:6" ht="12" customHeight="1">
      <c r="A34" s="122"/>
      <c r="B34" s="122" t="s">
        <v>142</v>
      </c>
      <c r="C34" s="122"/>
      <c r="D34" s="124">
        <f t="shared" si="3"/>
        <v>234</v>
      </c>
      <c r="E34" s="125">
        <v>219</v>
      </c>
      <c r="F34" s="126">
        <v>15</v>
      </c>
    </row>
    <row r="35" spans="1:6" ht="12" customHeight="1">
      <c r="A35" s="122"/>
      <c r="B35" s="122" t="s">
        <v>2</v>
      </c>
      <c r="C35" s="122"/>
      <c r="D35" s="124">
        <f t="shared" si="3"/>
        <v>260</v>
      </c>
      <c r="E35" s="125">
        <v>224</v>
      </c>
      <c r="F35" s="126">
        <v>36</v>
      </c>
    </row>
    <row r="36" spans="1:6" ht="12" customHeight="1">
      <c r="A36" s="122"/>
      <c r="B36" s="122" t="s">
        <v>3</v>
      </c>
      <c r="C36" s="122"/>
      <c r="D36" s="124">
        <f t="shared" si="3"/>
        <v>496</v>
      </c>
      <c r="E36" s="125">
        <v>471</v>
      </c>
      <c r="F36" s="126">
        <v>25</v>
      </c>
    </row>
    <row r="37" spans="1:6" ht="21" customHeight="1">
      <c r="A37" s="122"/>
      <c r="B37" s="122" t="s">
        <v>143</v>
      </c>
      <c r="C37" s="122"/>
      <c r="D37" s="119">
        <f t="shared" si="3"/>
        <v>284</v>
      </c>
      <c r="E37" s="125">
        <v>270</v>
      </c>
      <c r="F37" s="126">
        <v>14</v>
      </c>
    </row>
    <row r="38" spans="1:6" ht="12" customHeight="1">
      <c r="A38" s="505" t="s">
        <v>146</v>
      </c>
      <c r="B38" s="505"/>
      <c r="C38" s="128"/>
      <c r="D38" s="119">
        <f>SUM(D39:D48)</f>
        <v>1695</v>
      </c>
      <c r="E38" s="129">
        <f>SUM(E39:E48)</f>
        <v>1603</v>
      </c>
      <c r="F38" s="130">
        <f>SUM(F39:F48)</f>
        <v>92</v>
      </c>
    </row>
    <row r="39" spans="1:6" ht="12" customHeight="1">
      <c r="A39" s="122"/>
      <c r="B39" s="122" t="s">
        <v>138</v>
      </c>
      <c r="C39" s="122"/>
      <c r="D39" s="297">
        <f>SUM(E39:F39)</f>
        <v>180</v>
      </c>
      <c r="E39" s="125">
        <v>160</v>
      </c>
      <c r="F39" s="126">
        <v>20</v>
      </c>
    </row>
    <row r="40" spans="1:6" ht="12" customHeight="1">
      <c r="A40" s="122"/>
      <c r="B40" s="122" t="s">
        <v>0</v>
      </c>
      <c r="C40" s="122"/>
      <c r="D40" s="124">
        <f aca="true" t="shared" si="4" ref="D40:D48">SUM(E40:F40)</f>
        <v>283</v>
      </c>
      <c r="E40" s="125">
        <v>277</v>
      </c>
      <c r="F40" s="126">
        <v>6</v>
      </c>
    </row>
    <row r="41" spans="1:6" ht="12" customHeight="1">
      <c r="A41" s="122"/>
      <c r="B41" s="122" t="s">
        <v>1</v>
      </c>
      <c r="C41" s="122"/>
      <c r="D41" s="124">
        <f t="shared" si="4"/>
        <v>246</v>
      </c>
      <c r="E41" s="125">
        <v>227</v>
      </c>
      <c r="F41" s="126">
        <v>19</v>
      </c>
    </row>
    <row r="42" spans="1:6" ht="12" customHeight="1">
      <c r="A42" s="122"/>
      <c r="B42" s="122" t="s">
        <v>139</v>
      </c>
      <c r="C42" s="122"/>
      <c r="D42" s="124">
        <f t="shared" si="4"/>
        <v>199</v>
      </c>
      <c r="E42" s="125">
        <v>195</v>
      </c>
      <c r="F42" s="126">
        <v>4</v>
      </c>
    </row>
    <row r="43" spans="1:6" ht="12" customHeight="1">
      <c r="A43" s="122"/>
      <c r="B43" s="122" t="s">
        <v>140</v>
      </c>
      <c r="C43" s="122"/>
      <c r="D43" s="124">
        <f t="shared" si="4"/>
        <v>81</v>
      </c>
      <c r="E43" s="125">
        <v>79</v>
      </c>
      <c r="F43" s="126">
        <v>2</v>
      </c>
    </row>
    <row r="44" spans="1:6" ht="12" customHeight="1">
      <c r="A44" s="122"/>
      <c r="B44" s="122" t="s">
        <v>141</v>
      </c>
      <c r="C44" s="122"/>
      <c r="D44" s="124">
        <f t="shared" si="4"/>
        <v>154</v>
      </c>
      <c r="E44" s="125">
        <v>147</v>
      </c>
      <c r="F44" s="126">
        <v>7</v>
      </c>
    </row>
    <row r="45" spans="1:6" ht="12" customHeight="1">
      <c r="A45" s="122"/>
      <c r="B45" s="122" t="s">
        <v>142</v>
      </c>
      <c r="C45" s="122"/>
      <c r="D45" s="124">
        <f t="shared" si="4"/>
        <v>120</v>
      </c>
      <c r="E45" s="125">
        <v>118</v>
      </c>
      <c r="F45" s="126">
        <v>2</v>
      </c>
    </row>
    <row r="46" spans="1:6" ht="12" customHeight="1">
      <c r="A46" s="122"/>
      <c r="B46" s="122" t="s">
        <v>2</v>
      </c>
      <c r="C46" s="122"/>
      <c r="D46" s="124">
        <f t="shared" si="4"/>
        <v>118</v>
      </c>
      <c r="E46" s="125">
        <v>102</v>
      </c>
      <c r="F46" s="126">
        <v>16</v>
      </c>
    </row>
    <row r="47" spans="1:6" ht="12" customHeight="1">
      <c r="A47" s="122"/>
      <c r="B47" s="122" t="s">
        <v>3</v>
      </c>
      <c r="C47" s="122"/>
      <c r="D47" s="124">
        <f t="shared" si="4"/>
        <v>178</v>
      </c>
      <c r="E47" s="125">
        <v>168</v>
      </c>
      <c r="F47" s="126">
        <v>10</v>
      </c>
    </row>
    <row r="48" spans="1:6" ht="21" customHeight="1">
      <c r="A48" s="122"/>
      <c r="B48" s="122" t="s">
        <v>143</v>
      </c>
      <c r="C48" s="122"/>
      <c r="D48" s="119">
        <f t="shared" si="4"/>
        <v>136</v>
      </c>
      <c r="E48" s="125">
        <v>130</v>
      </c>
      <c r="F48" s="126">
        <v>6</v>
      </c>
    </row>
    <row r="49" spans="1:6" ht="12" customHeight="1">
      <c r="A49" s="505" t="s">
        <v>147</v>
      </c>
      <c r="B49" s="505"/>
      <c r="C49" s="128"/>
      <c r="D49" s="119">
        <f>SUM(D50:D59)</f>
        <v>7</v>
      </c>
      <c r="E49" s="129">
        <f>SUM(E50:E59)</f>
        <v>3</v>
      </c>
      <c r="F49" s="130">
        <f>SUM(F50:F59)</f>
        <v>4</v>
      </c>
    </row>
    <row r="50" spans="1:6" ht="13.5">
      <c r="A50" s="122"/>
      <c r="B50" s="122" t="s">
        <v>138</v>
      </c>
      <c r="C50" s="122"/>
      <c r="D50" s="297">
        <f>SUM(E50:F50)</f>
        <v>2</v>
      </c>
      <c r="E50" s="125">
        <v>0</v>
      </c>
      <c r="F50" s="126">
        <v>2</v>
      </c>
    </row>
    <row r="51" spans="1:6" ht="13.5">
      <c r="A51" s="122"/>
      <c r="B51" s="122" t="s">
        <v>0</v>
      </c>
      <c r="C51" s="122"/>
      <c r="D51" s="124">
        <f aca="true" t="shared" si="5" ref="D51:D59">SUM(E51:F51)</f>
        <v>2</v>
      </c>
      <c r="E51" s="125">
        <v>2</v>
      </c>
      <c r="F51" s="126">
        <v>0</v>
      </c>
    </row>
    <row r="52" spans="1:6" ht="13.5">
      <c r="A52" s="122"/>
      <c r="B52" s="122" t="s">
        <v>1</v>
      </c>
      <c r="C52" s="122"/>
      <c r="D52" s="124">
        <f t="shared" si="5"/>
        <v>0</v>
      </c>
      <c r="E52" s="125">
        <v>0</v>
      </c>
      <c r="F52" s="126">
        <v>0</v>
      </c>
    </row>
    <row r="53" spans="1:6" ht="13.5">
      <c r="A53" s="122"/>
      <c r="B53" s="122" t="s">
        <v>139</v>
      </c>
      <c r="C53" s="122"/>
      <c r="D53" s="124">
        <f t="shared" si="5"/>
        <v>0</v>
      </c>
      <c r="E53" s="125">
        <v>0</v>
      </c>
      <c r="F53" s="126">
        <v>0</v>
      </c>
    </row>
    <row r="54" spans="1:6" ht="13.5">
      <c r="A54" s="122"/>
      <c r="B54" s="122" t="s">
        <v>140</v>
      </c>
      <c r="C54" s="122"/>
      <c r="D54" s="124">
        <f t="shared" si="5"/>
        <v>0</v>
      </c>
      <c r="E54" s="125">
        <v>0</v>
      </c>
      <c r="F54" s="126">
        <v>0</v>
      </c>
    </row>
    <row r="55" spans="1:6" ht="13.5">
      <c r="A55" s="122"/>
      <c r="B55" s="122" t="s">
        <v>141</v>
      </c>
      <c r="C55" s="122"/>
      <c r="D55" s="124">
        <f t="shared" si="5"/>
        <v>0</v>
      </c>
      <c r="E55" s="125">
        <v>0</v>
      </c>
      <c r="F55" s="126">
        <v>0</v>
      </c>
    </row>
    <row r="56" spans="1:6" ht="13.5">
      <c r="A56" s="122"/>
      <c r="B56" s="122" t="s">
        <v>142</v>
      </c>
      <c r="C56" s="122"/>
      <c r="D56" s="124">
        <f t="shared" si="5"/>
        <v>1</v>
      </c>
      <c r="E56" s="125">
        <v>0</v>
      </c>
      <c r="F56" s="126">
        <v>1</v>
      </c>
    </row>
    <row r="57" spans="1:6" ht="13.5">
      <c r="A57" s="122"/>
      <c r="B57" s="122" t="s">
        <v>2</v>
      </c>
      <c r="C57" s="122"/>
      <c r="D57" s="124">
        <f t="shared" si="5"/>
        <v>2</v>
      </c>
      <c r="E57" s="125">
        <v>1</v>
      </c>
      <c r="F57" s="126">
        <v>1</v>
      </c>
    </row>
    <row r="58" spans="1:6" ht="13.5">
      <c r="A58" s="122"/>
      <c r="B58" s="122" t="s">
        <v>3</v>
      </c>
      <c r="C58" s="122"/>
      <c r="D58" s="124">
        <f t="shared" si="5"/>
        <v>0</v>
      </c>
      <c r="E58" s="125">
        <v>0</v>
      </c>
      <c r="F58" s="126">
        <v>0</v>
      </c>
    </row>
    <row r="59" spans="1:6" ht="23.25" customHeight="1">
      <c r="A59" s="134"/>
      <c r="B59" s="134" t="s">
        <v>143</v>
      </c>
      <c r="C59" s="134"/>
      <c r="D59" s="135">
        <f t="shared" si="5"/>
        <v>0</v>
      </c>
      <c r="E59" s="136">
        <v>0</v>
      </c>
      <c r="F59" s="137">
        <v>0</v>
      </c>
    </row>
    <row r="60" ht="16.5" customHeight="1">
      <c r="F60" s="5" t="s">
        <v>200</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A1:L18"/>
  <sheetViews>
    <sheetView zoomScaleSheetLayoutView="115" zoomScalePageLayoutView="0" workbookViewId="0" topLeftCell="A1">
      <selection activeCell="T13" sqref="T13"/>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12" ht="18.75" customHeight="1">
      <c r="A1" s="333" t="s">
        <v>205</v>
      </c>
      <c r="B1" s="333"/>
      <c r="C1" s="333"/>
      <c r="D1" s="332"/>
      <c r="E1" s="332"/>
      <c r="F1" s="332"/>
      <c r="G1" s="332"/>
      <c r="H1" s="332"/>
      <c r="I1" s="332"/>
      <c r="J1" s="332"/>
      <c r="K1" s="332"/>
      <c r="L1" s="332"/>
    </row>
    <row r="2" spans="1:12" ht="13.5">
      <c r="A2" s="333"/>
      <c r="B2" s="333"/>
      <c r="C2" s="333"/>
      <c r="D2" s="332"/>
      <c r="E2" s="332"/>
      <c r="F2" s="332"/>
      <c r="G2" s="332"/>
      <c r="H2" s="332"/>
      <c r="I2" s="332"/>
      <c r="J2" s="332"/>
      <c r="K2" s="332"/>
      <c r="L2" s="334" t="s">
        <v>395</v>
      </c>
    </row>
    <row r="3" spans="1:12" ht="18" customHeight="1">
      <c r="A3" s="606" t="s">
        <v>4</v>
      </c>
      <c r="B3" s="608" t="s">
        <v>5</v>
      </c>
      <c r="C3" s="610" t="s">
        <v>206</v>
      </c>
      <c r="D3" s="610"/>
      <c r="E3" s="610"/>
      <c r="F3" s="610" t="s">
        <v>207</v>
      </c>
      <c r="G3" s="611"/>
      <c r="H3" s="611"/>
      <c r="I3" s="611"/>
      <c r="J3" s="608" t="s">
        <v>208</v>
      </c>
      <c r="K3" s="608"/>
      <c r="L3" s="612" t="s">
        <v>303</v>
      </c>
    </row>
    <row r="4" spans="1:12" ht="18" customHeight="1">
      <c r="A4" s="607"/>
      <c r="B4" s="609"/>
      <c r="C4" s="335" t="s">
        <v>33</v>
      </c>
      <c r="D4" s="335" t="s">
        <v>209</v>
      </c>
      <c r="E4" s="335" t="s">
        <v>210</v>
      </c>
      <c r="F4" s="335" t="s">
        <v>33</v>
      </c>
      <c r="G4" s="335" t="s">
        <v>211</v>
      </c>
      <c r="H4" s="335" t="s">
        <v>212</v>
      </c>
      <c r="I4" s="335" t="s">
        <v>213</v>
      </c>
      <c r="J4" s="335" t="s">
        <v>33</v>
      </c>
      <c r="K4" s="336" t="s">
        <v>214</v>
      </c>
      <c r="L4" s="613"/>
    </row>
    <row r="5" spans="1:12" ht="21" customHeight="1">
      <c r="A5" s="337" t="s">
        <v>6</v>
      </c>
      <c r="B5" s="338">
        <v>13145</v>
      </c>
      <c r="C5" s="338">
        <v>12993</v>
      </c>
      <c r="D5" s="338">
        <v>9073</v>
      </c>
      <c r="E5" s="338">
        <v>3920</v>
      </c>
      <c r="F5" s="338">
        <v>152</v>
      </c>
      <c r="G5" s="338">
        <v>133</v>
      </c>
      <c r="H5" s="338">
        <v>16</v>
      </c>
      <c r="I5" s="338">
        <v>3</v>
      </c>
      <c r="J5" s="338">
        <v>472</v>
      </c>
      <c r="K5" s="339">
        <v>0.03590718904526436</v>
      </c>
      <c r="L5" s="340">
        <v>934</v>
      </c>
    </row>
    <row r="6" spans="1:12" ht="21" customHeight="1">
      <c r="A6" s="341" t="s">
        <v>27</v>
      </c>
      <c r="B6" s="342">
        <v>1552</v>
      </c>
      <c r="C6" s="342">
        <v>1537</v>
      </c>
      <c r="D6" s="342">
        <v>1121</v>
      </c>
      <c r="E6" s="342">
        <v>416</v>
      </c>
      <c r="F6" s="342">
        <v>15</v>
      </c>
      <c r="G6" s="342">
        <v>13</v>
      </c>
      <c r="H6" s="342">
        <v>2</v>
      </c>
      <c r="I6" s="343">
        <v>0</v>
      </c>
      <c r="J6" s="342">
        <v>47</v>
      </c>
      <c r="K6" s="370">
        <v>0.030283505154639175</v>
      </c>
      <c r="L6" s="344">
        <v>129</v>
      </c>
    </row>
    <row r="7" spans="1:12" ht="21" customHeight="1">
      <c r="A7" s="345" t="s">
        <v>9</v>
      </c>
      <c r="B7" s="346">
        <v>1945</v>
      </c>
      <c r="C7" s="346">
        <v>1928</v>
      </c>
      <c r="D7" s="346">
        <v>1378</v>
      </c>
      <c r="E7" s="346">
        <v>550</v>
      </c>
      <c r="F7" s="346">
        <v>17</v>
      </c>
      <c r="G7" s="346">
        <v>14</v>
      </c>
      <c r="H7" s="346">
        <v>3</v>
      </c>
      <c r="I7" s="347">
        <v>0</v>
      </c>
      <c r="J7" s="346">
        <v>48</v>
      </c>
      <c r="K7" s="371">
        <v>0.024678663239074552</v>
      </c>
      <c r="L7" s="348">
        <v>93</v>
      </c>
    </row>
    <row r="8" spans="1:12" ht="21" customHeight="1">
      <c r="A8" s="345" t="s">
        <v>10</v>
      </c>
      <c r="B8" s="346">
        <v>1924</v>
      </c>
      <c r="C8" s="346">
        <v>1897</v>
      </c>
      <c r="D8" s="346">
        <v>1387</v>
      </c>
      <c r="E8" s="346">
        <v>510</v>
      </c>
      <c r="F8" s="346">
        <v>27</v>
      </c>
      <c r="G8" s="346">
        <v>23</v>
      </c>
      <c r="H8" s="346">
        <v>2</v>
      </c>
      <c r="I8" s="346">
        <v>2</v>
      </c>
      <c r="J8" s="346">
        <v>78</v>
      </c>
      <c r="K8" s="371">
        <v>0.04054054054054054</v>
      </c>
      <c r="L8" s="348">
        <v>264</v>
      </c>
    </row>
    <row r="9" spans="1:12" ht="21" customHeight="1">
      <c r="A9" s="345" t="s">
        <v>28</v>
      </c>
      <c r="B9" s="346">
        <v>1640</v>
      </c>
      <c r="C9" s="346">
        <v>1611</v>
      </c>
      <c r="D9" s="346">
        <v>1099</v>
      </c>
      <c r="E9" s="346">
        <v>512</v>
      </c>
      <c r="F9" s="346">
        <v>29</v>
      </c>
      <c r="G9" s="346">
        <v>26</v>
      </c>
      <c r="H9" s="347">
        <v>2</v>
      </c>
      <c r="I9" s="346">
        <v>1</v>
      </c>
      <c r="J9" s="346">
        <v>103</v>
      </c>
      <c r="K9" s="371">
        <v>0.06280487804878049</v>
      </c>
      <c r="L9" s="348">
        <v>53</v>
      </c>
    </row>
    <row r="10" spans="1:12" ht="21" customHeight="1">
      <c r="A10" s="345" t="s">
        <v>29</v>
      </c>
      <c r="B10" s="346">
        <v>711</v>
      </c>
      <c r="C10" s="346">
        <v>703</v>
      </c>
      <c r="D10" s="346">
        <v>484</v>
      </c>
      <c r="E10" s="346">
        <v>219</v>
      </c>
      <c r="F10" s="346">
        <v>8</v>
      </c>
      <c r="G10" s="346">
        <v>8</v>
      </c>
      <c r="H10" s="347">
        <v>0</v>
      </c>
      <c r="I10" s="347">
        <v>0</v>
      </c>
      <c r="J10" s="346">
        <v>22</v>
      </c>
      <c r="K10" s="371">
        <v>0.030942334739803096</v>
      </c>
      <c r="L10" s="348">
        <v>21</v>
      </c>
    </row>
    <row r="11" spans="1:12" ht="21" customHeight="1">
      <c r="A11" s="345" t="s">
        <v>30</v>
      </c>
      <c r="B11" s="346">
        <v>1462</v>
      </c>
      <c r="C11" s="346">
        <v>1450</v>
      </c>
      <c r="D11" s="346">
        <v>954</v>
      </c>
      <c r="E11" s="346">
        <v>496</v>
      </c>
      <c r="F11" s="346">
        <v>12</v>
      </c>
      <c r="G11" s="346">
        <v>12</v>
      </c>
      <c r="H11" s="346">
        <v>0</v>
      </c>
      <c r="I11" s="347">
        <v>0</v>
      </c>
      <c r="J11" s="346">
        <v>36</v>
      </c>
      <c r="K11" s="371">
        <v>0.024623803009575923</v>
      </c>
      <c r="L11" s="348">
        <v>89</v>
      </c>
    </row>
    <row r="12" spans="1:12" ht="21" customHeight="1">
      <c r="A12" s="345" t="s">
        <v>31</v>
      </c>
      <c r="B12" s="346">
        <v>665</v>
      </c>
      <c r="C12" s="346">
        <v>664</v>
      </c>
      <c r="D12" s="346">
        <v>389</v>
      </c>
      <c r="E12" s="346">
        <v>275</v>
      </c>
      <c r="F12" s="346">
        <v>1</v>
      </c>
      <c r="G12" s="346">
        <v>1</v>
      </c>
      <c r="H12" s="347">
        <v>0</v>
      </c>
      <c r="I12" s="347">
        <v>0</v>
      </c>
      <c r="J12" s="346">
        <v>2</v>
      </c>
      <c r="K12" s="371">
        <v>0.0030075187969924814</v>
      </c>
      <c r="L12" s="348">
        <v>51</v>
      </c>
    </row>
    <row r="13" spans="1:12" ht="21" customHeight="1">
      <c r="A13" s="345" t="s">
        <v>15</v>
      </c>
      <c r="B13" s="346">
        <v>709</v>
      </c>
      <c r="C13" s="346">
        <v>696</v>
      </c>
      <c r="D13" s="346">
        <v>485</v>
      </c>
      <c r="E13" s="346">
        <v>211</v>
      </c>
      <c r="F13" s="346">
        <v>13</v>
      </c>
      <c r="G13" s="346">
        <v>12</v>
      </c>
      <c r="H13" s="347">
        <v>1</v>
      </c>
      <c r="I13" s="347">
        <v>0</v>
      </c>
      <c r="J13" s="346">
        <v>38</v>
      </c>
      <c r="K13" s="371">
        <v>0.0535966149506347</v>
      </c>
      <c r="L13" s="348">
        <v>4</v>
      </c>
    </row>
    <row r="14" spans="1:12" ht="21" customHeight="1">
      <c r="A14" s="345" t="s">
        <v>16</v>
      </c>
      <c r="B14" s="346">
        <v>1605</v>
      </c>
      <c r="C14" s="346">
        <v>1581</v>
      </c>
      <c r="D14" s="346">
        <v>1087</v>
      </c>
      <c r="E14" s="346">
        <v>494</v>
      </c>
      <c r="F14" s="346">
        <v>24</v>
      </c>
      <c r="G14" s="346">
        <v>21</v>
      </c>
      <c r="H14" s="347">
        <v>3</v>
      </c>
      <c r="I14" s="347">
        <v>0</v>
      </c>
      <c r="J14" s="346">
        <v>72</v>
      </c>
      <c r="K14" s="371">
        <v>0.044859813084112146</v>
      </c>
      <c r="L14" s="348">
        <v>142</v>
      </c>
    </row>
    <row r="15" spans="1:12" ht="21" customHeight="1">
      <c r="A15" s="349" t="s">
        <v>32</v>
      </c>
      <c r="B15" s="350">
        <v>932</v>
      </c>
      <c r="C15" s="350">
        <v>926</v>
      </c>
      <c r="D15" s="350">
        <v>689</v>
      </c>
      <c r="E15" s="350">
        <v>237</v>
      </c>
      <c r="F15" s="350">
        <v>6</v>
      </c>
      <c r="G15" s="350">
        <v>3</v>
      </c>
      <c r="H15" s="350">
        <v>3</v>
      </c>
      <c r="I15" s="351">
        <v>0</v>
      </c>
      <c r="J15" s="350">
        <v>26</v>
      </c>
      <c r="K15" s="372">
        <v>0.027896995708154508</v>
      </c>
      <c r="L15" s="352">
        <v>88</v>
      </c>
    </row>
    <row r="16" spans="1:12" s="8" customFormat="1" ht="16.5" customHeight="1">
      <c r="A16" s="353" t="s">
        <v>215</v>
      </c>
      <c r="B16" s="354"/>
      <c r="C16" s="354"/>
      <c r="D16" s="354"/>
      <c r="E16" s="354"/>
      <c r="F16" s="354"/>
      <c r="G16" s="354"/>
      <c r="H16" s="354"/>
      <c r="I16" s="354"/>
      <c r="J16" s="354"/>
      <c r="K16" s="354"/>
      <c r="L16" s="355" t="s">
        <v>227</v>
      </c>
    </row>
    <row r="17" spans="2:12" ht="13.5">
      <c r="B17" s="10"/>
      <c r="F17" s="10"/>
      <c r="G17" s="10"/>
      <c r="H17" s="10"/>
      <c r="J17" s="10"/>
      <c r="L17" s="10"/>
    </row>
    <row r="18" spans="3:5" ht="13.5">
      <c r="C18" s="10"/>
      <c r="D18" s="10"/>
      <c r="E18" s="10"/>
    </row>
  </sheetData>
  <sheetProtection/>
  <mergeCells count="6">
    <mergeCell ref="A3:A4"/>
    <mergeCell ref="B3:B4"/>
    <mergeCell ref="C3:E3"/>
    <mergeCell ref="F3:I3"/>
    <mergeCell ref="J3:K3"/>
    <mergeCell ref="L3:L4"/>
  </mergeCells>
  <printOptions/>
  <pageMargins left="0.7874015748031497" right="0.7874015748031497" top="5.078740157480315" bottom="0.7874015748031497"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AA18" sqref="AA18"/>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348</v>
      </c>
      <c r="B1" s="2"/>
      <c r="C1" s="2"/>
      <c r="D1" s="2"/>
    </row>
    <row r="2" spans="1:17" ht="18.75" customHeight="1">
      <c r="A2" s="171" t="s">
        <v>112</v>
      </c>
      <c r="B2" s="171"/>
      <c r="Q2" s="20"/>
    </row>
    <row r="3" spans="1:18" ht="13.5" customHeight="1">
      <c r="A3" s="171"/>
      <c r="B3" s="171"/>
      <c r="L3" s="188"/>
      <c r="M3" s="303"/>
      <c r="N3" s="299"/>
      <c r="O3" s="304" t="s">
        <v>382</v>
      </c>
      <c r="Q3" s="20"/>
      <c r="R3" s="3"/>
    </row>
    <row r="4" spans="1:15" ht="17.25" customHeight="1">
      <c r="A4" s="587" t="s">
        <v>52</v>
      </c>
      <c r="B4" s="622" t="s">
        <v>70</v>
      </c>
      <c r="C4" s="577" t="s">
        <v>5</v>
      </c>
      <c r="D4" s="587"/>
      <c r="E4" s="590" t="s">
        <v>93</v>
      </c>
      <c r="F4" s="625"/>
      <c r="G4" s="626"/>
      <c r="H4" s="577" t="s">
        <v>94</v>
      </c>
      <c r="I4" s="553"/>
      <c r="J4" s="587"/>
      <c r="K4" s="577" t="s">
        <v>95</v>
      </c>
      <c r="L4" s="587"/>
      <c r="M4" s="614" t="s">
        <v>78</v>
      </c>
      <c r="N4" s="189"/>
      <c r="O4" s="189"/>
    </row>
    <row r="5" spans="1:15" ht="17.25" customHeight="1">
      <c r="A5" s="621"/>
      <c r="B5" s="623"/>
      <c r="C5" s="588"/>
      <c r="D5" s="589"/>
      <c r="E5" s="627"/>
      <c r="F5" s="551"/>
      <c r="G5" s="550"/>
      <c r="H5" s="588"/>
      <c r="I5" s="554"/>
      <c r="J5" s="589"/>
      <c r="K5" s="588"/>
      <c r="L5" s="589"/>
      <c r="M5" s="615"/>
      <c r="N5" s="617" t="s">
        <v>81</v>
      </c>
      <c r="O5" s="619" t="s">
        <v>297</v>
      </c>
    </row>
    <row r="6" spans="1:15" ht="17.25" customHeight="1">
      <c r="A6" s="589"/>
      <c r="B6" s="624"/>
      <c r="C6" s="22" t="s">
        <v>22</v>
      </c>
      <c r="D6" s="22" t="s">
        <v>26</v>
      </c>
      <c r="E6" s="23" t="s">
        <v>82</v>
      </c>
      <c r="F6" s="190" t="s">
        <v>59</v>
      </c>
      <c r="G6" s="190" t="s">
        <v>60</v>
      </c>
      <c r="H6" s="190" t="s">
        <v>79</v>
      </c>
      <c r="I6" s="190" t="s">
        <v>92</v>
      </c>
      <c r="J6" s="190" t="s">
        <v>61</v>
      </c>
      <c r="K6" s="190" t="s">
        <v>86</v>
      </c>
      <c r="L6" s="30" t="s">
        <v>88</v>
      </c>
      <c r="M6" s="616"/>
      <c r="N6" s="618"/>
      <c r="O6" s="620"/>
    </row>
    <row r="7" spans="1:15" ht="17.25" customHeight="1">
      <c r="A7" s="24" t="s">
        <v>6</v>
      </c>
      <c r="B7" s="31">
        <f>SUM(B8:B17)</f>
        <v>14796</v>
      </c>
      <c r="C7" s="31">
        <f>SUM(C8:C17)</f>
        <v>14170</v>
      </c>
      <c r="D7" s="31">
        <f>SUM(D8:D17)</f>
        <v>14681</v>
      </c>
      <c r="E7" s="31">
        <f aca="true" t="shared" si="0" ref="E7:N7">SUM(E8:E17)</f>
        <v>7433</v>
      </c>
      <c r="F7" s="31">
        <f t="shared" si="0"/>
        <v>3902</v>
      </c>
      <c r="G7" s="31">
        <f t="shared" si="0"/>
        <v>1270</v>
      </c>
      <c r="H7" s="31">
        <f t="shared" si="0"/>
        <v>811</v>
      </c>
      <c r="I7" s="31">
        <f t="shared" si="0"/>
        <v>754</v>
      </c>
      <c r="J7" s="31">
        <f t="shared" si="0"/>
        <v>0</v>
      </c>
      <c r="K7" s="31">
        <f t="shared" si="0"/>
        <v>5087</v>
      </c>
      <c r="L7" s="31">
        <f t="shared" si="0"/>
        <v>1717</v>
      </c>
      <c r="M7" s="31">
        <f t="shared" si="0"/>
        <v>850</v>
      </c>
      <c r="N7" s="33">
        <f t="shared" si="0"/>
        <v>496</v>
      </c>
      <c r="O7" s="33">
        <f>SUM(O8:O17)</f>
        <v>65</v>
      </c>
    </row>
    <row r="8" spans="1:15" ht="17.25" customHeight="1">
      <c r="A8" s="25" t="s">
        <v>27</v>
      </c>
      <c r="B8" s="35">
        <v>1671</v>
      </c>
      <c r="C8" s="35">
        <v>1560</v>
      </c>
      <c r="D8" s="35">
        <v>1598</v>
      </c>
      <c r="E8" s="35">
        <v>769</v>
      </c>
      <c r="F8" s="35">
        <v>512</v>
      </c>
      <c r="G8" s="35">
        <v>123</v>
      </c>
      <c r="H8" s="35">
        <v>87</v>
      </c>
      <c r="I8" s="35">
        <v>69</v>
      </c>
      <c r="J8" s="322">
        <v>0</v>
      </c>
      <c r="K8" s="35">
        <v>654</v>
      </c>
      <c r="L8" s="35">
        <v>196</v>
      </c>
      <c r="M8" s="35">
        <v>98</v>
      </c>
      <c r="N8" s="37">
        <v>55</v>
      </c>
      <c r="O8" s="37">
        <v>9</v>
      </c>
    </row>
    <row r="9" spans="1:15" ht="17.25" customHeight="1">
      <c r="A9" s="26" t="s">
        <v>9</v>
      </c>
      <c r="B9" s="39">
        <v>2303</v>
      </c>
      <c r="C9" s="39">
        <v>2187</v>
      </c>
      <c r="D9" s="39">
        <v>2365</v>
      </c>
      <c r="E9" s="39">
        <v>1180</v>
      </c>
      <c r="F9" s="39">
        <v>637</v>
      </c>
      <c r="G9" s="39">
        <v>222</v>
      </c>
      <c r="H9" s="39">
        <v>78</v>
      </c>
      <c r="I9" s="39">
        <v>70</v>
      </c>
      <c r="J9" s="323">
        <v>0</v>
      </c>
      <c r="K9" s="39">
        <v>693</v>
      </c>
      <c r="L9" s="39">
        <v>246</v>
      </c>
      <c r="M9" s="39">
        <v>94</v>
      </c>
      <c r="N9" s="41">
        <v>52</v>
      </c>
      <c r="O9" s="41">
        <v>6</v>
      </c>
    </row>
    <row r="10" spans="1:15" ht="17.25" customHeight="1">
      <c r="A10" s="26" t="s">
        <v>10</v>
      </c>
      <c r="B10" s="39">
        <v>2166</v>
      </c>
      <c r="C10" s="39">
        <v>2073</v>
      </c>
      <c r="D10" s="39">
        <v>2119</v>
      </c>
      <c r="E10" s="39">
        <v>1158</v>
      </c>
      <c r="F10" s="39">
        <v>434</v>
      </c>
      <c r="G10" s="39">
        <v>234</v>
      </c>
      <c r="H10" s="39">
        <v>156</v>
      </c>
      <c r="I10" s="39">
        <v>91</v>
      </c>
      <c r="J10" s="39">
        <v>0</v>
      </c>
      <c r="K10" s="39">
        <v>736</v>
      </c>
      <c r="L10" s="39">
        <v>226</v>
      </c>
      <c r="M10" s="39">
        <v>150</v>
      </c>
      <c r="N10" s="41">
        <v>69</v>
      </c>
      <c r="O10" s="41">
        <v>13</v>
      </c>
    </row>
    <row r="11" spans="1:15" ht="17.25" customHeight="1">
      <c r="A11" s="26" t="s">
        <v>28</v>
      </c>
      <c r="B11" s="39">
        <v>1537</v>
      </c>
      <c r="C11" s="39">
        <v>1465</v>
      </c>
      <c r="D11" s="39">
        <v>1494</v>
      </c>
      <c r="E11" s="39">
        <v>693</v>
      </c>
      <c r="F11" s="39">
        <v>425</v>
      </c>
      <c r="G11" s="39">
        <v>178</v>
      </c>
      <c r="H11" s="39">
        <v>64</v>
      </c>
      <c r="I11" s="39">
        <v>105</v>
      </c>
      <c r="J11" s="39">
        <v>0</v>
      </c>
      <c r="K11" s="39">
        <v>608</v>
      </c>
      <c r="L11" s="39">
        <v>172</v>
      </c>
      <c r="M11" s="39">
        <v>41</v>
      </c>
      <c r="N11" s="41">
        <v>15</v>
      </c>
      <c r="O11" s="41">
        <v>1</v>
      </c>
    </row>
    <row r="12" spans="1:15" ht="17.25" customHeight="1">
      <c r="A12" s="26" t="s">
        <v>29</v>
      </c>
      <c r="B12" s="39">
        <v>790</v>
      </c>
      <c r="C12" s="39">
        <v>769</v>
      </c>
      <c r="D12" s="39">
        <v>794</v>
      </c>
      <c r="E12" s="39">
        <v>411</v>
      </c>
      <c r="F12" s="39">
        <v>217</v>
      </c>
      <c r="G12" s="39">
        <v>61</v>
      </c>
      <c r="H12" s="39">
        <v>36</v>
      </c>
      <c r="I12" s="39">
        <v>44</v>
      </c>
      <c r="J12" s="323">
        <v>0</v>
      </c>
      <c r="K12" s="39">
        <v>292</v>
      </c>
      <c r="L12" s="39">
        <v>82</v>
      </c>
      <c r="M12" s="39">
        <v>36</v>
      </c>
      <c r="N12" s="41">
        <v>25</v>
      </c>
      <c r="O12" s="41">
        <v>2</v>
      </c>
    </row>
    <row r="13" spans="1:15" ht="17.25" customHeight="1">
      <c r="A13" s="26" t="s">
        <v>30</v>
      </c>
      <c r="B13" s="39">
        <v>1554</v>
      </c>
      <c r="C13" s="39">
        <v>1499</v>
      </c>
      <c r="D13" s="39">
        <v>1534</v>
      </c>
      <c r="E13" s="39">
        <v>686</v>
      </c>
      <c r="F13" s="39">
        <v>506</v>
      </c>
      <c r="G13" s="39">
        <v>134</v>
      </c>
      <c r="H13" s="39">
        <v>129</v>
      </c>
      <c r="I13" s="39">
        <v>44</v>
      </c>
      <c r="J13" s="39">
        <v>0</v>
      </c>
      <c r="K13" s="39">
        <v>663</v>
      </c>
      <c r="L13" s="39">
        <v>246</v>
      </c>
      <c r="M13" s="39">
        <v>143</v>
      </c>
      <c r="N13" s="41">
        <v>85</v>
      </c>
      <c r="O13" s="41">
        <v>6</v>
      </c>
    </row>
    <row r="14" spans="1:15" ht="17.25" customHeight="1">
      <c r="A14" s="26" t="s">
        <v>31</v>
      </c>
      <c r="B14" s="39">
        <v>880</v>
      </c>
      <c r="C14" s="39">
        <v>850</v>
      </c>
      <c r="D14" s="39">
        <v>859</v>
      </c>
      <c r="E14" s="39">
        <v>453</v>
      </c>
      <c r="F14" s="39">
        <v>233</v>
      </c>
      <c r="G14" s="39">
        <v>56</v>
      </c>
      <c r="H14" s="39">
        <v>51</v>
      </c>
      <c r="I14" s="39">
        <v>57</v>
      </c>
      <c r="J14" s="39">
        <v>0</v>
      </c>
      <c r="K14" s="39">
        <v>302</v>
      </c>
      <c r="L14" s="39">
        <v>94</v>
      </c>
      <c r="M14" s="39">
        <v>46</v>
      </c>
      <c r="N14" s="41">
        <v>39</v>
      </c>
      <c r="O14" s="41">
        <v>5</v>
      </c>
    </row>
    <row r="15" spans="1:15" ht="17.25" customHeight="1">
      <c r="A15" s="26" t="s">
        <v>15</v>
      </c>
      <c r="B15" s="39">
        <v>903</v>
      </c>
      <c r="C15" s="39">
        <v>870</v>
      </c>
      <c r="D15" s="39">
        <v>899</v>
      </c>
      <c r="E15" s="39">
        <v>427</v>
      </c>
      <c r="F15" s="39">
        <v>239</v>
      </c>
      <c r="G15" s="39">
        <v>62</v>
      </c>
      <c r="H15" s="39">
        <v>56</v>
      </c>
      <c r="I15" s="39">
        <v>86</v>
      </c>
      <c r="J15" s="323">
        <v>0</v>
      </c>
      <c r="K15" s="39">
        <v>362</v>
      </c>
      <c r="L15" s="39">
        <v>136</v>
      </c>
      <c r="M15" s="39">
        <v>63</v>
      </c>
      <c r="N15" s="41">
        <v>39</v>
      </c>
      <c r="O15" s="41">
        <v>5</v>
      </c>
    </row>
    <row r="16" spans="1:15" ht="17.25" customHeight="1">
      <c r="A16" s="26" t="s">
        <v>16</v>
      </c>
      <c r="B16" s="39">
        <v>1826</v>
      </c>
      <c r="C16" s="39">
        <v>1774</v>
      </c>
      <c r="D16" s="39">
        <v>1892</v>
      </c>
      <c r="E16" s="39">
        <v>981</v>
      </c>
      <c r="F16" s="39">
        <v>384</v>
      </c>
      <c r="G16" s="39">
        <v>172</v>
      </c>
      <c r="H16" s="39">
        <v>106</v>
      </c>
      <c r="I16" s="39">
        <v>131</v>
      </c>
      <c r="J16" s="39">
        <v>0</v>
      </c>
      <c r="K16" s="39">
        <v>466</v>
      </c>
      <c r="L16" s="39">
        <v>200</v>
      </c>
      <c r="M16" s="39">
        <v>129</v>
      </c>
      <c r="N16" s="41">
        <v>90</v>
      </c>
      <c r="O16" s="41">
        <v>14</v>
      </c>
    </row>
    <row r="17" spans="1:15" ht="17.25" customHeight="1">
      <c r="A17" s="27" t="s">
        <v>32</v>
      </c>
      <c r="B17" s="43">
        <v>1166</v>
      </c>
      <c r="C17" s="43">
        <v>1123</v>
      </c>
      <c r="D17" s="43">
        <v>1127</v>
      </c>
      <c r="E17" s="43">
        <v>675</v>
      </c>
      <c r="F17" s="43">
        <v>315</v>
      </c>
      <c r="G17" s="43">
        <v>28</v>
      </c>
      <c r="H17" s="43">
        <v>48</v>
      </c>
      <c r="I17" s="43">
        <v>57</v>
      </c>
      <c r="J17" s="43">
        <v>0</v>
      </c>
      <c r="K17" s="43">
        <v>311</v>
      </c>
      <c r="L17" s="43">
        <v>119</v>
      </c>
      <c r="M17" s="43">
        <v>50</v>
      </c>
      <c r="N17" s="45">
        <v>27</v>
      </c>
      <c r="O17" s="45">
        <v>4</v>
      </c>
    </row>
    <row r="18" spans="10:18" ht="16.5" customHeight="1">
      <c r="J18" s="249"/>
      <c r="K18" s="298"/>
      <c r="L18" s="298"/>
      <c r="M18" s="298"/>
      <c r="N18" s="298"/>
      <c r="O18" s="187"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8"/>
  <sheetViews>
    <sheetView zoomScalePageLayoutView="0" workbookViewId="0" topLeftCell="A1">
      <selection activeCell="I9" sqref="I9"/>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19"/>
      <c r="H2" s="3" t="s">
        <v>382</v>
      </c>
      <c r="I2" s="3"/>
    </row>
    <row r="3" spans="1:8" ht="21" customHeight="1">
      <c r="A3" s="513" t="s">
        <v>4</v>
      </c>
      <c r="B3" s="522" t="s">
        <v>5</v>
      </c>
      <c r="C3" s="555" t="s">
        <v>71</v>
      </c>
      <c r="D3" s="522" t="s">
        <v>75</v>
      </c>
      <c r="E3" s="522"/>
      <c r="F3" s="522" t="s">
        <v>79</v>
      </c>
      <c r="G3" s="522" t="s">
        <v>96</v>
      </c>
      <c r="H3" s="502" t="s">
        <v>23</v>
      </c>
    </row>
    <row r="4" spans="1:8" ht="21" customHeight="1">
      <c r="A4" s="629"/>
      <c r="B4" s="523"/>
      <c r="C4" s="556"/>
      <c r="D4" s="23" t="s">
        <v>114</v>
      </c>
      <c r="E4" s="23" t="s">
        <v>115</v>
      </c>
      <c r="F4" s="523"/>
      <c r="G4" s="523"/>
      <c r="H4" s="628"/>
    </row>
    <row r="5" spans="1:9" ht="20.25" customHeight="1">
      <c r="A5" s="172" t="s">
        <v>116</v>
      </c>
      <c r="B5" s="183">
        <v>14033</v>
      </c>
      <c r="C5" s="184">
        <v>12177</v>
      </c>
      <c r="D5" s="184">
        <v>605</v>
      </c>
      <c r="E5" s="184">
        <v>439</v>
      </c>
      <c r="F5" s="184">
        <v>536</v>
      </c>
      <c r="G5" s="184">
        <v>102</v>
      </c>
      <c r="H5" s="185">
        <v>174</v>
      </c>
      <c r="I5" s="14"/>
    </row>
    <row r="6" spans="1:9" ht="20.25" customHeight="1">
      <c r="A6" s="165" t="s">
        <v>117</v>
      </c>
      <c r="B6" s="166">
        <v>14012</v>
      </c>
      <c r="C6" s="167">
        <v>12780</v>
      </c>
      <c r="D6" s="186">
        <v>540</v>
      </c>
      <c r="E6" s="186">
        <v>399</v>
      </c>
      <c r="F6" s="167">
        <v>70</v>
      </c>
      <c r="G6" s="167">
        <v>70</v>
      </c>
      <c r="H6" s="168">
        <v>153</v>
      </c>
      <c r="I6" s="14"/>
    </row>
    <row r="7" spans="6:9" ht="16.5" customHeight="1">
      <c r="F7" s="187"/>
      <c r="G7" s="187"/>
      <c r="H7" s="5" t="s">
        <v>200</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937007874015748" footer="0.196850393700787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19"/>
    </row>
    <row r="2" spans="1:18" ht="13.5">
      <c r="A2" s="6"/>
      <c r="B2" s="6"/>
      <c r="C2" s="19"/>
      <c r="R2" s="21" t="s">
        <v>308</v>
      </c>
    </row>
    <row r="3" spans="1:18" ht="24" customHeight="1">
      <c r="A3" s="632" t="s">
        <v>52</v>
      </c>
      <c r="B3" s="585" t="s">
        <v>298</v>
      </c>
      <c r="C3" s="634" t="s">
        <v>217</v>
      </c>
      <c r="D3" s="600"/>
      <c r="E3" s="604" t="s">
        <v>218</v>
      </c>
      <c r="F3" s="635"/>
      <c r="G3" s="635"/>
      <c r="H3" s="635"/>
      <c r="I3" s="635"/>
      <c r="J3" s="604" t="s">
        <v>219</v>
      </c>
      <c r="K3" s="635"/>
      <c r="L3" s="635"/>
      <c r="M3" s="635"/>
      <c r="N3" s="635"/>
      <c r="O3" s="635"/>
      <c r="P3" s="635"/>
      <c r="Q3" s="636" t="s">
        <v>304</v>
      </c>
      <c r="R3" s="630" t="s">
        <v>226</v>
      </c>
    </row>
    <row r="4" spans="1:18" ht="24" customHeight="1">
      <c r="A4" s="633"/>
      <c r="B4" s="586"/>
      <c r="C4" s="30" t="s">
        <v>6</v>
      </c>
      <c r="D4" s="30" t="s">
        <v>214</v>
      </c>
      <c r="E4" s="30" t="s">
        <v>6</v>
      </c>
      <c r="F4" s="30" t="s">
        <v>211</v>
      </c>
      <c r="G4" s="30" t="s">
        <v>212</v>
      </c>
      <c r="H4" s="30" t="s">
        <v>220</v>
      </c>
      <c r="I4" s="30" t="s">
        <v>221</v>
      </c>
      <c r="J4" s="30" t="s">
        <v>6</v>
      </c>
      <c r="K4" s="30" t="s">
        <v>277</v>
      </c>
      <c r="L4" s="30" t="s">
        <v>278</v>
      </c>
      <c r="M4" s="30" t="s">
        <v>279</v>
      </c>
      <c r="N4" s="30" t="s">
        <v>280</v>
      </c>
      <c r="O4" s="30" t="s">
        <v>281</v>
      </c>
      <c r="P4" s="30" t="s">
        <v>282</v>
      </c>
      <c r="Q4" s="637"/>
      <c r="R4" s="631"/>
    </row>
    <row r="5" spans="1:18" ht="21" customHeight="1">
      <c r="A5" s="29" t="s">
        <v>6</v>
      </c>
      <c r="B5" s="31">
        <f>SUM(B6,B7,B8,B9,B10,B11,B12,B13,B14,B15)</f>
        <v>0</v>
      </c>
      <c r="C5" s="31">
        <f>SUM(C6,C7,C8,C9,C10,C11,C12,C13,C14,C15)</f>
        <v>0</v>
      </c>
      <c r="D5" s="32" t="e">
        <f>ROUND(C5/B5,2)</f>
        <v>#DIV/0!</v>
      </c>
      <c r="E5" s="31">
        <f aca="true" t="shared" si="0" ref="E5:P5">SUM(E6,E7,E8,E9,E10,E11,E12,E13,E14,E15)</f>
        <v>0</v>
      </c>
      <c r="F5" s="31">
        <f t="shared" si="0"/>
        <v>0</v>
      </c>
      <c r="G5" s="31">
        <f t="shared" si="0"/>
        <v>0</v>
      </c>
      <c r="H5" s="31">
        <f t="shared" si="0"/>
        <v>0</v>
      </c>
      <c r="I5" s="31">
        <f t="shared" si="0"/>
        <v>0</v>
      </c>
      <c r="J5" s="31">
        <f t="shared" si="0"/>
        <v>0</v>
      </c>
      <c r="K5" s="31">
        <f t="shared" si="0"/>
        <v>0</v>
      </c>
      <c r="L5" s="31">
        <f t="shared" si="0"/>
        <v>0</v>
      </c>
      <c r="M5" s="31">
        <f t="shared" si="0"/>
        <v>0</v>
      </c>
      <c r="N5" s="31">
        <f t="shared" si="0"/>
        <v>0</v>
      </c>
      <c r="O5" s="31">
        <f t="shared" si="0"/>
        <v>0</v>
      </c>
      <c r="P5" s="31">
        <f t="shared" si="0"/>
        <v>0</v>
      </c>
      <c r="Q5" s="31">
        <f>SUM(Q6,Q7,Q8,Q9,Q10,Q11,Q12,Q13,Q14,Q15)</f>
        <v>0</v>
      </c>
      <c r="R5" s="33">
        <f>SUM(R6,R7,R8,R9,R10,R11,R12,R13,R14,R15)</f>
        <v>0</v>
      </c>
    </row>
    <row r="6" spans="1:18" ht="21" customHeight="1">
      <c r="A6" s="34" t="s">
        <v>8</v>
      </c>
      <c r="B6" s="35"/>
      <c r="C6" s="35"/>
      <c r="D6" s="36" t="e">
        <f aca="true" t="shared" si="1" ref="D6:D15">ROUND(C6/B6,2)</f>
        <v>#DIV/0!</v>
      </c>
      <c r="E6" s="35">
        <f>SUM(F6:I6)</f>
        <v>0</v>
      </c>
      <c r="F6" s="35"/>
      <c r="G6" s="35"/>
      <c r="H6" s="35"/>
      <c r="I6" s="35"/>
      <c r="J6" s="35">
        <f>SUM(K6:P6)</f>
        <v>0</v>
      </c>
      <c r="K6" s="35"/>
      <c r="L6" s="35"/>
      <c r="M6" s="35"/>
      <c r="N6" s="35"/>
      <c r="O6" s="35"/>
      <c r="P6" s="35"/>
      <c r="Q6" s="35"/>
      <c r="R6" s="37"/>
    </row>
    <row r="7" spans="1:18" ht="21" customHeight="1">
      <c r="A7" s="38" t="s">
        <v>9</v>
      </c>
      <c r="B7" s="39"/>
      <c r="C7" s="39"/>
      <c r="D7" s="40" t="e">
        <f t="shared" si="1"/>
        <v>#DIV/0!</v>
      </c>
      <c r="E7" s="39">
        <f aca="true" t="shared" si="2" ref="E7:E15">SUM(F7:I7)</f>
        <v>0</v>
      </c>
      <c r="F7" s="39"/>
      <c r="G7" s="39"/>
      <c r="H7" s="39"/>
      <c r="I7" s="39"/>
      <c r="J7" s="39">
        <f aca="true" t="shared" si="3" ref="J7:J15">SUM(K7:P7)</f>
        <v>0</v>
      </c>
      <c r="K7" s="39"/>
      <c r="L7" s="39"/>
      <c r="M7" s="39"/>
      <c r="N7" s="39"/>
      <c r="O7" s="39"/>
      <c r="P7" s="39"/>
      <c r="Q7" s="39"/>
      <c r="R7" s="41"/>
    </row>
    <row r="8" spans="1:18" ht="21" customHeight="1">
      <c r="A8" s="38" t="s">
        <v>10</v>
      </c>
      <c r="B8" s="39"/>
      <c r="C8" s="39"/>
      <c r="D8" s="40" t="e">
        <f t="shared" si="1"/>
        <v>#DIV/0!</v>
      </c>
      <c r="E8" s="39">
        <f t="shared" si="2"/>
        <v>0</v>
      </c>
      <c r="F8" s="39"/>
      <c r="G8" s="39"/>
      <c r="H8" s="39"/>
      <c r="I8" s="39"/>
      <c r="J8" s="39">
        <f t="shared" si="3"/>
        <v>0</v>
      </c>
      <c r="K8" s="39"/>
      <c r="L8" s="39"/>
      <c r="M8" s="39"/>
      <c r="N8" s="39"/>
      <c r="O8" s="39"/>
      <c r="P8" s="39"/>
      <c r="Q8" s="39"/>
      <c r="R8" s="41"/>
    </row>
    <row r="9" spans="1:18" ht="21" customHeight="1">
      <c r="A9" s="38" t="s">
        <v>11</v>
      </c>
      <c r="B9" s="39"/>
      <c r="C9" s="39"/>
      <c r="D9" s="40" t="e">
        <f t="shared" si="1"/>
        <v>#DIV/0!</v>
      </c>
      <c r="E9" s="39">
        <f t="shared" si="2"/>
        <v>0</v>
      </c>
      <c r="F9" s="39"/>
      <c r="G9" s="39"/>
      <c r="H9" s="39"/>
      <c r="I9" s="39"/>
      <c r="J9" s="39">
        <f t="shared" si="3"/>
        <v>0</v>
      </c>
      <c r="K9" s="39"/>
      <c r="L9" s="39"/>
      <c r="M9" s="39"/>
      <c r="N9" s="39"/>
      <c r="O9" s="39"/>
      <c r="P9" s="39"/>
      <c r="Q9" s="39"/>
      <c r="R9" s="41"/>
    </row>
    <row r="10" spans="1:18" ht="21" customHeight="1">
      <c r="A10" s="38" t="s">
        <v>12</v>
      </c>
      <c r="B10" s="39"/>
      <c r="C10" s="39"/>
      <c r="D10" s="40" t="e">
        <f t="shared" si="1"/>
        <v>#DIV/0!</v>
      </c>
      <c r="E10" s="39">
        <f t="shared" si="2"/>
        <v>0</v>
      </c>
      <c r="F10" s="39"/>
      <c r="G10" s="39"/>
      <c r="H10" s="39"/>
      <c r="I10" s="39"/>
      <c r="J10" s="39">
        <f t="shared" si="3"/>
        <v>0</v>
      </c>
      <c r="K10" s="39"/>
      <c r="L10" s="39"/>
      <c r="M10" s="39"/>
      <c r="N10" s="39"/>
      <c r="O10" s="39"/>
      <c r="P10" s="39"/>
      <c r="Q10" s="39"/>
      <c r="R10" s="41"/>
    </row>
    <row r="11" spans="1:18" ht="21" customHeight="1">
      <c r="A11" s="38" t="s">
        <v>13</v>
      </c>
      <c r="B11" s="39"/>
      <c r="C11" s="39"/>
      <c r="D11" s="40" t="e">
        <f t="shared" si="1"/>
        <v>#DIV/0!</v>
      </c>
      <c r="E11" s="39">
        <f t="shared" si="2"/>
        <v>0</v>
      </c>
      <c r="F11" s="39"/>
      <c r="G11" s="39"/>
      <c r="H11" s="39"/>
      <c r="I11" s="39"/>
      <c r="J11" s="39">
        <f t="shared" si="3"/>
        <v>0</v>
      </c>
      <c r="K11" s="39"/>
      <c r="L11" s="39"/>
      <c r="M11" s="39"/>
      <c r="N11" s="39"/>
      <c r="O11" s="39"/>
      <c r="P11" s="39"/>
      <c r="Q11" s="39"/>
      <c r="R11" s="41"/>
    </row>
    <row r="12" spans="1:18" ht="21" customHeight="1">
      <c r="A12" s="38" t="s">
        <v>14</v>
      </c>
      <c r="B12" s="39"/>
      <c r="C12" s="39"/>
      <c r="D12" s="40" t="e">
        <f t="shared" si="1"/>
        <v>#DIV/0!</v>
      </c>
      <c r="E12" s="39">
        <f t="shared" si="2"/>
        <v>0</v>
      </c>
      <c r="F12" s="39"/>
      <c r="G12" s="39"/>
      <c r="H12" s="39"/>
      <c r="I12" s="39"/>
      <c r="J12" s="39">
        <f t="shared" si="3"/>
        <v>0</v>
      </c>
      <c r="K12" s="39"/>
      <c r="L12" s="39"/>
      <c r="M12" s="39"/>
      <c r="N12" s="39"/>
      <c r="O12" s="39"/>
      <c r="P12" s="39"/>
      <c r="Q12" s="39"/>
      <c r="R12" s="41"/>
    </row>
    <row r="13" spans="1:18" ht="21" customHeight="1">
      <c r="A13" s="38" t="s">
        <v>15</v>
      </c>
      <c r="B13" s="39"/>
      <c r="C13" s="39"/>
      <c r="D13" s="40" t="e">
        <f t="shared" si="1"/>
        <v>#DIV/0!</v>
      </c>
      <c r="E13" s="39">
        <f t="shared" si="2"/>
        <v>0</v>
      </c>
      <c r="F13" s="39"/>
      <c r="G13" s="39"/>
      <c r="H13" s="39"/>
      <c r="I13" s="39"/>
      <c r="J13" s="39">
        <f t="shared" si="3"/>
        <v>0</v>
      </c>
      <c r="K13" s="39"/>
      <c r="L13" s="39"/>
      <c r="M13" s="39"/>
      <c r="N13" s="39"/>
      <c r="O13" s="39"/>
      <c r="P13" s="39"/>
      <c r="Q13" s="39"/>
      <c r="R13" s="41"/>
    </row>
    <row r="14" spans="1:18" ht="21" customHeight="1">
      <c r="A14" s="38" t="s">
        <v>16</v>
      </c>
      <c r="B14" s="39"/>
      <c r="C14" s="39"/>
      <c r="D14" s="40" t="e">
        <f t="shared" si="1"/>
        <v>#DIV/0!</v>
      </c>
      <c r="E14" s="39">
        <f t="shared" si="2"/>
        <v>0</v>
      </c>
      <c r="F14" s="39"/>
      <c r="G14" s="39"/>
      <c r="H14" s="39"/>
      <c r="I14" s="39"/>
      <c r="J14" s="39">
        <f t="shared" si="3"/>
        <v>0</v>
      </c>
      <c r="K14" s="39"/>
      <c r="L14" s="39"/>
      <c r="M14" s="39"/>
      <c r="N14" s="39"/>
      <c r="O14" s="39"/>
      <c r="P14" s="39"/>
      <c r="Q14" s="39"/>
      <c r="R14" s="41"/>
    </row>
    <row r="15" spans="1:18" ht="21" customHeight="1">
      <c r="A15" s="42" t="s">
        <v>17</v>
      </c>
      <c r="B15" s="43"/>
      <c r="C15" s="43"/>
      <c r="D15" s="44" t="e">
        <f t="shared" si="1"/>
        <v>#DIV/0!</v>
      </c>
      <c r="E15" s="43">
        <f t="shared" si="2"/>
        <v>0</v>
      </c>
      <c r="F15" s="43"/>
      <c r="G15" s="43"/>
      <c r="H15" s="43"/>
      <c r="I15" s="43"/>
      <c r="J15" s="43">
        <f t="shared" si="3"/>
        <v>0</v>
      </c>
      <c r="K15" s="43"/>
      <c r="L15" s="43"/>
      <c r="M15" s="43"/>
      <c r="N15" s="43"/>
      <c r="O15" s="43"/>
      <c r="P15" s="43"/>
      <c r="Q15" s="43"/>
      <c r="R15" s="45"/>
    </row>
    <row r="16" spans="1:18" s="8" customFormat="1" ht="16.5" customHeight="1">
      <c r="A16" s="46" t="s">
        <v>215</v>
      </c>
      <c r="B16" s="47"/>
      <c r="C16" s="47"/>
      <c r="D16" s="47"/>
      <c r="E16" s="47"/>
      <c r="F16" s="47"/>
      <c r="G16" s="47"/>
      <c r="H16" s="47"/>
      <c r="I16" s="47"/>
      <c r="J16" s="47"/>
      <c r="K16" s="47"/>
      <c r="L16" s="47"/>
      <c r="M16" s="47"/>
      <c r="N16" s="47"/>
      <c r="O16" s="47"/>
      <c r="P16" s="47"/>
      <c r="Q16" s="47"/>
      <c r="R16" s="48" t="s">
        <v>227</v>
      </c>
    </row>
    <row r="17" spans="2:18" ht="13.5">
      <c r="B17" s="10"/>
      <c r="C17" s="10"/>
      <c r="E17" s="10"/>
      <c r="F17" s="10"/>
      <c r="G17" s="10"/>
      <c r="I17" s="10"/>
      <c r="J17" s="10"/>
      <c r="K17" s="10"/>
      <c r="L17" s="10"/>
      <c r="M17" s="10"/>
      <c r="N17" s="10"/>
      <c r="P17" s="10"/>
      <c r="Q17" s="10"/>
      <c r="R17" s="10"/>
    </row>
    <row r="18" ht="13.5">
      <c r="B18" s="10"/>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T33"/>
  <sheetViews>
    <sheetView zoomScalePageLayoutView="0" workbookViewId="0" topLeftCell="A2">
      <selection activeCell="U36" sqref="U36"/>
    </sheetView>
  </sheetViews>
  <sheetFormatPr defaultColWidth="9.00390625" defaultRowHeight="13.5"/>
  <cols>
    <col min="1" max="2" width="6.25390625" style="393" customWidth="1"/>
    <col min="3" max="4" width="5.625" style="393" customWidth="1"/>
    <col min="5" max="9" width="5.00390625" style="393" customWidth="1"/>
    <col min="10" max="10" width="5.625" style="393" customWidth="1"/>
    <col min="11" max="17" width="3.75390625" style="393" customWidth="1"/>
    <col min="18" max="18" width="6.25390625" style="393" customWidth="1"/>
    <col min="19" max="19" width="6.875" style="393" customWidth="1"/>
    <col min="20" max="16384" width="9.00390625" style="393" customWidth="1"/>
  </cols>
  <sheetData>
    <row r="1" spans="1:3" ht="18.75" customHeight="1">
      <c r="A1" s="396" t="s">
        <v>216</v>
      </c>
      <c r="B1" s="396"/>
      <c r="C1" s="397"/>
    </row>
    <row r="2" spans="1:19" ht="13.5">
      <c r="A2" s="396"/>
      <c r="B2" s="396"/>
      <c r="C2" s="397"/>
      <c r="S2" s="398" t="s">
        <v>396</v>
      </c>
    </row>
    <row r="3" spans="1:19" ht="24" customHeight="1">
      <c r="A3" s="646" t="s">
        <v>52</v>
      </c>
      <c r="B3" s="648" t="s">
        <v>298</v>
      </c>
      <c r="C3" s="650" t="s">
        <v>217</v>
      </c>
      <c r="D3" s="651"/>
      <c r="E3" s="652" t="s">
        <v>218</v>
      </c>
      <c r="F3" s="653"/>
      <c r="G3" s="653"/>
      <c r="H3" s="653"/>
      <c r="I3" s="653"/>
      <c r="J3" s="652" t="s">
        <v>219</v>
      </c>
      <c r="K3" s="653"/>
      <c r="L3" s="653"/>
      <c r="M3" s="653"/>
      <c r="N3" s="653"/>
      <c r="O3" s="653"/>
      <c r="P3" s="653"/>
      <c r="Q3" s="653"/>
      <c r="R3" s="644" t="s">
        <v>304</v>
      </c>
      <c r="S3" s="638" t="s">
        <v>226</v>
      </c>
    </row>
    <row r="4" spans="1:19" ht="24" customHeight="1">
      <c r="A4" s="647"/>
      <c r="B4" s="649"/>
      <c r="C4" s="399" t="s">
        <v>6</v>
      </c>
      <c r="D4" s="399" t="s">
        <v>214</v>
      </c>
      <c r="E4" s="399" t="s">
        <v>6</v>
      </c>
      <c r="F4" s="399" t="s">
        <v>211</v>
      </c>
      <c r="G4" s="399" t="s">
        <v>212</v>
      </c>
      <c r="H4" s="399" t="s">
        <v>220</v>
      </c>
      <c r="I4" s="399" t="s">
        <v>221</v>
      </c>
      <c r="J4" s="399" t="s">
        <v>6</v>
      </c>
      <c r="K4" s="399" t="s">
        <v>277</v>
      </c>
      <c r="L4" s="399" t="s">
        <v>278</v>
      </c>
      <c r="M4" s="399" t="s">
        <v>279</v>
      </c>
      <c r="N4" s="399" t="s">
        <v>280</v>
      </c>
      <c r="O4" s="399" t="s">
        <v>281</v>
      </c>
      <c r="P4" s="399" t="s">
        <v>397</v>
      </c>
      <c r="Q4" s="399" t="s">
        <v>398</v>
      </c>
      <c r="R4" s="645"/>
      <c r="S4" s="639"/>
    </row>
    <row r="5" spans="1:20" ht="21" customHeight="1">
      <c r="A5" s="400" t="s">
        <v>6</v>
      </c>
      <c r="B5" s="401">
        <v>13777</v>
      </c>
      <c r="C5" s="401">
        <v>4793</v>
      </c>
      <c r="D5" s="402">
        <v>0.34789867169920885</v>
      </c>
      <c r="E5" s="401">
        <v>1435</v>
      </c>
      <c r="F5" s="401">
        <v>1072</v>
      </c>
      <c r="G5" s="401">
        <v>310</v>
      </c>
      <c r="H5" s="401">
        <v>6</v>
      </c>
      <c r="I5" s="401">
        <v>47</v>
      </c>
      <c r="J5" s="401">
        <v>2578</v>
      </c>
      <c r="K5" s="401">
        <v>751</v>
      </c>
      <c r="L5" s="401">
        <v>397</v>
      </c>
      <c r="M5" s="401">
        <v>450</v>
      </c>
      <c r="N5" s="401">
        <v>184</v>
      </c>
      <c r="O5" s="401">
        <v>308</v>
      </c>
      <c r="P5" s="401">
        <v>284</v>
      </c>
      <c r="Q5" s="401">
        <v>204</v>
      </c>
      <c r="R5" s="401">
        <v>520</v>
      </c>
      <c r="S5" s="403">
        <v>947</v>
      </c>
      <c r="T5" s="404"/>
    </row>
    <row r="6" spans="1:20" ht="21" customHeight="1">
      <c r="A6" s="405" t="s">
        <v>8</v>
      </c>
      <c r="B6" s="406">
        <v>1467</v>
      </c>
      <c r="C6" s="406">
        <v>400</v>
      </c>
      <c r="D6" s="407">
        <v>0.27266530334015</v>
      </c>
      <c r="E6" s="406">
        <v>120</v>
      </c>
      <c r="F6" s="406">
        <v>90</v>
      </c>
      <c r="G6" s="406">
        <v>28</v>
      </c>
      <c r="H6" s="408">
        <v>0</v>
      </c>
      <c r="I6" s="406">
        <v>2</v>
      </c>
      <c r="J6" s="406">
        <v>225</v>
      </c>
      <c r="K6" s="406">
        <v>66</v>
      </c>
      <c r="L6" s="406">
        <v>39</v>
      </c>
      <c r="M6" s="406">
        <v>30</v>
      </c>
      <c r="N6" s="406">
        <v>18</v>
      </c>
      <c r="O6" s="408">
        <v>22</v>
      </c>
      <c r="P6" s="408">
        <v>34</v>
      </c>
      <c r="Q6" s="406">
        <v>16</v>
      </c>
      <c r="R6" s="406">
        <v>44</v>
      </c>
      <c r="S6" s="409">
        <v>97</v>
      </c>
      <c r="T6" s="410"/>
    </row>
    <row r="7" spans="1:20" ht="21" customHeight="1">
      <c r="A7" s="411" t="s">
        <v>9</v>
      </c>
      <c r="B7" s="412">
        <v>2161</v>
      </c>
      <c r="C7" s="412">
        <v>728</v>
      </c>
      <c r="D7" s="413">
        <v>0.33688107357704766</v>
      </c>
      <c r="E7" s="412">
        <v>223</v>
      </c>
      <c r="F7" s="412">
        <v>170</v>
      </c>
      <c r="G7" s="412">
        <v>45</v>
      </c>
      <c r="H7" s="412">
        <v>1</v>
      </c>
      <c r="I7" s="412">
        <v>7</v>
      </c>
      <c r="J7" s="412">
        <v>405</v>
      </c>
      <c r="K7" s="412">
        <v>128</v>
      </c>
      <c r="L7" s="412">
        <v>36</v>
      </c>
      <c r="M7" s="412">
        <v>116</v>
      </c>
      <c r="N7" s="412">
        <v>38</v>
      </c>
      <c r="O7" s="414">
        <v>33</v>
      </c>
      <c r="P7" s="414">
        <v>33</v>
      </c>
      <c r="Q7" s="412">
        <v>21</v>
      </c>
      <c r="R7" s="412">
        <v>25</v>
      </c>
      <c r="S7" s="415">
        <v>139</v>
      </c>
      <c r="T7" s="410"/>
    </row>
    <row r="8" spans="1:20" ht="21" customHeight="1">
      <c r="A8" s="411" t="s">
        <v>10</v>
      </c>
      <c r="B8" s="412">
        <v>2021</v>
      </c>
      <c r="C8" s="412">
        <v>792</v>
      </c>
      <c r="D8" s="413">
        <v>0.39188520534388915</v>
      </c>
      <c r="E8" s="412">
        <v>243</v>
      </c>
      <c r="F8" s="412">
        <v>168</v>
      </c>
      <c r="G8" s="412">
        <v>61</v>
      </c>
      <c r="H8" s="414">
        <v>5</v>
      </c>
      <c r="I8" s="412">
        <v>9</v>
      </c>
      <c r="J8" s="412">
        <v>294</v>
      </c>
      <c r="K8" s="412">
        <v>98</v>
      </c>
      <c r="L8" s="412">
        <v>37</v>
      </c>
      <c r="M8" s="412">
        <v>61</v>
      </c>
      <c r="N8" s="412">
        <v>0</v>
      </c>
      <c r="O8" s="414">
        <v>8</v>
      </c>
      <c r="P8" s="414">
        <v>26</v>
      </c>
      <c r="Q8" s="412">
        <v>64</v>
      </c>
      <c r="R8" s="412">
        <v>170</v>
      </c>
      <c r="S8" s="415">
        <v>150</v>
      </c>
      <c r="T8" s="410"/>
    </row>
    <row r="9" spans="1:20" ht="21" customHeight="1">
      <c r="A9" s="411" t="s">
        <v>11</v>
      </c>
      <c r="B9" s="412">
        <v>1453</v>
      </c>
      <c r="C9" s="412">
        <v>650</v>
      </c>
      <c r="D9" s="416">
        <v>0.4473503097040606</v>
      </c>
      <c r="E9" s="412">
        <v>190</v>
      </c>
      <c r="F9" s="412">
        <v>136</v>
      </c>
      <c r="G9" s="412">
        <v>45</v>
      </c>
      <c r="H9" s="414">
        <v>0</v>
      </c>
      <c r="I9" s="412">
        <v>9</v>
      </c>
      <c r="J9" s="412">
        <v>475</v>
      </c>
      <c r="K9" s="412">
        <v>90</v>
      </c>
      <c r="L9" s="412">
        <v>78</v>
      </c>
      <c r="M9" s="412">
        <v>121</v>
      </c>
      <c r="N9" s="412">
        <v>49</v>
      </c>
      <c r="O9" s="414">
        <v>86</v>
      </c>
      <c r="P9" s="414">
        <v>41</v>
      </c>
      <c r="Q9" s="412">
        <v>10</v>
      </c>
      <c r="R9" s="412">
        <v>21</v>
      </c>
      <c r="S9" s="415">
        <v>115</v>
      </c>
      <c r="T9" s="410"/>
    </row>
    <row r="10" spans="1:20" ht="21" customHeight="1">
      <c r="A10" s="411" t="s">
        <v>12</v>
      </c>
      <c r="B10" s="412">
        <v>743</v>
      </c>
      <c r="C10" s="412">
        <v>208</v>
      </c>
      <c r="D10" s="416">
        <v>0.27994616419919244</v>
      </c>
      <c r="E10" s="412">
        <v>74</v>
      </c>
      <c r="F10" s="412">
        <v>63</v>
      </c>
      <c r="G10" s="412">
        <v>10</v>
      </c>
      <c r="H10" s="414">
        <v>0</v>
      </c>
      <c r="I10" s="412">
        <v>1</v>
      </c>
      <c r="J10" s="412">
        <v>124</v>
      </c>
      <c r="K10" s="412">
        <v>42</v>
      </c>
      <c r="L10" s="412">
        <v>28</v>
      </c>
      <c r="M10" s="412">
        <v>19</v>
      </c>
      <c r="N10" s="412">
        <v>0</v>
      </c>
      <c r="O10" s="412">
        <v>20</v>
      </c>
      <c r="P10" s="412">
        <v>2</v>
      </c>
      <c r="Q10" s="412">
        <v>13</v>
      </c>
      <c r="R10" s="412">
        <v>41</v>
      </c>
      <c r="S10" s="415">
        <v>44</v>
      </c>
      <c r="T10" s="410"/>
    </row>
    <row r="11" spans="1:20" ht="21" customHeight="1">
      <c r="A11" s="411" t="s">
        <v>13</v>
      </c>
      <c r="B11" s="412">
        <v>1453</v>
      </c>
      <c r="C11" s="412">
        <v>379</v>
      </c>
      <c r="D11" s="416">
        <v>0.26083964211975225</v>
      </c>
      <c r="E11" s="412">
        <v>116</v>
      </c>
      <c r="F11" s="412">
        <v>96</v>
      </c>
      <c r="G11" s="412">
        <v>17</v>
      </c>
      <c r="H11" s="414">
        <v>0</v>
      </c>
      <c r="I11" s="412">
        <v>3</v>
      </c>
      <c r="J11" s="412">
        <v>296</v>
      </c>
      <c r="K11" s="412">
        <v>91</v>
      </c>
      <c r="L11" s="412">
        <v>42</v>
      </c>
      <c r="M11" s="412">
        <v>38</v>
      </c>
      <c r="N11" s="412">
        <v>18</v>
      </c>
      <c r="O11" s="414">
        <v>50</v>
      </c>
      <c r="P11" s="414">
        <v>34</v>
      </c>
      <c r="Q11" s="412">
        <v>23</v>
      </c>
      <c r="R11" s="412">
        <v>36</v>
      </c>
      <c r="S11" s="415">
        <v>98</v>
      </c>
      <c r="T11" s="410"/>
    </row>
    <row r="12" spans="1:20" ht="21" customHeight="1">
      <c r="A12" s="411" t="s">
        <v>14</v>
      </c>
      <c r="B12" s="412">
        <v>830</v>
      </c>
      <c r="C12" s="412">
        <v>257</v>
      </c>
      <c r="D12" s="416">
        <v>0.3096385542168675</v>
      </c>
      <c r="E12" s="412">
        <v>72</v>
      </c>
      <c r="F12" s="412">
        <v>55</v>
      </c>
      <c r="G12" s="412">
        <v>16</v>
      </c>
      <c r="H12" s="414">
        <v>0</v>
      </c>
      <c r="I12" s="412">
        <v>1</v>
      </c>
      <c r="J12" s="412">
        <v>148</v>
      </c>
      <c r="K12" s="412">
        <v>53</v>
      </c>
      <c r="L12" s="412">
        <v>29</v>
      </c>
      <c r="M12" s="412">
        <v>11</v>
      </c>
      <c r="N12" s="412">
        <v>11</v>
      </c>
      <c r="O12" s="414">
        <v>14</v>
      </c>
      <c r="P12" s="414">
        <v>17</v>
      </c>
      <c r="Q12" s="412">
        <v>13</v>
      </c>
      <c r="R12" s="412">
        <v>61</v>
      </c>
      <c r="S12" s="415">
        <v>47</v>
      </c>
      <c r="T12" s="410"/>
    </row>
    <row r="13" spans="1:20" ht="21" customHeight="1">
      <c r="A13" s="411" t="s">
        <v>15</v>
      </c>
      <c r="B13" s="412">
        <v>837</v>
      </c>
      <c r="C13" s="412">
        <v>340</v>
      </c>
      <c r="D13" s="416">
        <v>0.4062126642771804</v>
      </c>
      <c r="E13" s="412">
        <v>96</v>
      </c>
      <c r="F13" s="412">
        <v>66</v>
      </c>
      <c r="G13" s="412">
        <v>26</v>
      </c>
      <c r="H13" s="414">
        <v>0</v>
      </c>
      <c r="I13" s="412">
        <v>4</v>
      </c>
      <c r="J13" s="412">
        <v>129</v>
      </c>
      <c r="K13" s="412">
        <v>49</v>
      </c>
      <c r="L13" s="412">
        <v>10</v>
      </c>
      <c r="M13" s="412">
        <v>17</v>
      </c>
      <c r="N13" s="412">
        <v>8</v>
      </c>
      <c r="O13" s="414">
        <v>25</v>
      </c>
      <c r="P13" s="414">
        <v>14</v>
      </c>
      <c r="Q13" s="412">
        <v>6</v>
      </c>
      <c r="R13" s="412">
        <v>8</v>
      </c>
      <c r="S13" s="415">
        <v>59</v>
      </c>
      <c r="T13" s="410"/>
    </row>
    <row r="14" spans="1:20" ht="21" customHeight="1">
      <c r="A14" s="411" t="s">
        <v>16</v>
      </c>
      <c r="B14" s="412">
        <v>1742</v>
      </c>
      <c r="C14" s="412">
        <v>599</v>
      </c>
      <c r="D14" s="416">
        <v>0.343857634902411</v>
      </c>
      <c r="E14" s="412">
        <v>170</v>
      </c>
      <c r="F14" s="412">
        <v>127</v>
      </c>
      <c r="G14" s="412">
        <v>37</v>
      </c>
      <c r="H14" s="414">
        <v>0</v>
      </c>
      <c r="I14" s="412">
        <v>6</v>
      </c>
      <c r="J14" s="412">
        <v>262</v>
      </c>
      <c r="K14" s="412">
        <v>63</v>
      </c>
      <c r="L14" s="412">
        <v>44</v>
      </c>
      <c r="M14" s="412">
        <v>30</v>
      </c>
      <c r="N14" s="412">
        <v>14</v>
      </c>
      <c r="O14" s="414">
        <v>32</v>
      </c>
      <c r="P14" s="414">
        <v>52</v>
      </c>
      <c r="Q14" s="412">
        <v>27</v>
      </c>
      <c r="R14" s="412">
        <v>49</v>
      </c>
      <c r="S14" s="415">
        <v>104</v>
      </c>
      <c r="T14" s="410"/>
    </row>
    <row r="15" spans="1:20" ht="21" customHeight="1">
      <c r="A15" s="417" t="s">
        <v>17</v>
      </c>
      <c r="B15" s="418">
        <v>1070</v>
      </c>
      <c r="C15" s="418">
        <v>440</v>
      </c>
      <c r="D15" s="419">
        <v>0.411214953271028</v>
      </c>
      <c r="E15" s="418">
        <v>131</v>
      </c>
      <c r="F15" s="418">
        <v>101</v>
      </c>
      <c r="G15" s="418">
        <v>25</v>
      </c>
      <c r="H15" s="418">
        <v>0</v>
      </c>
      <c r="I15" s="418">
        <v>5</v>
      </c>
      <c r="J15" s="418">
        <v>220</v>
      </c>
      <c r="K15" s="418">
        <v>71</v>
      </c>
      <c r="L15" s="418">
        <v>54</v>
      </c>
      <c r="M15" s="418">
        <v>7</v>
      </c>
      <c r="N15" s="418">
        <v>28</v>
      </c>
      <c r="O15" s="420">
        <v>18</v>
      </c>
      <c r="P15" s="420">
        <v>31</v>
      </c>
      <c r="Q15" s="418">
        <v>11</v>
      </c>
      <c r="R15" s="418">
        <v>65</v>
      </c>
      <c r="S15" s="421">
        <v>94</v>
      </c>
      <c r="T15" s="410"/>
    </row>
    <row r="16" spans="1:19" s="425" customFormat="1" ht="16.5" customHeight="1">
      <c r="A16" s="422" t="s">
        <v>215</v>
      </c>
      <c r="B16" s="423"/>
      <c r="C16" s="423"/>
      <c r="D16" s="423"/>
      <c r="E16" s="423"/>
      <c r="F16" s="423"/>
      <c r="G16" s="423"/>
      <c r="H16" s="423"/>
      <c r="I16" s="423"/>
      <c r="J16" s="423"/>
      <c r="K16" s="423"/>
      <c r="L16" s="423"/>
      <c r="M16" s="423"/>
      <c r="N16" s="423"/>
      <c r="O16" s="423"/>
      <c r="P16" s="423"/>
      <c r="Q16" s="423"/>
      <c r="R16" s="423"/>
      <c r="S16" s="424" t="s">
        <v>227</v>
      </c>
    </row>
    <row r="17" spans="2:19" ht="13.5">
      <c r="B17" s="426"/>
      <c r="C17" s="426"/>
      <c r="E17" s="426"/>
      <c r="F17" s="426"/>
      <c r="G17" s="426"/>
      <c r="I17" s="426"/>
      <c r="J17" s="426"/>
      <c r="K17" s="426"/>
      <c r="L17" s="426"/>
      <c r="M17" s="426"/>
      <c r="N17" s="426"/>
      <c r="Q17" s="426"/>
      <c r="R17" s="426"/>
      <c r="S17" s="426"/>
    </row>
    <row r="18" spans="2:3" ht="13.5">
      <c r="B18" s="426"/>
      <c r="C18" s="393" t="s">
        <v>399</v>
      </c>
    </row>
    <row r="19" ht="13.5">
      <c r="I19" s="394" t="s">
        <v>400</v>
      </c>
    </row>
    <row r="20" spans="3:9" ht="13.5">
      <c r="C20" s="640" t="s">
        <v>149</v>
      </c>
      <c r="D20" s="642" t="s">
        <v>401</v>
      </c>
      <c r="E20" s="642"/>
      <c r="F20" s="642"/>
      <c r="G20" s="642"/>
      <c r="H20" s="642"/>
      <c r="I20" s="643"/>
    </row>
    <row r="21" spans="3:9" ht="13.5">
      <c r="C21" s="641"/>
      <c r="D21" s="427" t="s">
        <v>402</v>
      </c>
      <c r="E21" s="427" t="s">
        <v>403</v>
      </c>
      <c r="F21" s="427" t="s">
        <v>404</v>
      </c>
      <c r="G21" s="427" t="s">
        <v>405</v>
      </c>
      <c r="H21" s="427" t="s">
        <v>406</v>
      </c>
      <c r="I21" s="428" t="s">
        <v>407</v>
      </c>
    </row>
    <row r="22" spans="3:9" ht="13.5">
      <c r="C22" s="429" t="s">
        <v>408</v>
      </c>
      <c r="D22" s="430">
        <v>264</v>
      </c>
      <c r="E22" s="430">
        <v>537</v>
      </c>
      <c r="F22" s="430">
        <v>131</v>
      </c>
      <c r="G22" s="430">
        <v>211</v>
      </c>
      <c r="H22" s="430">
        <v>234</v>
      </c>
      <c r="I22" s="431">
        <v>58</v>
      </c>
    </row>
    <row r="23" spans="3:9" ht="13.5">
      <c r="C23" s="432" t="s">
        <v>409</v>
      </c>
      <c r="D23" s="433">
        <v>23</v>
      </c>
      <c r="E23" s="433">
        <v>44</v>
      </c>
      <c r="F23" s="433">
        <v>12</v>
      </c>
      <c r="G23" s="433">
        <v>19</v>
      </c>
      <c r="H23" s="433">
        <v>17</v>
      </c>
      <c r="I23" s="434">
        <v>5</v>
      </c>
    </row>
    <row r="24" spans="3:9" ht="13.5">
      <c r="C24" s="435" t="s">
        <v>410</v>
      </c>
      <c r="D24" s="436">
        <v>50</v>
      </c>
      <c r="E24" s="436">
        <v>82</v>
      </c>
      <c r="F24" s="436">
        <v>14</v>
      </c>
      <c r="G24" s="436">
        <v>28</v>
      </c>
      <c r="H24" s="436">
        <v>42</v>
      </c>
      <c r="I24" s="437">
        <v>7</v>
      </c>
    </row>
    <row r="25" spans="3:9" ht="13.5">
      <c r="C25" s="435" t="s">
        <v>411</v>
      </c>
      <c r="D25" s="436">
        <v>58</v>
      </c>
      <c r="E25" s="436">
        <v>77</v>
      </c>
      <c r="F25" s="436">
        <v>29</v>
      </c>
      <c r="G25" s="436">
        <v>29</v>
      </c>
      <c r="H25" s="436">
        <v>42</v>
      </c>
      <c r="I25" s="437">
        <v>8</v>
      </c>
    </row>
    <row r="26" spans="3:9" ht="13.5">
      <c r="C26" s="435" t="s">
        <v>412</v>
      </c>
      <c r="D26" s="436">
        <v>29</v>
      </c>
      <c r="E26" s="436">
        <v>77</v>
      </c>
      <c r="F26" s="436">
        <v>15</v>
      </c>
      <c r="G26" s="436">
        <v>30</v>
      </c>
      <c r="H26" s="436">
        <v>29</v>
      </c>
      <c r="I26" s="437">
        <v>10</v>
      </c>
    </row>
    <row r="27" spans="3:9" ht="13.5">
      <c r="C27" s="435" t="s">
        <v>413</v>
      </c>
      <c r="D27" s="436">
        <v>14</v>
      </c>
      <c r="E27" s="436">
        <v>33</v>
      </c>
      <c r="F27" s="436">
        <v>5</v>
      </c>
      <c r="G27" s="436">
        <v>10</v>
      </c>
      <c r="H27" s="436">
        <v>12</v>
      </c>
      <c r="I27" s="437">
        <v>0</v>
      </c>
    </row>
    <row r="28" spans="3:9" ht="13.5">
      <c r="C28" s="435" t="s">
        <v>414</v>
      </c>
      <c r="D28" s="436">
        <v>22</v>
      </c>
      <c r="E28" s="436">
        <v>45</v>
      </c>
      <c r="F28" s="436">
        <v>11</v>
      </c>
      <c r="G28" s="436">
        <v>14</v>
      </c>
      <c r="H28" s="436">
        <v>18</v>
      </c>
      <c r="I28" s="437">
        <v>6</v>
      </c>
    </row>
    <row r="29" spans="3:9" ht="13.5">
      <c r="C29" s="435" t="s">
        <v>415</v>
      </c>
      <c r="D29" s="436">
        <v>7</v>
      </c>
      <c r="E29" s="436">
        <v>34</v>
      </c>
      <c r="F29" s="436">
        <v>10</v>
      </c>
      <c r="G29" s="436">
        <v>9</v>
      </c>
      <c r="H29" s="436">
        <v>7</v>
      </c>
      <c r="I29" s="437">
        <v>5</v>
      </c>
    </row>
    <row r="30" spans="3:9" ht="13.5">
      <c r="C30" s="435" t="s">
        <v>416</v>
      </c>
      <c r="D30" s="436">
        <v>14</v>
      </c>
      <c r="E30" s="436">
        <v>33</v>
      </c>
      <c r="F30" s="436">
        <v>7</v>
      </c>
      <c r="G30" s="436">
        <v>22</v>
      </c>
      <c r="H30" s="436">
        <v>16</v>
      </c>
      <c r="I30" s="437">
        <v>4</v>
      </c>
    </row>
    <row r="31" spans="3:9" ht="13.5">
      <c r="C31" s="435" t="s">
        <v>417</v>
      </c>
      <c r="D31" s="436">
        <v>32</v>
      </c>
      <c r="E31" s="436">
        <v>61</v>
      </c>
      <c r="F31" s="436">
        <v>14</v>
      </c>
      <c r="G31" s="436">
        <v>24</v>
      </c>
      <c r="H31" s="436">
        <v>31</v>
      </c>
      <c r="I31" s="437">
        <v>8</v>
      </c>
    </row>
    <row r="32" spans="3:9" ht="13.5">
      <c r="C32" s="429" t="s">
        <v>418</v>
      </c>
      <c r="D32" s="430">
        <v>15</v>
      </c>
      <c r="E32" s="430">
        <v>51</v>
      </c>
      <c r="F32" s="430">
        <v>14</v>
      </c>
      <c r="G32" s="430">
        <v>26</v>
      </c>
      <c r="H32" s="430">
        <v>20</v>
      </c>
      <c r="I32" s="431">
        <v>5</v>
      </c>
    </row>
    <row r="33" spans="6:9" ht="13.5">
      <c r="F33" s="438"/>
      <c r="G33" s="438"/>
      <c r="I33" s="394" t="s">
        <v>419</v>
      </c>
    </row>
  </sheetData>
  <sheetProtection/>
  <mergeCells count="9">
    <mergeCell ref="S3:S4"/>
    <mergeCell ref="C20:C21"/>
    <mergeCell ref="D20:I20"/>
    <mergeCell ref="R3:R4"/>
    <mergeCell ref="A3:A4"/>
    <mergeCell ref="B3:B4"/>
    <mergeCell ref="C3:D3"/>
    <mergeCell ref="E3:I3"/>
    <mergeCell ref="J3:Q3"/>
  </mergeCells>
  <printOptions horizontalCentered="1"/>
  <pageMargins left="0.5905511811023623" right="0.5905511811023623" top="6.73228346456693" bottom="0.7874015748031497" header="0.3937007874015748" footer="0.1968503937007874"/>
  <pageSetup horizontalDpi="600" verticalDpi="600" orientation="portrait" paperSize="9" scale="59" r:id="rId1"/>
</worksheet>
</file>

<file path=xl/worksheets/sheet25.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H30" sqref="H30"/>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322</v>
      </c>
      <c r="B1" s="2"/>
      <c r="C1" s="2"/>
      <c r="D1" s="2"/>
    </row>
    <row r="2" spans="1:17" ht="18.75" customHeight="1">
      <c r="A2" s="171" t="s">
        <v>112</v>
      </c>
      <c r="B2" s="171"/>
      <c r="Q2" s="20"/>
    </row>
    <row r="3" spans="1:18" ht="13.5" customHeight="1">
      <c r="A3" s="171"/>
      <c r="B3" s="171"/>
      <c r="L3" s="188"/>
      <c r="M3" s="303"/>
      <c r="N3" s="299"/>
      <c r="O3" s="304" t="s">
        <v>380</v>
      </c>
      <c r="Q3" s="20"/>
      <c r="R3" s="3"/>
    </row>
    <row r="4" spans="1:15" ht="17.25" customHeight="1">
      <c r="A4" s="587" t="s">
        <v>52</v>
      </c>
      <c r="B4" s="622" t="s">
        <v>70</v>
      </c>
      <c r="C4" s="577" t="s">
        <v>5</v>
      </c>
      <c r="D4" s="587"/>
      <c r="E4" s="590" t="s">
        <v>93</v>
      </c>
      <c r="F4" s="625"/>
      <c r="G4" s="626"/>
      <c r="H4" s="577" t="s">
        <v>94</v>
      </c>
      <c r="I4" s="553"/>
      <c r="J4" s="587"/>
      <c r="K4" s="577" t="s">
        <v>95</v>
      </c>
      <c r="L4" s="587"/>
      <c r="M4" s="614" t="s">
        <v>78</v>
      </c>
      <c r="N4" s="189"/>
      <c r="O4" s="189"/>
    </row>
    <row r="5" spans="1:15" ht="17.25" customHeight="1">
      <c r="A5" s="621"/>
      <c r="B5" s="623"/>
      <c r="C5" s="588"/>
      <c r="D5" s="589"/>
      <c r="E5" s="627"/>
      <c r="F5" s="551"/>
      <c r="G5" s="550"/>
      <c r="H5" s="588"/>
      <c r="I5" s="554"/>
      <c r="J5" s="589"/>
      <c r="K5" s="588"/>
      <c r="L5" s="589"/>
      <c r="M5" s="615"/>
      <c r="N5" s="617" t="s">
        <v>81</v>
      </c>
      <c r="O5" s="619" t="s">
        <v>297</v>
      </c>
    </row>
    <row r="6" spans="1:15" ht="17.25" customHeight="1">
      <c r="A6" s="589"/>
      <c r="B6" s="624"/>
      <c r="C6" s="22" t="s">
        <v>22</v>
      </c>
      <c r="D6" s="22" t="s">
        <v>26</v>
      </c>
      <c r="E6" s="23" t="s">
        <v>82</v>
      </c>
      <c r="F6" s="190" t="s">
        <v>59</v>
      </c>
      <c r="G6" s="190" t="s">
        <v>60</v>
      </c>
      <c r="H6" s="190" t="s">
        <v>79</v>
      </c>
      <c r="I6" s="190" t="s">
        <v>92</v>
      </c>
      <c r="J6" s="190" t="s">
        <v>61</v>
      </c>
      <c r="K6" s="190" t="s">
        <v>86</v>
      </c>
      <c r="L6" s="30" t="s">
        <v>88</v>
      </c>
      <c r="M6" s="616"/>
      <c r="N6" s="618"/>
      <c r="O6" s="620"/>
    </row>
    <row r="7" spans="1:15" ht="17.25" customHeight="1">
      <c r="A7" s="24" t="s">
        <v>6</v>
      </c>
      <c r="B7" s="31">
        <f>SUM(B8:B17)</f>
        <v>14731</v>
      </c>
      <c r="C7" s="31">
        <f aca="true" t="shared" si="0" ref="C7:N7">SUM(C8:C17)</f>
        <v>684</v>
      </c>
      <c r="D7" s="31">
        <f t="shared" si="0"/>
        <v>695</v>
      </c>
      <c r="E7" s="31">
        <f t="shared" si="0"/>
        <v>107</v>
      </c>
      <c r="F7" s="31">
        <f t="shared" si="0"/>
        <v>441</v>
      </c>
      <c r="G7" s="31">
        <f t="shared" si="0"/>
        <v>10</v>
      </c>
      <c r="H7" s="31">
        <f t="shared" si="0"/>
        <v>63</v>
      </c>
      <c r="I7" s="31">
        <f t="shared" si="0"/>
        <v>63</v>
      </c>
      <c r="J7" s="31">
        <f t="shared" si="0"/>
        <v>0</v>
      </c>
      <c r="K7" s="31">
        <f t="shared" si="0"/>
        <v>567</v>
      </c>
      <c r="L7" s="31">
        <f t="shared" si="0"/>
        <v>100</v>
      </c>
      <c r="M7" s="31">
        <f t="shared" si="0"/>
        <v>41</v>
      </c>
      <c r="N7" s="33">
        <f t="shared" si="0"/>
        <v>14</v>
      </c>
      <c r="O7" s="33">
        <f>SUM(O8:O17)</f>
        <v>3</v>
      </c>
    </row>
    <row r="8" spans="1:15" ht="17.25" customHeight="1">
      <c r="A8" s="25" t="s">
        <v>27</v>
      </c>
      <c r="B8" s="324">
        <v>1650</v>
      </c>
      <c r="C8" s="324">
        <v>53</v>
      </c>
      <c r="D8" s="324">
        <v>54</v>
      </c>
      <c r="E8" s="324">
        <v>12</v>
      </c>
      <c r="F8" s="324">
        <v>31</v>
      </c>
      <c r="G8" s="324">
        <v>1</v>
      </c>
      <c r="H8" s="324">
        <v>3</v>
      </c>
      <c r="I8" s="324">
        <v>6</v>
      </c>
      <c r="J8" s="325">
        <v>0</v>
      </c>
      <c r="K8" s="324">
        <v>41</v>
      </c>
      <c r="L8" s="324">
        <v>4</v>
      </c>
      <c r="M8" s="324">
        <v>3</v>
      </c>
      <c r="N8" s="326">
        <v>1</v>
      </c>
      <c r="O8" s="326">
        <v>0</v>
      </c>
    </row>
    <row r="9" spans="1:15" ht="17.25" customHeight="1">
      <c r="A9" s="26" t="s">
        <v>9</v>
      </c>
      <c r="B9" s="327">
        <v>2318</v>
      </c>
      <c r="C9" s="327">
        <v>84</v>
      </c>
      <c r="D9" s="327">
        <v>86</v>
      </c>
      <c r="E9" s="327">
        <v>15</v>
      </c>
      <c r="F9" s="327">
        <v>56</v>
      </c>
      <c r="G9" s="327">
        <v>1</v>
      </c>
      <c r="H9" s="327">
        <v>6</v>
      </c>
      <c r="I9" s="327">
        <v>6</v>
      </c>
      <c r="J9" s="328">
        <v>0</v>
      </c>
      <c r="K9" s="327">
        <v>64</v>
      </c>
      <c r="L9" s="327">
        <v>14</v>
      </c>
      <c r="M9" s="327">
        <v>7</v>
      </c>
      <c r="N9" s="329">
        <v>6</v>
      </c>
      <c r="O9" s="329">
        <v>1</v>
      </c>
    </row>
    <row r="10" spans="1:15" ht="17.25" customHeight="1">
      <c r="A10" s="26" t="s">
        <v>10</v>
      </c>
      <c r="B10" s="327">
        <v>2149</v>
      </c>
      <c r="C10" s="327">
        <v>92</v>
      </c>
      <c r="D10" s="327">
        <v>94</v>
      </c>
      <c r="E10" s="327">
        <v>11</v>
      </c>
      <c r="F10" s="327">
        <v>49</v>
      </c>
      <c r="G10" s="327">
        <v>0</v>
      </c>
      <c r="H10" s="327">
        <v>21</v>
      </c>
      <c r="I10" s="327">
        <v>11</v>
      </c>
      <c r="J10" s="327">
        <v>0</v>
      </c>
      <c r="K10" s="327">
        <v>88</v>
      </c>
      <c r="L10" s="327">
        <v>21</v>
      </c>
      <c r="M10" s="327">
        <v>9</v>
      </c>
      <c r="N10" s="329">
        <v>1</v>
      </c>
      <c r="O10" s="329">
        <v>1</v>
      </c>
    </row>
    <row r="11" spans="1:15" ht="17.25" customHeight="1">
      <c r="A11" s="26" t="s">
        <v>28</v>
      </c>
      <c r="B11" s="327">
        <v>1558</v>
      </c>
      <c r="C11" s="327">
        <v>86</v>
      </c>
      <c r="D11" s="327">
        <v>88</v>
      </c>
      <c r="E11" s="327">
        <v>10</v>
      </c>
      <c r="F11" s="327">
        <v>58</v>
      </c>
      <c r="G11" s="327">
        <v>1</v>
      </c>
      <c r="H11" s="327">
        <v>5</v>
      </c>
      <c r="I11" s="327">
        <v>12</v>
      </c>
      <c r="J11" s="327">
        <v>0</v>
      </c>
      <c r="K11" s="327">
        <v>76</v>
      </c>
      <c r="L11" s="327">
        <v>18</v>
      </c>
      <c r="M11" s="327">
        <v>1</v>
      </c>
      <c r="N11" s="329">
        <v>0</v>
      </c>
      <c r="O11" s="329">
        <v>0</v>
      </c>
    </row>
    <row r="12" spans="1:15" ht="17.25" customHeight="1">
      <c r="A12" s="26" t="s">
        <v>29</v>
      </c>
      <c r="B12" s="327">
        <v>824</v>
      </c>
      <c r="C12" s="327">
        <v>42</v>
      </c>
      <c r="D12" s="327">
        <v>42</v>
      </c>
      <c r="E12" s="327">
        <v>4</v>
      </c>
      <c r="F12" s="327">
        <v>28</v>
      </c>
      <c r="G12" s="327">
        <v>3</v>
      </c>
      <c r="H12" s="327">
        <v>2</v>
      </c>
      <c r="I12" s="327">
        <v>5</v>
      </c>
      <c r="J12" s="328">
        <v>0</v>
      </c>
      <c r="K12" s="327">
        <v>41</v>
      </c>
      <c r="L12" s="327">
        <v>5</v>
      </c>
      <c r="M12" s="327">
        <v>1</v>
      </c>
      <c r="N12" s="329">
        <v>1</v>
      </c>
      <c r="O12" s="329">
        <v>0</v>
      </c>
    </row>
    <row r="13" spans="1:15" ht="17.25" customHeight="1">
      <c r="A13" s="26" t="s">
        <v>30</v>
      </c>
      <c r="B13" s="327">
        <v>1574</v>
      </c>
      <c r="C13" s="327">
        <v>78</v>
      </c>
      <c r="D13" s="327">
        <v>81</v>
      </c>
      <c r="E13" s="327">
        <v>6</v>
      </c>
      <c r="F13" s="327">
        <v>62</v>
      </c>
      <c r="G13" s="327">
        <v>0</v>
      </c>
      <c r="H13" s="327">
        <v>7</v>
      </c>
      <c r="I13" s="327">
        <v>3</v>
      </c>
      <c r="J13" s="327">
        <v>0</v>
      </c>
      <c r="K13" s="327">
        <v>73</v>
      </c>
      <c r="L13" s="327">
        <v>4</v>
      </c>
      <c r="M13" s="327">
        <v>7</v>
      </c>
      <c r="N13" s="329">
        <v>2</v>
      </c>
      <c r="O13" s="329">
        <v>0</v>
      </c>
    </row>
    <row r="14" spans="1:15" ht="17.25" customHeight="1">
      <c r="A14" s="26" t="s">
        <v>31</v>
      </c>
      <c r="B14" s="327">
        <v>890</v>
      </c>
      <c r="C14" s="327">
        <v>26</v>
      </c>
      <c r="D14" s="327">
        <v>26</v>
      </c>
      <c r="E14" s="327">
        <v>3</v>
      </c>
      <c r="F14" s="327">
        <v>19</v>
      </c>
      <c r="G14" s="327">
        <v>1</v>
      </c>
      <c r="H14" s="327">
        <v>2</v>
      </c>
      <c r="I14" s="327">
        <v>1</v>
      </c>
      <c r="J14" s="327">
        <v>0</v>
      </c>
      <c r="K14" s="327">
        <v>25</v>
      </c>
      <c r="L14" s="327">
        <v>4</v>
      </c>
      <c r="M14" s="327">
        <v>1</v>
      </c>
      <c r="N14" s="329">
        <v>1</v>
      </c>
      <c r="O14" s="329">
        <v>0</v>
      </c>
    </row>
    <row r="15" spans="1:15" ht="17.25" customHeight="1">
      <c r="A15" s="26" t="s">
        <v>15</v>
      </c>
      <c r="B15" s="327">
        <v>887</v>
      </c>
      <c r="C15" s="327">
        <v>77</v>
      </c>
      <c r="D15" s="327">
        <v>78</v>
      </c>
      <c r="E15" s="327">
        <v>15</v>
      </c>
      <c r="F15" s="327">
        <v>47</v>
      </c>
      <c r="G15" s="327">
        <v>0</v>
      </c>
      <c r="H15" s="327">
        <v>7</v>
      </c>
      <c r="I15" s="327">
        <v>8</v>
      </c>
      <c r="J15" s="328">
        <v>0</v>
      </c>
      <c r="K15" s="327">
        <v>73</v>
      </c>
      <c r="L15" s="327">
        <v>8</v>
      </c>
      <c r="M15" s="327">
        <v>4</v>
      </c>
      <c r="N15" s="329">
        <v>2</v>
      </c>
      <c r="O15" s="329">
        <v>0</v>
      </c>
    </row>
    <row r="16" spans="1:15" ht="17.25" customHeight="1">
      <c r="A16" s="26" t="s">
        <v>16</v>
      </c>
      <c r="B16" s="327">
        <v>1699</v>
      </c>
      <c r="C16" s="327">
        <v>60</v>
      </c>
      <c r="D16" s="327">
        <v>60</v>
      </c>
      <c r="E16" s="327">
        <v>5</v>
      </c>
      <c r="F16" s="327">
        <v>41</v>
      </c>
      <c r="G16" s="327">
        <v>1</v>
      </c>
      <c r="H16" s="327">
        <v>6</v>
      </c>
      <c r="I16" s="327">
        <v>7</v>
      </c>
      <c r="J16" s="327">
        <v>0</v>
      </c>
      <c r="K16" s="327">
        <v>45</v>
      </c>
      <c r="L16" s="327">
        <v>12</v>
      </c>
      <c r="M16" s="327">
        <v>4</v>
      </c>
      <c r="N16" s="329">
        <v>0</v>
      </c>
      <c r="O16" s="329">
        <v>0</v>
      </c>
    </row>
    <row r="17" spans="1:15" ht="17.25" customHeight="1">
      <c r="A17" s="27" t="s">
        <v>32</v>
      </c>
      <c r="B17" s="330">
        <v>1182</v>
      </c>
      <c r="C17" s="330">
        <v>86</v>
      </c>
      <c r="D17" s="330">
        <v>86</v>
      </c>
      <c r="E17" s="330">
        <v>26</v>
      </c>
      <c r="F17" s="330">
        <v>50</v>
      </c>
      <c r="G17" s="330">
        <v>2</v>
      </c>
      <c r="H17" s="330">
        <v>4</v>
      </c>
      <c r="I17" s="330">
        <v>4</v>
      </c>
      <c r="J17" s="330">
        <v>0</v>
      </c>
      <c r="K17" s="330">
        <v>41</v>
      </c>
      <c r="L17" s="330">
        <v>10</v>
      </c>
      <c r="M17" s="330">
        <v>4</v>
      </c>
      <c r="N17" s="331">
        <v>0</v>
      </c>
      <c r="O17" s="331">
        <v>1</v>
      </c>
    </row>
    <row r="18" spans="10:18" ht="16.5" customHeight="1">
      <c r="J18" s="249"/>
      <c r="K18" s="298"/>
      <c r="L18" s="298"/>
      <c r="M18" s="298"/>
      <c r="N18" s="298"/>
      <c r="O18" s="187"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H16"/>
  <sheetViews>
    <sheetView zoomScalePageLayoutView="0" workbookViewId="0" topLeftCell="A1">
      <selection activeCell="O35" sqref="O35"/>
    </sheetView>
  </sheetViews>
  <sheetFormatPr defaultColWidth="9.00390625" defaultRowHeight="13.5"/>
  <cols>
    <col min="1" max="13" width="7.25390625" style="356" customWidth="1"/>
    <col min="14" max="16384" width="9.00390625" style="356" customWidth="1"/>
  </cols>
  <sheetData>
    <row r="1" spans="1:8" ht="18.75" customHeight="1">
      <c r="A1" s="368" t="s">
        <v>363</v>
      </c>
      <c r="B1" s="358"/>
      <c r="C1" s="358"/>
      <c r="D1" s="359"/>
      <c r="E1" s="359"/>
      <c r="F1" s="359"/>
      <c r="G1" s="359"/>
      <c r="H1" s="359"/>
    </row>
    <row r="2" spans="1:8" ht="13.5" customHeight="1">
      <c r="A2" s="358"/>
      <c r="B2" s="358"/>
      <c r="C2" s="358"/>
      <c r="D2" s="358"/>
      <c r="E2" s="358"/>
      <c r="F2" s="358"/>
      <c r="G2" s="358"/>
      <c r="H2" s="357" t="s">
        <v>380</v>
      </c>
    </row>
    <row r="3" spans="1:8" ht="17.25" customHeight="1">
      <c r="A3" s="656" t="s">
        <v>362</v>
      </c>
      <c r="B3" s="658" t="s">
        <v>361</v>
      </c>
      <c r="C3" s="660" t="s">
        <v>360</v>
      </c>
      <c r="D3" s="658" t="s">
        <v>359</v>
      </c>
      <c r="E3" s="658"/>
      <c r="F3" s="660" t="s">
        <v>358</v>
      </c>
      <c r="G3" s="660" t="s">
        <v>357</v>
      </c>
      <c r="H3" s="654" t="s">
        <v>356</v>
      </c>
    </row>
    <row r="4" spans="1:8" ht="17.25" customHeight="1">
      <c r="A4" s="657"/>
      <c r="B4" s="659"/>
      <c r="C4" s="661"/>
      <c r="D4" s="367" t="s">
        <v>355</v>
      </c>
      <c r="E4" s="367" t="s">
        <v>354</v>
      </c>
      <c r="F4" s="661"/>
      <c r="G4" s="661"/>
      <c r="H4" s="655"/>
    </row>
    <row r="5" spans="1:8" ht="17.25" customHeight="1">
      <c r="A5" s="366" t="s">
        <v>353</v>
      </c>
      <c r="B5" s="373">
        <v>615</v>
      </c>
      <c r="C5" s="373">
        <v>186</v>
      </c>
      <c r="D5" s="373">
        <v>795</v>
      </c>
      <c r="E5" s="373">
        <v>19</v>
      </c>
      <c r="F5" s="373">
        <v>69</v>
      </c>
      <c r="G5" s="373">
        <v>7</v>
      </c>
      <c r="H5" s="374">
        <v>35</v>
      </c>
    </row>
    <row r="6" spans="1:8" ht="17.25" customHeight="1">
      <c r="A6" s="365" t="s">
        <v>352</v>
      </c>
      <c r="B6" s="364">
        <v>43</v>
      </c>
      <c r="C6" s="364">
        <v>9</v>
      </c>
      <c r="D6" s="364">
        <v>35</v>
      </c>
      <c r="E6" s="364">
        <v>0</v>
      </c>
      <c r="F6" s="364">
        <v>4</v>
      </c>
      <c r="G6" s="364">
        <v>0</v>
      </c>
      <c r="H6" s="363">
        <v>3</v>
      </c>
    </row>
    <row r="7" spans="1:8" ht="17.25" customHeight="1">
      <c r="A7" s="365" t="s">
        <v>0</v>
      </c>
      <c r="B7" s="364">
        <v>72</v>
      </c>
      <c r="C7" s="364">
        <v>17</v>
      </c>
      <c r="D7" s="364">
        <v>67</v>
      </c>
      <c r="E7" s="364">
        <v>0</v>
      </c>
      <c r="F7" s="364">
        <v>10</v>
      </c>
      <c r="G7" s="364">
        <v>0</v>
      </c>
      <c r="H7" s="363">
        <v>2</v>
      </c>
    </row>
    <row r="8" spans="1:8" ht="17.25" customHeight="1">
      <c r="A8" s="365" t="s">
        <v>1</v>
      </c>
      <c r="B8" s="364">
        <v>89</v>
      </c>
      <c r="C8" s="364">
        <v>33</v>
      </c>
      <c r="D8" s="364">
        <v>140</v>
      </c>
      <c r="E8" s="364">
        <v>8</v>
      </c>
      <c r="F8" s="364">
        <v>12</v>
      </c>
      <c r="G8" s="364">
        <v>1</v>
      </c>
      <c r="H8" s="363">
        <v>9</v>
      </c>
    </row>
    <row r="9" spans="1:8" ht="17.25" customHeight="1">
      <c r="A9" s="365" t="s">
        <v>139</v>
      </c>
      <c r="B9" s="364">
        <v>78</v>
      </c>
      <c r="C9" s="364">
        <v>36</v>
      </c>
      <c r="D9" s="364">
        <v>160</v>
      </c>
      <c r="E9" s="364">
        <v>11</v>
      </c>
      <c r="F9" s="364">
        <v>11</v>
      </c>
      <c r="G9" s="364">
        <v>1</v>
      </c>
      <c r="H9" s="363">
        <v>5</v>
      </c>
    </row>
    <row r="10" spans="1:8" ht="17.25" customHeight="1">
      <c r="A10" s="365" t="s">
        <v>351</v>
      </c>
      <c r="B10" s="364">
        <v>37</v>
      </c>
      <c r="C10" s="364">
        <v>8</v>
      </c>
      <c r="D10" s="364">
        <v>26</v>
      </c>
      <c r="E10" s="364">
        <v>0</v>
      </c>
      <c r="F10" s="364">
        <v>3</v>
      </c>
      <c r="G10" s="364">
        <v>0</v>
      </c>
      <c r="H10" s="363">
        <v>3</v>
      </c>
    </row>
    <row r="11" spans="1:8" ht="17.25" customHeight="1">
      <c r="A11" s="365" t="s">
        <v>350</v>
      </c>
      <c r="B11" s="364">
        <v>73</v>
      </c>
      <c r="C11" s="364">
        <v>18</v>
      </c>
      <c r="D11" s="364">
        <v>74</v>
      </c>
      <c r="E11" s="364">
        <v>0</v>
      </c>
      <c r="F11" s="364">
        <v>8</v>
      </c>
      <c r="G11" s="364">
        <v>0</v>
      </c>
      <c r="H11" s="363">
        <v>1</v>
      </c>
    </row>
    <row r="12" spans="1:8" ht="17.25" customHeight="1">
      <c r="A12" s="365" t="s">
        <v>349</v>
      </c>
      <c r="B12" s="364">
        <v>22</v>
      </c>
      <c r="C12" s="364">
        <v>6</v>
      </c>
      <c r="D12" s="364">
        <v>16</v>
      </c>
      <c r="E12" s="379">
        <v>0</v>
      </c>
      <c r="F12" s="364">
        <v>1</v>
      </c>
      <c r="G12" s="364">
        <v>0</v>
      </c>
      <c r="H12" s="363">
        <v>0</v>
      </c>
    </row>
    <row r="13" spans="1:8" ht="17.25" customHeight="1">
      <c r="A13" s="365" t="s">
        <v>2</v>
      </c>
      <c r="B13" s="364">
        <v>76</v>
      </c>
      <c r="C13" s="364">
        <v>21</v>
      </c>
      <c r="D13" s="364">
        <v>81</v>
      </c>
      <c r="E13" s="364">
        <v>0</v>
      </c>
      <c r="F13" s="364">
        <v>7</v>
      </c>
      <c r="G13" s="364">
        <v>1</v>
      </c>
      <c r="H13" s="363">
        <v>3</v>
      </c>
    </row>
    <row r="14" spans="1:8" ht="17.25" customHeight="1">
      <c r="A14" s="365" t="s">
        <v>3</v>
      </c>
      <c r="B14" s="364">
        <v>43</v>
      </c>
      <c r="C14" s="364">
        <v>8</v>
      </c>
      <c r="D14" s="364">
        <v>34</v>
      </c>
      <c r="E14" s="364">
        <v>0</v>
      </c>
      <c r="F14" s="364">
        <v>5</v>
      </c>
      <c r="G14" s="364">
        <v>2</v>
      </c>
      <c r="H14" s="363">
        <v>5</v>
      </c>
    </row>
    <row r="15" spans="1:8" ht="17.25" customHeight="1">
      <c r="A15" s="362" t="s">
        <v>143</v>
      </c>
      <c r="B15" s="361">
        <v>82</v>
      </c>
      <c r="C15" s="361">
        <v>30</v>
      </c>
      <c r="D15" s="361">
        <v>162</v>
      </c>
      <c r="E15" s="361">
        <v>0</v>
      </c>
      <c r="F15" s="361">
        <v>8</v>
      </c>
      <c r="G15" s="361">
        <v>2</v>
      </c>
      <c r="H15" s="360">
        <v>4</v>
      </c>
    </row>
    <row r="16" spans="1:8" ht="16.5" customHeight="1">
      <c r="A16" s="359"/>
      <c r="B16" s="359"/>
      <c r="C16" s="359"/>
      <c r="D16" s="358"/>
      <c r="E16" s="358"/>
      <c r="F16" s="358"/>
      <c r="G16" s="358"/>
      <c r="H16" s="357" t="s">
        <v>227</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3937007874015748"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97"/>
  <sheetViews>
    <sheetView zoomScalePageLayoutView="0" workbookViewId="0" topLeftCell="A76">
      <selection activeCell="F118" sqref="F118"/>
    </sheetView>
  </sheetViews>
  <sheetFormatPr defaultColWidth="9.00390625" defaultRowHeight="13.5"/>
  <cols>
    <col min="1" max="15" width="5.875" style="145" customWidth="1"/>
    <col min="16" max="16384" width="9.00390625" style="145" customWidth="1"/>
  </cols>
  <sheetData>
    <row r="1" spans="1:12" ht="14.25" customHeight="1">
      <c r="A1" s="11" t="s">
        <v>299</v>
      </c>
      <c r="B1" s="13"/>
      <c r="C1" s="13"/>
      <c r="D1" s="13"/>
      <c r="E1" s="13"/>
      <c r="F1" s="13"/>
      <c r="G1" s="13"/>
      <c r="H1" s="13"/>
      <c r="I1" s="13"/>
      <c r="J1" s="13"/>
      <c r="K1" s="13"/>
      <c r="L1" s="13"/>
    </row>
    <row r="2" spans="1:12" ht="13.5" customHeight="1">
      <c r="A2" s="13"/>
      <c r="B2" s="13"/>
      <c r="C2" s="13"/>
      <c r="D2" s="13"/>
      <c r="E2" s="13"/>
      <c r="F2" s="13"/>
      <c r="G2" s="13"/>
      <c r="H2" s="13"/>
      <c r="I2" s="13"/>
      <c r="J2" s="13"/>
      <c r="K2" s="13"/>
      <c r="L2" s="13"/>
    </row>
    <row r="3" spans="1:12" ht="13.5" customHeight="1">
      <c r="A3" s="1" t="s">
        <v>97</v>
      </c>
      <c r="B3" s="13"/>
      <c r="C3" s="13"/>
      <c r="D3" s="13"/>
      <c r="E3" s="13"/>
      <c r="F3" s="13"/>
      <c r="G3" s="13"/>
      <c r="H3" s="13"/>
      <c r="I3" s="13"/>
      <c r="J3" s="13"/>
      <c r="K3" s="13"/>
      <c r="L3" s="13"/>
    </row>
    <row r="4" spans="1:12" ht="13.5" customHeight="1">
      <c r="A4" s="13"/>
      <c r="B4" s="13"/>
      <c r="C4" s="13"/>
      <c r="D4" s="13"/>
      <c r="E4" s="13"/>
      <c r="F4" s="13"/>
      <c r="G4" s="13"/>
      <c r="H4" s="13"/>
      <c r="I4" s="13"/>
      <c r="J4" s="13"/>
      <c r="K4" s="13"/>
      <c r="L4" s="13"/>
    </row>
    <row r="5" spans="1:12" ht="13.5" customHeight="1">
      <c r="A5" s="1" t="s">
        <v>196</v>
      </c>
      <c r="B5" s="13"/>
      <c r="C5" s="13"/>
      <c r="D5" s="13"/>
      <c r="E5" s="13"/>
      <c r="F5" s="13"/>
      <c r="G5" s="13"/>
      <c r="H5" s="13"/>
      <c r="I5" s="13"/>
      <c r="J5" s="13"/>
      <c r="K5" s="13"/>
      <c r="L5" s="13"/>
    </row>
    <row r="6" spans="1:12" ht="13.5" customHeight="1">
      <c r="A6" s="1" t="s">
        <v>98</v>
      </c>
      <c r="B6" s="13"/>
      <c r="C6" s="13"/>
      <c r="D6" s="13"/>
      <c r="E6" s="13"/>
      <c r="F6" s="13"/>
      <c r="G6" s="13"/>
      <c r="H6" s="13"/>
      <c r="I6" s="13"/>
      <c r="J6" s="13"/>
      <c r="K6" s="3" t="s">
        <v>383</v>
      </c>
      <c r="L6" s="13"/>
    </row>
    <row r="7" spans="1:12" ht="12" customHeight="1">
      <c r="A7" s="662" t="s">
        <v>4</v>
      </c>
      <c r="B7" s="664" t="s">
        <v>33</v>
      </c>
      <c r="C7" s="665"/>
      <c r="D7" s="502" t="s">
        <v>99</v>
      </c>
      <c r="E7" s="513"/>
      <c r="F7" s="502" t="s">
        <v>100</v>
      </c>
      <c r="G7" s="513"/>
      <c r="H7" s="664" t="s">
        <v>101</v>
      </c>
      <c r="I7" s="665"/>
      <c r="J7" s="664" t="s">
        <v>65</v>
      </c>
      <c r="K7" s="668"/>
      <c r="L7" s="13"/>
    </row>
    <row r="8" spans="1:12" ht="12" customHeight="1">
      <c r="A8" s="663"/>
      <c r="B8" s="30" t="s">
        <v>22</v>
      </c>
      <c r="C8" s="30" t="s">
        <v>26</v>
      </c>
      <c r="D8" s="30" t="s">
        <v>22</v>
      </c>
      <c r="E8" s="30" t="s">
        <v>26</v>
      </c>
      <c r="F8" s="30" t="s">
        <v>22</v>
      </c>
      <c r="G8" s="30" t="s">
        <v>26</v>
      </c>
      <c r="H8" s="30" t="s">
        <v>22</v>
      </c>
      <c r="I8" s="30" t="s">
        <v>26</v>
      </c>
      <c r="J8" s="30" t="s">
        <v>22</v>
      </c>
      <c r="K8" s="170" t="s">
        <v>26</v>
      </c>
      <c r="L8" s="13"/>
    </row>
    <row r="9" spans="1:12" ht="12" customHeight="1">
      <c r="A9" s="173" t="s">
        <v>36</v>
      </c>
      <c r="B9" s="31">
        <f>SUM(B10:B19)</f>
        <v>1744</v>
      </c>
      <c r="C9" s="31">
        <f aca="true" t="shared" si="0" ref="C9:K9">SUM(C10:C19)</f>
        <v>1949</v>
      </c>
      <c r="D9" s="31">
        <f t="shared" si="0"/>
        <v>1057</v>
      </c>
      <c r="E9" s="31">
        <f t="shared" si="0"/>
        <v>1210</v>
      </c>
      <c r="F9" s="31">
        <f t="shared" si="0"/>
        <v>158</v>
      </c>
      <c r="G9" s="31">
        <f t="shared" si="0"/>
        <v>167</v>
      </c>
      <c r="H9" s="31">
        <f t="shared" si="0"/>
        <v>58</v>
      </c>
      <c r="I9" s="31">
        <f t="shared" si="0"/>
        <v>62</v>
      </c>
      <c r="J9" s="31">
        <f t="shared" si="0"/>
        <v>471</v>
      </c>
      <c r="K9" s="33">
        <f t="shared" si="0"/>
        <v>510</v>
      </c>
      <c r="L9" s="13"/>
    </row>
    <row r="10" spans="1:12" ht="12" customHeight="1">
      <c r="A10" s="174" t="s">
        <v>37</v>
      </c>
      <c r="B10" s="175">
        <v>210</v>
      </c>
      <c r="C10" s="175">
        <v>248</v>
      </c>
      <c r="D10" s="35">
        <v>134</v>
      </c>
      <c r="E10" s="35">
        <v>164</v>
      </c>
      <c r="F10" s="35">
        <v>10</v>
      </c>
      <c r="G10" s="35">
        <v>12</v>
      </c>
      <c r="H10" s="35">
        <v>7</v>
      </c>
      <c r="I10" s="35">
        <v>8</v>
      </c>
      <c r="J10" s="35">
        <v>59</v>
      </c>
      <c r="K10" s="37">
        <v>64</v>
      </c>
      <c r="L10" s="13"/>
    </row>
    <row r="11" spans="1:12" ht="12" customHeight="1">
      <c r="A11" s="176" t="s">
        <v>9</v>
      </c>
      <c r="B11" s="177">
        <v>293</v>
      </c>
      <c r="C11" s="177">
        <v>342</v>
      </c>
      <c r="D11" s="39">
        <v>154</v>
      </c>
      <c r="E11" s="39">
        <v>187</v>
      </c>
      <c r="F11" s="39">
        <v>34</v>
      </c>
      <c r="G11" s="39">
        <v>38</v>
      </c>
      <c r="H11" s="39">
        <v>4</v>
      </c>
      <c r="I11" s="39">
        <v>4</v>
      </c>
      <c r="J11" s="39">
        <v>101</v>
      </c>
      <c r="K11" s="41">
        <v>113</v>
      </c>
      <c r="L11" s="13"/>
    </row>
    <row r="12" spans="1:12" ht="12" customHeight="1">
      <c r="A12" s="176" t="s">
        <v>10</v>
      </c>
      <c r="B12" s="177">
        <v>321</v>
      </c>
      <c r="C12" s="177">
        <v>348</v>
      </c>
      <c r="D12" s="39">
        <v>192</v>
      </c>
      <c r="E12" s="39">
        <v>214</v>
      </c>
      <c r="F12" s="39">
        <v>35</v>
      </c>
      <c r="G12" s="39">
        <v>35</v>
      </c>
      <c r="H12" s="39">
        <v>13</v>
      </c>
      <c r="I12" s="39">
        <v>13</v>
      </c>
      <c r="J12" s="39">
        <v>81</v>
      </c>
      <c r="K12" s="41">
        <v>86</v>
      </c>
      <c r="L12" s="13"/>
    </row>
    <row r="13" spans="1:12" ht="12" customHeight="1">
      <c r="A13" s="176" t="s">
        <v>38</v>
      </c>
      <c r="B13" s="177">
        <v>185</v>
      </c>
      <c r="C13" s="177">
        <v>204</v>
      </c>
      <c r="D13" s="39">
        <v>105</v>
      </c>
      <c r="E13" s="39">
        <v>118</v>
      </c>
      <c r="F13" s="39">
        <v>11</v>
      </c>
      <c r="G13" s="39">
        <v>12</v>
      </c>
      <c r="H13" s="39">
        <v>4</v>
      </c>
      <c r="I13" s="39">
        <v>4</v>
      </c>
      <c r="J13" s="39">
        <v>65</v>
      </c>
      <c r="K13" s="41">
        <v>70</v>
      </c>
      <c r="L13" s="13"/>
    </row>
    <row r="14" spans="1:12" ht="12" customHeight="1">
      <c r="A14" s="176" t="s">
        <v>39</v>
      </c>
      <c r="B14" s="177">
        <v>117</v>
      </c>
      <c r="C14" s="177">
        <v>140</v>
      </c>
      <c r="D14" s="39">
        <v>88</v>
      </c>
      <c r="E14" s="39">
        <v>106</v>
      </c>
      <c r="F14" s="39">
        <v>8</v>
      </c>
      <c r="G14" s="39">
        <v>9</v>
      </c>
      <c r="H14" s="39">
        <v>2</v>
      </c>
      <c r="I14" s="39">
        <v>2</v>
      </c>
      <c r="J14" s="39">
        <v>19</v>
      </c>
      <c r="K14" s="41">
        <v>23</v>
      </c>
      <c r="L14" s="13"/>
    </row>
    <row r="15" spans="1:12" ht="12" customHeight="1">
      <c r="A15" s="176" t="s">
        <v>40</v>
      </c>
      <c r="B15" s="177">
        <v>157</v>
      </c>
      <c r="C15" s="177">
        <v>170</v>
      </c>
      <c r="D15" s="39">
        <v>101</v>
      </c>
      <c r="E15" s="39">
        <v>109</v>
      </c>
      <c r="F15" s="39">
        <v>12</v>
      </c>
      <c r="G15" s="39">
        <v>13</v>
      </c>
      <c r="H15" s="39">
        <v>12</v>
      </c>
      <c r="I15" s="39">
        <v>13</v>
      </c>
      <c r="J15" s="39">
        <v>32</v>
      </c>
      <c r="K15" s="41">
        <v>35</v>
      </c>
      <c r="L15" s="13"/>
    </row>
    <row r="16" spans="1:12" ht="12" customHeight="1">
      <c r="A16" s="176" t="s">
        <v>41</v>
      </c>
      <c r="B16" s="177">
        <v>89</v>
      </c>
      <c r="C16" s="177">
        <v>94</v>
      </c>
      <c r="D16" s="39">
        <v>43</v>
      </c>
      <c r="E16" s="39">
        <v>46</v>
      </c>
      <c r="F16" s="39">
        <v>12</v>
      </c>
      <c r="G16" s="39">
        <v>12</v>
      </c>
      <c r="H16" s="39">
        <v>2</v>
      </c>
      <c r="I16" s="39">
        <v>2</v>
      </c>
      <c r="J16" s="39">
        <v>32</v>
      </c>
      <c r="K16" s="41">
        <v>34</v>
      </c>
      <c r="L16" s="13"/>
    </row>
    <row r="17" spans="1:12" ht="12" customHeight="1">
      <c r="A17" s="176" t="s">
        <v>15</v>
      </c>
      <c r="B17" s="177">
        <v>113</v>
      </c>
      <c r="C17" s="177">
        <v>120</v>
      </c>
      <c r="D17" s="39">
        <v>78</v>
      </c>
      <c r="E17" s="39">
        <v>85</v>
      </c>
      <c r="F17" s="39">
        <v>10</v>
      </c>
      <c r="G17" s="39">
        <v>10</v>
      </c>
      <c r="H17" s="39">
        <v>5</v>
      </c>
      <c r="I17" s="39">
        <v>5</v>
      </c>
      <c r="J17" s="39">
        <v>20</v>
      </c>
      <c r="K17" s="41">
        <v>20</v>
      </c>
      <c r="L17" s="13"/>
    </row>
    <row r="18" spans="1:12" ht="12" customHeight="1">
      <c r="A18" s="176" t="s">
        <v>16</v>
      </c>
      <c r="B18" s="177">
        <v>166</v>
      </c>
      <c r="C18" s="177">
        <v>187</v>
      </c>
      <c r="D18" s="39">
        <v>111</v>
      </c>
      <c r="E18" s="39">
        <v>128</v>
      </c>
      <c r="F18" s="39">
        <v>18</v>
      </c>
      <c r="G18" s="39">
        <v>18</v>
      </c>
      <c r="H18" s="39">
        <v>3</v>
      </c>
      <c r="I18" s="39">
        <v>4</v>
      </c>
      <c r="J18" s="39">
        <v>34</v>
      </c>
      <c r="K18" s="41">
        <v>37</v>
      </c>
      <c r="L18" s="13"/>
    </row>
    <row r="19" spans="1:12" ht="12" customHeight="1">
      <c r="A19" s="178" t="s">
        <v>42</v>
      </c>
      <c r="B19" s="179">
        <v>93</v>
      </c>
      <c r="C19" s="179">
        <v>96</v>
      </c>
      <c r="D19" s="43">
        <v>51</v>
      </c>
      <c r="E19" s="43">
        <v>53</v>
      </c>
      <c r="F19" s="43">
        <v>8</v>
      </c>
      <c r="G19" s="43">
        <v>8</v>
      </c>
      <c r="H19" s="43">
        <v>6</v>
      </c>
      <c r="I19" s="43">
        <v>7</v>
      </c>
      <c r="J19" s="43">
        <v>28</v>
      </c>
      <c r="K19" s="45">
        <v>28</v>
      </c>
      <c r="L19" s="13"/>
    </row>
    <row r="20" spans="1:12" ht="13.5" customHeight="1">
      <c r="A20" s="13"/>
      <c r="B20" s="13"/>
      <c r="C20" s="13"/>
      <c r="D20" s="13"/>
      <c r="E20" s="13"/>
      <c r="F20" s="13"/>
      <c r="G20" s="13"/>
      <c r="H20" s="13"/>
      <c r="I20" s="13"/>
      <c r="J20" s="13"/>
      <c r="K20" s="5" t="s">
        <v>200</v>
      </c>
      <c r="L20" s="13"/>
    </row>
    <row r="21" spans="1:15" ht="13.5" customHeight="1">
      <c r="A21" s="1" t="s">
        <v>102</v>
      </c>
      <c r="B21" s="13"/>
      <c r="C21" s="13"/>
      <c r="D21" s="13"/>
      <c r="E21" s="13"/>
      <c r="F21" s="13"/>
      <c r="G21" s="13"/>
      <c r="H21" s="13"/>
      <c r="I21" s="13"/>
      <c r="J21" s="13"/>
      <c r="K21" s="13"/>
      <c r="L21" s="13"/>
      <c r="O21" s="3" t="s">
        <v>385</v>
      </c>
    </row>
    <row r="22" spans="1:15" ht="12" customHeight="1">
      <c r="A22" s="662" t="s">
        <v>4</v>
      </c>
      <c r="B22" s="664" t="s">
        <v>33</v>
      </c>
      <c r="C22" s="665"/>
      <c r="D22" s="502" t="s">
        <v>99</v>
      </c>
      <c r="E22" s="513"/>
      <c r="F22" s="502" t="s">
        <v>103</v>
      </c>
      <c r="G22" s="513"/>
      <c r="H22" s="664" t="s">
        <v>101</v>
      </c>
      <c r="I22" s="665"/>
      <c r="J22" s="666" t="s">
        <v>104</v>
      </c>
      <c r="K22" s="667"/>
      <c r="L22" s="666" t="s">
        <v>105</v>
      </c>
      <c r="M22" s="667"/>
      <c r="N22" s="664" t="s">
        <v>65</v>
      </c>
      <c r="O22" s="668"/>
    </row>
    <row r="23" spans="1:15" ht="12" customHeight="1">
      <c r="A23" s="663"/>
      <c r="B23" s="30" t="s">
        <v>22</v>
      </c>
      <c r="C23" s="30" t="s">
        <v>26</v>
      </c>
      <c r="D23" s="30" t="s">
        <v>22</v>
      </c>
      <c r="E23" s="30" t="s">
        <v>26</v>
      </c>
      <c r="F23" s="30" t="s">
        <v>22</v>
      </c>
      <c r="G23" s="30" t="s">
        <v>26</v>
      </c>
      <c r="H23" s="30" t="s">
        <v>22</v>
      </c>
      <c r="I23" s="30" t="s">
        <v>26</v>
      </c>
      <c r="J23" s="30" t="s">
        <v>22</v>
      </c>
      <c r="K23" s="170" t="s">
        <v>26</v>
      </c>
      <c r="L23" s="30" t="s">
        <v>22</v>
      </c>
      <c r="M23" s="170" t="s">
        <v>26</v>
      </c>
      <c r="N23" s="30" t="s">
        <v>22</v>
      </c>
      <c r="O23" s="170" t="s">
        <v>26</v>
      </c>
    </row>
    <row r="24" spans="1:15" ht="12" customHeight="1">
      <c r="A24" s="173" t="s">
        <v>36</v>
      </c>
      <c r="B24" s="31">
        <f>SUM(B25:B34)</f>
        <v>1799</v>
      </c>
      <c r="C24" s="31">
        <f aca="true" t="shared" si="1" ref="C24:O24">SUM(C25:C34)</f>
        <v>2010</v>
      </c>
      <c r="D24" s="31">
        <f t="shared" si="1"/>
        <v>680</v>
      </c>
      <c r="E24" s="31">
        <f t="shared" si="1"/>
        <v>766</v>
      </c>
      <c r="F24" s="31">
        <f t="shared" si="1"/>
        <v>148</v>
      </c>
      <c r="G24" s="31">
        <f t="shared" si="1"/>
        <v>159</v>
      </c>
      <c r="H24" s="31">
        <f t="shared" si="1"/>
        <v>428</v>
      </c>
      <c r="I24" s="31">
        <f t="shared" si="1"/>
        <v>487</v>
      </c>
      <c r="J24" s="31">
        <f t="shared" si="1"/>
        <v>274</v>
      </c>
      <c r="K24" s="31">
        <f t="shared" si="1"/>
        <v>307</v>
      </c>
      <c r="L24" s="31">
        <f t="shared" si="1"/>
        <v>103</v>
      </c>
      <c r="M24" s="31">
        <f t="shared" si="1"/>
        <v>109</v>
      </c>
      <c r="N24" s="31">
        <f t="shared" si="1"/>
        <v>166</v>
      </c>
      <c r="O24" s="33">
        <f t="shared" si="1"/>
        <v>182</v>
      </c>
    </row>
    <row r="25" spans="1:15" ht="12" customHeight="1">
      <c r="A25" s="174" t="s">
        <v>37</v>
      </c>
      <c r="B25" s="175">
        <v>208</v>
      </c>
      <c r="C25" s="175">
        <v>245</v>
      </c>
      <c r="D25" s="35">
        <v>59</v>
      </c>
      <c r="E25" s="35">
        <v>69</v>
      </c>
      <c r="F25" s="35">
        <v>12</v>
      </c>
      <c r="G25" s="35">
        <v>14</v>
      </c>
      <c r="H25" s="35">
        <v>64</v>
      </c>
      <c r="I25" s="35">
        <v>83</v>
      </c>
      <c r="J25" s="35">
        <v>59</v>
      </c>
      <c r="K25" s="37">
        <v>65</v>
      </c>
      <c r="L25" s="35">
        <v>2</v>
      </c>
      <c r="M25" s="37">
        <v>2</v>
      </c>
      <c r="N25" s="35">
        <v>12</v>
      </c>
      <c r="O25" s="37">
        <v>12</v>
      </c>
    </row>
    <row r="26" spans="1:15" ht="12" customHeight="1">
      <c r="A26" s="176" t="s">
        <v>9</v>
      </c>
      <c r="B26" s="177">
        <v>295</v>
      </c>
      <c r="C26" s="177">
        <v>344</v>
      </c>
      <c r="D26" s="39">
        <v>113</v>
      </c>
      <c r="E26" s="39">
        <v>141</v>
      </c>
      <c r="F26" s="39">
        <v>22</v>
      </c>
      <c r="G26" s="39">
        <v>25</v>
      </c>
      <c r="H26" s="39">
        <v>65</v>
      </c>
      <c r="I26" s="39">
        <v>69</v>
      </c>
      <c r="J26" s="39">
        <v>30</v>
      </c>
      <c r="K26" s="41">
        <v>34</v>
      </c>
      <c r="L26" s="39">
        <v>9</v>
      </c>
      <c r="M26" s="41">
        <v>11</v>
      </c>
      <c r="N26" s="39">
        <v>56</v>
      </c>
      <c r="O26" s="41">
        <v>64</v>
      </c>
    </row>
    <row r="27" spans="1:15" ht="12" customHeight="1">
      <c r="A27" s="176" t="s">
        <v>10</v>
      </c>
      <c r="B27" s="177">
        <v>321</v>
      </c>
      <c r="C27" s="177">
        <v>349</v>
      </c>
      <c r="D27" s="39">
        <v>133</v>
      </c>
      <c r="E27" s="39">
        <v>143</v>
      </c>
      <c r="F27" s="39">
        <v>21</v>
      </c>
      <c r="G27" s="39">
        <v>21</v>
      </c>
      <c r="H27" s="39">
        <v>81</v>
      </c>
      <c r="I27" s="39">
        <v>92</v>
      </c>
      <c r="J27" s="39">
        <v>47</v>
      </c>
      <c r="K27" s="41">
        <v>52</v>
      </c>
      <c r="L27" s="39">
        <v>13</v>
      </c>
      <c r="M27" s="41">
        <v>13</v>
      </c>
      <c r="N27" s="39">
        <v>26</v>
      </c>
      <c r="O27" s="41">
        <v>28</v>
      </c>
    </row>
    <row r="28" spans="1:15" ht="12" customHeight="1">
      <c r="A28" s="176" t="s">
        <v>38</v>
      </c>
      <c r="B28" s="177">
        <v>224</v>
      </c>
      <c r="C28" s="177">
        <v>248</v>
      </c>
      <c r="D28" s="39">
        <v>80</v>
      </c>
      <c r="E28" s="39">
        <v>90</v>
      </c>
      <c r="F28" s="39">
        <v>19</v>
      </c>
      <c r="G28" s="39">
        <v>22</v>
      </c>
      <c r="H28" s="39">
        <v>63</v>
      </c>
      <c r="I28" s="39">
        <v>69</v>
      </c>
      <c r="J28" s="39">
        <v>17</v>
      </c>
      <c r="K28" s="41">
        <v>18</v>
      </c>
      <c r="L28" s="39">
        <v>35</v>
      </c>
      <c r="M28" s="41">
        <v>38</v>
      </c>
      <c r="N28" s="39">
        <v>10</v>
      </c>
      <c r="O28" s="41">
        <v>11</v>
      </c>
    </row>
    <row r="29" spans="1:15" ht="12" customHeight="1">
      <c r="A29" s="176" t="s">
        <v>39</v>
      </c>
      <c r="B29" s="177">
        <v>120</v>
      </c>
      <c r="C29" s="177">
        <v>143</v>
      </c>
      <c r="D29" s="39">
        <v>49</v>
      </c>
      <c r="E29" s="39">
        <v>57</v>
      </c>
      <c r="F29" s="39">
        <v>9</v>
      </c>
      <c r="G29" s="39">
        <v>10</v>
      </c>
      <c r="H29" s="39">
        <v>18</v>
      </c>
      <c r="I29" s="39">
        <v>25</v>
      </c>
      <c r="J29" s="39">
        <v>34</v>
      </c>
      <c r="K29" s="41">
        <v>40</v>
      </c>
      <c r="L29" s="39">
        <v>6</v>
      </c>
      <c r="M29" s="41">
        <v>6</v>
      </c>
      <c r="N29" s="39">
        <v>4</v>
      </c>
      <c r="O29" s="41">
        <v>5</v>
      </c>
    </row>
    <row r="30" spans="1:15" ht="12" customHeight="1">
      <c r="A30" s="176" t="s">
        <v>40</v>
      </c>
      <c r="B30" s="177">
        <v>167</v>
      </c>
      <c r="C30" s="177">
        <v>180</v>
      </c>
      <c r="D30" s="39">
        <v>67</v>
      </c>
      <c r="E30" s="39">
        <v>71</v>
      </c>
      <c r="F30" s="39">
        <v>10</v>
      </c>
      <c r="G30" s="39">
        <v>11</v>
      </c>
      <c r="H30" s="39">
        <v>46</v>
      </c>
      <c r="I30" s="39">
        <v>51</v>
      </c>
      <c r="J30" s="39">
        <v>19</v>
      </c>
      <c r="K30" s="41">
        <v>20</v>
      </c>
      <c r="L30" s="39">
        <v>19</v>
      </c>
      <c r="M30" s="41">
        <v>20</v>
      </c>
      <c r="N30" s="39">
        <v>6</v>
      </c>
      <c r="O30" s="41">
        <v>7</v>
      </c>
    </row>
    <row r="31" spans="1:15" ht="12" customHeight="1">
      <c r="A31" s="176" t="s">
        <v>41</v>
      </c>
      <c r="B31" s="177">
        <v>90</v>
      </c>
      <c r="C31" s="177">
        <v>95</v>
      </c>
      <c r="D31" s="39">
        <v>28</v>
      </c>
      <c r="E31" s="39">
        <v>29</v>
      </c>
      <c r="F31" s="39">
        <v>17</v>
      </c>
      <c r="G31" s="39">
        <v>17</v>
      </c>
      <c r="H31" s="39">
        <v>5</v>
      </c>
      <c r="I31" s="39">
        <v>7</v>
      </c>
      <c r="J31" s="39">
        <v>19</v>
      </c>
      <c r="K31" s="41">
        <v>21</v>
      </c>
      <c r="L31" s="39">
        <v>8</v>
      </c>
      <c r="M31" s="41">
        <v>8</v>
      </c>
      <c r="N31" s="39">
        <v>13</v>
      </c>
      <c r="O31" s="41">
        <v>13</v>
      </c>
    </row>
    <row r="32" spans="1:15" ht="12" customHeight="1">
      <c r="A32" s="176" t="s">
        <v>15</v>
      </c>
      <c r="B32" s="177">
        <v>113</v>
      </c>
      <c r="C32" s="177">
        <v>122</v>
      </c>
      <c r="D32" s="39">
        <v>38</v>
      </c>
      <c r="E32" s="39">
        <v>44</v>
      </c>
      <c r="F32" s="39">
        <v>14</v>
      </c>
      <c r="G32" s="39">
        <v>14</v>
      </c>
      <c r="H32" s="39">
        <v>24</v>
      </c>
      <c r="I32" s="39">
        <v>25</v>
      </c>
      <c r="J32" s="39">
        <v>16</v>
      </c>
      <c r="K32" s="41">
        <v>17</v>
      </c>
      <c r="L32" s="39">
        <v>3</v>
      </c>
      <c r="M32" s="41">
        <v>3</v>
      </c>
      <c r="N32" s="39">
        <v>18</v>
      </c>
      <c r="O32" s="41">
        <v>19</v>
      </c>
    </row>
    <row r="33" spans="1:15" ht="12" customHeight="1">
      <c r="A33" s="176" t="s">
        <v>16</v>
      </c>
      <c r="B33" s="177">
        <v>168</v>
      </c>
      <c r="C33" s="177">
        <v>189</v>
      </c>
      <c r="D33" s="39">
        <v>90</v>
      </c>
      <c r="E33" s="39">
        <v>98</v>
      </c>
      <c r="F33" s="39">
        <v>18</v>
      </c>
      <c r="G33" s="39">
        <v>19</v>
      </c>
      <c r="H33" s="39">
        <v>27</v>
      </c>
      <c r="I33" s="39">
        <v>30</v>
      </c>
      <c r="J33" s="39">
        <v>13</v>
      </c>
      <c r="K33" s="41">
        <v>20</v>
      </c>
      <c r="L33" s="39">
        <v>6</v>
      </c>
      <c r="M33" s="41">
        <v>6</v>
      </c>
      <c r="N33" s="39">
        <v>14</v>
      </c>
      <c r="O33" s="41">
        <v>16</v>
      </c>
    </row>
    <row r="34" spans="1:15" ht="12" customHeight="1">
      <c r="A34" s="178" t="s">
        <v>42</v>
      </c>
      <c r="B34" s="179">
        <v>93</v>
      </c>
      <c r="C34" s="179">
        <v>95</v>
      </c>
      <c r="D34" s="43">
        <v>23</v>
      </c>
      <c r="E34" s="43">
        <v>24</v>
      </c>
      <c r="F34" s="43">
        <v>6</v>
      </c>
      <c r="G34" s="43">
        <v>6</v>
      </c>
      <c r="H34" s="43">
        <v>35</v>
      </c>
      <c r="I34" s="43">
        <v>36</v>
      </c>
      <c r="J34" s="43">
        <v>20</v>
      </c>
      <c r="K34" s="45">
        <v>20</v>
      </c>
      <c r="L34" s="43">
        <v>2</v>
      </c>
      <c r="M34" s="45">
        <v>2</v>
      </c>
      <c r="N34" s="43">
        <v>7</v>
      </c>
      <c r="O34" s="45">
        <v>7</v>
      </c>
    </row>
    <row r="35" spans="1:15" ht="13.5" customHeight="1">
      <c r="A35" s="13"/>
      <c r="B35" s="13"/>
      <c r="C35" s="13"/>
      <c r="D35" s="13"/>
      <c r="E35" s="13"/>
      <c r="F35" s="13"/>
      <c r="G35" s="13"/>
      <c r="H35" s="13"/>
      <c r="I35" s="13"/>
      <c r="J35" s="13"/>
      <c r="K35" s="13"/>
      <c r="L35" s="13"/>
      <c r="O35" s="5" t="s">
        <v>200</v>
      </c>
    </row>
    <row r="36" spans="1:12" ht="13.5" customHeight="1">
      <c r="A36" s="1" t="s">
        <v>197</v>
      </c>
      <c r="B36" s="13"/>
      <c r="C36" s="13"/>
      <c r="D36" s="13"/>
      <c r="E36" s="13"/>
      <c r="F36" s="13"/>
      <c r="G36" s="13"/>
      <c r="H36" s="13"/>
      <c r="I36" s="13"/>
      <c r="J36" s="13"/>
      <c r="K36" s="13"/>
      <c r="L36" s="13"/>
    </row>
    <row r="37" spans="1:12" ht="13.5" customHeight="1">
      <c r="A37" s="1" t="s">
        <v>98</v>
      </c>
      <c r="B37" s="13"/>
      <c r="C37" s="13"/>
      <c r="D37" s="13"/>
      <c r="E37" s="13"/>
      <c r="F37" s="13"/>
      <c r="G37" s="13"/>
      <c r="H37" s="13"/>
      <c r="I37" s="13"/>
      <c r="J37" s="13"/>
      <c r="K37" s="3" t="s">
        <v>383</v>
      </c>
      <c r="L37" s="13"/>
    </row>
    <row r="38" spans="1:12" ht="12" customHeight="1">
      <c r="A38" s="662" t="s">
        <v>4</v>
      </c>
      <c r="B38" s="664" t="s">
        <v>33</v>
      </c>
      <c r="C38" s="665"/>
      <c r="D38" s="502" t="s">
        <v>99</v>
      </c>
      <c r="E38" s="513"/>
      <c r="F38" s="502" t="s">
        <v>100</v>
      </c>
      <c r="G38" s="513"/>
      <c r="H38" s="664" t="s">
        <v>101</v>
      </c>
      <c r="I38" s="665"/>
      <c r="J38" s="664" t="s">
        <v>65</v>
      </c>
      <c r="K38" s="668"/>
      <c r="L38" s="13"/>
    </row>
    <row r="39" spans="1:12" ht="12" customHeight="1">
      <c r="A39" s="663"/>
      <c r="B39" s="30" t="s">
        <v>22</v>
      </c>
      <c r="C39" s="30" t="s">
        <v>26</v>
      </c>
      <c r="D39" s="30" t="s">
        <v>22</v>
      </c>
      <c r="E39" s="30" t="s">
        <v>26</v>
      </c>
      <c r="F39" s="30" t="s">
        <v>22</v>
      </c>
      <c r="G39" s="30" t="s">
        <v>26</v>
      </c>
      <c r="H39" s="30" t="s">
        <v>22</v>
      </c>
      <c r="I39" s="30" t="s">
        <v>26</v>
      </c>
      <c r="J39" s="30" t="s">
        <v>22</v>
      </c>
      <c r="K39" s="170" t="s">
        <v>26</v>
      </c>
      <c r="L39" s="13"/>
    </row>
    <row r="40" spans="1:12" ht="12" customHeight="1">
      <c r="A40" s="173" t="s">
        <v>36</v>
      </c>
      <c r="B40" s="31">
        <f>SUM(B41:B50)</f>
        <v>1502</v>
      </c>
      <c r="C40" s="31">
        <f aca="true" t="shared" si="2" ref="C40:K40">SUM(C41:C50)</f>
        <v>1526</v>
      </c>
      <c r="D40" s="31">
        <f t="shared" si="2"/>
        <v>530</v>
      </c>
      <c r="E40" s="31">
        <f t="shared" si="2"/>
        <v>541</v>
      </c>
      <c r="F40" s="31">
        <f t="shared" si="2"/>
        <v>228</v>
      </c>
      <c r="G40" s="31">
        <f t="shared" si="2"/>
        <v>228</v>
      </c>
      <c r="H40" s="31">
        <f t="shared" si="2"/>
        <v>124</v>
      </c>
      <c r="I40" s="31">
        <f t="shared" si="2"/>
        <v>124</v>
      </c>
      <c r="J40" s="31">
        <f t="shared" si="2"/>
        <v>620</v>
      </c>
      <c r="K40" s="33">
        <f t="shared" si="2"/>
        <v>633</v>
      </c>
      <c r="L40" s="13"/>
    </row>
    <row r="41" spans="1:12" ht="12" customHeight="1">
      <c r="A41" s="174" t="s">
        <v>37</v>
      </c>
      <c r="B41" s="175">
        <v>146</v>
      </c>
      <c r="C41" s="175">
        <v>151</v>
      </c>
      <c r="D41" s="35">
        <v>45</v>
      </c>
      <c r="E41" s="35">
        <v>45</v>
      </c>
      <c r="F41" s="35">
        <v>17</v>
      </c>
      <c r="G41" s="35">
        <v>17</v>
      </c>
      <c r="H41" s="35">
        <v>6</v>
      </c>
      <c r="I41" s="35">
        <v>6</v>
      </c>
      <c r="J41" s="35">
        <v>78</v>
      </c>
      <c r="K41" s="37">
        <v>83</v>
      </c>
      <c r="L41" s="13"/>
    </row>
    <row r="42" spans="1:12" ht="12" customHeight="1">
      <c r="A42" s="176" t="s">
        <v>9</v>
      </c>
      <c r="B42" s="177">
        <v>263</v>
      </c>
      <c r="C42" s="177">
        <v>272</v>
      </c>
      <c r="D42" s="39">
        <v>102</v>
      </c>
      <c r="E42" s="39">
        <v>108</v>
      </c>
      <c r="F42" s="39">
        <v>37</v>
      </c>
      <c r="G42" s="39">
        <v>37</v>
      </c>
      <c r="H42" s="39">
        <v>17</v>
      </c>
      <c r="I42" s="39">
        <v>17</v>
      </c>
      <c r="J42" s="39">
        <v>107</v>
      </c>
      <c r="K42" s="41">
        <v>110</v>
      </c>
      <c r="L42" s="13"/>
    </row>
    <row r="43" spans="1:12" ht="12" customHeight="1">
      <c r="A43" s="176" t="s">
        <v>10</v>
      </c>
      <c r="B43" s="177">
        <v>283</v>
      </c>
      <c r="C43" s="177">
        <v>284</v>
      </c>
      <c r="D43" s="39">
        <v>93</v>
      </c>
      <c r="E43" s="39">
        <v>93</v>
      </c>
      <c r="F43" s="39">
        <v>48</v>
      </c>
      <c r="G43" s="39">
        <v>48</v>
      </c>
      <c r="H43" s="39">
        <v>11</v>
      </c>
      <c r="I43" s="39">
        <v>11</v>
      </c>
      <c r="J43" s="39">
        <v>131</v>
      </c>
      <c r="K43" s="41">
        <v>132</v>
      </c>
      <c r="L43" s="13"/>
    </row>
    <row r="44" spans="1:12" ht="12" customHeight="1">
      <c r="A44" s="176" t="s">
        <v>38</v>
      </c>
      <c r="B44" s="177">
        <v>84</v>
      </c>
      <c r="C44" s="177">
        <v>85</v>
      </c>
      <c r="D44" s="39">
        <v>32</v>
      </c>
      <c r="E44" s="39">
        <v>32</v>
      </c>
      <c r="F44" s="39">
        <v>21</v>
      </c>
      <c r="G44" s="39">
        <v>21</v>
      </c>
      <c r="H44" s="39">
        <v>5</v>
      </c>
      <c r="I44" s="39">
        <v>5</v>
      </c>
      <c r="J44" s="39">
        <v>26</v>
      </c>
      <c r="K44" s="41">
        <v>27</v>
      </c>
      <c r="L44" s="13"/>
    </row>
    <row r="45" spans="1:12" ht="12" customHeight="1">
      <c r="A45" s="176" t="s">
        <v>39</v>
      </c>
      <c r="B45" s="177">
        <v>69</v>
      </c>
      <c r="C45" s="177">
        <v>72</v>
      </c>
      <c r="D45" s="39">
        <v>28</v>
      </c>
      <c r="E45" s="39">
        <v>31</v>
      </c>
      <c r="F45" s="39">
        <v>8</v>
      </c>
      <c r="G45" s="39">
        <v>8</v>
      </c>
      <c r="H45" s="39">
        <v>7</v>
      </c>
      <c r="I45" s="39">
        <v>7</v>
      </c>
      <c r="J45" s="39">
        <v>26</v>
      </c>
      <c r="K45" s="41">
        <v>26</v>
      </c>
      <c r="L45" s="13"/>
    </row>
    <row r="46" spans="1:12" ht="12" customHeight="1">
      <c r="A46" s="176" t="s">
        <v>40</v>
      </c>
      <c r="B46" s="177">
        <v>150</v>
      </c>
      <c r="C46" s="177">
        <v>154</v>
      </c>
      <c r="D46" s="39">
        <v>46</v>
      </c>
      <c r="E46" s="39">
        <v>48</v>
      </c>
      <c r="F46" s="39">
        <v>29</v>
      </c>
      <c r="G46" s="39">
        <v>29</v>
      </c>
      <c r="H46" s="39">
        <v>26</v>
      </c>
      <c r="I46" s="39">
        <v>26</v>
      </c>
      <c r="J46" s="39">
        <v>49</v>
      </c>
      <c r="K46" s="41">
        <v>51</v>
      </c>
      <c r="L46" s="13"/>
    </row>
    <row r="47" spans="1:12" ht="12" customHeight="1">
      <c r="A47" s="176" t="s">
        <v>41</v>
      </c>
      <c r="B47" s="177">
        <v>123</v>
      </c>
      <c r="C47" s="177">
        <v>123</v>
      </c>
      <c r="D47" s="39">
        <v>34</v>
      </c>
      <c r="E47" s="39">
        <v>34</v>
      </c>
      <c r="F47" s="39">
        <v>14</v>
      </c>
      <c r="G47" s="39">
        <v>14</v>
      </c>
      <c r="H47" s="39">
        <v>15</v>
      </c>
      <c r="I47" s="39">
        <v>15</v>
      </c>
      <c r="J47" s="39">
        <v>60</v>
      </c>
      <c r="K47" s="41">
        <v>60</v>
      </c>
      <c r="L47" s="13"/>
    </row>
    <row r="48" spans="1:12" ht="12" customHeight="1">
      <c r="A48" s="176" t="s">
        <v>15</v>
      </c>
      <c r="B48" s="177">
        <v>135</v>
      </c>
      <c r="C48" s="177">
        <v>135</v>
      </c>
      <c r="D48" s="39">
        <v>55</v>
      </c>
      <c r="E48" s="39">
        <v>55</v>
      </c>
      <c r="F48" s="39">
        <v>22</v>
      </c>
      <c r="G48" s="39">
        <v>22</v>
      </c>
      <c r="H48" s="39">
        <v>16</v>
      </c>
      <c r="I48" s="39">
        <v>16</v>
      </c>
      <c r="J48" s="39">
        <v>42</v>
      </c>
      <c r="K48" s="41">
        <v>42</v>
      </c>
      <c r="L48" s="13"/>
    </row>
    <row r="49" spans="1:12" ht="12" customHeight="1">
      <c r="A49" s="176" t="s">
        <v>16</v>
      </c>
      <c r="B49" s="177">
        <v>145</v>
      </c>
      <c r="C49" s="177">
        <v>146</v>
      </c>
      <c r="D49" s="39">
        <v>60</v>
      </c>
      <c r="E49" s="39">
        <v>60</v>
      </c>
      <c r="F49" s="39">
        <v>21</v>
      </c>
      <c r="G49" s="39">
        <v>21</v>
      </c>
      <c r="H49" s="39">
        <v>15</v>
      </c>
      <c r="I49" s="39">
        <v>15</v>
      </c>
      <c r="J49" s="39">
        <v>49</v>
      </c>
      <c r="K49" s="41">
        <v>50</v>
      </c>
      <c r="L49" s="13"/>
    </row>
    <row r="50" spans="1:12" ht="12" customHeight="1">
      <c r="A50" s="178" t="s">
        <v>42</v>
      </c>
      <c r="B50" s="179">
        <v>104</v>
      </c>
      <c r="C50" s="179">
        <v>104</v>
      </c>
      <c r="D50" s="43">
        <v>35</v>
      </c>
      <c r="E50" s="43">
        <v>35</v>
      </c>
      <c r="F50" s="43">
        <v>11</v>
      </c>
      <c r="G50" s="43">
        <v>11</v>
      </c>
      <c r="H50" s="43">
        <v>6</v>
      </c>
      <c r="I50" s="43">
        <v>6</v>
      </c>
      <c r="J50" s="43">
        <v>52</v>
      </c>
      <c r="K50" s="45">
        <v>52</v>
      </c>
      <c r="L50" s="13"/>
    </row>
    <row r="51" spans="1:12" ht="13.5" customHeight="1">
      <c r="A51" s="13"/>
      <c r="B51" s="13"/>
      <c r="C51" s="13"/>
      <c r="D51" s="13"/>
      <c r="E51" s="13"/>
      <c r="F51" s="13"/>
      <c r="G51" s="13"/>
      <c r="H51" s="13"/>
      <c r="I51" s="13"/>
      <c r="J51" s="13"/>
      <c r="K51" s="5" t="s">
        <v>200</v>
      </c>
      <c r="L51" s="13"/>
    </row>
    <row r="52" spans="1:15" ht="13.5" customHeight="1">
      <c r="A52" s="1" t="s">
        <v>102</v>
      </c>
      <c r="B52" s="13"/>
      <c r="C52" s="13"/>
      <c r="D52" s="13"/>
      <c r="E52" s="13"/>
      <c r="F52" s="13"/>
      <c r="G52" s="13"/>
      <c r="H52" s="13"/>
      <c r="I52" s="13"/>
      <c r="J52" s="13"/>
      <c r="K52" s="13"/>
      <c r="L52" s="13"/>
      <c r="O52" s="3" t="s">
        <v>383</v>
      </c>
    </row>
    <row r="53" spans="1:15" ht="12" customHeight="1">
      <c r="A53" s="662" t="s">
        <v>4</v>
      </c>
      <c r="B53" s="664" t="s">
        <v>33</v>
      </c>
      <c r="C53" s="665"/>
      <c r="D53" s="502" t="s">
        <v>99</v>
      </c>
      <c r="E53" s="513"/>
      <c r="F53" s="502" t="s">
        <v>103</v>
      </c>
      <c r="G53" s="513"/>
      <c r="H53" s="664" t="s">
        <v>101</v>
      </c>
      <c r="I53" s="665"/>
      <c r="J53" s="666" t="s">
        <v>104</v>
      </c>
      <c r="K53" s="667"/>
      <c r="L53" s="666" t="s">
        <v>105</v>
      </c>
      <c r="M53" s="667"/>
      <c r="N53" s="664" t="s">
        <v>65</v>
      </c>
      <c r="O53" s="668"/>
    </row>
    <row r="54" spans="1:15" ht="12" customHeight="1">
      <c r="A54" s="663"/>
      <c r="B54" s="30" t="s">
        <v>22</v>
      </c>
      <c r="C54" s="30" t="s">
        <v>26</v>
      </c>
      <c r="D54" s="30" t="s">
        <v>22</v>
      </c>
      <c r="E54" s="30" t="s">
        <v>26</v>
      </c>
      <c r="F54" s="30" t="s">
        <v>22</v>
      </c>
      <c r="G54" s="30" t="s">
        <v>26</v>
      </c>
      <c r="H54" s="30" t="s">
        <v>22</v>
      </c>
      <c r="I54" s="30" t="s">
        <v>26</v>
      </c>
      <c r="J54" s="30" t="s">
        <v>22</v>
      </c>
      <c r="K54" s="170" t="s">
        <v>26</v>
      </c>
      <c r="L54" s="30" t="s">
        <v>22</v>
      </c>
      <c r="M54" s="170" t="s">
        <v>26</v>
      </c>
      <c r="N54" s="30" t="s">
        <v>22</v>
      </c>
      <c r="O54" s="170" t="s">
        <v>26</v>
      </c>
    </row>
    <row r="55" spans="1:15" ht="12" customHeight="1">
      <c r="A55" s="173" t="s">
        <v>36</v>
      </c>
      <c r="B55" s="31">
        <f>SUM(B56:B65)</f>
        <v>1582</v>
      </c>
      <c r="C55" s="31">
        <f aca="true" t="shared" si="3" ref="C55:O55">SUM(C56:C65)</f>
        <v>1606</v>
      </c>
      <c r="D55" s="31">
        <f t="shared" si="3"/>
        <v>364</v>
      </c>
      <c r="E55" s="31">
        <f t="shared" si="3"/>
        <v>370</v>
      </c>
      <c r="F55" s="31">
        <f t="shared" si="3"/>
        <v>214</v>
      </c>
      <c r="G55" s="31">
        <f t="shared" si="3"/>
        <v>214</v>
      </c>
      <c r="H55" s="31">
        <f t="shared" si="3"/>
        <v>427</v>
      </c>
      <c r="I55" s="31">
        <f t="shared" si="3"/>
        <v>433</v>
      </c>
      <c r="J55" s="31">
        <f t="shared" si="3"/>
        <v>141</v>
      </c>
      <c r="K55" s="31">
        <f t="shared" si="3"/>
        <v>146</v>
      </c>
      <c r="L55" s="31">
        <f t="shared" si="3"/>
        <v>109</v>
      </c>
      <c r="M55" s="31">
        <f t="shared" si="3"/>
        <v>109</v>
      </c>
      <c r="N55" s="31">
        <f t="shared" si="3"/>
        <v>327</v>
      </c>
      <c r="O55" s="33">
        <f t="shared" si="3"/>
        <v>334</v>
      </c>
    </row>
    <row r="56" spans="1:15" ht="12" customHeight="1">
      <c r="A56" s="174" t="s">
        <v>37</v>
      </c>
      <c r="B56" s="175">
        <v>149</v>
      </c>
      <c r="C56" s="175">
        <v>154</v>
      </c>
      <c r="D56" s="35">
        <v>43</v>
      </c>
      <c r="E56" s="35">
        <v>43</v>
      </c>
      <c r="F56" s="35">
        <v>11</v>
      </c>
      <c r="G56" s="35">
        <v>11</v>
      </c>
      <c r="H56" s="35">
        <v>36</v>
      </c>
      <c r="I56" s="35">
        <v>39</v>
      </c>
      <c r="J56" s="35">
        <v>15</v>
      </c>
      <c r="K56" s="37">
        <v>16</v>
      </c>
      <c r="L56" s="35">
        <v>4</v>
      </c>
      <c r="M56" s="37">
        <v>4</v>
      </c>
      <c r="N56" s="35">
        <v>40</v>
      </c>
      <c r="O56" s="37">
        <v>41</v>
      </c>
    </row>
    <row r="57" spans="1:15" ht="12" customHeight="1">
      <c r="A57" s="176" t="s">
        <v>9</v>
      </c>
      <c r="B57" s="177">
        <v>248</v>
      </c>
      <c r="C57" s="177">
        <v>256</v>
      </c>
      <c r="D57" s="39">
        <v>67</v>
      </c>
      <c r="E57" s="39">
        <v>69</v>
      </c>
      <c r="F57" s="39">
        <v>21</v>
      </c>
      <c r="G57" s="39">
        <v>21</v>
      </c>
      <c r="H57" s="39">
        <v>70</v>
      </c>
      <c r="I57" s="39">
        <v>70</v>
      </c>
      <c r="J57" s="39">
        <v>10</v>
      </c>
      <c r="K57" s="41">
        <v>12</v>
      </c>
      <c r="L57" s="39">
        <v>7</v>
      </c>
      <c r="M57" s="41">
        <v>7</v>
      </c>
      <c r="N57" s="39">
        <v>73</v>
      </c>
      <c r="O57" s="41">
        <v>77</v>
      </c>
    </row>
    <row r="58" spans="1:15" ht="12" customHeight="1">
      <c r="A58" s="176" t="s">
        <v>10</v>
      </c>
      <c r="B58" s="177">
        <v>283</v>
      </c>
      <c r="C58" s="177">
        <v>284</v>
      </c>
      <c r="D58" s="39">
        <v>66</v>
      </c>
      <c r="E58" s="39">
        <v>66</v>
      </c>
      <c r="F58" s="39">
        <v>39</v>
      </c>
      <c r="G58" s="39">
        <v>39</v>
      </c>
      <c r="H58" s="39">
        <v>102</v>
      </c>
      <c r="I58" s="39">
        <v>102</v>
      </c>
      <c r="J58" s="39">
        <v>7</v>
      </c>
      <c r="K58" s="41">
        <v>7</v>
      </c>
      <c r="L58" s="39">
        <v>12</v>
      </c>
      <c r="M58" s="41">
        <v>12</v>
      </c>
      <c r="N58" s="39">
        <v>57</v>
      </c>
      <c r="O58" s="41">
        <v>58</v>
      </c>
    </row>
    <row r="59" spans="1:15" ht="12" customHeight="1">
      <c r="A59" s="176" t="s">
        <v>38</v>
      </c>
      <c r="B59" s="177">
        <v>159</v>
      </c>
      <c r="C59" s="177">
        <v>160</v>
      </c>
      <c r="D59" s="39">
        <v>33</v>
      </c>
      <c r="E59" s="39">
        <v>33</v>
      </c>
      <c r="F59" s="39">
        <v>29</v>
      </c>
      <c r="G59" s="39">
        <v>29</v>
      </c>
      <c r="H59" s="39">
        <v>43</v>
      </c>
      <c r="I59" s="39">
        <v>44</v>
      </c>
      <c r="J59" s="39">
        <v>6</v>
      </c>
      <c r="K59" s="41">
        <v>6</v>
      </c>
      <c r="L59" s="39">
        <v>24</v>
      </c>
      <c r="M59" s="41">
        <v>24</v>
      </c>
      <c r="N59" s="39">
        <v>24</v>
      </c>
      <c r="O59" s="41">
        <v>24</v>
      </c>
    </row>
    <row r="60" spans="1:15" ht="12" customHeight="1">
      <c r="A60" s="176" t="s">
        <v>39</v>
      </c>
      <c r="B60" s="177">
        <v>75</v>
      </c>
      <c r="C60" s="177">
        <v>78</v>
      </c>
      <c r="D60" s="39">
        <v>25</v>
      </c>
      <c r="E60" s="39">
        <v>26</v>
      </c>
      <c r="F60" s="39">
        <v>6</v>
      </c>
      <c r="G60" s="39">
        <v>6</v>
      </c>
      <c r="H60" s="39">
        <v>20</v>
      </c>
      <c r="I60" s="39">
        <v>20</v>
      </c>
      <c r="J60" s="39">
        <v>13</v>
      </c>
      <c r="K60" s="41">
        <v>15</v>
      </c>
      <c r="L60" s="39">
        <v>3</v>
      </c>
      <c r="M60" s="41">
        <v>3</v>
      </c>
      <c r="N60" s="39">
        <v>8</v>
      </c>
      <c r="O60" s="41">
        <v>8</v>
      </c>
    </row>
    <row r="61" spans="1:15" ht="12" customHeight="1">
      <c r="A61" s="176" t="s">
        <v>40</v>
      </c>
      <c r="B61" s="177">
        <v>160</v>
      </c>
      <c r="C61" s="177">
        <v>165</v>
      </c>
      <c r="D61" s="39">
        <v>30</v>
      </c>
      <c r="E61" s="39">
        <v>33</v>
      </c>
      <c r="F61" s="39">
        <v>32</v>
      </c>
      <c r="G61" s="39">
        <v>32</v>
      </c>
      <c r="H61" s="39">
        <v>56</v>
      </c>
      <c r="I61" s="39">
        <v>58</v>
      </c>
      <c r="J61" s="39">
        <v>13</v>
      </c>
      <c r="K61" s="41">
        <v>13</v>
      </c>
      <c r="L61" s="39">
        <v>16</v>
      </c>
      <c r="M61" s="41">
        <v>16</v>
      </c>
      <c r="N61" s="39">
        <v>13</v>
      </c>
      <c r="O61" s="41">
        <v>13</v>
      </c>
    </row>
    <row r="62" spans="1:15" ht="12" customHeight="1">
      <c r="A62" s="176" t="s">
        <v>41</v>
      </c>
      <c r="B62" s="177">
        <v>124</v>
      </c>
      <c r="C62" s="177">
        <v>124</v>
      </c>
      <c r="D62" s="39">
        <v>14</v>
      </c>
      <c r="E62" s="39">
        <v>14</v>
      </c>
      <c r="F62" s="39">
        <v>19</v>
      </c>
      <c r="G62" s="39">
        <v>19</v>
      </c>
      <c r="H62" s="39">
        <v>25</v>
      </c>
      <c r="I62" s="39">
        <v>25</v>
      </c>
      <c r="J62" s="39">
        <v>33</v>
      </c>
      <c r="K62" s="41">
        <v>33</v>
      </c>
      <c r="L62" s="39">
        <v>5</v>
      </c>
      <c r="M62" s="41">
        <v>5</v>
      </c>
      <c r="N62" s="39">
        <v>28</v>
      </c>
      <c r="O62" s="41">
        <v>28</v>
      </c>
    </row>
    <row r="63" spans="1:15" ht="12" customHeight="1">
      <c r="A63" s="176" t="s">
        <v>15</v>
      </c>
      <c r="B63" s="177">
        <v>135</v>
      </c>
      <c r="C63" s="177">
        <v>135</v>
      </c>
      <c r="D63" s="39">
        <v>28</v>
      </c>
      <c r="E63" s="39">
        <v>28</v>
      </c>
      <c r="F63" s="39">
        <v>23</v>
      </c>
      <c r="G63" s="39">
        <v>23</v>
      </c>
      <c r="H63" s="39">
        <v>23</v>
      </c>
      <c r="I63" s="39">
        <v>23</v>
      </c>
      <c r="J63" s="39">
        <v>8</v>
      </c>
      <c r="K63" s="41">
        <v>8</v>
      </c>
      <c r="L63" s="39">
        <v>33</v>
      </c>
      <c r="M63" s="41">
        <v>33</v>
      </c>
      <c r="N63" s="39">
        <v>20</v>
      </c>
      <c r="O63" s="41">
        <v>20</v>
      </c>
    </row>
    <row r="64" spans="1:15" ht="12" customHeight="1">
      <c r="A64" s="176" t="s">
        <v>16</v>
      </c>
      <c r="B64" s="177">
        <v>145</v>
      </c>
      <c r="C64" s="177">
        <v>146</v>
      </c>
      <c r="D64" s="39">
        <v>30</v>
      </c>
      <c r="E64" s="39">
        <v>30</v>
      </c>
      <c r="F64" s="39">
        <v>23</v>
      </c>
      <c r="G64" s="39">
        <v>23</v>
      </c>
      <c r="H64" s="39">
        <v>34</v>
      </c>
      <c r="I64" s="39">
        <v>34</v>
      </c>
      <c r="J64" s="39">
        <v>21</v>
      </c>
      <c r="K64" s="41">
        <v>21</v>
      </c>
      <c r="L64" s="39">
        <v>5</v>
      </c>
      <c r="M64" s="41">
        <v>5</v>
      </c>
      <c r="N64" s="39">
        <v>32</v>
      </c>
      <c r="O64" s="41">
        <v>33</v>
      </c>
    </row>
    <row r="65" spans="1:15" ht="12" customHeight="1">
      <c r="A65" s="178" t="s">
        <v>42</v>
      </c>
      <c r="B65" s="179">
        <v>104</v>
      </c>
      <c r="C65" s="179">
        <v>104</v>
      </c>
      <c r="D65" s="43">
        <v>28</v>
      </c>
      <c r="E65" s="43">
        <v>28</v>
      </c>
      <c r="F65" s="43">
        <v>11</v>
      </c>
      <c r="G65" s="43">
        <v>11</v>
      </c>
      <c r="H65" s="43">
        <v>18</v>
      </c>
      <c r="I65" s="43">
        <v>18</v>
      </c>
      <c r="J65" s="43">
        <v>15</v>
      </c>
      <c r="K65" s="45">
        <v>15</v>
      </c>
      <c r="L65" s="43">
        <v>0</v>
      </c>
      <c r="M65" s="45">
        <v>0</v>
      </c>
      <c r="N65" s="43">
        <v>32</v>
      </c>
      <c r="O65" s="45">
        <v>32</v>
      </c>
    </row>
    <row r="66" spans="1:15" ht="13.5" customHeight="1">
      <c r="A66" s="180"/>
      <c r="B66" s="181"/>
      <c r="C66" s="181"/>
      <c r="D66" s="182"/>
      <c r="E66" s="182"/>
      <c r="F66" s="182"/>
      <c r="G66" s="182"/>
      <c r="H66" s="182"/>
      <c r="I66" s="182"/>
      <c r="J66" s="182"/>
      <c r="K66" s="182"/>
      <c r="L66" s="182"/>
      <c r="M66" s="182"/>
      <c r="N66" s="182"/>
      <c r="O66" s="5" t="s">
        <v>200</v>
      </c>
    </row>
    <row r="67" spans="1:15" ht="13.5" customHeight="1">
      <c r="A67" s="1" t="s">
        <v>323</v>
      </c>
      <c r="B67" s="13"/>
      <c r="C67" s="13"/>
      <c r="D67" s="13"/>
      <c r="E67" s="13"/>
      <c r="F67" s="13"/>
      <c r="G67" s="13"/>
      <c r="H67" s="13"/>
      <c r="I67" s="13"/>
      <c r="J67" s="13"/>
      <c r="K67" s="13"/>
      <c r="L67" s="13"/>
      <c r="M67" s="312"/>
      <c r="N67" s="312"/>
      <c r="O67" s="312"/>
    </row>
    <row r="68" spans="1:15" ht="13.5" customHeight="1">
      <c r="A68" s="1" t="s">
        <v>98</v>
      </c>
      <c r="B68" s="13"/>
      <c r="C68" s="13"/>
      <c r="D68" s="13"/>
      <c r="E68" s="13"/>
      <c r="F68" s="13"/>
      <c r="G68" s="13"/>
      <c r="H68" s="13"/>
      <c r="I68" s="13"/>
      <c r="J68" s="13"/>
      <c r="K68" s="3"/>
      <c r="L68" s="312"/>
      <c r="M68" s="5" t="s">
        <v>383</v>
      </c>
      <c r="N68" s="312"/>
      <c r="O68" s="312"/>
    </row>
    <row r="69" spans="1:15" ht="13.5" customHeight="1">
      <c r="A69" s="662" t="s">
        <v>4</v>
      </c>
      <c r="B69" s="664" t="s">
        <v>33</v>
      </c>
      <c r="C69" s="665"/>
      <c r="D69" s="502" t="s">
        <v>99</v>
      </c>
      <c r="E69" s="513"/>
      <c r="F69" s="502" t="s">
        <v>100</v>
      </c>
      <c r="G69" s="513"/>
      <c r="H69" s="664" t="s">
        <v>101</v>
      </c>
      <c r="I69" s="665"/>
      <c r="J69" s="669" t="s">
        <v>324</v>
      </c>
      <c r="K69" s="670"/>
      <c r="L69" s="664" t="s">
        <v>65</v>
      </c>
      <c r="M69" s="668"/>
      <c r="N69" s="312"/>
      <c r="O69" s="312"/>
    </row>
    <row r="70" spans="1:15" ht="13.5" customHeight="1">
      <c r="A70" s="663"/>
      <c r="B70" s="30" t="s">
        <v>22</v>
      </c>
      <c r="C70" s="30" t="s">
        <v>26</v>
      </c>
      <c r="D70" s="30" t="s">
        <v>22</v>
      </c>
      <c r="E70" s="30" t="s">
        <v>26</v>
      </c>
      <c r="F70" s="30" t="s">
        <v>22</v>
      </c>
      <c r="G70" s="30" t="s">
        <v>26</v>
      </c>
      <c r="H70" s="30" t="s">
        <v>22</v>
      </c>
      <c r="I70" s="30" t="s">
        <v>26</v>
      </c>
      <c r="J70" s="30" t="s">
        <v>22</v>
      </c>
      <c r="K70" s="30" t="s">
        <v>26</v>
      </c>
      <c r="L70" s="30" t="s">
        <v>22</v>
      </c>
      <c r="M70" s="170" t="s">
        <v>26</v>
      </c>
      <c r="N70" s="312"/>
      <c r="O70" s="312"/>
    </row>
    <row r="71" spans="1:15" ht="13.5" customHeight="1">
      <c r="A71" s="173" t="s">
        <v>36</v>
      </c>
      <c r="B71" s="31">
        <f>SUM(B72:B81)</f>
        <v>214</v>
      </c>
      <c r="C71" s="31">
        <f aca="true" t="shared" si="4" ref="C71:K71">SUM(C72:C81)</f>
        <v>214</v>
      </c>
      <c r="D71" s="31">
        <f>SUM(D72:D81)</f>
        <v>33</v>
      </c>
      <c r="E71" s="31">
        <f t="shared" si="4"/>
        <v>33</v>
      </c>
      <c r="F71" s="31">
        <f t="shared" si="4"/>
        <v>53</v>
      </c>
      <c r="G71" s="31">
        <f t="shared" si="4"/>
        <v>53</v>
      </c>
      <c r="H71" s="31">
        <f t="shared" si="4"/>
        <v>21</v>
      </c>
      <c r="I71" s="31">
        <f t="shared" si="4"/>
        <v>21</v>
      </c>
      <c r="J71" s="31">
        <f>SUM(J72:J81)</f>
        <v>14</v>
      </c>
      <c r="K71" s="31">
        <f t="shared" si="4"/>
        <v>14</v>
      </c>
      <c r="L71" s="31">
        <f>SUM(L72:L81)</f>
        <v>93</v>
      </c>
      <c r="M71" s="33">
        <f>SUM(M72:M81)</f>
        <v>93</v>
      </c>
      <c r="N71" s="312"/>
      <c r="O71" s="312"/>
    </row>
    <row r="72" spans="1:15" ht="13.5" customHeight="1">
      <c r="A72" s="174" t="s">
        <v>37</v>
      </c>
      <c r="B72" s="175">
        <v>3</v>
      </c>
      <c r="C72" s="175">
        <v>3</v>
      </c>
      <c r="D72" s="35">
        <v>0</v>
      </c>
      <c r="E72" s="35">
        <v>0</v>
      </c>
      <c r="F72" s="35">
        <v>2</v>
      </c>
      <c r="G72" s="35">
        <v>2</v>
      </c>
      <c r="H72" s="35">
        <v>0</v>
      </c>
      <c r="I72" s="35">
        <v>0</v>
      </c>
      <c r="J72" s="309">
        <v>0</v>
      </c>
      <c r="K72" s="309">
        <v>0</v>
      </c>
      <c r="L72" s="35">
        <v>1</v>
      </c>
      <c r="M72" s="37">
        <v>1</v>
      </c>
      <c r="N72" s="312"/>
      <c r="O72" s="312"/>
    </row>
    <row r="73" spans="1:15" ht="13.5" customHeight="1">
      <c r="A73" s="176" t="s">
        <v>9</v>
      </c>
      <c r="B73" s="177">
        <v>24</v>
      </c>
      <c r="C73" s="177">
        <v>24</v>
      </c>
      <c r="D73" s="39">
        <v>4</v>
      </c>
      <c r="E73" s="39">
        <v>4</v>
      </c>
      <c r="F73" s="39">
        <v>5</v>
      </c>
      <c r="G73" s="39">
        <v>5</v>
      </c>
      <c r="H73" s="39">
        <v>2</v>
      </c>
      <c r="I73" s="39">
        <v>2</v>
      </c>
      <c r="J73" s="310">
        <v>1</v>
      </c>
      <c r="K73" s="310">
        <v>1</v>
      </c>
      <c r="L73" s="39">
        <v>12</v>
      </c>
      <c r="M73" s="41">
        <v>12</v>
      </c>
      <c r="N73" s="312"/>
      <c r="O73" s="312"/>
    </row>
    <row r="74" spans="1:15" ht="13.5" customHeight="1">
      <c r="A74" s="176" t="s">
        <v>10</v>
      </c>
      <c r="B74" s="177">
        <v>41</v>
      </c>
      <c r="C74" s="177">
        <v>41</v>
      </c>
      <c r="D74" s="39">
        <v>5</v>
      </c>
      <c r="E74" s="39">
        <v>5</v>
      </c>
      <c r="F74" s="39">
        <v>11</v>
      </c>
      <c r="G74" s="39">
        <v>11</v>
      </c>
      <c r="H74" s="39">
        <v>1</v>
      </c>
      <c r="I74" s="39">
        <v>1</v>
      </c>
      <c r="J74" s="310">
        <v>3</v>
      </c>
      <c r="K74" s="310">
        <v>3</v>
      </c>
      <c r="L74" s="39">
        <v>21</v>
      </c>
      <c r="M74" s="41">
        <v>21</v>
      </c>
      <c r="N74" s="312"/>
      <c r="O74" s="312"/>
    </row>
    <row r="75" spans="1:15" ht="13.5" customHeight="1">
      <c r="A75" s="176" t="s">
        <v>38</v>
      </c>
      <c r="B75" s="177">
        <v>12</v>
      </c>
      <c r="C75" s="177">
        <v>12</v>
      </c>
      <c r="D75" s="39">
        <v>1</v>
      </c>
      <c r="E75" s="39">
        <v>1</v>
      </c>
      <c r="F75" s="39">
        <v>4</v>
      </c>
      <c r="G75" s="39">
        <v>4</v>
      </c>
      <c r="H75" s="39">
        <v>1</v>
      </c>
      <c r="I75" s="39">
        <v>1</v>
      </c>
      <c r="J75" s="310">
        <v>0</v>
      </c>
      <c r="K75" s="310">
        <v>0</v>
      </c>
      <c r="L75" s="39">
        <v>6</v>
      </c>
      <c r="M75" s="41">
        <v>6</v>
      </c>
      <c r="N75" s="312"/>
      <c r="O75" s="312"/>
    </row>
    <row r="76" spans="1:15" ht="13.5" customHeight="1">
      <c r="A76" s="176" t="s">
        <v>39</v>
      </c>
      <c r="B76" s="177">
        <v>16</v>
      </c>
      <c r="C76" s="177">
        <v>16</v>
      </c>
      <c r="D76" s="39">
        <v>4</v>
      </c>
      <c r="E76" s="39">
        <v>4</v>
      </c>
      <c r="F76" s="39">
        <v>4</v>
      </c>
      <c r="G76" s="39">
        <v>4</v>
      </c>
      <c r="H76" s="39">
        <v>2</v>
      </c>
      <c r="I76" s="39">
        <v>2</v>
      </c>
      <c r="J76" s="310">
        <v>1</v>
      </c>
      <c r="K76" s="310">
        <v>1</v>
      </c>
      <c r="L76" s="39">
        <v>5</v>
      </c>
      <c r="M76" s="41">
        <v>5</v>
      </c>
      <c r="N76" s="312"/>
      <c r="O76" s="312"/>
    </row>
    <row r="77" spans="1:15" ht="13.5" customHeight="1">
      <c r="A77" s="176" t="s">
        <v>40</v>
      </c>
      <c r="B77" s="177">
        <v>33</v>
      </c>
      <c r="C77" s="177">
        <v>33</v>
      </c>
      <c r="D77" s="39">
        <v>5</v>
      </c>
      <c r="E77" s="39">
        <v>5</v>
      </c>
      <c r="F77" s="39">
        <v>8</v>
      </c>
      <c r="G77" s="39">
        <v>8</v>
      </c>
      <c r="H77" s="39">
        <v>4</v>
      </c>
      <c r="I77" s="39">
        <v>4</v>
      </c>
      <c r="J77" s="310">
        <v>3</v>
      </c>
      <c r="K77" s="310">
        <v>3</v>
      </c>
      <c r="L77" s="39">
        <v>13</v>
      </c>
      <c r="M77" s="41">
        <v>13</v>
      </c>
      <c r="N77" s="312"/>
      <c r="O77" s="312"/>
    </row>
    <row r="78" spans="1:15" ht="13.5" customHeight="1">
      <c r="A78" s="176" t="s">
        <v>41</v>
      </c>
      <c r="B78" s="177">
        <v>9</v>
      </c>
      <c r="C78" s="177">
        <v>9</v>
      </c>
      <c r="D78" s="39">
        <v>1</v>
      </c>
      <c r="E78" s="39">
        <v>1</v>
      </c>
      <c r="F78" s="39">
        <v>2</v>
      </c>
      <c r="G78" s="39">
        <v>2</v>
      </c>
      <c r="H78" s="39">
        <v>0</v>
      </c>
      <c r="I78" s="39">
        <v>0</v>
      </c>
      <c r="J78" s="310">
        <v>0</v>
      </c>
      <c r="K78" s="310">
        <v>0</v>
      </c>
      <c r="L78" s="39">
        <v>6</v>
      </c>
      <c r="M78" s="41">
        <v>6</v>
      </c>
      <c r="N78" s="312"/>
      <c r="O78" s="312"/>
    </row>
    <row r="79" spans="1:15" ht="13.5" customHeight="1">
      <c r="A79" s="176" t="s">
        <v>15</v>
      </c>
      <c r="B79" s="177">
        <v>23</v>
      </c>
      <c r="C79" s="177">
        <v>23</v>
      </c>
      <c r="D79" s="39">
        <v>3</v>
      </c>
      <c r="E79" s="39">
        <v>3</v>
      </c>
      <c r="F79" s="39">
        <v>7</v>
      </c>
      <c r="G79" s="39">
        <v>7</v>
      </c>
      <c r="H79" s="39">
        <v>5</v>
      </c>
      <c r="I79" s="39">
        <v>5</v>
      </c>
      <c r="J79" s="310">
        <v>1</v>
      </c>
      <c r="K79" s="310">
        <v>1</v>
      </c>
      <c r="L79" s="39">
        <v>7</v>
      </c>
      <c r="M79" s="41">
        <v>7</v>
      </c>
      <c r="N79" s="312"/>
      <c r="O79" s="312"/>
    </row>
    <row r="80" spans="1:15" ht="13.5" customHeight="1">
      <c r="A80" s="176" t="s">
        <v>16</v>
      </c>
      <c r="B80" s="177">
        <v>26</v>
      </c>
      <c r="C80" s="177">
        <v>26</v>
      </c>
      <c r="D80" s="39">
        <v>7</v>
      </c>
      <c r="E80" s="39">
        <v>7</v>
      </c>
      <c r="F80" s="39">
        <v>5</v>
      </c>
      <c r="G80" s="39">
        <v>5</v>
      </c>
      <c r="H80" s="39">
        <v>3</v>
      </c>
      <c r="I80" s="39">
        <v>3</v>
      </c>
      <c r="J80" s="310">
        <v>3</v>
      </c>
      <c r="K80" s="310">
        <v>3</v>
      </c>
      <c r="L80" s="39">
        <v>8</v>
      </c>
      <c r="M80" s="41">
        <v>8</v>
      </c>
      <c r="N80" s="312"/>
      <c r="O80" s="312"/>
    </row>
    <row r="81" spans="1:15" ht="13.5" customHeight="1">
      <c r="A81" s="178" t="s">
        <v>42</v>
      </c>
      <c r="B81" s="179">
        <v>27</v>
      </c>
      <c r="C81" s="179">
        <v>27</v>
      </c>
      <c r="D81" s="43">
        <v>3</v>
      </c>
      <c r="E81" s="43">
        <v>3</v>
      </c>
      <c r="F81" s="43">
        <v>5</v>
      </c>
      <c r="G81" s="43">
        <v>5</v>
      </c>
      <c r="H81" s="43">
        <v>3</v>
      </c>
      <c r="I81" s="43">
        <v>3</v>
      </c>
      <c r="J81" s="311">
        <v>2</v>
      </c>
      <c r="K81" s="311">
        <v>2</v>
      </c>
      <c r="L81" s="43">
        <v>14</v>
      </c>
      <c r="M81" s="45">
        <v>14</v>
      </c>
      <c r="N81" s="312"/>
      <c r="O81" s="312"/>
    </row>
    <row r="82" spans="1:15" ht="13.5" customHeight="1">
      <c r="A82" s="13"/>
      <c r="B82" s="13"/>
      <c r="C82" s="13"/>
      <c r="D82" s="13"/>
      <c r="E82" s="13"/>
      <c r="F82" s="13"/>
      <c r="G82" s="13"/>
      <c r="H82" s="13"/>
      <c r="I82" s="13"/>
      <c r="J82" s="13"/>
      <c r="K82" s="312"/>
      <c r="L82" s="13"/>
      <c r="M82" s="5" t="s">
        <v>200</v>
      </c>
      <c r="N82" s="312"/>
      <c r="O82" s="312"/>
    </row>
    <row r="83" spans="1:15" ht="13.5" customHeight="1">
      <c r="A83" s="1" t="s">
        <v>102</v>
      </c>
      <c r="B83" s="13"/>
      <c r="C83" s="13"/>
      <c r="D83" s="13"/>
      <c r="E83" s="13"/>
      <c r="F83" s="13"/>
      <c r="G83" s="13"/>
      <c r="H83" s="13"/>
      <c r="I83" s="13"/>
      <c r="J83" s="13"/>
      <c r="K83" s="13"/>
      <c r="L83" s="13"/>
      <c r="M83" s="312"/>
      <c r="N83" s="312"/>
      <c r="O83" s="3" t="s">
        <v>383</v>
      </c>
    </row>
    <row r="84" spans="1:15" ht="13.5" customHeight="1">
      <c r="A84" s="662" t="s">
        <v>4</v>
      </c>
      <c r="B84" s="664" t="s">
        <v>33</v>
      </c>
      <c r="C84" s="665"/>
      <c r="D84" s="502" t="s">
        <v>99</v>
      </c>
      <c r="E84" s="513"/>
      <c r="F84" s="502" t="s">
        <v>103</v>
      </c>
      <c r="G84" s="513"/>
      <c r="H84" s="664" t="s">
        <v>101</v>
      </c>
      <c r="I84" s="665"/>
      <c r="J84" s="666" t="s">
        <v>104</v>
      </c>
      <c r="K84" s="667"/>
      <c r="L84" s="666" t="s">
        <v>105</v>
      </c>
      <c r="M84" s="667"/>
      <c r="N84" s="664" t="s">
        <v>65</v>
      </c>
      <c r="O84" s="668"/>
    </row>
    <row r="85" spans="1:15" ht="13.5" customHeight="1">
      <c r="A85" s="663"/>
      <c r="B85" s="30" t="s">
        <v>22</v>
      </c>
      <c r="C85" s="30" t="s">
        <v>26</v>
      </c>
      <c r="D85" s="30" t="s">
        <v>22</v>
      </c>
      <c r="E85" s="30" t="s">
        <v>26</v>
      </c>
      <c r="F85" s="30" t="s">
        <v>22</v>
      </c>
      <c r="G85" s="30" t="s">
        <v>26</v>
      </c>
      <c r="H85" s="30" t="s">
        <v>22</v>
      </c>
      <c r="I85" s="30" t="s">
        <v>26</v>
      </c>
      <c r="J85" s="30" t="s">
        <v>22</v>
      </c>
      <c r="K85" s="170" t="s">
        <v>26</v>
      </c>
      <c r="L85" s="30" t="s">
        <v>22</v>
      </c>
      <c r="M85" s="170" t="s">
        <v>26</v>
      </c>
      <c r="N85" s="30" t="s">
        <v>22</v>
      </c>
      <c r="O85" s="170" t="s">
        <v>26</v>
      </c>
    </row>
    <row r="86" spans="1:15" ht="13.5" customHeight="1">
      <c r="A86" s="173" t="s">
        <v>36</v>
      </c>
      <c r="B86" s="31">
        <f>SUM(B87:B96)</f>
        <v>226</v>
      </c>
      <c r="C86" s="31">
        <f aca="true" t="shared" si="5" ref="C86:O86">SUM(C87:C96)</f>
        <v>227</v>
      </c>
      <c r="D86" s="31">
        <f t="shared" si="5"/>
        <v>38</v>
      </c>
      <c r="E86" s="31">
        <f t="shared" si="5"/>
        <v>38</v>
      </c>
      <c r="F86" s="31">
        <f t="shared" si="5"/>
        <v>62</v>
      </c>
      <c r="G86" s="31">
        <f t="shared" si="5"/>
        <v>62</v>
      </c>
      <c r="H86" s="31">
        <f t="shared" si="5"/>
        <v>51</v>
      </c>
      <c r="I86" s="31">
        <f t="shared" si="5"/>
        <v>51</v>
      </c>
      <c r="J86" s="31">
        <f t="shared" si="5"/>
        <v>14</v>
      </c>
      <c r="K86" s="31">
        <f t="shared" si="5"/>
        <v>14</v>
      </c>
      <c r="L86" s="31">
        <f t="shared" si="5"/>
        <v>16</v>
      </c>
      <c r="M86" s="31">
        <f t="shared" si="5"/>
        <v>16</v>
      </c>
      <c r="N86" s="31">
        <f t="shared" si="5"/>
        <v>45</v>
      </c>
      <c r="O86" s="33">
        <f t="shared" si="5"/>
        <v>46</v>
      </c>
    </row>
    <row r="87" spans="1:15" ht="13.5" customHeight="1">
      <c r="A87" s="174" t="s">
        <v>37</v>
      </c>
      <c r="B87" s="175">
        <v>3</v>
      </c>
      <c r="C87" s="175">
        <v>3</v>
      </c>
      <c r="D87" s="35">
        <v>0</v>
      </c>
      <c r="E87" s="35">
        <v>0</v>
      </c>
      <c r="F87" s="35">
        <v>1</v>
      </c>
      <c r="G87" s="35">
        <v>1</v>
      </c>
      <c r="H87" s="35">
        <v>1</v>
      </c>
      <c r="I87" s="35">
        <v>1</v>
      </c>
      <c r="J87" s="35">
        <v>0</v>
      </c>
      <c r="K87" s="37">
        <v>0</v>
      </c>
      <c r="L87" s="35">
        <v>1</v>
      </c>
      <c r="M87" s="37">
        <v>1</v>
      </c>
      <c r="N87" s="35">
        <v>0</v>
      </c>
      <c r="O87" s="37">
        <v>0</v>
      </c>
    </row>
    <row r="88" spans="1:15" ht="13.5" customHeight="1">
      <c r="A88" s="176" t="s">
        <v>9</v>
      </c>
      <c r="B88" s="177">
        <v>23</v>
      </c>
      <c r="C88" s="177">
        <v>24</v>
      </c>
      <c r="D88" s="39">
        <v>5</v>
      </c>
      <c r="E88" s="39">
        <v>5</v>
      </c>
      <c r="F88" s="39">
        <v>5</v>
      </c>
      <c r="G88" s="39">
        <v>5</v>
      </c>
      <c r="H88" s="39">
        <v>4</v>
      </c>
      <c r="I88" s="39">
        <v>4</v>
      </c>
      <c r="J88" s="39">
        <v>1</v>
      </c>
      <c r="K88" s="41">
        <v>1</v>
      </c>
      <c r="L88" s="39">
        <v>1</v>
      </c>
      <c r="M88" s="41">
        <v>1</v>
      </c>
      <c r="N88" s="39">
        <v>7</v>
      </c>
      <c r="O88" s="41">
        <v>8</v>
      </c>
    </row>
    <row r="89" spans="1:15" ht="13.5" customHeight="1">
      <c r="A89" s="176" t="s">
        <v>10</v>
      </c>
      <c r="B89" s="177">
        <v>41</v>
      </c>
      <c r="C89" s="177">
        <v>41</v>
      </c>
      <c r="D89" s="39">
        <v>5</v>
      </c>
      <c r="E89" s="39">
        <v>5</v>
      </c>
      <c r="F89" s="39">
        <v>16</v>
      </c>
      <c r="G89" s="39">
        <v>16</v>
      </c>
      <c r="H89" s="39">
        <v>8</v>
      </c>
      <c r="I89" s="39">
        <v>8</v>
      </c>
      <c r="J89" s="39">
        <v>2</v>
      </c>
      <c r="K89" s="41">
        <v>2</v>
      </c>
      <c r="L89" s="39">
        <v>1</v>
      </c>
      <c r="M89" s="41">
        <v>1</v>
      </c>
      <c r="N89" s="39">
        <v>9</v>
      </c>
      <c r="O89" s="41">
        <v>9</v>
      </c>
    </row>
    <row r="90" spans="1:15" ht="13.5" customHeight="1">
      <c r="A90" s="176" t="s">
        <v>38</v>
      </c>
      <c r="B90" s="177">
        <v>21</v>
      </c>
      <c r="C90" s="177">
        <v>21</v>
      </c>
      <c r="D90" s="39">
        <v>6</v>
      </c>
      <c r="E90" s="39">
        <v>6</v>
      </c>
      <c r="F90" s="39">
        <v>4</v>
      </c>
      <c r="G90" s="39">
        <v>4</v>
      </c>
      <c r="H90" s="39">
        <v>2</v>
      </c>
      <c r="I90" s="39">
        <v>2</v>
      </c>
      <c r="J90" s="39">
        <v>2</v>
      </c>
      <c r="K90" s="41">
        <v>2</v>
      </c>
      <c r="L90" s="39">
        <v>4</v>
      </c>
      <c r="M90" s="41">
        <v>4</v>
      </c>
      <c r="N90" s="39">
        <v>3</v>
      </c>
      <c r="O90" s="41">
        <v>3</v>
      </c>
    </row>
    <row r="91" spans="1:15" ht="13.5" customHeight="1">
      <c r="A91" s="176" t="s">
        <v>39</v>
      </c>
      <c r="B91" s="177">
        <v>18</v>
      </c>
      <c r="C91" s="177">
        <v>18</v>
      </c>
      <c r="D91" s="39">
        <v>4</v>
      </c>
      <c r="E91" s="39">
        <v>4</v>
      </c>
      <c r="F91" s="39">
        <v>6</v>
      </c>
      <c r="G91" s="39">
        <v>6</v>
      </c>
      <c r="H91" s="39">
        <v>3</v>
      </c>
      <c r="I91" s="39">
        <v>3</v>
      </c>
      <c r="J91" s="39">
        <v>2</v>
      </c>
      <c r="K91" s="41">
        <v>2</v>
      </c>
      <c r="L91" s="39">
        <v>1</v>
      </c>
      <c r="M91" s="41">
        <v>1</v>
      </c>
      <c r="N91" s="39">
        <v>2</v>
      </c>
      <c r="O91" s="41">
        <v>2</v>
      </c>
    </row>
    <row r="92" spans="1:15" ht="13.5" customHeight="1">
      <c r="A92" s="176" t="s">
        <v>40</v>
      </c>
      <c r="B92" s="177">
        <v>34</v>
      </c>
      <c r="C92" s="177">
        <v>34</v>
      </c>
      <c r="D92" s="39">
        <v>4</v>
      </c>
      <c r="E92" s="39">
        <v>4</v>
      </c>
      <c r="F92" s="39">
        <v>7</v>
      </c>
      <c r="G92" s="39">
        <v>7</v>
      </c>
      <c r="H92" s="39">
        <v>15</v>
      </c>
      <c r="I92" s="39">
        <v>15</v>
      </c>
      <c r="J92" s="39">
        <v>4</v>
      </c>
      <c r="K92" s="41">
        <v>4</v>
      </c>
      <c r="L92" s="39">
        <v>3</v>
      </c>
      <c r="M92" s="41">
        <v>3</v>
      </c>
      <c r="N92" s="39">
        <v>1</v>
      </c>
      <c r="O92" s="41">
        <v>1</v>
      </c>
    </row>
    <row r="93" spans="1:15" ht="13.5" customHeight="1">
      <c r="A93" s="176" t="s">
        <v>41</v>
      </c>
      <c r="B93" s="177">
        <v>10</v>
      </c>
      <c r="C93" s="177">
        <v>10</v>
      </c>
      <c r="D93" s="39">
        <v>3</v>
      </c>
      <c r="E93" s="39">
        <v>3</v>
      </c>
      <c r="F93" s="39">
        <v>3</v>
      </c>
      <c r="G93" s="39">
        <v>3</v>
      </c>
      <c r="H93" s="39">
        <v>2</v>
      </c>
      <c r="I93" s="39">
        <v>2</v>
      </c>
      <c r="J93" s="39">
        <v>0</v>
      </c>
      <c r="K93" s="41">
        <v>0</v>
      </c>
      <c r="L93" s="39">
        <v>0</v>
      </c>
      <c r="M93" s="41">
        <v>0</v>
      </c>
      <c r="N93" s="39">
        <v>2</v>
      </c>
      <c r="O93" s="41">
        <v>2</v>
      </c>
    </row>
    <row r="94" spans="1:15" ht="13.5" customHeight="1">
      <c r="A94" s="176" t="s">
        <v>15</v>
      </c>
      <c r="B94" s="177">
        <v>23</v>
      </c>
      <c r="C94" s="177">
        <v>23</v>
      </c>
      <c r="D94" s="39">
        <v>1</v>
      </c>
      <c r="E94" s="39">
        <v>1</v>
      </c>
      <c r="F94" s="39">
        <v>10</v>
      </c>
      <c r="G94" s="39">
        <v>10</v>
      </c>
      <c r="H94" s="39">
        <v>3</v>
      </c>
      <c r="I94" s="39">
        <v>3</v>
      </c>
      <c r="J94" s="39">
        <v>1</v>
      </c>
      <c r="K94" s="41">
        <v>1</v>
      </c>
      <c r="L94" s="39">
        <v>2</v>
      </c>
      <c r="M94" s="41">
        <v>2</v>
      </c>
      <c r="N94" s="39">
        <v>6</v>
      </c>
      <c r="O94" s="41">
        <v>6</v>
      </c>
    </row>
    <row r="95" spans="1:15" ht="13.5" customHeight="1">
      <c r="A95" s="176" t="s">
        <v>16</v>
      </c>
      <c r="B95" s="177">
        <v>26</v>
      </c>
      <c r="C95" s="177">
        <v>26</v>
      </c>
      <c r="D95" s="39">
        <v>6</v>
      </c>
      <c r="E95" s="39">
        <v>6</v>
      </c>
      <c r="F95" s="39">
        <v>6</v>
      </c>
      <c r="G95" s="39">
        <v>6</v>
      </c>
      <c r="H95" s="39">
        <v>5</v>
      </c>
      <c r="I95" s="39">
        <v>5</v>
      </c>
      <c r="J95" s="39">
        <v>0</v>
      </c>
      <c r="K95" s="41">
        <v>0</v>
      </c>
      <c r="L95" s="39">
        <v>2</v>
      </c>
      <c r="M95" s="41">
        <v>2</v>
      </c>
      <c r="N95" s="39">
        <v>7</v>
      </c>
      <c r="O95" s="41">
        <v>7</v>
      </c>
    </row>
    <row r="96" spans="1:15" ht="13.5" customHeight="1">
      <c r="A96" s="178" t="s">
        <v>42</v>
      </c>
      <c r="B96" s="179">
        <v>27</v>
      </c>
      <c r="C96" s="179">
        <v>27</v>
      </c>
      <c r="D96" s="43">
        <v>4</v>
      </c>
      <c r="E96" s="43">
        <v>4</v>
      </c>
      <c r="F96" s="43">
        <v>4</v>
      </c>
      <c r="G96" s="43">
        <v>4</v>
      </c>
      <c r="H96" s="43">
        <v>8</v>
      </c>
      <c r="I96" s="43">
        <v>8</v>
      </c>
      <c r="J96" s="43">
        <v>2</v>
      </c>
      <c r="K96" s="45">
        <v>2</v>
      </c>
      <c r="L96" s="43">
        <v>1</v>
      </c>
      <c r="M96" s="45">
        <v>1</v>
      </c>
      <c r="N96" s="43">
        <v>8</v>
      </c>
      <c r="O96" s="45">
        <v>8</v>
      </c>
    </row>
    <row r="97" spans="1:15" ht="13.5" customHeight="1">
      <c r="A97" s="180"/>
      <c r="B97" s="313"/>
      <c r="C97" s="313"/>
      <c r="D97" s="182"/>
      <c r="E97" s="182"/>
      <c r="F97" s="182"/>
      <c r="G97" s="182"/>
      <c r="H97" s="182"/>
      <c r="I97" s="182"/>
      <c r="J97" s="182"/>
      <c r="K97" s="182"/>
      <c r="L97" s="182"/>
      <c r="M97" s="182"/>
      <c r="N97" s="182"/>
      <c r="O97" s="5" t="s">
        <v>200</v>
      </c>
    </row>
  </sheetData>
  <sheetProtection/>
  <mergeCells count="43">
    <mergeCell ref="N84:O84"/>
    <mergeCell ref="L69:M69"/>
    <mergeCell ref="A84:A85"/>
    <mergeCell ref="B84:C84"/>
    <mergeCell ref="D84:E84"/>
    <mergeCell ref="F84:G84"/>
    <mergeCell ref="H84:I84"/>
    <mergeCell ref="J84:K84"/>
    <mergeCell ref="L84:M84"/>
    <mergeCell ref="A69:A70"/>
    <mergeCell ref="B69:C69"/>
    <mergeCell ref="D69:E69"/>
    <mergeCell ref="F69:G69"/>
    <mergeCell ref="H69:I69"/>
    <mergeCell ref="J69:K69"/>
    <mergeCell ref="A53:A54"/>
    <mergeCell ref="B53:C53"/>
    <mergeCell ref="D53:E53"/>
    <mergeCell ref="F53:G53"/>
    <mergeCell ref="H53:I53"/>
    <mergeCell ref="A38:A39"/>
    <mergeCell ref="B38:C38"/>
    <mergeCell ref="D38:E38"/>
    <mergeCell ref="F38:G38"/>
    <mergeCell ref="H38:I38"/>
    <mergeCell ref="J38:K38"/>
    <mergeCell ref="D7:E7"/>
    <mergeCell ref="F7:G7"/>
    <mergeCell ref="L53:M53"/>
    <mergeCell ref="N53:O53"/>
    <mergeCell ref="L22:M22"/>
    <mergeCell ref="N22:O22"/>
    <mergeCell ref="J53:K53"/>
    <mergeCell ref="A7:A8"/>
    <mergeCell ref="B7:C7"/>
    <mergeCell ref="A22:A23"/>
    <mergeCell ref="B22:C22"/>
    <mergeCell ref="H22:I22"/>
    <mergeCell ref="J22:K22"/>
    <mergeCell ref="H7:I7"/>
    <mergeCell ref="J7:K7"/>
    <mergeCell ref="D22:E22"/>
    <mergeCell ref="F22:G22"/>
  </mergeCells>
  <conditionalFormatting sqref="E66 G66:O66 K51 O35 K20">
    <cfRule type="cellIs" priority="11" dxfId="0" operator="lessThan" stopIfTrue="1">
      <formula>D20</formula>
    </cfRule>
  </conditionalFormatting>
  <conditionalFormatting sqref="E97 G97:O97">
    <cfRule type="cellIs" priority="8" dxfId="0" operator="lessThan" stopIfTrue="1">
      <formula>D97</formula>
    </cfRule>
  </conditionalFormatting>
  <conditionalFormatting sqref="M82">
    <cfRule type="cellIs" priority="10" dxfId="0" operator="lessThan" stopIfTrue="1">
      <formula>J82</formula>
    </cfRule>
  </conditionalFormatting>
  <conditionalFormatting sqref="E10:E19 G10:G19 I10:I19 K10:K19">
    <cfRule type="cellIs" priority="7" dxfId="0" operator="lessThan" stopIfTrue="1">
      <formula>D10</formula>
    </cfRule>
  </conditionalFormatting>
  <conditionalFormatting sqref="E26:E34 I25:I34 G25:G34 K25:K34 M25:M34 O25:O34">
    <cfRule type="cellIs" priority="6" dxfId="0" operator="lessThan" stopIfTrue="1">
      <formula>D25</formula>
    </cfRule>
  </conditionalFormatting>
  <conditionalFormatting sqref="E42:E50 I41:I50 G41:G50 K41:K50">
    <cfRule type="cellIs" priority="5" dxfId="0" operator="lessThan" stopIfTrue="1">
      <formula>D41</formula>
    </cfRule>
  </conditionalFormatting>
  <conditionalFormatting sqref="E57:E65 K56:K65 G56:G65 I56:I65 M56:M65 O56:O65">
    <cfRule type="cellIs" priority="4" dxfId="0" operator="lessThan" stopIfTrue="1">
      <formula>D56</formula>
    </cfRule>
  </conditionalFormatting>
  <conditionalFormatting sqref="M72:M81">
    <cfRule type="cellIs" priority="3" dxfId="0" operator="lessThan" stopIfTrue="1">
      <formula>L72</formula>
    </cfRule>
  </conditionalFormatting>
  <conditionalFormatting sqref="E73:E81 I72:I81 G72:G81">
    <cfRule type="cellIs" priority="2" dxfId="0" operator="lessThan" stopIfTrue="1">
      <formula>D72</formula>
    </cfRule>
  </conditionalFormatting>
  <conditionalFormatting sqref="E88:E96 K87:K96 G87:G96 I87:I96 M87:M96 O87:O96">
    <cfRule type="cellIs" priority="1" dxfId="0" operator="lessThan" stopIfTrue="1">
      <formula>D87</formula>
    </cfRule>
  </conditionalFormatting>
  <printOptions horizontalCentered="1"/>
  <pageMargins left="0.7086614173228347" right="0.7086614173228347" top="0.7874015748031497" bottom="0.6299212598425197" header="0.3937007874015748"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35"/>
  <sheetViews>
    <sheetView zoomScaleSheetLayoutView="110" zoomScalePageLayoutView="0" workbookViewId="0" topLeftCell="A1">
      <selection activeCell="U8" sqref="U8"/>
    </sheetView>
  </sheetViews>
  <sheetFormatPr defaultColWidth="9.00390625" defaultRowHeight="13.5"/>
  <cols>
    <col min="1" max="1" width="7.50390625" style="393" customWidth="1"/>
    <col min="2" max="13" width="6.75390625" style="393" customWidth="1"/>
    <col min="14" max="14" width="5.625" style="393" customWidth="1"/>
    <col min="15" max="15" width="6.75390625" style="393" customWidth="1"/>
    <col min="16" max="17" width="5.625" style="393" customWidth="1"/>
    <col min="18" max="18" width="3.625" style="393" customWidth="1"/>
    <col min="19" max="21" width="4.125" style="393" customWidth="1"/>
    <col min="22" max="22" width="3.625" style="393" customWidth="1"/>
    <col min="23" max="23" width="4.125" style="393" customWidth="1"/>
    <col min="24" max="24" width="3.625" style="393" customWidth="1"/>
    <col min="25" max="25" width="4.125" style="393" customWidth="1"/>
    <col min="26" max="26" width="3.625" style="393" customWidth="1"/>
    <col min="27" max="27" width="4.125" style="393" customWidth="1"/>
    <col min="28" max="28" width="3.625" style="393" customWidth="1"/>
    <col min="29" max="29" width="4.125" style="393" customWidth="1"/>
    <col min="30" max="30" width="2.25390625" style="393" customWidth="1"/>
    <col min="31" max="16384" width="9.00390625" style="393" customWidth="1"/>
  </cols>
  <sheetData>
    <row r="1" spans="1:7" ht="18.75" customHeight="1">
      <c r="A1" s="443" t="s">
        <v>300</v>
      </c>
      <c r="B1" s="444"/>
      <c r="C1" s="444"/>
      <c r="D1" s="444"/>
      <c r="E1" s="444"/>
      <c r="F1" s="444"/>
      <c r="G1" s="444"/>
    </row>
    <row r="2" spans="1:7" ht="18.75" customHeight="1">
      <c r="A2" s="443"/>
      <c r="B2" s="444"/>
      <c r="C2" s="444"/>
      <c r="D2" s="444"/>
      <c r="E2" s="444"/>
      <c r="F2" s="444"/>
      <c r="G2" s="444"/>
    </row>
    <row r="3" spans="1:7" ht="18.75" customHeight="1">
      <c r="A3" s="445" t="s">
        <v>309</v>
      </c>
      <c r="B3" s="444"/>
      <c r="C3" s="444"/>
      <c r="D3" s="444"/>
      <c r="E3" s="444"/>
      <c r="F3" s="444"/>
      <c r="G3" s="444"/>
    </row>
    <row r="4" spans="1:13" ht="18.75" customHeight="1">
      <c r="A4" s="443"/>
      <c r="B4" s="444"/>
      <c r="C4" s="444"/>
      <c r="D4" s="444"/>
      <c r="E4" s="444"/>
      <c r="F4" s="444"/>
      <c r="G4" s="444"/>
      <c r="M4" s="440" t="s">
        <v>383</v>
      </c>
    </row>
    <row r="5" spans="1:17" ht="18.75" customHeight="1">
      <c r="A5" s="671" t="s">
        <v>4</v>
      </c>
      <c r="B5" s="673" t="s">
        <v>33</v>
      </c>
      <c r="C5" s="674"/>
      <c r="D5" s="673" t="s">
        <v>99</v>
      </c>
      <c r="E5" s="674"/>
      <c r="F5" s="673" t="s">
        <v>100</v>
      </c>
      <c r="G5" s="674"/>
      <c r="H5" s="675" t="s">
        <v>310</v>
      </c>
      <c r="I5" s="676"/>
      <c r="J5" s="675" t="s">
        <v>325</v>
      </c>
      <c r="K5" s="676"/>
      <c r="L5" s="673" t="s">
        <v>311</v>
      </c>
      <c r="M5" s="677"/>
      <c r="N5" s="446"/>
      <c r="O5" s="446"/>
      <c r="P5" s="446"/>
      <c r="Q5" s="446"/>
    </row>
    <row r="6" spans="1:17" ht="18.75" customHeight="1">
      <c r="A6" s="672"/>
      <c r="B6" s="495" t="s">
        <v>22</v>
      </c>
      <c r="C6" s="495" t="s">
        <v>26</v>
      </c>
      <c r="D6" s="495" t="s">
        <v>22</v>
      </c>
      <c r="E6" s="495" t="s">
        <v>26</v>
      </c>
      <c r="F6" s="495" t="s">
        <v>22</v>
      </c>
      <c r="G6" s="495" t="s">
        <v>26</v>
      </c>
      <c r="H6" s="495" t="s">
        <v>22</v>
      </c>
      <c r="I6" s="495" t="s">
        <v>26</v>
      </c>
      <c r="J6" s="495" t="s">
        <v>22</v>
      </c>
      <c r="K6" s="495" t="s">
        <v>26</v>
      </c>
      <c r="L6" s="495" t="s">
        <v>22</v>
      </c>
      <c r="M6" s="447" t="s">
        <v>26</v>
      </c>
      <c r="N6" s="448"/>
      <c r="O6" s="448"/>
      <c r="P6" s="448"/>
      <c r="Q6" s="448"/>
    </row>
    <row r="7" spans="1:17" ht="18.75" customHeight="1">
      <c r="A7" s="496" t="s">
        <v>36</v>
      </c>
      <c r="B7" s="450">
        <f>SUM(B8:B17)</f>
        <v>1565</v>
      </c>
      <c r="C7" s="450">
        <f aca="true" t="shared" si="0" ref="C7:M7">SUM(C8:C17)</f>
        <v>1788</v>
      </c>
      <c r="D7" s="450">
        <f t="shared" si="0"/>
        <v>751</v>
      </c>
      <c r="E7" s="450">
        <f t="shared" si="0"/>
        <v>857</v>
      </c>
      <c r="F7" s="450">
        <f t="shared" si="0"/>
        <v>190</v>
      </c>
      <c r="G7" s="450">
        <f t="shared" si="0"/>
        <v>229</v>
      </c>
      <c r="H7" s="450">
        <f>SUM(H8:H17)</f>
        <v>194</v>
      </c>
      <c r="I7" s="450">
        <f>SUM(I8:I17)</f>
        <v>226</v>
      </c>
      <c r="J7" s="450">
        <f t="shared" si="0"/>
        <v>55</v>
      </c>
      <c r="K7" s="450">
        <f t="shared" si="0"/>
        <v>60</v>
      </c>
      <c r="L7" s="450">
        <f t="shared" si="0"/>
        <v>375</v>
      </c>
      <c r="M7" s="464">
        <f t="shared" si="0"/>
        <v>416</v>
      </c>
      <c r="N7" s="451"/>
      <c r="O7" s="451"/>
      <c r="P7" s="451"/>
      <c r="Q7" s="451"/>
    </row>
    <row r="8" spans="1:17" ht="18.75" customHeight="1">
      <c r="A8" s="452" t="s">
        <v>37</v>
      </c>
      <c r="B8" s="453">
        <f aca="true" t="shared" si="1" ref="B8:C17">D8+F8+J8+L8+H8</f>
        <v>150</v>
      </c>
      <c r="C8" s="453">
        <f t="shared" si="1"/>
        <v>162</v>
      </c>
      <c r="D8" s="454">
        <v>76</v>
      </c>
      <c r="E8" s="454">
        <v>79</v>
      </c>
      <c r="F8" s="454">
        <v>12</v>
      </c>
      <c r="G8" s="454">
        <v>15</v>
      </c>
      <c r="H8" s="454">
        <v>10</v>
      </c>
      <c r="I8" s="454">
        <v>12</v>
      </c>
      <c r="J8" s="454">
        <v>6</v>
      </c>
      <c r="K8" s="454">
        <v>6</v>
      </c>
      <c r="L8" s="454">
        <v>46</v>
      </c>
      <c r="M8" s="467">
        <v>50</v>
      </c>
      <c r="N8" s="455"/>
      <c r="O8" s="455"/>
      <c r="P8" s="455"/>
      <c r="Q8" s="455"/>
    </row>
    <row r="9" spans="1:17" ht="18.75" customHeight="1">
      <c r="A9" s="456" t="s">
        <v>9</v>
      </c>
      <c r="B9" s="457">
        <f t="shared" si="1"/>
        <v>164</v>
      </c>
      <c r="C9" s="457">
        <f t="shared" si="1"/>
        <v>171</v>
      </c>
      <c r="D9" s="458">
        <v>72</v>
      </c>
      <c r="E9" s="458">
        <v>75</v>
      </c>
      <c r="F9" s="458">
        <v>11</v>
      </c>
      <c r="G9" s="458">
        <v>11</v>
      </c>
      <c r="H9" s="458">
        <v>21</v>
      </c>
      <c r="I9" s="458">
        <v>23</v>
      </c>
      <c r="J9" s="458">
        <v>3</v>
      </c>
      <c r="K9" s="458">
        <v>3</v>
      </c>
      <c r="L9" s="459">
        <v>57</v>
      </c>
      <c r="M9" s="468">
        <v>59</v>
      </c>
      <c r="N9" s="455"/>
      <c r="O9" s="455"/>
      <c r="P9" s="455"/>
      <c r="Q9" s="455"/>
    </row>
    <row r="10" spans="1:17" ht="18.75" customHeight="1">
      <c r="A10" s="456" t="s">
        <v>10</v>
      </c>
      <c r="B10" s="457">
        <f t="shared" si="1"/>
        <v>127</v>
      </c>
      <c r="C10" s="457">
        <f t="shared" si="1"/>
        <v>143</v>
      </c>
      <c r="D10" s="458">
        <v>52</v>
      </c>
      <c r="E10" s="458">
        <v>60</v>
      </c>
      <c r="F10" s="458">
        <v>21</v>
      </c>
      <c r="G10" s="458">
        <v>22</v>
      </c>
      <c r="H10" s="458">
        <v>32</v>
      </c>
      <c r="I10" s="458">
        <v>37</v>
      </c>
      <c r="J10" s="458">
        <v>5</v>
      </c>
      <c r="K10" s="458">
        <v>5</v>
      </c>
      <c r="L10" s="458">
        <v>17</v>
      </c>
      <c r="M10" s="468">
        <v>19</v>
      </c>
      <c r="N10" s="455"/>
      <c r="O10" s="455"/>
      <c r="P10" s="455"/>
      <c r="Q10" s="455"/>
    </row>
    <row r="11" spans="1:17" ht="18.75" customHeight="1">
      <c r="A11" s="456" t="s">
        <v>38</v>
      </c>
      <c r="B11" s="457">
        <f t="shared" si="1"/>
        <v>213</v>
      </c>
      <c r="C11" s="457">
        <f t="shared" si="1"/>
        <v>262</v>
      </c>
      <c r="D11" s="458">
        <v>133</v>
      </c>
      <c r="E11" s="458">
        <v>167</v>
      </c>
      <c r="F11" s="458">
        <v>20</v>
      </c>
      <c r="G11" s="458">
        <v>26</v>
      </c>
      <c r="H11" s="458">
        <v>32</v>
      </c>
      <c r="I11" s="458">
        <v>35</v>
      </c>
      <c r="J11" s="458">
        <v>10</v>
      </c>
      <c r="K11" s="458">
        <v>12</v>
      </c>
      <c r="L11" s="458">
        <v>18</v>
      </c>
      <c r="M11" s="468">
        <v>22</v>
      </c>
      <c r="N11" s="455"/>
      <c r="O11" s="455"/>
      <c r="P11" s="455"/>
      <c r="Q11" s="455"/>
    </row>
    <row r="12" spans="1:17" ht="18.75" customHeight="1">
      <c r="A12" s="456" t="s">
        <v>39</v>
      </c>
      <c r="B12" s="457">
        <f t="shared" si="1"/>
        <v>112</v>
      </c>
      <c r="C12" s="457">
        <f t="shared" si="1"/>
        <v>127</v>
      </c>
      <c r="D12" s="458">
        <v>70</v>
      </c>
      <c r="E12" s="458">
        <v>79</v>
      </c>
      <c r="F12" s="458">
        <v>4</v>
      </c>
      <c r="G12" s="458">
        <v>7</v>
      </c>
      <c r="H12" s="458">
        <v>4</v>
      </c>
      <c r="I12" s="458">
        <v>4</v>
      </c>
      <c r="J12" s="458">
        <v>5</v>
      </c>
      <c r="K12" s="458">
        <v>5</v>
      </c>
      <c r="L12" s="458">
        <v>29</v>
      </c>
      <c r="M12" s="468">
        <v>32</v>
      </c>
      <c r="N12" s="455"/>
      <c r="O12" s="455"/>
      <c r="P12" s="455"/>
      <c r="Q12" s="455"/>
    </row>
    <row r="13" spans="1:17" ht="18.75" customHeight="1">
      <c r="A13" s="456" t="s">
        <v>40</v>
      </c>
      <c r="B13" s="457">
        <f t="shared" si="1"/>
        <v>167</v>
      </c>
      <c r="C13" s="457">
        <f t="shared" si="1"/>
        <v>225</v>
      </c>
      <c r="D13" s="458">
        <v>73</v>
      </c>
      <c r="E13" s="458">
        <v>90</v>
      </c>
      <c r="F13" s="458">
        <v>26</v>
      </c>
      <c r="G13" s="458">
        <v>40</v>
      </c>
      <c r="H13" s="458">
        <v>15</v>
      </c>
      <c r="I13" s="458">
        <v>30</v>
      </c>
      <c r="J13" s="458">
        <v>2</v>
      </c>
      <c r="K13" s="458">
        <v>3</v>
      </c>
      <c r="L13" s="458">
        <v>51</v>
      </c>
      <c r="M13" s="468">
        <v>62</v>
      </c>
      <c r="N13" s="455"/>
      <c r="O13" s="455"/>
      <c r="P13" s="455"/>
      <c r="Q13" s="455"/>
    </row>
    <row r="14" spans="1:17" ht="18.75" customHeight="1">
      <c r="A14" s="456" t="s">
        <v>41</v>
      </c>
      <c r="B14" s="457">
        <f t="shared" si="1"/>
        <v>104</v>
      </c>
      <c r="C14" s="457">
        <f t="shared" si="1"/>
        <v>121</v>
      </c>
      <c r="D14" s="458">
        <v>41</v>
      </c>
      <c r="E14" s="458">
        <v>49</v>
      </c>
      <c r="F14" s="458">
        <v>15</v>
      </c>
      <c r="G14" s="458">
        <v>17</v>
      </c>
      <c r="H14" s="458">
        <v>11</v>
      </c>
      <c r="I14" s="458">
        <v>12</v>
      </c>
      <c r="J14" s="458">
        <v>3</v>
      </c>
      <c r="K14" s="458">
        <v>4</v>
      </c>
      <c r="L14" s="458">
        <v>34</v>
      </c>
      <c r="M14" s="468">
        <v>39</v>
      </c>
      <c r="N14" s="455"/>
      <c r="O14" s="455"/>
      <c r="P14" s="455"/>
      <c r="Q14" s="455"/>
    </row>
    <row r="15" spans="1:17" ht="18.75" customHeight="1">
      <c r="A15" s="456" t="s">
        <v>15</v>
      </c>
      <c r="B15" s="457">
        <f t="shared" si="1"/>
        <v>121</v>
      </c>
      <c r="C15" s="457">
        <f t="shared" si="1"/>
        <v>141</v>
      </c>
      <c r="D15" s="458">
        <v>60</v>
      </c>
      <c r="E15" s="458">
        <v>72</v>
      </c>
      <c r="F15" s="458">
        <v>20</v>
      </c>
      <c r="G15" s="458">
        <v>23</v>
      </c>
      <c r="H15" s="458">
        <v>13</v>
      </c>
      <c r="I15" s="458">
        <v>14</v>
      </c>
      <c r="J15" s="458">
        <v>0</v>
      </c>
      <c r="K15" s="458">
        <v>0</v>
      </c>
      <c r="L15" s="458">
        <v>28</v>
      </c>
      <c r="M15" s="468">
        <v>32</v>
      </c>
      <c r="N15" s="455"/>
      <c r="O15" s="455"/>
      <c r="P15" s="455"/>
      <c r="Q15" s="455"/>
    </row>
    <row r="16" spans="1:17" ht="18.75" customHeight="1">
      <c r="A16" s="456" t="s">
        <v>16</v>
      </c>
      <c r="B16" s="457">
        <f t="shared" si="1"/>
        <v>249</v>
      </c>
      <c r="C16" s="457">
        <f t="shared" si="1"/>
        <v>258</v>
      </c>
      <c r="D16" s="458">
        <v>107</v>
      </c>
      <c r="E16" s="458">
        <v>112</v>
      </c>
      <c r="F16" s="458">
        <v>34</v>
      </c>
      <c r="G16" s="458">
        <v>35</v>
      </c>
      <c r="H16" s="458">
        <v>43</v>
      </c>
      <c r="I16" s="458">
        <v>45</v>
      </c>
      <c r="J16" s="458">
        <v>8</v>
      </c>
      <c r="K16" s="458">
        <v>8</v>
      </c>
      <c r="L16" s="458">
        <v>57</v>
      </c>
      <c r="M16" s="468">
        <v>58</v>
      </c>
      <c r="N16" s="455"/>
      <c r="O16" s="455"/>
      <c r="P16" s="455"/>
      <c r="Q16" s="455"/>
    </row>
    <row r="17" spans="1:17" ht="18.75" customHeight="1">
      <c r="A17" s="460" t="s">
        <v>42</v>
      </c>
      <c r="B17" s="461">
        <f t="shared" si="1"/>
        <v>158</v>
      </c>
      <c r="C17" s="461">
        <f t="shared" si="1"/>
        <v>178</v>
      </c>
      <c r="D17" s="462">
        <v>67</v>
      </c>
      <c r="E17" s="462">
        <v>74</v>
      </c>
      <c r="F17" s="462">
        <v>27</v>
      </c>
      <c r="G17" s="462">
        <v>33</v>
      </c>
      <c r="H17" s="462">
        <v>13</v>
      </c>
      <c r="I17" s="462">
        <v>14</v>
      </c>
      <c r="J17" s="462">
        <v>13</v>
      </c>
      <c r="K17" s="462">
        <v>14</v>
      </c>
      <c r="L17" s="462">
        <v>38</v>
      </c>
      <c r="M17" s="469">
        <v>43</v>
      </c>
      <c r="N17" s="455"/>
      <c r="O17" s="455"/>
      <c r="P17" s="455"/>
      <c r="Q17" s="455"/>
    </row>
    <row r="18" spans="1:13" ht="18.75" customHeight="1">
      <c r="A18" s="443"/>
      <c r="B18" s="444"/>
      <c r="C18" s="444"/>
      <c r="D18" s="444"/>
      <c r="E18" s="444"/>
      <c r="F18" s="444"/>
      <c r="G18" s="444"/>
      <c r="M18" s="394" t="s">
        <v>200</v>
      </c>
    </row>
    <row r="19" spans="1:7" ht="18.75" customHeight="1">
      <c r="A19" s="443"/>
      <c r="B19" s="444"/>
      <c r="C19" s="444"/>
      <c r="D19" s="444"/>
      <c r="E19" s="444"/>
      <c r="F19" s="444"/>
      <c r="G19" s="444"/>
    </row>
    <row r="20" spans="1:3" ht="18.75" customHeight="1">
      <c r="A20" s="445" t="s">
        <v>312</v>
      </c>
      <c r="B20" s="497"/>
      <c r="C20" s="396"/>
    </row>
    <row r="21" spans="1:15" ht="13.5" customHeight="1">
      <c r="A21" s="443"/>
      <c r="B21" s="444"/>
      <c r="C21" s="444"/>
      <c r="D21" s="444"/>
      <c r="E21" s="444"/>
      <c r="F21" s="444"/>
      <c r="G21" s="444"/>
      <c r="O21" s="440" t="s">
        <v>383</v>
      </c>
    </row>
    <row r="22" spans="1:27" ht="17.25" customHeight="1">
      <c r="A22" s="671" t="s">
        <v>4</v>
      </c>
      <c r="B22" s="673" t="s">
        <v>33</v>
      </c>
      <c r="C22" s="674"/>
      <c r="D22" s="673" t="s">
        <v>326</v>
      </c>
      <c r="E22" s="674"/>
      <c r="F22" s="673" t="s">
        <v>106</v>
      </c>
      <c r="G22" s="674"/>
      <c r="H22" s="675" t="s">
        <v>107</v>
      </c>
      <c r="I22" s="676"/>
      <c r="J22" s="675" t="s">
        <v>327</v>
      </c>
      <c r="K22" s="676"/>
      <c r="L22" s="675" t="s">
        <v>328</v>
      </c>
      <c r="M22" s="676"/>
      <c r="N22" s="673" t="s">
        <v>311</v>
      </c>
      <c r="O22" s="677"/>
      <c r="P22" s="446"/>
      <c r="Q22" s="446"/>
      <c r="AA22" s="404"/>
    </row>
    <row r="23" spans="1:27" s="466" customFormat="1" ht="17.25" customHeight="1">
      <c r="A23" s="672"/>
      <c r="B23" s="495" t="s">
        <v>22</v>
      </c>
      <c r="C23" s="495" t="s">
        <v>26</v>
      </c>
      <c r="D23" s="495" t="s">
        <v>22</v>
      </c>
      <c r="E23" s="495" t="s">
        <v>26</v>
      </c>
      <c r="F23" s="495" t="s">
        <v>22</v>
      </c>
      <c r="G23" s="495" t="s">
        <v>26</v>
      </c>
      <c r="H23" s="495" t="s">
        <v>22</v>
      </c>
      <c r="I23" s="495" t="s">
        <v>26</v>
      </c>
      <c r="J23" s="495" t="s">
        <v>22</v>
      </c>
      <c r="K23" s="495" t="s">
        <v>26</v>
      </c>
      <c r="L23" s="495" t="s">
        <v>22</v>
      </c>
      <c r="M23" s="495" t="s">
        <v>26</v>
      </c>
      <c r="N23" s="495" t="s">
        <v>22</v>
      </c>
      <c r="O23" s="447" t="s">
        <v>26</v>
      </c>
      <c r="P23" s="448"/>
      <c r="Q23" s="448"/>
      <c r="R23" s="465"/>
      <c r="AA23" s="465"/>
    </row>
    <row r="24" spans="1:18" s="466" customFormat="1" ht="18" customHeight="1">
      <c r="A24" s="496" t="s">
        <v>36</v>
      </c>
      <c r="B24" s="450">
        <f>SUM(B25:B34)</f>
        <v>1565</v>
      </c>
      <c r="C24" s="450">
        <f aca="true" t="shared" si="2" ref="C24:M24">SUM(C25:C34)</f>
        <v>1788</v>
      </c>
      <c r="D24" s="450">
        <f t="shared" si="2"/>
        <v>354</v>
      </c>
      <c r="E24" s="450">
        <f t="shared" si="2"/>
        <v>409</v>
      </c>
      <c r="F24" s="450">
        <f t="shared" si="2"/>
        <v>147</v>
      </c>
      <c r="G24" s="450">
        <f t="shared" si="2"/>
        <v>160</v>
      </c>
      <c r="H24" s="450">
        <f t="shared" si="2"/>
        <v>925</v>
      </c>
      <c r="I24" s="450">
        <f t="shared" si="2"/>
        <v>1036</v>
      </c>
      <c r="J24" s="450">
        <f t="shared" si="2"/>
        <v>1</v>
      </c>
      <c r="K24" s="450">
        <f t="shared" si="2"/>
        <v>1</v>
      </c>
      <c r="L24" s="450">
        <f t="shared" si="2"/>
        <v>66</v>
      </c>
      <c r="M24" s="450">
        <f t="shared" si="2"/>
        <v>81</v>
      </c>
      <c r="N24" s="450">
        <f>SUM(L25:L34)</f>
        <v>66</v>
      </c>
      <c r="O24" s="464">
        <f>SUM(M25:M34)</f>
        <v>81</v>
      </c>
      <c r="P24" s="451"/>
      <c r="Q24" s="451"/>
      <c r="R24" s="465"/>
    </row>
    <row r="25" spans="1:18" s="466" customFormat="1" ht="18" customHeight="1">
      <c r="A25" s="452" t="s">
        <v>37</v>
      </c>
      <c r="B25" s="453">
        <f aca="true" t="shared" si="3" ref="B25:C34">D25+F25+J25+N25+H25+L25</f>
        <v>150</v>
      </c>
      <c r="C25" s="453">
        <f t="shared" si="3"/>
        <v>162</v>
      </c>
      <c r="D25" s="454">
        <v>31</v>
      </c>
      <c r="E25" s="454">
        <v>34</v>
      </c>
      <c r="F25" s="454">
        <v>14</v>
      </c>
      <c r="G25" s="454">
        <v>14</v>
      </c>
      <c r="H25" s="454">
        <v>95</v>
      </c>
      <c r="I25" s="454">
        <v>101</v>
      </c>
      <c r="J25" s="454">
        <v>0</v>
      </c>
      <c r="K25" s="454">
        <v>0</v>
      </c>
      <c r="L25" s="454">
        <v>6</v>
      </c>
      <c r="M25" s="454">
        <v>8</v>
      </c>
      <c r="N25" s="454">
        <v>4</v>
      </c>
      <c r="O25" s="467">
        <v>5</v>
      </c>
      <c r="P25" s="455"/>
      <c r="Q25" s="455"/>
      <c r="R25" s="465"/>
    </row>
    <row r="26" spans="1:18" s="466" customFormat="1" ht="18" customHeight="1">
      <c r="A26" s="456" t="s">
        <v>9</v>
      </c>
      <c r="B26" s="457">
        <f t="shared" si="3"/>
        <v>164</v>
      </c>
      <c r="C26" s="457">
        <f t="shared" si="3"/>
        <v>171</v>
      </c>
      <c r="D26" s="458">
        <v>23</v>
      </c>
      <c r="E26" s="458">
        <v>24</v>
      </c>
      <c r="F26" s="458">
        <v>7</v>
      </c>
      <c r="G26" s="458">
        <v>7</v>
      </c>
      <c r="H26" s="458">
        <v>117</v>
      </c>
      <c r="I26" s="458">
        <v>122</v>
      </c>
      <c r="J26" s="458">
        <v>0</v>
      </c>
      <c r="K26" s="458">
        <v>0</v>
      </c>
      <c r="L26" s="458">
        <v>10</v>
      </c>
      <c r="M26" s="458">
        <v>11</v>
      </c>
      <c r="N26" s="458">
        <v>7</v>
      </c>
      <c r="O26" s="468">
        <v>7</v>
      </c>
      <c r="P26" s="455"/>
      <c r="Q26" s="455"/>
      <c r="R26" s="465"/>
    </row>
    <row r="27" spans="1:18" s="466" customFormat="1" ht="18" customHeight="1">
      <c r="A27" s="456" t="s">
        <v>10</v>
      </c>
      <c r="B27" s="457">
        <f t="shared" si="3"/>
        <v>127</v>
      </c>
      <c r="C27" s="457">
        <f t="shared" si="3"/>
        <v>143</v>
      </c>
      <c r="D27" s="458">
        <v>13</v>
      </c>
      <c r="E27" s="458">
        <v>14</v>
      </c>
      <c r="F27" s="458">
        <v>4</v>
      </c>
      <c r="G27" s="458">
        <v>4</v>
      </c>
      <c r="H27" s="458">
        <v>103</v>
      </c>
      <c r="I27" s="458">
        <v>117</v>
      </c>
      <c r="J27" s="458">
        <v>0</v>
      </c>
      <c r="K27" s="458">
        <v>0</v>
      </c>
      <c r="L27" s="458">
        <v>2</v>
      </c>
      <c r="M27" s="458">
        <v>3</v>
      </c>
      <c r="N27" s="458">
        <v>5</v>
      </c>
      <c r="O27" s="468">
        <v>5</v>
      </c>
      <c r="P27" s="455"/>
      <c r="Q27" s="455"/>
      <c r="R27" s="465"/>
    </row>
    <row r="28" spans="1:18" s="466" customFormat="1" ht="18" customHeight="1">
      <c r="A28" s="456" t="s">
        <v>38</v>
      </c>
      <c r="B28" s="457">
        <f t="shared" si="3"/>
        <v>213</v>
      </c>
      <c r="C28" s="457">
        <f t="shared" si="3"/>
        <v>262</v>
      </c>
      <c r="D28" s="458">
        <v>57</v>
      </c>
      <c r="E28" s="458">
        <v>71</v>
      </c>
      <c r="F28" s="458">
        <v>25</v>
      </c>
      <c r="G28" s="458">
        <v>26</v>
      </c>
      <c r="H28" s="458">
        <v>109</v>
      </c>
      <c r="I28" s="458">
        <v>135</v>
      </c>
      <c r="J28" s="458">
        <v>1</v>
      </c>
      <c r="K28" s="458">
        <v>1</v>
      </c>
      <c r="L28" s="458">
        <v>10</v>
      </c>
      <c r="M28" s="458">
        <v>10</v>
      </c>
      <c r="N28" s="458">
        <v>11</v>
      </c>
      <c r="O28" s="468">
        <v>19</v>
      </c>
      <c r="P28" s="455"/>
      <c r="Q28" s="455"/>
      <c r="R28" s="465"/>
    </row>
    <row r="29" spans="1:18" s="466" customFormat="1" ht="18" customHeight="1">
      <c r="A29" s="456" t="s">
        <v>39</v>
      </c>
      <c r="B29" s="457">
        <f t="shared" si="3"/>
        <v>112</v>
      </c>
      <c r="C29" s="457">
        <f t="shared" si="3"/>
        <v>127</v>
      </c>
      <c r="D29" s="458">
        <v>19</v>
      </c>
      <c r="E29" s="458">
        <v>24</v>
      </c>
      <c r="F29" s="458">
        <v>6</v>
      </c>
      <c r="G29" s="458">
        <v>7</v>
      </c>
      <c r="H29" s="458">
        <v>80</v>
      </c>
      <c r="I29" s="458">
        <v>89</v>
      </c>
      <c r="J29" s="458">
        <v>0</v>
      </c>
      <c r="K29" s="458">
        <v>0</v>
      </c>
      <c r="L29" s="458">
        <v>3</v>
      </c>
      <c r="M29" s="458">
        <v>3</v>
      </c>
      <c r="N29" s="458">
        <v>4</v>
      </c>
      <c r="O29" s="468">
        <v>4</v>
      </c>
      <c r="P29" s="455"/>
      <c r="Q29" s="455"/>
      <c r="R29" s="465"/>
    </row>
    <row r="30" spans="1:18" s="466" customFormat="1" ht="18" customHeight="1">
      <c r="A30" s="456" t="s">
        <v>40</v>
      </c>
      <c r="B30" s="457">
        <f t="shared" si="3"/>
        <v>167</v>
      </c>
      <c r="C30" s="457">
        <f t="shared" si="3"/>
        <v>225</v>
      </c>
      <c r="D30" s="458">
        <v>25</v>
      </c>
      <c r="E30" s="458">
        <v>29</v>
      </c>
      <c r="F30" s="458">
        <v>7</v>
      </c>
      <c r="G30" s="458">
        <v>8</v>
      </c>
      <c r="H30" s="458">
        <v>96</v>
      </c>
      <c r="I30" s="458">
        <v>119</v>
      </c>
      <c r="J30" s="458">
        <v>0</v>
      </c>
      <c r="K30" s="458">
        <v>0</v>
      </c>
      <c r="L30" s="458">
        <v>22</v>
      </c>
      <c r="M30" s="458">
        <v>32</v>
      </c>
      <c r="N30" s="458">
        <v>17</v>
      </c>
      <c r="O30" s="468">
        <v>37</v>
      </c>
      <c r="P30" s="455"/>
      <c r="Q30" s="455"/>
      <c r="R30" s="465"/>
    </row>
    <row r="31" spans="1:18" s="466" customFormat="1" ht="18" customHeight="1">
      <c r="A31" s="456" t="s">
        <v>41</v>
      </c>
      <c r="B31" s="457">
        <f t="shared" si="3"/>
        <v>104</v>
      </c>
      <c r="C31" s="457">
        <f t="shared" si="3"/>
        <v>121</v>
      </c>
      <c r="D31" s="458">
        <v>37</v>
      </c>
      <c r="E31" s="458">
        <v>45</v>
      </c>
      <c r="F31" s="458">
        <v>26</v>
      </c>
      <c r="G31" s="458">
        <v>32</v>
      </c>
      <c r="H31" s="458">
        <v>34</v>
      </c>
      <c r="I31" s="458">
        <v>37</v>
      </c>
      <c r="J31" s="458">
        <v>0</v>
      </c>
      <c r="K31" s="458">
        <v>0</v>
      </c>
      <c r="L31" s="458">
        <v>6</v>
      </c>
      <c r="M31" s="458">
        <v>6</v>
      </c>
      <c r="N31" s="458">
        <v>1</v>
      </c>
      <c r="O31" s="468">
        <v>1</v>
      </c>
      <c r="P31" s="455"/>
      <c r="Q31" s="455"/>
      <c r="R31" s="465"/>
    </row>
    <row r="32" spans="1:18" s="466" customFormat="1" ht="18" customHeight="1">
      <c r="A32" s="456" t="s">
        <v>15</v>
      </c>
      <c r="B32" s="457">
        <f t="shared" si="3"/>
        <v>121</v>
      </c>
      <c r="C32" s="457">
        <f t="shared" si="3"/>
        <v>141</v>
      </c>
      <c r="D32" s="458">
        <v>47</v>
      </c>
      <c r="E32" s="458">
        <v>60</v>
      </c>
      <c r="F32" s="458">
        <v>32</v>
      </c>
      <c r="G32" s="458">
        <v>33</v>
      </c>
      <c r="H32" s="458">
        <v>40</v>
      </c>
      <c r="I32" s="458">
        <v>46</v>
      </c>
      <c r="J32" s="458">
        <v>0</v>
      </c>
      <c r="K32" s="458">
        <v>0</v>
      </c>
      <c r="L32" s="458">
        <v>1</v>
      </c>
      <c r="M32" s="458">
        <v>1</v>
      </c>
      <c r="N32" s="458">
        <v>1</v>
      </c>
      <c r="O32" s="468">
        <v>1</v>
      </c>
      <c r="P32" s="455"/>
      <c r="Q32" s="455"/>
      <c r="R32" s="465"/>
    </row>
    <row r="33" spans="1:18" s="466" customFormat="1" ht="18" customHeight="1">
      <c r="A33" s="456" t="s">
        <v>16</v>
      </c>
      <c r="B33" s="457">
        <f t="shared" si="3"/>
        <v>249</v>
      </c>
      <c r="C33" s="457">
        <f t="shared" si="3"/>
        <v>258</v>
      </c>
      <c r="D33" s="458">
        <v>64</v>
      </c>
      <c r="E33" s="458">
        <v>67</v>
      </c>
      <c r="F33" s="458">
        <v>11</v>
      </c>
      <c r="G33" s="458">
        <v>11</v>
      </c>
      <c r="H33" s="458">
        <v>157</v>
      </c>
      <c r="I33" s="458">
        <v>163</v>
      </c>
      <c r="J33" s="458">
        <v>0</v>
      </c>
      <c r="K33" s="458">
        <v>0</v>
      </c>
      <c r="L33" s="458">
        <v>3</v>
      </c>
      <c r="M33" s="458">
        <v>3</v>
      </c>
      <c r="N33" s="458">
        <v>14</v>
      </c>
      <c r="O33" s="468">
        <v>14</v>
      </c>
      <c r="P33" s="455"/>
      <c r="Q33" s="455"/>
      <c r="R33" s="465"/>
    </row>
    <row r="34" spans="1:28" ht="18" customHeight="1">
      <c r="A34" s="460" t="s">
        <v>42</v>
      </c>
      <c r="B34" s="461">
        <f t="shared" si="3"/>
        <v>158</v>
      </c>
      <c r="C34" s="461">
        <f t="shared" si="3"/>
        <v>178</v>
      </c>
      <c r="D34" s="462">
        <v>38</v>
      </c>
      <c r="E34" s="462">
        <v>41</v>
      </c>
      <c r="F34" s="462">
        <v>15</v>
      </c>
      <c r="G34" s="462">
        <v>18</v>
      </c>
      <c r="H34" s="462">
        <v>94</v>
      </c>
      <c r="I34" s="462">
        <v>107</v>
      </c>
      <c r="J34" s="462">
        <v>0</v>
      </c>
      <c r="K34" s="462">
        <v>0</v>
      </c>
      <c r="L34" s="462">
        <v>3</v>
      </c>
      <c r="M34" s="462">
        <v>4</v>
      </c>
      <c r="N34" s="462">
        <v>8</v>
      </c>
      <c r="O34" s="469">
        <v>8</v>
      </c>
      <c r="AB34" s="470"/>
    </row>
    <row r="35" spans="1:15" ht="16.5" customHeight="1">
      <c r="A35" s="443"/>
      <c r="B35" s="444"/>
      <c r="C35" s="444"/>
      <c r="D35" s="444"/>
      <c r="E35" s="444"/>
      <c r="F35" s="444"/>
      <c r="G35" s="444"/>
      <c r="O35" s="394" t="s">
        <v>200</v>
      </c>
    </row>
  </sheetData>
  <sheetProtection/>
  <mergeCells count="15">
    <mergeCell ref="H22:I22"/>
    <mergeCell ref="J22:K22"/>
    <mergeCell ref="N22:O22"/>
    <mergeCell ref="L22:M22"/>
    <mergeCell ref="J5:K5"/>
    <mergeCell ref="L5:M5"/>
    <mergeCell ref="H5:I5"/>
    <mergeCell ref="A22:A23"/>
    <mergeCell ref="B22:C22"/>
    <mergeCell ref="A5:A6"/>
    <mergeCell ref="B5:C5"/>
    <mergeCell ref="D5:E5"/>
    <mergeCell ref="F5:G5"/>
    <mergeCell ref="D22:E22"/>
    <mergeCell ref="F22:G22"/>
  </mergeCells>
  <printOptions horizontalCentered="1"/>
  <pageMargins left="0.7480314960629921" right="0.7480314960629921" top="0.7874015748031497" bottom="1.1811023622047245" header="0.3937007874015748" footer="0.1968503937007874"/>
  <pageSetup horizontalDpi="600" verticalDpi="600" orientation="portrait" paperSize="9" scale="86" r:id="rId1"/>
  <rowBreaks count="1" manualBreakCount="1">
    <brk id="19" max="14" man="1"/>
  </rowBreaks>
  <colBreaks count="1" manualBreakCount="1">
    <brk id="19"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S16"/>
  <sheetViews>
    <sheetView zoomScaleSheetLayoutView="115" zoomScalePageLayoutView="0" workbookViewId="0" topLeftCell="A1">
      <selection activeCell="X30" sqref="X30"/>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378" t="s">
        <v>313</v>
      </c>
      <c r="B1" s="155"/>
      <c r="C1" s="155"/>
      <c r="D1" s="155"/>
    </row>
    <row r="2" spans="1:18" ht="13.5" customHeight="1">
      <c r="A2" s="6"/>
      <c r="B2" s="155"/>
      <c r="C2" s="155"/>
      <c r="D2" s="155"/>
      <c r="N2" s="4"/>
      <c r="O2" s="4"/>
      <c r="P2" s="4"/>
      <c r="Q2" s="4"/>
      <c r="R2" s="3" t="s">
        <v>384</v>
      </c>
    </row>
    <row r="3" spans="1:18" ht="18" customHeight="1">
      <c r="A3" s="513" t="s">
        <v>43</v>
      </c>
      <c r="B3" s="516" t="s">
        <v>44</v>
      </c>
      <c r="C3" s="516"/>
      <c r="D3" s="678"/>
      <c r="E3" s="678"/>
      <c r="F3" s="678"/>
      <c r="G3" s="678"/>
      <c r="H3" s="678"/>
      <c r="I3" s="678"/>
      <c r="J3" s="516" t="s">
        <v>45</v>
      </c>
      <c r="K3" s="516"/>
      <c r="L3" s="516"/>
      <c r="M3" s="516"/>
      <c r="N3" s="516"/>
      <c r="O3" s="516"/>
      <c r="P3" s="516"/>
      <c r="Q3" s="516"/>
      <c r="R3" s="518"/>
    </row>
    <row r="4" spans="1:19" ht="34.5" customHeight="1">
      <c r="A4" s="629"/>
      <c r="B4" s="22" t="s">
        <v>46</v>
      </c>
      <c r="C4" s="679" t="s">
        <v>51</v>
      </c>
      <c r="D4" s="680"/>
      <c r="E4" s="22" t="s">
        <v>339</v>
      </c>
      <c r="F4" s="22" t="s">
        <v>340</v>
      </c>
      <c r="G4" s="22" t="s">
        <v>341</v>
      </c>
      <c r="H4" s="22" t="s">
        <v>342</v>
      </c>
      <c r="I4" s="156" t="s">
        <v>47</v>
      </c>
      <c r="J4" s="22" t="s">
        <v>46</v>
      </c>
      <c r="K4" s="157" t="s">
        <v>69</v>
      </c>
      <c r="L4" s="158" t="s">
        <v>56</v>
      </c>
      <c r="M4" s="158" t="s">
        <v>109</v>
      </c>
      <c r="N4" s="22" t="s">
        <v>48</v>
      </c>
      <c r="O4" s="22" t="s">
        <v>49</v>
      </c>
      <c r="P4" s="159" t="s">
        <v>110</v>
      </c>
      <c r="Q4" s="160" t="s">
        <v>111</v>
      </c>
      <c r="R4" s="159" t="s">
        <v>23</v>
      </c>
      <c r="S4" s="161"/>
    </row>
    <row r="5" spans="1:18" ht="18" customHeight="1">
      <c r="A5" s="106" t="s">
        <v>33</v>
      </c>
      <c r="B5" s="305">
        <f>SUM(B6:B15)</f>
        <v>1565</v>
      </c>
      <c r="C5" s="681">
        <f aca="true" t="shared" si="0" ref="C5:R5">SUM(C6:C15)</f>
        <v>261</v>
      </c>
      <c r="D5" s="682">
        <f t="shared" si="0"/>
        <v>0</v>
      </c>
      <c r="E5" s="306">
        <f t="shared" si="0"/>
        <v>622</v>
      </c>
      <c r="F5" s="306">
        <f t="shared" si="0"/>
        <v>477</v>
      </c>
      <c r="G5" s="306">
        <f t="shared" si="0"/>
        <v>170</v>
      </c>
      <c r="H5" s="306">
        <f t="shared" si="0"/>
        <v>24</v>
      </c>
      <c r="I5" s="306">
        <f t="shared" si="0"/>
        <v>11</v>
      </c>
      <c r="J5" s="306">
        <f>SUM(J6:J15)</f>
        <v>1565</v>
      </c>
      <c r="K5" s="306">
        <f t="shared" si="0"/>
        <v>467</v>
      </c>
      <c r="L5" s="162">
        <f t="shared" si="0"/>
        <v>287</v>
      </c>
      <c r="M5" s="162">
        <f t="shared" si="0"/>
        <v>22</v>
      </c>
      <c r="N5" s="162">
        <f t="shared" si="0"/>
        <v>456</v>
      </c>
      <c r="O5" s="162">
        <f t="shared" si="0"/>
        <v>21</v>
      </c>
      <c r="P5" s="162">
        <f t="shared" si="0"/>
        <v>75</v>
      </c>
      <c r="Q5" s="162">
        <f t="shared" si="0"/>
        <v>148</v>
      </c>
      <c r="R5" s="162">
        <f t="shared" si="0"/>
        <v>89</v>
      </c>
    </row>
    <row r="6" spans="1:18" ht="18" customHeight="1">
      <c r="A6" s="107" t="s">
        <v>8</v>
      </c>
      <c r="B6" s="307">
        <f>SUM(C6:I6)</f>
        <v>150</v>
      </c>
      <c r="C6" s="683">
        <v>13</v>
      </c>
      <c r="D6" s="684"/>
      <c r="E6" s="163">
        <v>63</v>
      </c>
      <c r="F6" s="163">
        <v>53</v>
      </c>
      <c r="G6" s="163">
        <v>19</v>
      </c>
      <c r="H6" s="163">
        <v>2</v>
      </c>
      <c r="I6" s="163">
        <v>0</v>
      </c>
      <c r="J6" s="307">
        <f aca="true" t="shared" si="1" ref="J6:J15">SUM(K6:R6)</f>
        <v>150</v>
      </c>
      <c r="K6" s="163">
        <v>35</v>
      </c>
      <c r="L6" s="163">
        <v>36</v>
      </c>
      <c r="M6" s="163">
        <v>1</v>
      </c>
      <c r="N6" s="163">
        <v>50</v>
      </c>
      <c r="O6" s="163">
        <v>1</v>
      </c>
      <c r="P6" s="164">
        <v>10</v>
      </c>
      <c r="Q6" s="164">
        <v>12</v>
      </c>
      <c r="R6" s="164">
        <v>5</v>
      </c>
    </row>
    <row r="7" spans="1:18" ht="18" customHeight="1">
      <c r="A7" s="107" t="s">
        <v>9</v>
      </c>
      <c r="B7" s="307">
        <f aca="true" t="shared" si="2" ref="B7:B15">SUM(C7:I7)</f>
        <v>164</v>
      </c>
      <c r="C7" s="685">
        <v>21</v>
      </c>
      <c r="D7" s="686"/>
      <c r="E7" s="163">
        <v>67</v>
      </c>
      <c r="F7" s="163">
        <v>62</v>
      </c>
      <c r="G7" s="163">
        <v>13</v>
      </c>
      <c r="H7" s="163">
        <v>0</v>
      </c>
      <c r="I7" s="163">
        <v>1</v>
      </c>
      <c r="J7" s="307">
        <f t="shared" si="1"/>
        <v>164</v>
      </c>
      <c r="K7" s="163">
        <v>52</v>
      </c>
      <c r="L7" s="163">
        <v>34</v>
      </c>
      <c r="M7" s="163">
        <v>2</v>
      </c>
      <c r="N7" s="163">
        <v>35</v>
      </c>
      <c r="O7" s="163">
        <v>3</v>
      </c>
      <c r="P7" s="164">
        <v>7</v>
      </c>
      <c r="Q7" s="164">
        <v>17</v>
      </c>
      <c r="R7" s="164">
        <v>14</v>
      </c>
    </row>
    <row r="8" spans="1:18" ht="18" customHeight="1">
      <c r="A8" s="107" t="s">
        <v>10</v>
      </c>
      <c r="B8" s="307">
        <f t="shared" si="2"/>
        <v>127</v>
      </c>
      <c r="C8" s="685">
        <v>24</v>
      </c>
      <c r="D8" s="686"/>
      <c r="E8" s="163">
        <v>42</v>
      </c>
      <c r="F8" s="163">
        <v>45</v>
      </c>
      <c r="G8" s="163">
        <v>10</v>
      </c>
      <c r="H8" s="163">
        <v>5</v>
      </c>
      <c r="I8" s="163">
        <v>1</v>
      </c>
      <c r="J8" s="307">
        <f t="shared" si="1"/>
        <v>127</v>
      </c>
      <c r="K8" s="163">
        <v>33</v>
      </c>
      <c r="L8" s="163">
        <v>30</v>
      </c>
      <c r="M8" s="163">
        <v>9</v>
      </c>
      <c r="N8" s="163">
        <v>32</v>
      </c>
      <c r="O8" s="163">
        <v>3</v>
      </c>
      <c r="P8" s="164">
        <v>6</v>
      </c>
      <c r="Q8" s="164">
        <v>7</v>
      </c>
      <c r="R8" s="164">
        <v>7</v>
      </c>
    </row>
    <row r="9" spans="1:18" ht="18" customHeight="1">
      <c r="A9" s="107" t="s">
        <v>11</v>
      </c>
      <c r="B9" s="307">
        <f t="shared" si="2"/>
        <v>213</v>
      </c>
      <c r="C9" s="685">
        <v>42</v>
      </c>
      <c r="D9" s="686"/>
      <c r="E9" s="163">
        <v>95</v>
      </c>
      <c r="F9" s="163">
        <v>49</v>
      </c>
      <c r="G9" s="163">
        <v>22</v>
      </c>
      <c r="H9" s="163">
        <v>2</v>
      </c>
      <c r="I9" s="163">
        <v>3</v>
      </c>
      <c r="J9" s="307">
        <f t="shared" si="1"/>
        <v>213</v>
      </c>
      <c r="K9" s="163">
        <v>66</v>
      </c>
      <c r="L9" s="163">
        <v>34</v>
      </c>
      <c r="M9" s="163">
        <v>2</v>
      </c>
      <c r="N9" s="163">
        <v>63</v>
      </c>
      <c r="O9" s="163">
        <v>2</v>
      </c>
      <c r="P9" s="164">
        <v>13</v>
      </c>
      <c r="Q9" s="164">
        <v>16</v>
      </c>
      <c r="R9" s="164">
        <v>17</v>
      </c>
    </row>
    <row r="10" spans="1:18" ht="18" customHeight="1">
      <c r="A10" s="107" t="s">
        <v>12</v>
      </c>
      <c r="B10" s="307">
        <f t="shared" si="2"/>
        <v>112</v>
      </c>
      <c r="C10" s="685">
        <v>35</v>
      </c>
      <c r="D10" s="686"/>
      <c r="E10" s="163">
        <v>29</v>
      </c>
      <c r="F10" s="163">
        <v>36</v>
      </c>
      <c r="G10" s="163">
        <v>12</v>
      </c>
      <c r="H10" s="163">
        <v>0</v>
      </c>
      <c r="I10" s="163">
        <v>0</v>
      </c>
      <c r="J10" s="307">
        <f t="shared" si="1"/>
        <v>112</v>
      </c>
      <c r="K10" s="163">
        <v>32</v>
      </c>
      <c r="L10" s="163">
        <v>19</v>
      </c>
      <c r="M10" s="163">
        <v>0</v>
      </c>
      <c r="N10" s="163">
        <v>31</v>
      </c>
      <c r="O10" s="163">
        <v>2</v>
      </c>
      <c r="P10" s="164">
        <v>12</v>
      </c>
      <c r="Q10" s="164">
        <v>6</v>
      </c>
      <c r="R10" s="164">
        <v>10</v>
      </c>
    </row>
    <row r="11" spans="1:18" ht="18" customHeight="1">
      <c r="A11" s="107" t="s">
        <v>13</v>
      </c>
      <c r="B11" s="307">
        <f t="shared" si="2"/>
        <v>167</v>
      </c>
      <c r="C11" s="685">
        <v>23</v>
      </c>
      <c r="D11" s="686"/>
      <c r="E11" s="163">
        <v>76</v>
      </c>
      <c r="F11" s="163">
        <v>38</v>
      </c>
      <c r="G11" s="163">
        <v>29</v>
      </c>
      <c r="H11" s="163">
        <v>1</v>
      </c>
      <c r="I11" s="163">
        <v>0</v>
      </c>
      <c r="J11" s="307">
        <f t="shared" si="1"/>
        <v>167</v>
      </c>
      <c r="K11" s="163">
        <v>31</v>
      </c>
      <c r="L11" s="163">
        <v>12</v>
      </c>
      <c r="M11" s="163">
        <v>2</v>
      </c>
      <c r="N11" s="163">
        <v>62</v>
      </c>
      <c r="O11" s="163">
        <v>2</v>
      </c>
      <c r="P11" s="164">
        <v>7</v>
      </c>
      <c r="Q11" s="164">
        <v>38</v>
      </c>
      <c r="R11" s="164">
        <v>13</v>
      </c>
    </row>
    <row r="12" spans="1:18" ht="18" customHeight="1">
      <c r="A12" s="107" t="s">
        <v>14</v>
      </c>
      <c r="B12" s="307">
        <f t="shared" si="2"/>
        <v>104</v>
      </c>
      <c r="C12" s="685">
        <v>14</v>
      </c>
      <c r="D12" s="686"/>
      <c r="E12" s="163">
        <v>28</v>
      </c>
      <c r="F12" s="163">
        <v>45</v>
      </c>
      <c r="G12" s="163">
        <v>17</v>
      </c>
      <c r="H12" s="163">
        <v>0</v>
      </c>
      <c r="I12" s="163">
        <v>0</v>
      </c>
      <c r="J12" s="307">
        <f t="shared" si="1"/>
        <v>104</v>
      </c>
      <c r="K12" s="163">
        <v>21</v>
      </c>
      <c r="L12" s="163">
        <v>29</v>
      </c>
      <c r="M12" s="163">
        <v>3</v>
      </c>
      <c r="N12" s="163">
        <v>33</v>
      </c>
      <c r="O12" s="163">
        <v>0</v>
      </c>
      <c r="P12" s="164">
        <v>3</v>
      </c>
      <c r="Q12" s="164">
        <v>10</v>
      </c>
      <c r="R12" s="164">
        <v>5</v>
      </c>
    </row>
    <row r="13" spans="1:18" ht="18" customHeight="1">
      <c r="A13" s="107" t="s">
        <v>15</v>
      </c>
      <c r="B13" s="307">
        <f t="shared" si="2"/>
        <v>121</v>
      </c>
      <c r="C13" s="685">
        <v>16</v>
      </c>
      <c r="D13" s="686"/>
      <c r="E13" s="163">
        <v>52</v>
      </c>
      <c r="F13" s="163">
        <v>40</v>
      </c>
      <c r="G13" s="163">
        <v>9</v>
      </c>
      <c r="H13" s="163">
        <v>4</v>
      </c>
      <c r="I13" s="163">
        <v>0</v>
      </c>
      <c r="J13" s="307">
        <f t="shared" si="1"/>
        <v>121</v>
      </c>
      <c r="K13" s="163">
        <v>35</v>
      </c>
      <c r="L13" s="163">
        <v>28</v>
      </c>
      <c r="M13" s="163">
        <v>1</v>
      </c>
      <c r="N13" s="163">
        <v>25</v>
      </c>
      <c r="O13" s="163">
        <v>1</v>
      </c>
      <c r="P13" s="164">
        <v>3</v>
      </c>
      <c r="Q13" s="164">
        <v>18</v>
      </c>
      <c r="R13" s="164">
        <v>10</v>
      </c>
    </row>
    <row r="14" spans="1:18" ht="18" customHeight="1">
      <c r="A14" s="107" t="s">
        <v>16</v>
      </c>
      <c r="B14" s="307">
        <f t="shared" si="2"/>
        <v>249</v>
      </c>
      <c r="C14" s="685">
        <v>53</v>
      </c>
      <c r="D14" s="686"/>
      <c r="E14" s="163">
        <v>110</v>
      </c>
      <c r="F14" s="163">
        <v>68</v>
      </c>
      <c r="G14" s="163">
        <v>12</v>
      </c>
      <c r="H14" s="163">
        <v>4</v>
      </c>
      <c r="I14" s="163">
        <v>2</v>
      </c>
      <c r="J14" s="307">
        <f t="shared" si="1"/>
        <v>249</v>
      </c>
      <c r="K14" s="163">
        <v>122</v>
      </c>
      <c r="L14" s="163">
        <v>47</v>
      </c>
      <c r="M14" s="163">
        <v>0</v>
      </c>
      <c r="N14" s="163">
        <v>57</v>
      </c>
      <c r="O14" s="163">
        <v>1</v>
      </c>
      <c r="P14" s="164">
        <v>7</v>
      </c>
      <c r="Q14" s="164">
        <v>9</v>
      </c>
      <c r="R14" s="164">
        <v>6</v>
      </c>
    </row>
    <row r="15" spans="1:18" ht="18" customHeight="1">
      <c r="A15" s="165" t="s">
        <v>17</v>
      </c>
      <c r="B15" s="308">
        <f t="shared" si="2"/>
        <v>158</v>
      </c>
      <c r="C15" s="687">
        <v>20</v>
      </c>
      <c r="D15" s="688"/>
      <c r="E15" s="167">
        <v>60</v>
      </c>
      <c r="F15" s="167">
        <v>41</v>
      </c>
      <c r="G15" s="167">
        <v>27</v>
      </c>
      <c r="H15" s="167">
        <v>6</v>
      </c>
      <c r="I15" s="167">
        <v>4</v>
      </c>
      <c r="J15" s="307">
        <f t="shared" si="1"/>
        <v>158</v>
      </c>
      <c r="K15" s="167">
        <v>40</v>
      </c>
      <c r="L15" s="167">
        <v>18</v>
      </c>
      <c r="M15" s="167">
        <v>2</v>
      </c>
      <c r="N15" s="167">
        <v>68</v>
      </c>
      <c r="O15" s="167">
        <v>6</v>
      </c>
      <c r="P15" s="168">
        <v>7</v>
      </c>
      <c r="Q15" s="168">
        <v>15</v>
      </c>
      <c r="R15" s="168">
        <v>2</v>
      </c>
    </row>
    <row r="16" spans="1:18" ht="16.5" customHeight="1">
      <c r="A16" s="169"/>
      <c r="J16" s="264"/>
      <c r="N16" s="7"/>
      <c r="R16" s="5" t="s">
        <v>200</v>
      </c>
    </row>
  </sheetData>
  <sheetProtection/>
  <mergeCells count="15">
    <mergeCell ref="C13:D13"/>
    <mergeCell ref="C14:D14"/>
    <mergeCell ref="C15:D15"/>
    <mergeCell ref="C7:D7"/>
    <mergeCell ref="C8:D8"/>
    <mergeCell ref="C9:D9"/>
    <mergeCell ref="C10:D10"/>
    <mergeCell ref="C11:D11"/>
    <mergeCell ref="C12:D12"/>
    <mergeCell ref="A3:A4"/>
    <mergeCell ref="B3:I3"/>
    <mergeCell ref="J3:R3"/>
    <mergeCell ref="C4:D4"/>
    <mergeCell ref="C5:D5"/>
    <mergeCell ref="C6:D6"/>
  </mergeCells>
  <printOptions horizontalCentered="1"/>
  <pageMargins left="0.5905511811023623" right="0.5905511811023623" top="4.133858267716536" bottom="0.7874015748031497" header="0.3937007874015748" footer="0.196850393700787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C26" sqref="C26"/>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9" t="s">
        <v>148</v>
      </c>
      <c r="B1" s="9"/>
    </row>
    <row r="2" ht="13.5">
      <c r="F2" s="3" t="s">
        <v>380</v>
      </c>
    </row>
    <row r="3" spans="1:6" ht="15" customHeight="1">
      <c r="A3" s="514" t="s">
        <v>149</v>
      </c>
      <c r="B3" s="516" t="s">
        <v>150</v>
      </c>
      <c r="C3" s="516" t="s">
        <v>151</v>
      </c>
      <c r="D3" s="518"/>
      <c r="E3" s="519" t="s">
        <v>198</v>
      </c>
      <c r="F3" s="519"/>
    </row>
    <row r="4" spans="1:6" ht="15" customHeight="1">
      <c r="A4" s="515"/>
      <c r="B4" s="517"/>
      <c r="C4" s="23" t="s">
        <v>152</v>
      </c>
      <c r="D4" s="88" t="s">
        <v>153</v>
      </c>
      <c r="E4" s="106" t="s">
        <v>152</v>
      </c>
      <c r="F4" s="88" t="s">
        <v>153</v>
      </c>
    </row>
    <row r="5" spans="1:6" ht="15" customHeight="1">
      <c r="A5" s="24" t="s">
        <v>154</v>
      </c>
      <c r="B5" s="250">
        <f>SUM(B6:B15)</f>
        <v>2</v>
      </c>
      <c r="C5" s="250">
        <f>SUM(C6:C15)</f>
        <v>11</v>
      </c>
      <c r="D5" s="250">
        <f>SUM(D6:D15)</f>
        <v>11</v>
      </c>
      <c r="E5" s="250">
        <f>SUM(E6:E15)</f>
        <v>4</v>
      </c>
      <c r="F5" s="251">
        <f>SUM(F6:F15)</f>
        <v>4</v>
      </c>
    </row>
    <row r="6" spans="1:6" ht="15" customHeight="1">
      <c r="A6" s="25" t="s">
        <v>138</v>
      </c>
      <c r="B6" s="252">
        <v>0</v>
      </c>
      <c r="C6" s="252">
        <v>0</v>
      </c>
      <c r="D6" s="253">
        <v>0</v>
      </c>
      <c r="E6" s="261">
        <v>0</v>
      </c>
      <c r="F6" s="253">
        <v>0</v>
      </c>
    </row>
    <row r="7" spans="1:6" ht="15" customHeight="1">
      <c r="A7" s="26" t="s">
        <v>0</v>
      </c>
      <c r="B7" s="254">
        <v>0</v>
      </c>
      <c r="C7" s="254">
        <v>0</v>
      </c>
      <c r="D7" s="255">
        <v>0</v>
      </c>
      <c r="E7" s="262">
        <v>0</v>
      </c>
      <c r="F7" s="255">
        <v>0</v>
      </c>
    </row>
    <row r="8" spans="1:6" ht="15" customHeight="1">
      <c r="A8" s="26" t="s">
        <v>1</v>
      </c>
      <c r="B8" s="254">
        <v>0</v>
      </c>
      <c r="C8" s="254">
        <v>0</v>
      </c>
      <c r="D8" s="255">
        <v>0</v>
      </c>
      <c r="E8" s="262">
        <v>0</v>
      </c>
      <c r="F8" s="255">
        <v>0</v>
      </c>
    </row>
    <row r="9" spans="1:6" ht="15" customHeight="1">
      <c r="A9" s="26" t="s">
        <v>139</v>
      </c>
      <c r="B9" s="254">
        <v>0</v>
      </c>
      <c r="C9" s="254">
        <v>0</v>
      </c>
      <c r="D9" s="255">
        <v>0</v>
      </c>
      <c r="E9" s="262">
        <v>0</v>
      </c>
      <c r="F9" s="255">
        <v>0</v>
      </c>
    </row>
    <row r="10" spans="1:6" ht="15" customHeight="1">
      <c r="A10" s="26" t="s">
        <v>140</v>
      </c>
      <c r="B10" s="254">
        <v>0</v>
      </c>
      <c r="C10" s="254">
        <v>0</v>
      </c>
      <c r="D10" s="255">
        <v>0</v>
      </c>
      <c r="E10" s="262">
        <v>0</v>
      </c>
      <c r="F10" s="255">
        <v>0</v>
      </c>
    </row>
    <row r="11" spans="1:6" ht="15" customHeight="1">
      <c r="A11" s="26" t="s">
        <v>141</v>
      </c>
      <c r="B11" s="254">
        <v>0</v>
      </c>
      <c r="C11" s="254">
        <v>0</v>
      </c>
      <c r="D11" s="255">
        <v>0</v>
      </c>
      <c r="E11" s="262">
        <v>0</v>
      </c>
      <c r="F11" s="255">
        <v>0</v>
      </c>
    </row>
    <row r="12" spans="1:6" ht="15" customHeight="1">
      <c r="A12" s="26" t="s">
        <v>142</v>
      </c>
      <c r="B12" s="254">
        <v>2</v>
      </c>
      <c r="C12" s="254">
        <v>11</v>
      </c>
      <c r="D12" s="255">
        <v>11</v>
      </c>
      <c r="E12" s="262">
        <v>4</v>
      </c>
      <c r="F12" s="255">
        <v>4</v>
      </c>
    </row>
    <row r="13" spans="1:6" ht="15" customHeight="1">
      <c r="A13" s="26" t="s">
        <v>2</v>
      </c>
      <c r="B13" s="254">
        <v>0</v>
      </c>
      <c r="C13" s="254">
        <v>0</v>
      </c>
      <c r="D13" s="255">
        <v>0</v>
      </c>
      <c r="E13" s="262">
        <v>0</v>
      </c>
      <c r="F13" s="255">
        <v>0</v>
      </c>
    </row>
    <row r="14" spans="1:6" ht="15" customHeight="1">
      <c r="A14" s="26" t="s">
        <v>3</v>
      </c>
      <c r="B14" s="254">
        <v>0</v>
      </c>
      <c r="C14" s="254">
        <v>0</v>
      </c>
      <c r="D14" s="255">
        <v>0</v>
      </c>
      <c r="E14" s="262">
        <v>0</v>
      </c>
      <c r="F14" s="255">
        <v>0</v>
      </c>
    </row>
    <row r="15" spans="1:6" ht="15" customHeight="1">
      <c r="A15" s="27" t="s">
        <v>143</v>
      </c>
      <c r="B15" s="256">
        <v>0</v>
      </c>
      <c r="C15" s="256">
        <v>0</v>
      </c>
      <c r="D15" s="257">
        <v>0</v>
      </c>
      <c r="E15" s="263">
        <v>0</v>
      </c>
      <c r="F15" s="257">
        <v>0</v>
      </c>
    </row>
    <row r="16" spans="1:7" ht="16.5" customHeight="1">
      <c r="A16" s="520" t="s">
        <v>387</v>
      </c>
      <c r="B16" s="520"/>
      <c r="C16" s="520"/>
      <c r="D16" s="520"/>
      <c r="E16" s="393"/>
      <c r="F16" s="394" t="s">
        <v>200</v>
      </c>
      <c r="G16" s="393"/>
    </row>
    <row r="17" spans="1:7" ht="13.5">
      <c r="A17" s="395" t="s">
        <v>388</v>
      </c>
      <c r="B17" s="395"/>
      <c r="C17" s="395"/>
      <c r="D17" s="395"/>
      <c r="E17" s="393"/>
      <c r="F17" s="393"/>
      <c r="G17" s="393"/>
    </row>
  </sheetData>
  <sheetProtection/>
  <mergeCells count="5">
    <mergeCell ref="A3:A4"/>
    <mergeCell ref="B3:B4"/>
    <mergeCell ref="C3:D3"/>
    <mergeCell ref="E3:F3"/>
    <mergeCell ref="A16:D16"/>
  </mergeCells>
  <conditionalFormatting sqref="D6:F15">
    <cfRule type="cellIs" priority="1" dxfId="21" operator="lessThan" stopIfTrue="1">
      <formula>C6</formula>
    </cfRule>
  </conditionalFormatting>
  <printOptions/>
  <pageMargins left="0.7874015748031497" right="0.7874015748031497" top="0.7874015748031497" bottom="0.7874015748031497" header="0.3937007874015748" footer="0.196850393700787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3">
      <selection activeCell="F8" sqref="F8"/>
    </sheetView>
  </sheetViews>
  <sheetFormatPr defaultColWidth="9.00390625" defaultRowHeight="13.5"/>
  <cols>
    <col min="1" max="1" width="7.50390625" style="393" customWidth="1"/>
    <col min="2" max="13" width="6.75390625" style="393" customWidth="1"/>
    <col min="14" max="14" width="5.625" style="393" customWidth="1"/>
    <col min="15" max="15" width="6.75390625" style="393" customWidth="1"/>
    <col min="16" max="16" width="3.625" style="393" customWidth="1"/>
    <col min="17" max="17" width="4.125" style="393" customWidth="1"/>
    <col min="18" max="18" width="3.625" style="393" customWidth="1"/>
    <col min="19" max="21" width="4.125" style="393" customWidth="1"/>
    <col min="22" max="22" width="3.625" style="393" customWidth="1"/>
    <col min="23" max="23" width="4.125" style="393" customWidth="1"/>
    <col min="24" max="24" width="3.625" style="393" customWidth="1"/>
    <col min="25" max="25" width="4.125" style="393" customWidth="1"/>
    <col min="26" max="26" width="3.625" style="393" customWidth="1"/>
    <col min="27" max="27" width="4.125" style="393" customWidth="1"/>
    <col min="28" max="28" width="3.625" style="393" customWidth="1"/>
    <col min="29" max="29" width="4.125" style="393" customWidth="1"/>
    <col min="30" max="30" width="2.25390625" style="393" customWidth="1"/>
    <col min="31" max="16384" width="9.00390625" style="393" customWidth="1"/>
  </cols>
  <sheetData>
    <row r="1" spans="1:7" ht="18.75" customHeight="1">
      <c r="A1" s="443" t="s">
        <v>330</v>
      </c>
      <c r="B1" s="444"/>
      <c r="C1" s="444"/>
      <c r="D1" s="444"/>
      <c r="E1" s="444"/>
      <c r="F1" s="444"/>
      <c r="G1" s="444"/>
    </row>
    <row r="2" spans="1:7" ht="18.75" customHeight="1">
      <c r="A2" s="443"/>
      <c r="B2" s="444"/>
      <c r="C2" s="444"/>
      <c r="D2" s="444"/>
      <c r="E2" s="444"/>
      <c r="F2" s="444"/>
      <c r="G2" s="444"/>
    </row>
    <row r="3" spans="1:7" ht="18.75" customHeight="1">
      <c r="A3" s="445" t="s">
        <v>309</v>
      </c>
      <c r="B3" s="444"/>
      <c r="C3" s="444"/>
      <c r="D3" s="444"/>
      <c r="E3" s="444"/>
      <c r="F3" s="444"/>
      <c r="G3" s="444"/>
    </row>
    <row r="4" spans="1:13" ht="18.75" customHeight="1">
      <c r="A4" s="443"/>
      <c r="B4" s="444"/>
      <c r="C4" s="444"/>
      <c r="D4" s="444"/>
      <c r="E4" s="444"/>
      <c r="F4" s="444"/>
      <c r="G4" s="444"/>
      <c r="M4" s="440" t="s">
        <v>381</v>
      </c>
    </row>
    <row r="5" spans="1:15" ht="18.75" customHeight="1">
      <c r="A5" s="671" t="s">
        <v>4</v>
      </c>
      <c r="B5" s="673" t="s">
        <v>33</v>
      </c>
      <c r="C5" s="674"/>
      <c r="D5" s="673" t="s">
        <v>99</v>
      </c>
      <c r="E5" s="674"/>
      <c r="F5" s="673" t="s">
        <v>100</v>
      </c>
      <c r="G5" s="674"/>
      <c r="H5" s="675" t="s">
        <v>310</v>
      </c>
      <c r="I5" s="676"/>
      <c r="J5" s="675" t="s">
        <v>420</v>
      </c>
      <c r="K5" s="676"/>
      <c r="L5" s="673" t="s">
        <v>311</v>
      </c>
      <c r="M5" s="677"/>
      <c r="N5" s="446"/>
      <c r="O5" s="446"/>
    </row>
    <row r="6" spans="1:15" ht="18.75" customHeight="1">
      <c r="A6" s="672"/>
      <c r="B6" s="439" t="s">
        <v>22</v>
      </c>
      <c r="C6" s="439" t="s">
        <v>26</v>
      </c>
      <c r="D6" s="439" t="s">
        <v>22</v>
      </c>
      <c r="E6" s="439" t="s">
        <v>26</v>
      </c>
      <c r="F6" s="439" t="s">
        <v>22</v>
      </c>
      <c r="G6" s="439" t="s">
        <v>26</v>
      </c>
      <c r="H6" s="439" t="s">
        <v>22</v>
      </c>
      <c r="I6" s="439" t="s">
        <v>26</v>
      </c>
      <c r="J6" s="439" t="s">
        <v>22</v>
      </c>
      <c r="K6" s="439" t="s">
        <v>26</v>
      </c>
      <c r="L6" s="439" t="s">
        <v>22</v>
      </c>
      <c r="M6" s="447" t="s">
        <v>26</v>
      </c>
      <c r="N6" s="448"/>
      <c r="O6" s="448"/>
    </row>
    <row r="7" spans="1:15" ht="18.75" customHeight="1">
      <c r="A7" s="449" t="s">
        <v>36</v>
      </c>
      <c r="B7" s="450">
        <f>SUM(B8:B17)</f>
        <v>572</v>
      </c>
      <c r="C7" s="450">
        <f aca="true" t="shared" si="0" ref="C7:M7">SUM(C8:C17)</f>
        <v>611</v>
      </c>
      <c r="D7" s="450">
        <f t="shared" si="0"/>
        <v>72</v>
      </c>
      <c r="E7" s="450">
        <f t="shared" si="0"/>
        <v>74</v>
      </c>
      <c r="F7" s="450">
        <f t="shared" si="0"/>
        <v>98</v>
      </c>
      <c r="G7" s="450">
        <f t="shared" si="0"/>
        <v>99</v>
      </c>
      <c r="H7" s="450">
        <f t="shared" si="0"/>
        <v>93</v>
      </c>
      <c r="I7" s="450">
        <f t="shared" si="0"/>
        <v>98</v>
      </c>
      <c r="J7" s="450">
        <f t="shared" si="0"/>
        <v>62</v>
      </c>
      <c r="K7" s="450">
        <f t="shared" si="0"/>
        <v>66</v>
      </c>
      <c r="L7" s="450">
        <f t="shared" si="0"/>
        <v>247</v>
      </c>
      <c r="M7" s="450">
        <f t="shared" si="0"/>
        <v>274</v>
      </c>
      <c r="N7" s="451"/>
      <c r="O7" s="451"/>
    </row>
    <row r="8" spans="1:15" ht="18.75" customHeight="1">
      <c r="A8" s="452" t="s">
        <v>37</v>
      </c>
      <c r="B8" s="453">
        <f>D8+F8+H8+J8+L8+N8</f>
        <v>68</v>
      </c>
      <c r="C8" s="453">
        <f>E8+G8+I8+K8+M8+O8</f>
        <v>70</v>
      </c>
      <c r="D8" s="454">
        <v>5</v>
      </c>
      <c r="E8" s="454">
        <v>5</v>
      </c>
      <c r="F8" s="454">
        <v>12</v>
      </c>
      <c r="G8" s="454">
        <v>12</v>
      </c>
      <c r="H8" s="454">
        <v>9</v>
      </c>
      <c r="I8" s="454">
        <v>9</v>
      </c>
      <c r="J8" s="454">
        <v>9</v>
      </c>
      <c r="K8" s="454">
        <v>10</v>
      </c>
      <c r="L8" s="454">
        <v>33</v>
      </c>
      <c r="M8" s="454">
        <v>34</v>
      </c>
      <c r="N8" s="455"/>
      <c r="O8" s="455"/>
    </row>
    <row r="9" spans="1:15" ht="18.75" customHeight="1">
      <c r="A9" s="456" t="s">
        <v>9</v>
      </c>
      <c r="B9" s="457">
        <f>D9+F9+H9+J9+L9+N9</f>
        <v>85</v>
      </c>
      <c r="C9" s="457">
        <f aca="true" t="shared" si="1" ref="B9:C17">E9+G9+I9+K9+M9+O9</f>
        <v>87</v>
      </c>
      <c r="D9" s="458">
        <v>12</v>
      </c>
      <c r="E9" s="458">
        <v>12</v>
      </c>
      <c r="F9" s="458">
        <v>13</v>
      </c>
      <c r="G9" s="458">
        <v>13</v>
      </c>
      <c r="H9" s="458">
        <v>13</v>
      </c>
      <c r="I9" s="458">
        <v>13</v>
      </c>
      <c r="J9" s="459">
        <v>4</v>
      </c>
      <c r="K9" s="458">
        <v>4</v>
      </c>
      <c r="L9" s="458">
        <v>43</v>
      </c>
      <c r="M9" s="458">
        <v>45</v>
      </c>
      <c r="N9" s="455"/>
      <c r="O9" s="455"/>
    </row>
    <row r="10" spans="1:15" ht="18.75" customHeight="1">
      <c r="A10" s="456" t="s">
        <v>10</v>
      </c>
      <c r="B10" s="457">
        <f t="shared" si="1"/>
        <v>83</v>
      </c>
      <c r="C10" s="457">
        <f t="shared" si="1"/>
        <v>83</v>
      </c>
      <c r="D10" s="458">
        <v>4</v>
      </c>
      <c r="E10" s="458">
        <v>4</v>
      </c>
      <c r="F10" s="458">
        <v>19</v>
      </c>
      <c r="G10" s="458">
        <v>19</v>
      </c>
      <c r="H10" s="458">
        <v>13</v>
      </c>
      <c r="I10" s="458">
        <v>13</v>
      </c>
      <c r="J10" s="458">
        <v>11</v>
      </c>
      <c r="K10" s="458">
        <v>11</v>
      </c>
      <c r="L10" s="458">
        <v>36</v>
      </c>
      <c r="M10" s="458">
        <v>36</v>
      </c>
      <c r="N10" s="455"/>
      <c r="O10" s="455"/>
    </row>
    <row r="11" spans="1:15" ht="18.75" customHeight="1">
      <c r="A11" s="456" t="s">
        <v>38</v>
      </c>
      <c r="B11" s="457">
        <f t="shared" si="1"/>
        <v>64</v>
      </c>
      <c r="C11" s="457">
        <f t="shared" si="1"/>
        <v>65</v>
      </c>
      <c r="D11" s="458">
        <v>7</v>
      </c>
      <c r="E11" s="458">
        <v>7</v>
      </c>
      <c r="F11" s="458">
        <v>7</v>
      </c>
      <c r="G11" s="458">
        <v>7</v>
      </c>
      <c r="H11" s="458">
        <v>16</v>
      </c>
      <c r="I11" s="458">
        <v>17</v>
      </c>
      <c r="J11" s="458">
        <v>15</v>
      </c>
      <c r="K11" s="458">
        <v>15</v>
      </c>
      <c r="L11" s="458">
        <v>19</v>
      </c>
      <c r="M11" s="458">
        <v>19</v>
      </c>
      <c r="N11" s="455"/>
      <c r="O11" s="455"/>
    </row>
    <row r="12" spans="1:15" ht="18.75" customHeight="1">
      <c r="A12" s="456" t="s">
        <v>39</v>
      </c>
      <c r="B12" s="457">
        <f t="shared" si="1"/>
        <v>31</v>
      </c>
      <c r="C12" s="457">
        <f t="shared" si="1"/>
        <v>31</v>
      </c>
      <c r="D12" s="458">
        <v>5</v>
      </c>
      <c r="E12" s="458">
        <v>5</v>
      </c>
      <c r="F12" s="458">
        <v>6</v>
      </c>
      <c r="G12" s="458">
        <v>6</v>
      </c>
      <c r="H12" s="458">
        <v>2</v>
      </c>
      <c r="I12" s="458">
        <v>2</v>
      </c>
      <c r="J12" s="458">
        <v>3</v>
      </c>
      <c r="K12" s="458">
        <v>3</v>
      </c>
      <c r="L12" s="458">
        <v>15</v>
      </c>
      <c r="M12" s="458">
        <v>15</v>
      </c>
      <c r="N12" s="455"/>
      <c r="O12" s="455"/>
    </row>
    <row r="13" spans="1:15" ht="18.75" customHeight="1">
      <c r="A13" s="456" t="s">
        <v>40</v>
      </c>
      <c r="B13" s="457">
        <f t="shared" si="1"/>
        <v>70</v>
      </c>
      <c r="C13" s="457">
        <f t="shared" si="1"/>
        <v>93</v>
      </c>
      <c r="D13" s="458">
        <v>11</v>
      </c>
      <c r="E13" s="458">
        <v>12</v>
      </c>
      <c r="F13" s="458">
        <v>6</v>
      </c>
      <c r="G13" s="458">
        <v>6</v>
      </c>
      <c r="H13" s="458">
        <v>14</v>
      </c>
      <c r="I13" s="458">
        <v>17</v>
      </c>
      <c r="J13" s="458">
        <v>8</v>
      </c>
      <c r="K13" s="458">
        <v>10</v>
      </c>
      <c r="L13" s="458">
        <v>31</v>
      </c>
      <c r="M13" s="458">
        <v>48</v>
      </c>
      <c r="N13" s="455"/>
      <c r="O13" s="455"/>
    </row>
    <row r="14" spans="1:15" ht="18.75" customHeight="1">
      <c r="A14" s="456" t="s">
        <v>41</v>
      </c>
      <c r="B14" s="457">
        <f t="shared" si="1"/>
        <v>47</v>
      </c>
      <c r="C14" s="457">
        <f t="shared" si="1"/>
        <v>49</v>
      </c>
      <c r="D14" s="458">
        <v>9</v>
      </c>
      <c r="E14" s="458">
        <v>9</v>
      </c>
      <c r="F14" s="458">
        <v>8</v>
      </c>
      <c r="G14" s="458">
        <v>8</v>
      </c>
      <c r="H14" s="458">
        <v>6</v>
      </c>
      <c r="I14" s="458">
        <v>6</v>
      </c>
      <c r="J14" s="458">
        <v>1</v>
      </c>
      <c r="K14" s="458">
        <v>1</v>
      </c>
      <c r="L14" s="458">
        <v>23</v>
      </c>
      <c r="M14" s="458">
        <v>25</v>
      </c>
      <c r="N14" s="455"/>
      <c r="O14" s="455"/>
    </row>
    <row r="15" spans="1:15" ht="18.75" customHeight="1">
      <c r="A15" s="456" t="s">
        <v>15</v>
      </c>
      <c r="B15" s="457">
        <f t="shared" si="1"/>
        <v>29</v>
      </c>
      <c r="C15" s="457">
        <f t="shared" si="1"/>
        <v>34</v>
      </c>
      <c r="D15" s="458">
        <v>4</v>
      </c>
      <c r="E15" s="458">
        <v>4</v>
      </c>
      <c r="F15" s="458">
        <v>5</v>
      </c>
      <c r="G15" s="458">
        <v>5</v>
      </c>
      <c r="H15" s="458">
        <v>5</v>
      </c>
      <c r="I15" s="458">
        <v>5</v>
      </c>
      <c r="J15" s="458">
        <v>1</v>
      </c>
      <c r="K15" s="458">
        <v>2</v>
      </c>
      <c r="L15" s="458">
        <v>14</v>
      </c>
      <c r="M15" s="458">
        <v>18</v>
      </c>
      <c r="N15" s="455"/>
      <c r="O15" s="455"/>
    </row>
    <row r="16" spans="1:15" ht="18.75" customHeight="1">
      <c r="A16" s="456" t="s">
        <v>16</v>
      </c>
      <c r="B16" s="457">
        <f t="shared" si="1"/>
        <v>59</v>
      </c>
      <c r="C16" s="457">
        <f t="shared" si="1"/>
        <v>62</v>
      </c>
      <c r="D16" s="458">
        <v>7</v>
      </c>
      <c r="E16" s="458">
        <v>8</v>
      </c>
      <c r="F16" s="458">
        <v>17</v>
      </c>
      <c r="G16" s="458">
        <v>18</v>
      </c>
      <c r="H16" s="458">
        <v>11</v>
      </c>
      <c r="I16" s="458">
        <v>12</v>
      </c>
      <c r="J16" s="458">
        <v>4</v>
      </c>
      <c r="K16" s="458">
        <v>4</v>
      </c>
      <c r="L16" s="458">
        <v>20</v>
      </c>
      <c r="M16" s="458">
        <v>20</v>
      </c>
      <c r="N16" s="455"/>
      <c r="O16" s="455"/>
    </row>
    <row r="17" spans="1:15" ht="18.75" customHeight="1">
      <c r="A17" s="460" t="s">
        <v>42</v>
      </c>
      <c r="B17" s="461">
        <f t="shared" si="1"/>
        <v>36</v>
      </c>
      <c r="C17" s="461">
        <f t="shared" si="1"/>
        <v>37</v>
      </c>
      <c r="D17" s="462">
        <v>8</v>
      </c>
      <c r="E17" s="462">
        <v>8</v>
      </c>
      <c r="F17" s="462">
        <v>5</v>
      </c>
      <c r="G17" s="462">
        <v>5</v>
      </c>
      <c r="H17" s="462">
        <v>4</v>
      </c>
      <c r="I17" s="462">
        <v>4</v>
      </c>
      <c r="J17" s="462">
        <v>6</v>
      </c>
      <c r="K17" s="462">
        <v>6</v>
      </c>
      <c r="L17" s="462">
        <v>13</v>
      </c>
      <c r="M17" s="462">
        <v>14</v>
      </c>
      <c r="N17" s="455"/>
      <c r="O17" s="455"/>
    </row>
    <row r="18" spans="1:13" ht="18.75" customHeight="1">
      <c r="A18" s="443"/>
      <c r="B18" s="444"/>
      <c r="C18" s="444"/>
      <c r="D18" s="444"/>
      <c r="E18" s="444"/>
      <c r="F18" s="444"/>
      <c r="G18" s="444"/>
      <c r="M18" s="394" t="s">
        <v>200</v>
      </c>
    </row>
    <row r="19" spans="1:7" ht="18.75" customHeight="1">
      <c r="A19" s="443"/>
      <c r="B19" s="444"/>
      <c r="C19" s="444"/>
      <c r="D19" s="444"/>
      <c r="E19" s="444"/>
      <c r="F19" s="444"/>
      <c r="G19" s="444"/>
    </row>
    <row r="20" spans="1:3" ht="18.75" customHeight="1">
      <c r="A20" s="445" t="s">
        <v>312</v>
      </c>
      <c r="B20" s="396"/>
      <c r="C20" s="396"/>
    </row>
    <row r="21" spans="1:29" ht="13.5" customHeight="1">
      <c r="A21" s="396"/>
      <c r="B21" s="396"/>
      <c r="C21" s="396"/>
      <c r="O21" s="440" t="s">
        <v>381</v>
      </c>
      <c r="AB21" s="463"/>
      <c r="AC21" s="463"/>
    </row>
    <row r="22" spans="1:15" ht="17.25" customHeight="1">
      <c r="A22" s="671" t="s">
        <v>4</v>
      </c>
      <c r="B22" s="673" t="s">
        <v>33</v>
      </c>
      <c r="C22" s="674"/>
      <c r="D22" s="673" t="s">
        <v>34</v>
      </c>
      <c r="E22" s="674"/>
      <c r="F22" s="673" t="s">
        <v>106</v>
      </c>
      <c r="G22" s="674"/>
      <c r="H22" s="675" t="s">
        <v>107</v>
      </c>
      <c r="I22" s="676"/>
      <c r="J22" s="673" t="s">
        <v>35</v>
      </c>
      <c r="K22" s="674"/>
      <c r="L22" s="673" t="s">
        <v>108</v>
      </c>
      <c r="M22" s="674"/>
      <c r="N22" s="673" t="s">
        <v>23</v>
      </c>
      <c r="O22" s="677"/>
    </row>
    <row r="23" spans="1:15" ht="17.25" customHeight="1">
      <c r="A23" s="672"/>
      <c r="B23" s="439" t="s">
        <v>22</v>
      </c>
      <c r="C23" s="439" t="s">
        <v>26</v>
      </c>
      <c r="D23" s="439" t="s">
        <v>22</v>
      </c>
      <c r="E23" s="439" t="s">
        <v>26</v>
      </c>
      <c r="F23" s="439" t="s">
        <v>22</v>
      </c>
      <c r="G23" s="439" t="s">
        <v>26</v>
      </c>
      <c r="H23" s="439" t="s">
        <v>22</v>
      </c>
      <c r="I23" s="439" t="s">
        <v>26</v>
      </c>
      <c r="J23" s="439" t="s">
        <v>22</v>
      </c>
      <c r="K23" s="439" t="s">
        <v>26</v>
      </c>
      <c r="L23" s="439" t="s">
        <v>22</v>
      </c>
      <c r="M23" s="439" t="s">
        <v>26</v>
      </c>
      <c r="N23" s="439" t="s">
        <v>22</v>
      </c>
      <c r="O23" s="447" t="s">
        <v>26</v>
      </c>
    </row>
    <row r="24" spans="1:16" s="466" customFormat="1" ht="18" customHeight="1">
      <c r="A24" s="449" t="s">
        <v>36</v>
      </c>
      <c r="B24" s="450">
        <f>SUM(B25:B34)</f>
        <v>572</v>
      </c>
      <c r="C24" s="450">
        <f aca="true" t="shared" si="2" ref="C24:O24">SUM(C25:C34)</f>
        <v>611</v>
      </c>
      <c r="D24" s="450">
        <f t="shared" si="2"/>
        <v>55</v>
      </c>
      <c r="E24" s="450">
        <f t="shared" si="2"/>
        <v>56</v>
      </c>
      <c r="F24" s="450">
        <f t="shared" si="2"/>
        <v>78</v>
      </c>
      <c r="G24" s="450">
        <f t="shared" si="2"/>
        <v>81</v>
      </c>
      <c r="H24" s="450">
        <f t="shared" si="2"/>
        <v>363</v>
      </c>
      <c r="I24" s="450">
        <f t="shared" si="2"/>
        <v>381</v>
      </c>
      <c r="J24" s="450">
        <f t="shared" si="2"/>
        <v>0</v>
      </c>
      <c r="K24" s="450">
        <f t="shared" si="2"/>
        <v>0</v>
      </c>
      <c r="L24" s="450">
        <f t="shared" si="2"/>
        <v>27</v>
      </c>
      <c r="M24" s="450">
        <f t="shared" si="2"/>
        <v>29</v>
      </c>
      <c r="N24" s="450">
        <f t="shared" si="2"/>
        <v>49</v>
      </c>
      <c r="O24" s="464">
        <f t="shared" si="2"/>
        <v>64</v>
      </c>
      <c r="P24" s="465"/>
    </row>
    <row r="25" spans="1:16" s="466" customFormat="1" ht="18" customHeight="1">
      <c r="A25" s="452" t="s">
        <v>37</v>
      </c>
      <c r="B25" s="453">
        <f>D25+F25+H25+J25+L25+N25</f>
        <v>68</v>
      </c>
      <c r="C25" s="453">
        <f>E25+G25+I25+K25+M25+O25</f>
        <v>70</v>
      </c>
      <c r="D25" s="454">
        <v>5</v>
      </c>
      <c r="E25" s="454">
        <v>5</v>
      </c>
      <c r="F25" s="454">
        <v>7</v>
      </c>
      <c r="G25" s="454">
        <v>7</v>
      </c>
      <c r="H25" s="454">
        <v>48</v>
      </c>
      <c r="I25" s="454">
        <v>50</v>
      </c>
      <c r="J25" s="454">
        <v>0</v>
      </c>
      <c r="K25" s="454">
        <v>0</v>
      </c>
      <c r="L25" s="454">
        <v>4</v>
      </c>
      <c r="M25" s="454">
        <v>4</v>
      </c>
      <c r="N25" s="454">
        <v>4</v>
      </c>
      <c r="O25" s="467">
        <v>4</v>
      </c>
      <c r="P25" s="465"/>
    </row>
    <row r="26" spans="1:16" s="466" customFormat="1" ht="18" customHeight="1">
      <c r="A26" s="456" t="s">
        <v>9</v>
      </c>
      <c r="B26" s="457">
        <f aca="true" t="shared" si="3" ref="B26:C34">D26+F26+H26+J26+L26+N26</f>
        <v>85</v>
      </c>
      <c r="C26" s="457">
        <f t="shared" si="3"/>
        <v>87</v>
      </c>
      <c r="D26" s="458">
        <v>12</v>
      </c>
      <c r="E26" s="458">
        <v>12</v>
      </c>
      <c r="F26" s="458">
        <v>4</v>
      </c>
      <c r="G26" s="458">
        <v>4</v>
      </c>
      <c r="H26" s="458">
        <v>62</v>
      </c>
      <c r="I26" s="458">
        <v>64</v>
      </c>
      <c r="J26" s="459">
        <v>0</v>
      </c>
      <c r="K26" s="458">
        <v>0</v>
      </c>
      <c r="L26" s="458">
        <v>1</v>
      </c>
      <c r="M26" s="458">
        <v>1</v>
      </c>
      <c r="N26" s="458">
        <v>6</v>
      </c>
      <c r="O26" s="468">
        <v>6</v>
      </c>
      <c r="P26" s="465"/>
    </row>
    <row r="27" spans="1:16" s="466" customFormat="1" ht="18" customHeight="1">
      <c r="A27" s="456" t="s">
        <v>10</v>
      </c>
      <c r="B27" s="457">
        <f t="shared" si="3"/>
        <v>83</v>
      </c>
      <c r="C27" s="457">
        <f t="shared" si="3"/>
        <v>83</v>
      </c>
      <c r="D27" s="458">
        <v>6</v>
      </c>
      <c r="E27" s="458">
        <v>6</v>
      </c>
      <c r="F27" s="458">
        <v>11</v>
      </c>
      <c r="G27" s="458">
        <v>11</v>
      </c>
      <c r="H27" s="458">
        <v>66</v>
      </c>
      <c r="I27" s="458">
        <v>66</v>
      </c>
      <c r="J27" s="458">
        <v>0</v>
      </c>
      <c r="K27" s="458">
        <v>0</v>
      </c>
      <c r="L27" s="458">
        <v>0</v>
      </c>
      <c r="M27" s="458">
        <v>0</v>
      </c>
      <c r="N27" s="458">
        <v>0</v>
      </c>
      <c r="O27" s="468">
        <v>0</v>
      </c>
      <c r="P27" s="465"/>
    </row>
    <row r="28" spans="1:16" s="466" customFormat="1" ht="18" customHeight="1">
      <c r="A28" s="456" t="s">
        <v>38</v>
      </c>
      <c r="B28" s="457">
        <f t="shared" si="3"/>
        <v>64</v>
      </c>
      <c r="C28" s="457">
        <f t="shared" si="3"/>
        <v>65</v>
      </c>
      <c r="D28" s="458">
        <v>2</v>
      </c>
      <c r="E28" s="458">
        <v>2</v>
      </c>
      <c r="F28" s="458">
        <v>5</v>
      </c>
      <c r="G28" s="458">
        <v>5</v>
      </c>
      <c r="H28" s="458">
        <v>53</v>
      </c>
      <c r="I28" s="458">
        <v>54</v>
      </c>
      <c r="J28" s="458">
        <v>0</v>
      </c>
      <c r="K28" s="458">
        <v>0</v>
      </c>
      <c r="L28" s="458">
        <v>2</v>
      </c>
      <c r="M28" s="458">
        <v>2</v>
      </c>
      <c r="N28" s="458">
        <v>2</v>
      </c>
      <c r="O28" s="468">
        <v>2</v>
      </c>
      <c r="P28" s="465"/>
    </row>
    <row r="29" spans="1:16" s="466" customFormat="1" ht="18" customHeight="1">
      <c r="A29" s="456" t="s">
        <v>39</v>
      </c>
      <c r="B29" s="457">
        <f t="shared" si="3"/>
        <v>31</v>
      </c>
      <c r="C29" s="457">
        <f t="shared" si="3"/>
        <v>31</v>
      </c>
      <c r="D29" s="458">
        <v>7</v>
      </c>
      <c r="E29" s="458">
        <v>7</v>
      </c>
      <c r="F29" s="458">
        <v>7</v>
      </c>
      <c r="G29" s="458">
        <v>7</v>
      </c>
      <c r="H29" s="458">
        <v>16</v>
      </c>
      <c r="I29" s="458">
        <v>16</v>
      </c>
      <c r="J29" s="458">
        <v>0</v>
      </c>
      <c r="K29" s="458">
        <v>0</v>
      </c>
      <c r="L29" s="458">
        <v>1</v>
      </c>
      <c r="M29" s="458">
        <v>1</v>
      </c>
      <c r="N29" s="458">
        <v>0</v>
      </c>
      <c r="O29" s="468">
        <v>0</v>
      </c>
      <c r="P29" s="465"/>
    </row>
    <row r="30" spans="1:16" s="466" customFormat="1" ht="18" customHeight="1">
      <c r="A30" s="456" t="s">
        <v>40</v>
      </c>
      <c r="B30" s="457">
        <f t="shared" si="3"/>
        <v>70</v>
      </c>
      <c r="C30" s="457">
        <f t="shared" si="3"/>
        <v>93</v>
      </c>
      <c r="D30" s="458">
        <v>4</v>
      </c>
      <c r="E30" s="458">
        <v>4</v>
      </c>
      <c r="F30" s="458">
        <v>1</v>
      </c>
      <c r="G30" s="458">
        <v>2</v>
      </c>
      <c r="H30" s="458">
        <v>47</v>
      </c>
      <c r="I30" s="458">
        <v>56</v>
      </c>
      <c r="J30" s="458">
        <v>0</v>
      </c>
      <c r="K30" s="458">
        <v>0</v>
      </c>
      <c r="L30" s="458">
        <v>5</v>
      </c>
      <c r="M30" s="458">
        <v>6</v>
      </c>
      <c r="N30" s="458">
        <v>13</v>
      </c>
      <c r="O30" s="468">
        <v>25</v>
      </c>
      <c r="P30" s="465"/>
    </row>
    <row r="31" spans="1:16" s="466" customFormat="1" ht="18" customHeight="1">
      <c r="A31" s="456" t="s">
        <v>41</v>
      </c>
      <c r="B31" s="457">
        <f t="shared" si="3"/>
        <v>47</v>
      </c>
      <c r="C31" s="457">
        <f t="shared" si="3"/>
        <v>49</v>
      </c>
      <c r="D31" s="458">
        <v>7</v>
      </c>
      <c r="E31" s="458">
        <v>7</v>
      </c>
      <c r="F31" s="458">
        <v>13</v>
      </c>
      <c r="G31" s="458">
        <v>14</v>
      </c>
      <c r="H31" s="458">
        <v>23</v>
      </c>
      <c r="I31" s="458">
        <v>24</v>
      </c>
      <c r="J31" s="458">
        <v>0</v>
      </c>
      <c r="K31" s="458">
        <v>0</v>
      </c>
      <c r="L31" s="458">
        <v>1</v>
      </c>
      <c r="M31" s="458">
        <v>1</v>
      </c>
      <c r="N31" s="458">
        <v>3</v>
      </c>
      <c r="O31" s="468">
        <v>3</v>
      </c>
      <c r="P31" s="465"/>
    </row>
    <row r="32" spans="1:16" s="466" customFormat="1" ht="18" customHeight="1">
      <c r="A32" s="456" t="s">
        <v>15</v>
      </c>
      <c r="B32" s="457">
        <f t="shared" si="3"/>
        <v>29</v>
      </c>
      <c r="C32" s="457">
        <f t="shared" si="3"/>
        <v>34</v>
      </c>
      <c r="D32" s="458">
        <v>5</v>
      </c>
      <c r="E32" s="458">
        <v>5</v>
      </c>
      <c r="F32" s="458">
        <v>0</v>
      </c>
      <c r="G32" s="458">
        <v>0</v>
      </c>
      <c r="H32" s="458">
        <v>19</v>
      </c>
      <c r="I32" s="458">
        <v>21</v>
      </c>
      <c r="J32" s="458">
        <v>0</v>
      </c>
      <c r="K32" s="458">
        <v>0</v>
      </c>
      <c r="L32" s="458">
        <v>2</v>
      </c>
      <c r="M32" s="458">
        <v>3</v>
      </c>
      <c r="N32" s="458">
        <v>3</v>
      </c>
      <c r="O32" s="468">
        <v>5</v>
      </c>
      <c r="P32" s="465"/>
    </row>
    <row r="33" spans="1:16" s="466" customFormat="1" ht="18" customHeight="1">
      <c r="A33" s="456" t="s">
        <v>16</v>
      </c>
      <c r="B33" s="457">
        <f t="shared" si="3"/>
        <v>59</v>
      </c>
      <c r="C33" s="457">
        <f t="shared" si="3"/>
        <v>62</v>
      </c>
      <c r="D33" s="458">
        <v>4</v>
      </c>
      <c r="E33" s="458">
        <v>5</v>
      </c>
      <c r="F33" s="458">
        <v>19</v>
      </c>
      <c r="G33" s="458">
        <v>20</v>
      </c>
      <c r="H33" s="458">
        <v>17</v>
      </c>
      <c r="I33" s="458">
        <v>17</v>
      </c>
      <c r="J33" s="458">
        <v>0</v>
      </c>
      <c r="K33" s="458">
        <v>0</v>
      </c>
      <c r="L33" s="458">
        <v>7</v>
      </c>
      <c r="M33" s="458">
        <v>7</v>
      </c>
      <c r="N33" s="458">
        <v>12</v>
      </c>
      <c r="O33" s="468">
        <v>13</v>
      </c>
      <c r="P33" s="465"/>
    </row>
    <row r="34" spans="1:16" s="466" customFormat="1" ht="18" customHeight="1">
      <c r="A34" s="460" t="s">
        <v>42</v>
      </c>
      <c r="B34" s="461">
        <f t="shared" si="3"/>
        <v>36</v>
      </c>
      <c r="C34" s="461">
        <f t="shared" si="3"/>
        <v>37</v>
      </c>
      <c r="D34" s="462">
        <v>3</v>
      </c>
      <c r="E34" s="462">
        <v>3</v>
      </c>
      <c r="F34" s="462">
        <v>11</v>
      </c>
      <c r="G34" s="462">
        <v>11</v>
      </c>
      <c r="H34" s="462">
        <v>12</v>
      </c>
      <c r="I34" s="462">
        <v>13</v>
      </c>
      <c r="J34" s="462">
        <v>0</v>
      </c>
      <c r="K34" s="462">
        <v>0</v>
      </c>
      <c r="L34" s="462">
        <v>4</v>
      </c>
      <c r="M34" s="462">
        <v>4</v>
      </c>
      <c r="N34" s="462">
        <v>6</v>
      </c>
      <c r="O34" s="469">
        <v>6</v>
      </c>
      <c r="P34" s="465"/>
    </row>
    <row r="35" spans="15:28" ht="16.5" customHeight="1">
      <c r="O35" s="394" t="s">
        <v>200</v>
      </c>
      <c r="AB35" s="470"/>
    </row>
  </sheetData>
  <sheetProtection/>
  <mergeCells count="15">
    <mergeCell ref="A5:A6"/>
    <mergeCell ref="A22:A23"/>
    <mergeCell ref="B22:C22"/>
    <mergeCell ref="D22:E22"/>
    <mergeCell ref="F22:G22"/>
    <mergeCell ref="H22:I22"/>
    <mergeCell ref="N22:O22"/>
    <mergeCell ref="L5:M5"/>
    <mergeCell ref="L22:M22"/>
    <mergeCell ref="J22:K22"/>
    <mergeCell ref="B5:C5"/>
    <mergeCell ref="D5:E5"/>
    <mergeCell ref="F5:G5"/>
    <mergeCell ref="H5:I5"/>
    <mergeCell ref="J5:K5"/>
  </mergeCells>
  <printOptions horizontalCentered="1"/>
  <pageMargins left="0.7480314960629921" right="0.7480314960629921" top="0.7874015748031497" bottom="0.3937007874015748" header="0.3937007874015748" footer="0.1968503937007874"/>
  <pageSetup horizontalDpi="600" verticalDpi="600" orientation="portrait" paperSize="9" scale="86" r:id="rId1"/>
  <rowBreaks count="1" manualBreakCount="1">
    <brk id="19" max="255" man="1"/>
  </rowBreaks>
</worksheet>
</file>

<file path=xl/worksheets/sheet31.xml><?xml version="1.0" encoding="utf-8"?>
<worksheet xmlns="http://schemas.openxmlformats.org/spreadsheetml/2006/main" xmlns:r="http://schemas.openxmlformats.org/officeDocument/2006/relationships">
  <dimension ref="A1:T16"/>
  <sheetViews>
    <sheetView zoomScaleSheetLayoutView="115" workbookViewId="0" topLeftCell="A1">
      <selection activeCell="G17" sqref="G17"/>
    </sheetView>
  </sheetViews>
  <sheetFormatPr defaultColWidth="9.00390625" defaultRowHeight="13.5"/>
  <cols>
    <col min="1" max="1" width="7.50390625" style="393" customWidth="1"/>
    <col min="2" max="2" width="6.25390625" style="393" customWidth="1"/>
    <col min="3" max="3" width="5.75390625" style="393" bestFit="1" customWidth="1"/>
    <col min="4" max="19" width="6.25390625" style="393" customWidth="1"/>
    <col min="20" max="27" width="6.125" style="393" customWidth="1"/>
    <col min="28" max="28" width="0.2421875" style="393" customWidth="1"/>
    <col min="29" max="16384" width="9.00390625" style="393" customWidth="1"/>
  </cols>
  <sheetData>
    <row r="1" spans="1:3" ht="18.75" customHeight="1">
      <c r="A1" s="471" t="s">
        <v>313</v>
      </c>
      <c r="B1" s="472"/>
      <c r="C1" s="472"/>
    </row>
    <row r="2" spans="1:19" ht="13.5" customHeight="1">
      <c r="A2" s="396"/>
      <c r="B2" s="472"/>
      <c r="C2" s="472"/>
      <c r="N2" s="463"/>
      <c r="O2" s="463"/>
      <c r="P2" s="463"/>
      <c r="Q2" s="463"/>
      <c r="R2" s="463"/>
      <c r="S2" s="440" t="s">
        <v>381</v>
      </c>
    </row>
    <row r="3" spans="1:19" ht="18" customHeight="1">
      <c r="A3" s="689" t="s">
        <v>43</v>
      </c>
      <c r="B3" s="691" t="s">
        <v>44</v>
      </c>
      <c r="C3" s="691"/>
      <c r="D3" s="692"/>
      <c r="E3" s="692"/>
      <c r="F3" s="692"/>
      <c r="G3" s="692"/>
      <c r="H3" s="692"/>
      <c r="I3" s="691" t="s">
        <v>45</v>
      </c>
      <c r="J3" s="691"/>
      <c r="K3" s="691"/>
      <c r="L3" s="691"/>
      <c r="M3" s="691"/>
      <c r="N3" s="691"/>
      <c r="O3" s="691"/>
      <c r="P3" s="691"/>
      <c r="Q3" s="691"/>
      <c r="R3" s="691"/>
      <c r="S3" s="673"/>
    </row>
    <row r="4" spans="1:20" ht="34.5" customHeight="1">
      <c r="A4" s="690"/>
      <c r="B4" s="427" t="s">
        <v>46</v>
      </c>
      <c r="C4" s="473" t="s">
        <v>51</v>
      </c>
      <c r="D4" s="427" t="s">
        <v>339</v>
      </c>
      <c r="E4" s="427" t="s">
        <v>340</v>
      </c>
      <c r="F4" s="427" t="s">
        <v>341</v>
      </c>
      <c r="G4" s="427" t="s">
        <v>342</v>
      </c>
      <c r="H4" s="474" t="s">
        <v>47</v>
      </c>
      <c r="I4" s="427" t="s">
        <v>46</v>
      </c>
      <c r="J4" s="475" t="s">
        <v>69</v>
      </c>
      <c r="K4" s="476" t="s">
        <v>56</v>
      </c>
      <c r="L4" s="476" t="s">
        <v>331</v>
      </c>
      <c r="M4" s="476" t="s">
        <v>109</v>
      </c>
      <c r="N4" s="427" t="s">
        <v>48</v>
      </c>
      <c r="O4" s="477" t="s">
        <v>332</v>
      </c>
      <c r="P4" s="427" t="s">
        <v>49</v>
      </c>
      <c r="Q4" s="478" t="s">
        <v>110</v>
      </c>
      <c r="R4" s="479" t="s">
        <v>111</v>
      </c>
      <c r="S4" s="478" t="s">
        <v>23</v>
      </c>
      <c r="T4" s="480"/>
    </row>
    <row r="5" spans="1:19" ht="18" customHeight="1">
      <c r="A5" s="449" t="s">
        <v>33</v>
      </c>
      <c r="B5" s="481">
        <f>SUM(B6:B15)</f>
        <v>572</v>
      </c>
      <c r="C5" s="482">
        <f aca="true" t="shared" si="0" ref="C5:S5">SUM(C6:C15)</f>
        <v>0</v>
      </c>
      <c r="D5" s="483">
        <f t="shared" si="0"/>
        <v>0</v>
      </c>
      <c r="E5" s="483">
        <f t="shared" si="0"/>
        <v>1</v>
      </c>
      <c r="F5" s="483">
        <f t="shared" si="0"/>
        <v>45</v>
      </c>
      <c r="G5" s="483">
        <f t="shared" si="0"/>
        <v>493</v>
      </c>
      <c r="H5" s="483">
        <f t="shared" si="0"/>
        <v>33</v>
      </c>
      <c r="I5" s="483">
        <f>SUM(I6:I15)</f>
        <v>572</v>
      </c>
      <c r="J5" s="483">
        <f t="shared" si="0"/>
        <v>9</v>
      </c>
      <c r="K5" s="483">
        <f t="shared" si="0"/>
        <v>10</v>
      </c>
      <c r="L5" s="483">
        <f t="shared" si="0"/>
        <v>38</v>
      </c>
      <c r="M5" s="483">
        <f t="shared" si="0"/>
        <v>11</v>
      </c>
      <c r="N5" s="483">
        <f t="shared" si="0"/>
        <v>278</v>
      </c>
      <c r="O5" s="483">
        <f t="shared" si="0"/>
        <v>164</v>
      </c>
      <c r="P5" s="483">
        <f t="shared" si="0"/>
        <v>13</v>
      </c>
      <c r="Q5" s="483">
        <f t="shared" si="0"/>
        <v>14</v>
      </c>
      <c r="R5" s="483">
        <f t="shared" si="0"/>
        <v>23</v>
      </c>
      <c r="S5" s="483">
        <f t="shared" si="0"/>
        <v>12</v>
      </c>
    </row>
    <row r="6" spans="1:19" ht="18" customHeight="1">
      <c r="A6" s="456" t="s">
        <v>8</v>
      </c>
      <c r="B6" s="484">
        <f>SUM(C6:H6)</f>
        <v>68</v>
      </c>
      <c r="C6" s="485">
        <v>0</v>
      </c>
      <c r="D6" s="486">
        <v>0</v>
      </c>
      <c r="E6" s="486">
        <v>0</v>
      </c>
      <c r="F6" s="486">
        <v>1</v>
      </c>
      <c r="G6" s="486">
        <v>63</v>
      </c>
      <c r="H6" s="486">
        <v>4</v>
      </c>
      <c r="I6" s="485">
        <f aca="true" t="shared" si="1" ref="I6:I15">SUM(J6:S6)</f>
        <v>68</v>
      </c>
      <c r="J6" s="486">
        <v>0</v>
      </c>
      <c r="K6" s="486">
        <v>1</v>
      </c>
      <c r="L6" s="486">
        <v>3</v>
      </c>
      <c r="M6" s="486">
        <v>1</v>
      </c>
      <c r="N6" s="486">
        <v>29</v>
      </c>
      <c r="O6" s="486">
        <v>25</v>
      </c>
      <c r="P6" s="486">
        <v>0</v>
      </c>
      <c r="Q6" s="487">
        <v>4</v>
      </c>
      <c r="R6" s="487">
        <v>4</v>
      </c>
      <c r="S6" s="487">
        <v>1</v>
      </c>
    </row>
    <row r="7" spans="1:19" ht="18" customHeight="1">
      <c r="A7" s="456" t="s">
        <v>9</v>
      </c>
      <c r="B7" s="484">
        <f aca="true" t="shared" si="2" ref="B7:B15">SUM(C7:H7)</f>
        <v>85</v>
      </c>
      <c r="C7" s="488">
        <v>0</v>
      </c>
      <c r="D7" s="486">
        <v>0</v>
      </c>
      <c r="E7" s="486">
        <v>0</v>
      </c>
      <c r="F7" s="486">
        <v>6</v>
      </c>
      <c r="G7" s="486">
        <v>76</v>
      </c>
      <c r="H7" s="486">
        <v>3</v>
      </c>
      <c r="I7" s="486">
        <f t="shared" si="1"/>
        <v>85</v>
      </c>
      <c r="J7" s="486">
        <v>2</v>
      </c>
      <c r="K7" s="486">
        <v>1</v>
      </c>
      <c r="L7" s="486">
        <v>7</v>
      </c>
      <c r="M7" s="486">
        <v>3</v>
      </c>
      <c r="N7" s="486">
        <v>22</v>
      </c>
      <c r="O7" s="486">
        <v>39</v>
      </c>
      <c r="P7" s="486">
        <v>7</v>
      </c>
      <c r="Q7" s="487">
        <v>0</v>
      </c>
      <c r="R7" s="487">
        <v>1</v>
      </c>
      <c r="S7" s="487">
        <v>3</v>
      </c>
    </row>
    <row r="8" spans="1:19" ht="18" customHeight="1">
      <c r="A8" s="456" t="s">
        <v>10</v>
      </c>
      <c r="B8" s="484">
        <f t="shared" si="2"/>
        <v>83</v>
      </c>
      <c r="C8" s="488">
        <v>0</v>
      </c>
      <c r="D8" s="486">
        <v>0</v>
      </c>
      <c r="E8" s="486">
        <v>1</v>
      </c>
      <c r="F8" s="486">
        <v>17</v>
      </c>
      <c r="G8" s="486">
        <v>63</v>
      </c>
      <c r="H8" s="486">
        <v>2</v>
      </c>
      <c r="I8" s="486">
        <f t="shared" si="1"/>
        <v>83</v>
      </c>
      <c r="J8" s="486">
        <v>1</v>
      </c>
      <c r="K8" s="486">
        <v>2</v>
      </c>
      <c r="L8" s="486">
        <v>3</v>
      </c>
      <c r="M8" s="486">
        <v>2</v>
      </c>
      <c r="N8" s="486">
        <v>42</v>
      </c>
      <c r="O8" s="486">
        <v>26</v>
      </c>
      <c r="P8" s="486">
        <v>1</v>
      </c>
      <c r="Q8" s="487">
        <v>4</v>
      </c>
      <c r="R8" s="487">
        <v>1</v>
      </c>
      <c r="S8" s="487">
        <v>1</v>
      </c>
    </row>
    <row r="9" spans="1:19" ht="18" customHeight="1">
      <c r="A9" s="456" t="s">
        <v>11</v>
      </c>
      <c r="B9" s="484">
        <f t="shared" si="2"/>
        <v>64</v>
      </c>
      <c r="C9" s="488">
        <v>0</v>
      </c>
      <c r="D9" s="486">
        <v>0</v>
      </c>
      <c r="E9" s="486">
        <v>0</v>
      </c>
      <c r="F9" s="486">
        <v>13</v>
      </c>
      <c r="G9" s="486">
        <v>51</v>
      </c>
      <c r="H9" s="486">
        <v>0</v>
      </c>
      <c r="I9" s="486">
        <f t="shared" si="1"/>
        <v>64</v>
      </c>
      <c r="J9" s="486">
        <v>0</v>
      </c>
      <c r="K9" s="486">
        <v>2</v>
      </c>
      <c r="L9" s="486">
        <v>9</v>
      </c>
      <c r="M9" s="486">
        <v>1</v>
      </c>
      <c r="N9" s="486">
        <v>46</v>
      </c>
      <c r="O9" s="486">
        <v>1</v>
      </c>
      <c r="P9" s="486">
        <v>1</v>
      </c>
      <c r="Q9" s="487">
        <v>1</v>
      </c>
      <c r="R9" s="487">
        <v>1</v>
      </c>
      <c r="S9" s="487">
        <v>2</v>
      </c>
    </row>
    <row r="10" spans="1:19" ht="18" customHeight="1">
      <c r="A10" s="456" t="s">
        <v>12</v>
      </c>
      <c r="B10" s="484">
        <f t="shared" si="2"/>
        <v>31</v>
      </c>
      <c r="C10" s="488">
        <v>0</v>
      </c>
      <c r="D10" s="486">
        <v>0</v>
      </c>
      <c r="E10" s="486">
        <v>0</v>
      </c>
      <c r="F10" s="486">
        <v>0</v>
      </c>
      <c r="G10" s="486">
        <v>31</v>
      </c>
      <c r="H10" s="486">
        <v>0</v>
      </c>
      <c r="I10" s="486">
        <f t="shared" si="1"/>
        <v>31</v>
      </c>
      <c r="J10" s="486">
        <v>0</v>
      </c>
      <c r="K10" s="486">
        <v>0</v>
      </c>
      <c r="L10" s="486">
        <v>1</v>
      </c>
      <c r="M10" s="486">
        <v>0</v>
      </c>
      <c r="N10" s="486">
        <v>22</v>
      </c>
      <c r="O10" s="486">
        <v>7</v>
      </c>
      <c r="P10" s="486">
        <v>1</v>
      </c>
      <c r="Q10" s="487">
        <v>0</v>
      </c>
      <c r="R10" s="487">
        <v>0</v>
      </c>
      <c r="S10" s="487">
        <v>0</v>
      </c>
    </row>
    <row r="11" spans="1:19" ht="18" customHeight="1">
      <c r="A11" s="456" t="s">
        <v>13</v>
      </c>
      <c r="B11" s="484">
        <f t="shared" si="2"/>
        <v>70</v>
      </c>
      <c r="C11" s="488">
        <v>0</v>
      </c>
      <c r="D11" s="486">
        <v>0</v>
      </c>
      <c r="E11" s="486">
        <v>0</v>
      </c>
      <c r="F11" s="486">
        <v>2</v>
      </c>
      <c r="G11" s="486">
        <v>59</v>
      </c>
      <c r="H11" s="486">
        <v>9</v>
      </c>
      <c r="I11" s="486">
        <f t="shared" si="1"/>
        <v>70</v>
      </c>
      <c r="J11" s="486">
        <v>2</v>
      </c>
      <c r="K11" s="486">
        <v>1</v>
      </c>
      <c r="L11" s="486">
        <v>2</v>
      </c>
      <c r="M11" s="486">
        <v>3</v>
      </c>
      <c r="N11" s="486">
        <v>42</v>
      </c>
      <c r="O11" s="486">
        <v>5</v>
      </c>
      <c r="P11" s="486">
        <v>1</v>
      </c>
      <c r="Q11" s="487">
        <v>0</v>
      </c>
      <c r="R11" s="487">
        <v>12</v>
      </c>
      <c r="S11" s="487">
        <v>2</v>
      </c>
    </row>
    <row r="12" spans="1:19" ht="18" customHeight="1">
      <c r="A12" s="456" t="s">
        <v>14</v>
      </c>
      <c r="B12" s="484">
        <f t="shared" si="2"/>
        <v>47</v>
      </c>
      <c r="C12" s="488">
        <v>0</v>
      </c>
      <c r="D12" s="486">
        <v>0</v>
      </c>
      <c r="E12" s="486">
        <v>0</v>
      </c>
      <c r="F12" s="486">
        <v>0</v>
      </c>
      <c r="G12" s="486">
        <v>40</v>
      </c>
      <c r="H12" s="486">
        <v>7</v>
      </c>
      <c r="I12" s="486">
        <f t="shared" si="1"/>
        <v>47</v>
      </c>
      <c r="J12" s="486">
        <v>3</v>
      </c>
      <c r="K12" s="486">
        <v>2</v>
      </c>
      <c r="L12" s="486">
        <v>1</v>
      </c>
      <c r="M12" s="486">
        <v>1</v>
      </c>
      <c r="N12" s="486">
        <v>16</v>
      </c>
      <c r="O12" s="486">
        <v>20</v>
      </c>
      <c r="P12" s="486">
        <v>2</v>
      </c>
      <c r="Q12" s="487">
        <v>2</v>
      </c>
      <c r="R12" s="487">
        <v>0</v>
      </c>
      <c r="S12" s="487">
        <v>0</v>
      </c>
    </row>
    <row r="13" spans="1:19" ht="18" customHeight="1">
      <c r="A13" s="456" t="s">
        <v>15</v>
      </c>
      <c r="B13" s="484">
        <f t="shared" si="2"/>
        <v>29</v>
      </c>
      <c r="C13" s="488">
        <v>0</v>
      </c>
      <c r="D13" s="486">
        <v>0</v>
      </c>
      <c r="E13" s="486">
        <v>0</v>
      </c>
      <c r="F13" s="486">
        <v>2</v>
      </c>
      <c r="G13" s="486">
        <v>27</v>
      </c>
      <c r="H13" s="486">
        <v>0</v>
      </c>
      <c r="I13" s="486">
        <f t="shared" si="1"/>
        <v>29</v>
      </c>
      <c r="J13" s="486">
        <v>0</v>
      </c>
      <c r="K13" s="486">
        <v>0</v>
      </c>
      <c r="L13" s="486">
        <v>5</v>
      </c>
      <c r="M13" s="486">
        <v>0</v>
      </c>
      <c r="N13" s="486">
        <v>5</v>
      </c>
      <c r="O13" s="486">
        <v>15</v>
      </c>
      <c r="P13" s="486">
        <v>0</v>
      </c>
      <c r="Q13" s="487">
        <v>1</v>
      </c>
      <c r="R13" s="487">
        <v>1</v>
      </c>
      <c r="S13" s="487">
        <v>2</v>
      </c>
    </row>
    <row r="14" spans="1:19" ht="18" customHeight="1">
      <c r="A14" s="456" t="s">
        <v>16</v>
      </c>
      <c r="B14" s="484">
        <f t="shared" si="2"/>
        <v>59</v>
      </c>
      <c r="C14" s="488">
        <v>0</v>
      </c>
      <c r="D14" s="486">
        <v>0</v>
      </c>
      <c r="E14" s="486">
        <v>0</v>
      </c>
      <c r="F14" s="486">
        <v>1</v>
      </c>
      <c r="G14" s="486">
        <v>54</v>
      </c>
      <c r="H14" s="486">
        <v>4</v>
      </c>
      <c r="I14" s="486">
        <f t="shared" si="1"/>
        <v>59</v>
      </c>
      <c r="J14" s="486">
        <v>0</v>
      </c>
      <c r="K14" s="486">
        <v>0</v>
      </c>
      <c r="L14" s="486">
        <v>6</v>
      </c>
      <c r="M14" s="486">
        <v>0</v>
      </c>
      <c r="N14" s="486">
        <v>29</v>
      </c>
      <c r="O14" s="486">
        <v>21</v>
      </c>
      <c r="P14" s="486">
        <v>0</v>
      </c>
      <c r="Q14" s="487">
        <v>2</v>
      </c>
      <c r="R14" s="487">
        <v>0</v>
      </c>
      <c r="S14" s="487">
        <v>1</v>
      </c>
    </row>
    <row r="15" spans="1:19" ht="18" customHeight="1">
      <c r="A15" s="460" t="s">
        <v>17</v>
      </c>
      <c r="B15" s="489">
        <f t="shared" si="2"/>
        <v>36</v>
      </c>
      <c r="C15" s="490">
        <v>0</v>
      </c>
      <c r="D15" s="491">
        <v>0</v>
      </c>
      <c r="E15" s="491">
        <v>0</v>
      </c>
      <c r="F15" s="491">
        <v>3</v>
      </c>
      <c r="G15" s="491">
        <v>29</v>
      </c>
      <c r="H15" s="491">
        <v>4</v>
      </c>
      <c r="I15" s="491">
        <f t="shared" si="1"/>
        <v>36</v>
      </c>
      <c r="J15" s="491">
        <v>1</v>
      </c>
      <c r="K15" s="491">
        <v>1</v>
      </c>
      <c r="L15" s="491">
        <v>1</v>
      </c>
      <c r="M15" s="491">
        <v>0</v>
      </c>
      <c r="N15" s="491">
        <v>25</v>
      </c>
      <c r="O15" s="491">
        <v>5</v>
      </c>
      <c r="P15" s="491">
        <v>0</v>
      </c>
      <c r="Q15" s="492">
        <v>0</v>
      </c>
      <c r="R15" s="492">
        <v>3</v>
      </c>
      <c r="S15" s="492">
        <v>0</v>
      </c>
    </row>
    <row r="16" spans="1:19" ht="16.5" customHeight="1">
      <c r="A16" s="493"/>
      <c r="I16" s="494"/>
      <c r="N16" s="470"/>
      <c r="O16" s="470"/>
      <c r="S16" s="394" t="s">
        <v>200</v>
      </c>
    </row>
  </sheetData>
  <sheetProtection/>
  <mergeCells count="3">
    <mergeCell ref="A3:A4"/>
    <mergeCell ref="B3:H3"/>
    <mergeCell ref="I3:S3"/>
  </mergeCells>
  <printOptions horizontalCentered="1"/>
  <pageMargins left="0.5905511811023623" right="0.5905511811023623" top="4.133858267716536" bottom="0.5905511811023623" header="0.3937007874015748" footer="0.1968503937007874"/>
  <pageSetup fitToHeight="0"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dimension ref="A1:D18"/>
  <sheetViews>
    <sheetView zoomScaleSheetLayoutView="160" zoomScalePageLayoutView="0" workbookViewId="0" topLeftCell="A8">
      <selection activeCell="F31" sqref="F31"/>
    </sheetView>
  </sheetViews>
  <sheetFormatPr defaultColWidth="9.00390625" defaultRowHeight="13.5"/>
  <cols>
    <col min="1" max="1" width="2.00390625" style="145" customWidth="1"/>
    <col min="2" max="2" width="29.875" style="145" customWidth="1"/>
    <col min="3" max="3" width="2.50390625" style="145" customWidth="1"/>
    <col min="4" max="4" width="22.50390625" style="145" customWidth="1"/>
    <col min="5" max="5" width="13.75390625" style="145" customWidth="1"/>
    <col min="6" max="16384" width="9.00390625" style="145" customWidth="1"/>
  </cols>
  <sheetData>
    <row r="1" spans="1:3" ht="14.25" customHeight="1">
      <c r="A1" s="9" t="s">
        <v>329</v>
      </c>
      <c r="C1" s="11"/>
    </row>
    <row r="2" ht="13.5" customHeight="1">
      <c r="D2" s="3" t="s">
        <v>383</v>
      </c>
    </row>
    <row r="3" spans="1:4" ht="15.75" customHeight="1">
      <c r="A3" s="146"/>
      <c r="B3" s="147" t="s">
        <v>62</v>
      </c>
      <c r="C3" s="147"/>
      <c r="D3" s="148" t="s">
        <v>63</v>
      </c>
    </row>
    <row r="4" spans="1:4" ht="15.75" customHeight="1">
      <c r="A4" s="149"/>
      <c r="B4" s="150" t="s">
        <v>222</v>
      </c>
      <c r="C4" s="150"/>
      <c r="D4" s="390">
        <v>12306</v>
      </c>
    </row>
    <row r="5" spans="1:4" ht="15.75" customHeight="1">
      <c r="A5" s="151"/>
      <c r="B5" s="152" t="s">
        <v>223</v>
      </c>
      <c r="C5" s="152"/>
      <c r="D5" s="391">
        <v>12036</v>
      </c>
    </row>
    <row r="6" spans="1:4" ht="15.75" customHeight="1">
      <c r="A6" s="151"/>
      <c r="B6" s="152" t="s">
        <v>224</v>
      </c>
      <c r="C6" s="152"/>
      <c r="D6" s="391">
        <v>11920</v>
      </c>
    </row>
    <row r="7" spans="1:4" ht="15.75" customHeight="1">
      <c r="A7" s="151"/>
      <c r="B7" s="152" t="s">
        <v>267</v>
      </c>
      <c r="C7" s="152"/>
      <c r="D7" s="391">
        <v>11589</v>
      </c>
    </row>
    <row r="8" spans="1:4" ht="15.75" customHeight="1">
      <c r="A8" s="151"/>
      <c r="B8" s="152" t="s">
        <v>225</v>
      </c>
      <c r="C8" s="152"/>
      <c r="D8" s="391">
        <v>11832</v>
      </c>
    </row>
    <row r="9" spans="1:4" ht="15.75" customHeight="1">
      <c r="A9" s="151"/>
      <c r="B9" s="152" t="s">
        <v>268</v>
      </c>
      <c r="C9" s="152"/>
      <c r="D9" s="391">
        <v>11726</v>
      </c>
    </row>
    <row r="10" spans="1:4" ht="15.75" customHeight="1">
      <c r="A10" s="151"/>
      <c r="B10" s="152" t="s">
        <v>269</v>
      </c>
      <c r="C10" s="152"/>
      <c r="D10" s="391">
        <v>11565</v>
      </c>
    </row>
    <row r="11" spans="1:4" ht="15.75" customHeight="1">
      <c r="A11" s="151"/>
      <c r="B11" s="152" t="s">
        <v>270</v>
      </c>
      <c r="C11" s="152"/>
      <c r="D11" s="391">
        <v>11132</v>
      </c>
    </row>
    <row r="12" spans="1:4" ht="15.75" customHeight="1">
      <c r="A12" s="151"/>
      <c r="B12" s="152" t="s">
        <v>271</v>
      </c>
      <c r="C12" s="152"/>
      <c r="D12" s="391">
        <v>9431</v>
      </c>
    </row>
    <row r="13" spans="1:4" ht="15.75" customHeight="1">
      <c r="A13" s="151"/>
      <c r="B13" s="152" t="s">
        <v>272</v>
      </c>
      <c r="C13" s="152"/>
      <c r="D13" s="391">
        <v>10896</v>
      </c>
    </row>
    <row r="14" spans="1:4" ht="15.75" customHeight="1">
      <c r="A14" s="151"/>
      <c r="B14" s="152" t="s">
        <v>273</v>
      </c>
      <c r="C14" s="152"/>
      <c r="D14" s="391">
        <v>11187</v>
      </c>
    </row>
    <row r="15" spans="1:4" ht="15.75" customHeight="1">
      <c r="A15" s="151"/>
      <c r="B15" s="152" t="s">
        <v>274</v>
      </c>
      <c r="C15" s="152"/>
      <c r="D15" s="391">
        <v>9425</v>
      </c>
    </row>
    <row r="16" spans="1:4" ht="15.75" customHeight="1">
      <c r="A16" s="151"/>
      <c r="B16" s="152" t="s">
        <v>275</v>
      </c>
      <c r="C16" s="152"/>
      <c r="D16" s="391">
        <v>6887</v>
      </c>
    </row>
    <row r="17" spans="1:4" ht="15.75" customHeight="1">
      <c r="A17" s="153"/>
      <c r="B17" s="154" t="s">
        <v>276</v>
      </c>
      <c r="C17" s="154"/>
      <c r="D17" s="392">
        <v>4163</v>
      </c>
    </row>
    <row r="18" ht="16.5" customHeight="1">
      <c r="D18" s="5" t="s">
        <v>200</v>
      </c>
    </row>
  </sheetData>
  <sheetProtection/>
  <printOptions/>
  <pageMargins left="0.7874015748031497" right="0.7874015748031497" top="7.283464566929134" bottom="0.5905511811023623" header="0.3937007874015748" footer="0.196850393700787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0" customWidth="1"/>
    <col min="2" max="2" width="9.875" style="50" customWidth="1"/>
    <col min="3" max="3" width="0.875" style="50" customWidth="1"/>
    <col min="4" max="4" width="5.75390625" style="50" bestFit="1" customWidth="1"/>
    <col min="5" max="5" width="4.375" style="50" bestFit="1" customWidth="1"/>
    <col min="6" max="8" width="4.50390625" style="50" bestFit="1" customWidth="1"/>
    <col min="9" max="10" width="4.75390625" style="50" bestFit="1" customWidth="1"/>
    <col min="11" max="13" width="6.00390625" style="50" bestFit="1" customWidth="1"/>
    <col min="14" max="16" width="5.00390625" style="50" customWidth="1"/>
    <col min="17" max="17" width="4.75390625" style="50" customWidth="1"/>
    <col min="18" max="18" width="5.50390625" style="50" bestFit="1" customWidth="1"/>
    <col min="19" max="19" width="5.00390625" style="50" customWidth="1"/>
    <col min="20" max="27" width="9.00390625" style="50" customWidth="1"/>
    <col min="28" max="33" width="7.75390625" style="50" customWidth="1"/>
    <col min="34" max="35" width="5.75390625" style="50" customWidth="1"/>
    <col min="36" max="16384" width="9.00390625" style="50" customWidth="1"/>
  </cols>
  <sheetData>
    <row r="1" spans="1:10" ht="18.75" customHeight="1">
      <c r="A1" s="49" t="s">
        <v>301</v>
      </c>
      <c r="B1" s="71"/>
      <c r="C1" s="71"/>
      <c r="D1" s="71"/>
      <c r="E1" s="71"/>
      <c r="F1" s="71"/>
      <c r="G1" s="71"/>
      <c r="H1" s="71"/>
      <c r="I1" s="71"/>
      <c r="J1" s="71"/>
    </row>
    <row r="2" spans="1:19" s="58" customFormat="1" ht="13.5" customHeight="1">
      <c r="A2" s="55"/>
      <c r="B2" s="55"/>
      <c r="C2" s="55"/>
      <c r="D2" s="72"/>
      <c r="E2" s="72"/>
      <c r="F2" s="72"/>
      <c r="G2" s="72"/>
      <c r="H2" s="72"/>
      <c r="I2" s="72"/>
      <c r="J2" s="72"/>
      <c r="K2" s="72"/>
      <c r="L2" s="72"/>
      <c r="M2" s="72"/>
      <c r="N2" s="72"/>
      <c r="O2" s="72"/>
      <c r="P2" s="72"/>
      <c r="Q2" s="72"/>
      <c r="R2" s="5"/>
      <c r="S2" s="5" t="s">
        <v>306</v>
      </c>
    </row>
    <row r="3" spans="1:19" ht="21" customHeight="1">
      <c r="A3" s="694" t="s">
        <v>242</v>
      </c>
      <c r="B3" s="695"/>
      <c r="C3" s="51"/>
      <c r="D3" s="73" t="s">
        <v>228</v>
      </c>
      <c r="E3" s="74" t="s">
        <v>248</v>
      </c>
      <c r="F3" s="73" t="s">
        <v>249</v>
      </c>
      <c r="G3" s="73" t="s">
        <v>250</v>
      </c>
      <c r="H3" s="73" t="s">
        <v>251</v>
      </c>
      <c r="I3" s="73" t="s">
        <v>252</v>
      </c>
      <c r="J3" s="73" t="s">
        <v>253</v>
      </c>
      <c r="K3" s="73" t="s">
        <v>286</v>
      </c>
      <c r="L3" s="73" t="s">
        <v>287</v>
      </c>
      <c r="M3" s="73" t="s">
        <v>288</v>
      </c>
      <c r="N3" s="73" t="s">
        <v>289</v>
      </c>
      <c r="O3" s="73" t="s">
        <v>290</v>
      </c>
      <c r="P3" s="73" t="s">
        <v>291</v>
      </c>
      <c r="Q3" s="73" t="s">
        <v>292</v>
      </c>
      <c r="R3" s="73" t="s">
        <v>237</v>
      </c>
      <c r="S3" s="75" t="s">
        <v>254</v>
      </c>
    </row>
    <row r="4" spans="1:19" s="57" customFormat="1" ht="19.5" customHeight="1">
      <c r="A4" s="696" t="s">
        <v>238</v>
      </c>
      <c r="B4" s="697"/>
      <c r="C4" s="291"/>
      <c r="D4" s="76">
        <f>SUM(E4:R4)</f>
        <v>0</v>
      </c>
      <c r="E4" s="76">
        <f>E5+E8+E11+E14+E17+E20</f>
        <v>0</v>
      </c>
      <c r="F4" s="76">
        <f aca="true" t="shared" si="0" ref="F4:R4">F5+F8+F11+F14+F17+F20</f>
        <v>0</v>
      </c>
      <c r="G4" s="76">
        <f t="shared" si="0"/>
        <v>0</v>
      </c>
      <c r="H4" s="76">
        <f t="shared" si="0"/>
        <v>0</v>
      </c>
      <c r="I4" s="76">
        <f t="shared" si="0"/>
        <v>0</v>
      </c>
      <c r="J4" s="76">
        <f t="shared" si="0"/>
        <v>0</v>
      </c>
      <c r="K4" s="76">
        <f t="shared" si="0"/>
        <v>0</v>
      </c>
      <c r="L4" s="76">
        <f t="shared" si="0"/>
        <v>0</v>
      </c>
      <c r="M4" s="76">
        <f t="shared" si="0"/>
        <v>0</v>
      </c>
      <c r="N4" s="76">
        <f t="shared" si="0"/>
        <v>0</v>
      </c>
      <c r="O4" s="76">
        <f t="shared" si="0"/>
        <v>0</v>
      </c>
      <c r="P4" s="76">
        <f t="shared" si="0"/>
        <v>0</v>
      </c>
      <c r="Q4" s="76">
        <f t="shared" si="0"/>
        <v>0</v>
      </c>
      <c r="R4" s="76">
        <f t="shared" si="0"/>
        <v>0</v>
      </c>
      <c r="S4" s="78">
        <f>D4/445673*1000</f>
        <v>0</v>
      </c>
    </row>
    <row r="5" spans="1:21" s="58" customFormat="1" ht="24" customHeight="1">
      <c r="A5" s="698" t="s">
        <v>255</v>
      </c>
      <c r="B5" s="698"/>
      <c r="C5" s="55"/>
      <c r="D5" s="77">
        <f aca="true" t="shared" si="1" ref="D5:D20">SUM(E5:R5)</f>
        <v>0</v>
      </c>
      <c r="E5" s="80">
        <f>SUM(E6:E7)</f>
        <v>0</v>
      </c>
      <c r="F5" s="80">
        <f aca="true" t="shared" si="2" ref="F5:R5">SUM(F6:F7)</f>
        <v>0</v>
      </c>
      <c r="G5" s="80">
        <f t="shared" si="2"/>
        <v>0</v>
      </c>
      <c r="H5" s="80">
        <f t="shared" si="2"/>
        <v>0</v>
      </c>
      <c r="I5" s="80">
        <f t="shared" si="2"/>
        <v>0</v>
      </c>
      <c r="J5" s="80">
        <f t="shared" si="2"/>
        <v>0</v>
      </c>
      <c r="K5" s="80">
        <f t="shared" si="2"/>
        <v>0</v>
      </c>
      <c r="L5" s="80">
        <f t="shared" si="2"/>
        <v>0</v>
      </c>
      <c r="M5" s="80">
        <f t="shared" si="2"/>
        <v>0</v>
      </c>
      <c r="N5" s="80">
        <f t="shared" si="2"/>
        <v>0</v>
      </c>
      <c r="O5" s="80">
        <f t="shared" si="2"/>
        <v>0</v>
      </c>
      <c r="P5" s="80">
        <f t="shared" si="2"/>
        <v>0</v>
      </c>
      <c r="Q5" s="80">
        <f t="shared" si="2"/>
        <v>0</v>
      </c>
      <c r="R5" s="80">
        <f t="shared" si="2"/>
        <v>0</v>
      </c>
      <c r="S5" s="81">
        <f>D5/445673*1000</f>
        <v>0</v>
      </c>
      <c r="U5" s="57"/>
    </row>
    <row r="6" spans="1:21" s="58" customFormat="1" ht="13.5" customHeight="1">
      <c r="A6" s="82"/>
      <c r="B6" s="79" t="s">
        <v>256</v>
      </c>
      <c r="C6" s="55"/>
      <c r="D6" s="77">
        <f t="shared" si="1"/>
        <v>0</v>
      </c>
      <c r="E6" s="80"/>
      <c r="F6" s="80"/>
      <c r="G6" s="80"/>
      <c r="H6" s="80"/>
      <c r="I6" s="80"/>
      <c r="J6" s="80"/>
      <c r="K6" s="80"/>
      <c r="L6" s="80"/>
      <c r="M6" s="80"/>
      <c r="N6" s="80"/>
      <c r="O6" s="80"/>
      <c r="P6" s="80"/>
      <c r="Q6" s="80"/>
      <c r="R6" s="80"/>
      <c r="S6" s="81">
        <f>D6/445673*1000</f>
        <v>0</v>
      </c>
      <c r="U6" s="57"/>
    </row>
    <row r="7" spans="1:21" s="58" customFormat="1" ht="13.5" customHeight="1">
      <c r="A7" s="82"/>
      <c r="B7" s="79" t="s">
        <v>240</v>
      </c>
      <c r="C7" s="55"/>
      <c r="D7" s="77">
        <f t="shared" si="1"/>
        <v>0</v>
      </c>
      <c r="E7" s="80"/>
      <c r="F7" s="80"/>
      <c r="G7" s="80"/>
      <c r="H7" s="80"/>
      <c r="I7" s="80"/>
      <c r="J7" s="80"/>
      <c r="K7" s="80"/>
      <c r="L7" s="80"/>
      <c r="M7" s="80"/>
      <c r="N7" s="80"/>
      <c r="O7" s="80"/>
      <c r="P7" s="80"/>
      <c r="Q7" s="80"/>
      <c r="R7" s="80"/>
      <c r="S7" s="81"/>
      <c r="U7" s="57"/>
    </row>
    <row r="8" spans="1:21" s="58" customFormat="1" ht="24" customHeight="1">
      <c r="A8" s="698" t="s">
        <v>257</v>
      </c>
      <c r="B8" s="698"/>
      <c r="C8" s="55"/>
      <c r="D8" s="77">
        <f t="shared" si="1"/>
        <v>0</v>
      </c>
      <c r="E8" s="80">
        <f>SUM(E9:E10)</f>
        <v>0</v>
      </c>
      <c r="F8" s="80">
        <f aca="true" t="shared" si="3" ref="F8:R8">SUM(F9:F10)</f>
        <v>0</v>
      </c>
      <c r="G8" s="80">
        <f t="shared" si="3"/>
        <v>0</v>
      </c>
      <c r="H8" s="80">
        <f t="shared" si="3"/>
        <v>0</v>
      </c>
      <c r="I8" s="80">
        <f t="shared" si="3"/>
        <v>0</v>
      </c>
      <c r="J8" s="80">
        <f t="shared" si="3"/>
        <v>0</v>
      </c>
      <c r="K8" s="80">
        <f t="shared" si="3"/>
        <v>0</v>
      </c>
      <c r="L8" s="80">
        <f t="shared" si="3"/>
        <v>0</v>
      </c>
      <c r="M8" s="80">
        <f t="shared" si="3"/>
        <v>0</v>
      </c>
      <c r="N8" s="80">
        <f t="shared" si="3"/>
        <v>0</v>
      </c>
      <c r="O8" s="80">
        <f t="shared" si="3"/>
        <v>0</v>
      </c>
      <c r="P8" s="80">
        <f t="shared" si="3"/>
        <v>0</v>
      </c>
      <c r="Q8" s="80">
        <f t="shared" si="3"/>
        <v>0</v>
      </c>
      <c r="R8" s="80">
        <f t="shared" si="3"/>
        <v>0</v>
      </c>
      <c r="S8" s="81">
        <f>D8/445673*1000</f>
        <v>0</v>
      </c>
      <c r="U8" s="57"/>
    </row>
    <row r="9" spans="1:21" s="58" customFormat="1" ht="13.5" customHeight="1">
      <c r="A9" s="82"/>
      <c r="B9" s="79" t="s">
        <v>239</v>
      </c>
      <c r="C9" s="55"/>
      <c r="D9" s="77">
        <f t="shared" si="1"/>
        <v>0</v>
      </c>
      <c r="E9" s="80"/>
      <c r="F9" s="80"/>
      <c r="G9" s="80"/>
      <c r="H9" s="80"/>
      <c r="I9" s="80"/>
      <c r="J9" s="80"/>
      <c r="K9" s="80"/>
      <c r="L9" s="80"/>
      <c r="M9" s="80"/>
      <c r="N9" s="80"/>
      <c r="O9" s="80"/>
      <c r="P9" s="80"/>
      <c r="Q9" s="80"/>
      <c r="R9" s="80"/>
      <c r="S9" s="81">
        <f>D9/445673*1000</f>
        <v>0</v>
      </c>
      <c r="U9" s="57"/>
    </row>
    <row r="10" spans="1:21" s="58" customFormat="1" ht="13.5" customHeight="1">
      <c r="A10" s="82"/>
      <c r="B10" s="79" t="s">
        <v>240</v>
      </c>
      <c r="C10" s="55"/>
      <c r="D10" s="77">
        <f t="shared" si="1"/>
        <v>0</v>
      </c>
      <c r="E10" s="80"/>
      <c r="F10" s="80"/>
      <c r="G10" s="80"/>
      <c r="H10" s="80"/>
      <c r="I10" s="80"/>
      <c r="J10" s="80"/>
      <c r="K10" s="80"/>
      <c r="L10" s="80"/>
      <c r="M10" s="80"/>
      <c r="N10" s="80"/>
      <c r="O10" s="80"/>
      <c r="P10" s="80"/>
      <c r="Q10" s="80"/>
      <c r="R10" s="80"/>
      <c r="S10" s="81"/>
      <c r="U10" s="57"/>
    </row>
    <row r="11" spans="1:21" s="58" customFormat="1" ht="24" customHeight="1">
      <c r="A11" s="698" t="s">
        <v>258</v>
      </c>
      <c r="B11" s="698"/>
      <c r="C11" s="55"/>
      <c r="D11" s="77">
        <f t="shared" si="1"/>
        <v>0</v>
      </c>
      <c r="E11" s="80">
        <f>SUM(E12:E13)</f>
        <v>0</v>
      </c>
      <c r="F11" s="80">
        <f aca="true" t="shared" si="4" ref="F11:R11">SUM(F12:F13)</f>
        <v>0</v>
      </c>
      <c r="G11" s="80">
        <f t="shared" si="4"/>
        <v>0</v>
      </c>
      <c r="H11" s="80">
        <f t="shared" si="4"/>
        <v>0</v>
      </c>
      <c r="I11" s="80">
        <f t="shared" si="4"/>
        <v>0</v>
      </c>
      <c r="J11" s="80">
        <f t="shared" si="4"/>
        <v>0</v>
      </c>
      <c r="K11" s="80">
        <f t="shared" si="4"/>
        <v>0</v>
      </c>
      <c r="L11" s="80">
        <f t="shared" si="4"/>
        <v>0</v>
      </c>
      <c r="M11" s="80">
        <f t="shared" si="4"/>
        <v>0</v>
      </c>
      <c r="N11" s="80">
        <f t="shared" si="4"/>
        <v>0</v>
      </c>
      <c r="O11" s="80">
        <f t="shared" si="4"/>
        <v>0</v>
      </c>
      <c r="P11" s="80">
        <f t="shared" si="4"/>
        <v>0</v>
      </c>
      <c r="Q11" s="80">
        <f t="shared" si="4"/>
        <v>0</v>
      </c>
      <c r="R11" s="80">
        <f t="shared" si="4"/>
        <v>0</v>
      </c>
      <c r="S11" s="81">
        <f>D11/445673*1000</f>
        <v>0</v>
      </c>
      <c r="U11" s="57"/>
    </row>
    <row r="12" spans="1:21" s="58" customFormat="1" ht="13.5" customHeight="1">
      <c r="A12" s="82"/>
      <c r="B12" s="79" t="s">
        <v>256</v>
      </c>
      <c r="C12" s="55"/>
      <c r="D12" s="77">
        <f t="shared" si="1"/>
        <v>0</v>
      </c>
      <c r="E12" s="80"/>
      <c r="F12" s="80"/>
      <c r="G12" s="80"/>
      <c r="H12" s="80"/>
      <c r="I12" s="80"/>
      <c r="J12" s="80"/>
      <c r="K12" s="80"/>
      <c r="L12" s="80"/>
      <c r="M12" s="80"/>
      <c r="N12" s="80"/>
      <c r="O12" s="80"/>
      <c r="P12" s="80"/>
      <c r="Q12" s="80"/>
      <c r="R12" s="80"/>
      <c r="S12" s="81">
        <f>D12/445673*1000</f>
        <v>0</v>
      </c>
      <c r="U12" s="57"/>
    </row>
    <row r="13" spans="1:21" s="58" customFormat="1" ht="13.5" customHeight="1">
      <c r="A13" s="82"/>
      <c r="B13" s="79" t="s">
        <v>240</v>
      </c>
      <c r="C13" s="55"/>
      <c r="D13" s="77">
        <f t="shared" si="1"/>
        <v>0</v>
      </c>
      <c r="E13" s="80"/>
      <c r="F13" s="80"/>
      <c r="G13" s="80"/>
      <c r="H13" s="80"/>
      <c r="I13" s="80"/>
      <c r="J13" s="80"/>
      <c r="K13" s="80"/>
      <c r="L13" s="80"/>
      <c r="M13" s="80"/>
      <c r="N13" s="80"/>
      <c r="O13" s="80"/>
      <c r="P13" s="80"/>
      <c r="Q13" s="80"/>
      <c r="R13" s="80"/>
      <c r="S13" s="81"/>
      <c r="U13" s="57"/>
    </row>
    <row r="14" spans="1:21" s="58" customFormat="1" ht="24" customHeight="1">
      <c r="A14" s="698" t="s">
        <v>259</v>
      </c>
      <c r="B14" s="698"/>
      <c r="C14" s="55"/>
      <c r="D14" s="77">
        <f t="shared" si="1"/>
        <v>0</v>
      </c>
      <c r="E14" s="80">
        <f>SUM(E15:E16)</f>
        <v>0</v>
      </c>
      <c r="F14" s="80">
        <f aca="true" t="shared" si="5" ref="F14:R14">SUM(F15:F16)</f>
        <v>0</v>
      </c>
      <c r="G14" s="80">
        <f t="shared" si="5"/>
        <v>0</v>
      </c>
      <c r="H14" s="80">
        <f t="shared" si="5"/>
        <v>0</v>
      </c>
      <c r="I14" s="80">
        <f t="shared" si="5"/>
        <v>0</v>
      </c>
      <c r="J14" s="80">
        <f t="shared" si="5"/>
        <v>0</v>
      </c>
      <c r="K14" s="80">
        <f t="shared" si="5"/>
        <v>0</v>
      </c>
      <c r="L14" s="80">
        <f t="shared" si="5"/>
        <v>0</v>
      </c>
      <c r="M14" s="80">
        <f t="shared" si="5"/>
        <v>0</v>
      </c>
      <c r="N14" s="80">
        <f t="shared" si="5"/>
        <v>0</v>
      </c>
      <c r="O14" s="80">
        <f t="shared" si="5"/>
        <v>0</v>
      </c>
      <c r="P14" s="80">
        <f t="shared" si="5"/>
        <v>0</v>
      </c>
      <c r="Q14" s="80">
        <f t="shared" si="5"/>
        <v>0</v>
      </c>
      <c r="R14" s="80">
        <f t="shared" si="5"/>
        <v>0</v>
      </c>
      <c r="S14" s="81">
        <f>D14/445673*1000</f>
        <v>0</v>
      </c>
      <c r="U14" s="57"/>
    </row>
    <row r="15" spans="1:21" s="58" customFormat="1" ht="13.5" customHeight="1">
      <c r="A15" s="82"/>
      <c r="B15" s="79" t="s">
        <v>256</v>
      </c>
      <c r="C15" s="55"/>
      <c r="D15" s="77">
        <f t="shared" si="1"/>
        <v>0</v>
      </c>
      <c r="E15" s="80"/>
      <c r="F15" s="80"/>
      <c r="G15" s="80"/>
      <c r="H15" s="80"/>
      <c r="I15" s="80"/>
      <c r="J15" s="80"/>
      <c r="K15" s="80"/>
      <c r="L15" s="80"/>
      <c r="M15" s="80"/>
      <c r="N15" s="80"/>
      <c r="O15" s="80"/>
      <c r="P15" s="80"/>
      <c r="Q15" s="80"/>
      <c r="R15" s="80"/>
      <c r="S15" s="81">
        <f>D15/445673*1000</f>
        <v>0</v>
      </c>
      <c r="U15" s="57"/>
    </row>
    <row r="16" spans="1:21" s="58" customFormat="1" ht="13.5" customHeight="1">
      <c r="A16" s="82"/>
      <c r="B16" s="79" t="s">
        <v>240</v>
      </c>
      <c r="C16" s="55"/>
      <c r="D16" s="77">
        <f t="shared" si="1"/>
        <v>0</v>
      </c>
      <c r="E16" s="80"/>
      <c r="F16" s="80"/>
      <c r="G16" s="80"/>
      <c r="H16" s="80"/>
      <c r="I16" s="80"/>
      <c r="J16" s="80"/>
      <c r="K16" s="80"/>
      <c r="L16" s="80"/>
      <c r="M16" s="80"/>
      <c r="N16" s="80"/>
      <c r="O16" s="80"/>
      <c r="P16" s="80"/>
      <c r="Q16" s="80"/>
      <c r="R16" s="80"/>
      <c r="S16" s="81"/>
      <c r="U16" s="57"/>
    </row>
    <row r="17" spans="1:21" s="58" customFormat="1" ht="24" customHeight="1">
      <c r="A17" s="698" t="s">
        <v>260</v>
      </c>
      <c r="B17" s="698"/>
      <c r="C17" s="55"/>
      <c r="D17" s="77">
        <f t="shared" si="1"/>
        <v>0</v>
      </c>
      <c r="E17" s="80">
        <f>SUM(E18:E19)</f>
        <v>0</v>
      </c>
      <c r="F17" s="80">
        <f aca="true" t="shared" si="6" ref="F17:R17">SUM(F18:F19)</f>
        <v>0</v>
      </c>
      <c r="G17" s="80">
        <f t="shared" si="6"/>
        <v>0</v>
      </c>
      <c r="H17" s="80">
        <f t="shared" si="6"/>
        <v>0</v>
      </c>
      <c r="I17" s="80">
        <f t="shared" si="6"/>
        <v>0</v>
      </c>
      <c r="J17" s="80">
        <f t="shared" si="6"/>
        <v>0</v>
      </c>
      <c r="K17" s="80">
        <f t="shared" si="6"/>
        <v>0</v>
      </c>
      <c r="L17" s="80">
        <f t="shared" si="6"/>
        <v>0</v>
      </c>
      <c r="M17" s="80">
        <f t="shared" si="6"/>
        <v>0</v>
      </c>
      <c r="N17" s="80">
        <f t="shared" si="6"/>
        <v>0</v>
      </c>
      <c r="O17" s="80">
        <f t="shared" si="6"/>
        <v>0</v>
      </c>
      <c r="P17" s="80">
        <f t="shared" si="6"/>
        <v>0</v>
      </c>
      <c r="Q17" s="80">
        <f t="shared" si="6"/>
        <v>0</v>
      </c>
      <c r="R17" s="80">
        <f t="shared" si="6"/>
        <v>0</v>
      </c>
      <c r="S17" s="81">
        <f>D17/445673*1000</f>
        <v>0</v>
      </c>
      <c r="U17" s="57"/>
    </row>
    <row r="18" spans="1:21" s="58" customFormat="1" ht="13.5" customHeight="1">
      <c r="A18" s="82"/>
      <c r="B18" s="79" t="s">
        <v>256</v>
      </c>
      <c r="C18" s="55"/>
      <c r="D18" s="77">
        <f t="shared" si="1"/>
        <v>0</v>
      </c>
      <c r="E18" s="80"/>
      <c r="F18" s="80"/>
      <c r="G18" s="80"/>
      <c r="H18" s="80"/>
      <c r="I18" s="80"/>
      <c r="J18" s="80"/>
      <c r="K18" s="80"/>
      <c r="L18" s="80"/>
      <c r="M18" s="80"/>
      <c r="N18" s="80"/>
      <c r="O18" s="80"/>
      <c r="P18" s="80"/>
      <c r="Q18" s="80"/>
      <c r="R18" s="80"/>
      <c r="S18" s="81">
        <f>D18/445673*1000</f>
        <v>0</v>
      </c>
      <c r="U18" s="57"/>
    </row>
    <row r="19" spans="1:19" s="58" customFormat="1" ht="13.5" customHeight="1">
      <c r="A19" s="82"/>
      <c r="B19" s="79" t="s">
        <v>240</v>
      </c>
      <c r="C19" s="55"/>
      <c r="D19" s="77">
        <f t="shared" si="1"/>
        <v>0</v>
      </c>
      <c r="E19" s="80"/>
      <c r="F19" s="80"/>
      <c r="G19" s="80"/>
      <c r="H19" s="80"/>
      <c r="I19" s="80"/>
      <c r="J19" s="80"/>
      <c r="K19" s="80"/>
      <c r="L19" s="80"/>
      <c r="M19" s="80"/>
      <c r="N19" s="80"/>
      <c r="O19" s="80"/>
      <c r="P19" s="80"/>
      <c r="Q19" s="80"/>
      <c r="R19" s="80"/>
      <c r="S19" s="81"/>
    </row>
    <row r="20" spans="1:19" s="58" customFormat="1" ht="24" customHeight="1">
      <c r="A20" s="698" t="s">
        <v>147</v>
      </c>
      <c r="B20" s="698"/>
      <c r="C20" s="55"/>
      <c r="D20" s="77">
        <f t="shared" si="1"/>
        <v>0</v>
      </c>
      <c r="E20" s="80"/>
      <c r="F20" s="80"/>
      <c r="G20" s="80"/>
      <c r="H20" s="80"/>
      <c r="I20" s="80"/>
      <c r="J20" s="80"/>
      <c r="K20" s="80"/>
      <c r="L20" s="80"/>
      <c r="M20" s="80"/>
      <c r="N20" s="80"/>
      <c r="O20" s="80"/>
      <c r="P20" s="80"/>
      <c r="Q20" s="80"/>
      <c r="R20" s="80"/>
      <c r="S20" s="81"/>
    </row>
    <row r="21" spans="1:19" s="58" customFormat="1" ht="7.5" customHeight="1">
      <c r="A21" s="64"/>
      <c r="B21" s="64"/>
      <c r="C21" s="64"/>
      <c r="D21" s="65"/>
      <c r="E21" s="65"/>
      <c r="F21" s="65"/>
      <c r="G21" s="65"/>
      <c r="H21" s="65"/>
      <c r="I21" s="65"/>
      <c r="J21" s="65"/>
      <c r="K21" s="65"/>
      <c r="L21" s="65"/>
      <c r="M21" s="65"/>
      <c r="N21" s="65"/>
      <c r="O21" s="65"/>
      <c r="P21" s="65"/>
      <c r="Q21" s="65"/>
      <c r="R21" s="65"/>
      <c r="S21" s="83"/>
    </row>
    <row r="22" spans="1:17" ht="16.5" customHeight="1">
      <c r="A22" s="68" t="s">
        <v>261</v>
      </c>
      <c r="B22" s="68"/>
      <c r="C22" s="68"/>
      <c r="D22" s="84"/>
      <c r="E22" s="84"/>
      <c r="F22" s="84"/>
      <c r="G22" s="84"/>
      <c r="H22" s="84"/>
      <c r="I22" s="84"/>
      <c r="J22" s="84"/>
      <c r="K22" s="68"/>
      <c r="L22" s="68"/>
      <c r="M22" s="68"/>
      <c r="N22" s="68"/>
      <c r="O22" s="68"/>
      <c r="P22" s="68"/>
      <c r="Q22" s="68"/>
    </row>
    <row r="23" spans="1:17" s="86" customFormat="1" ht="13.5" customHeight="1">
      <c r="A23" s="68" t="s">
        <v>262</v>
      </c>
      <c r="B23" s="68"/>
      <c r="C23" s="68"/>
      <c r="D23" s="84"/>
      <c r="E23" s="84"/>
      <c r="F23" s="84"/>
      <c r="G23" s="84"/>
      <c r="H23" s="84"/>
      <c r="I23" s="84"/>
      <c r="J23" s="84"/>
      <c r="K23" s="84"/>
      <c r="L23" s="84"/>
      <c r="M23" s="84"/>
      <c r="N23" s="84"/>
      <c r="O23" s="84"/>
      <c r="P23" s="85"/>
      <c r="Q23" s="84"/>
    </row>
    <row r="24" spans="1:17" ht="13.5" customHeight="1">
      <c r="A24" s="68" t="s">
        <v>293</v>
      </c>
      <c r="B24" s="68"/>
      <c r="C24" s="68"/>
      <c r="D24" s="84"/>
      <c r="E24" s="84"/>
      <c r="F24" s="84"/>
      <c r="G24" s="84"/>
      <c r="H24" s="84"/>
      <c r="I24" s="84"/>
      <c r="J24" s="84"/>
      <c r="K24" s="68"/>
      <c r="L24" s="68"/>
      <c r="M24" s="68"/>
      <c r="N24" s="68"/>
      <c r="O24" s="68"/>
      <c r="P24" s="68"/>
      <c r="Q24" s="68"/>
    </row>
    <row r="25" spans="1:17" ht="13.5" customHeight="1">
      <c r="A25" s="68" t="s">
        <v>315</v>
      </c>
      <c r="B25" s="68"/>
      <c r="C25" s="68"/>
      <c r="D25" s="84"/>
      <c r="E25" s="84"/>
      <c r="F25" s="84"/>
      <c r="G25" s="84"/>
      <c r="H25" s="84"/>
      <c r="I25" s="84"/>
      <c r="J25" s="84"/>
      <c r="K25" s="68"/>
      <c r="L25" s="68"/>
      <c r="M25" s="68"/>
      <c r="N25" s="68"/>
      <c r="O25" s="68"/>
      <c r="P25" s="68"/>
      <c r="Q25" s="68"/>
    </row>
    <row r="26" spans="1:18" ht="13.5" customHeight="1">
      <c r="A26" s="693" t="s">
        <v>294</v>
      </c>
      <c r="B26" s="693"/>
      <c r="C26" s="693"/>
      <c r="D26" s="693"/>
      <c r="E26" s="693"/>
      <c r="F26" s="693"/>
      <c r="G26" s="693"/>
      <c r="H26" s="693"/>
      <c r="I26" s="693"/>
      <c r="J26" s="693"/>
      <c r="K26" s="693"/>
      <c r="L26" s="693"/>
      <c r="M26" s="693"/>
      <c r="N26" s="87"/>
      <c r="O26" s="87"/>
      <c r="P26" s="87"/>
      <c r="Q26" s="87"/>
      <c r="R26" s="70"/>
    </row>
    <row r="27" spans="16:19" ht="13.5">
      <c r="P27" s="70"/>
      <c r="R27" s="70"/>
      <c r="S27" s="70" t="s">
        <v>263</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0" customWidth="1"/>
    <col min="2" max="2" width="9.50390625" style="50" customWidth="1"/>
    <col min="3" max="3" width="0.875" style="50" customWidth="1"/>
    <col min="4" max="4" width="7.375" style="50" customWidth="1"/>
    <col min="5" max="5" width="7.625" style="50" customWidth="1"/>
    <col min="6" max="11" width="7.375" style="50" customWidth="1"/>
    <col min="12" max="13" width="7.25390625" style="50" customWidth="1"/>
    <col min="14" max="16384" width="9.00390625" style="50" customWidth="1"/>
  </cols>
  <sheetData>
    <row r="1" ht="18.75" customHeight="1">
      <c r="A1" s="49" t="s">
        <v>302</v>
      </c>
    </row>
    <row r="2" ht="13.5">
      <c r="M2" s="5" t="s">
        <v>314</v>
      </c>
    </row>
    <row r="3" spans="1:14" ht="21" customHeight="1">
      <c r="A3" s="702" t="s">
        <v>242</v>
      </c>
      <c r="B3" s="703"/>
      <c r="C3" s="51"/>
      <c r="D3" s="52" t="s">
        <v>228</v>
      </c>
      <c r="E3" s="52" t="s">
        <v>229</v>
      </c>
      <c r="F3" s="52" t="s">
        <v>230</v>
      </c>
      <c r="G3" s="52" t="s">
        <v>231</v>
      </c>
      <c r="H3" s="52" t="s">
        <v>232</v>
      </c>
      <c r="I3" s="52" t="s">
        <v>233</v>
      </c>
      <c r="J3" s="52" t="s">
        <v>234</v>
      </c>
      <c r="K3" s="52" t="s">
        <v>235</v>
      </c>
      <c r="L3" s="52" t="s">
        <v>236</v>
      </c>
      <c r="M3" s="53" t="s">
        <v>237</v>
      </c>
      <c r="N3" s="54"/>
    </row>
    <row r="4" spans="1:14" s="58" customFormat="1" ht="21" customHeight="1">
      <c r="A4" s="700" t="s">
        <v>238</v>
      </c>
      <c r="B4" s="701"/>
      <c r="C4" s="56"/>
      <c r="D4" s="292">
        <f aca="true" t="shared" si="0" ref="D4:D10">SUM(E4:M4)</f>
        <v>0</v>
      </c>
      <c r="E4" s="292">
        <f>E5+E8</f>
        <v>0</v>
      </c>
      <c r="F4" s="292">
        <f aca="true" t="shared" si="1" ref="F4:M4">F5+F8</f>
        <v>0</v>
      </c>
      <c r="G4" s="292">
        <f t="shared" si="1"/>
        <v>0</v>
      </c>
      <c r="H4" s="292">
        <f t="shared" si="1"/>
        <v>0</v>
      </c>
      <c r="I4" s="292">
        <f t="shared" si="1"/>
        <v>0</v>
      </c>
      <c r="J4" s="292">
        <f t="shared" si="1"/>
        <v>0</v>
      </c>
      <c r="K4" s="292">
        <f t="shared" si="1"/>
        <v>0</v>
      </c>
      <c r="L4" s="292">
        <f t="shared" si="1"/>
        <v>0</v>
      </c>
      <c r="M4" s="293">
        <f t="shared" si="1"/>
        <v>0</v>
      </c>
      <c r="N4" s="57"/>
    </row>
    <row r="5" spans="1:14" s="58" customFormat="1" ht="27" customHeight="1">
      <c r="A5" s="699" t="s">
        <v>243</v>
      </c>
      <c r="B5" s="699"/>
      <c r="C5" s="59"/>
      <c r="D5" s="60">
        <f t="shared" si="0"/>
        <v>0</v>
      </c>
      <c r="E5" s="61">
        <f>SUM(E6:E7)</f>
        <v>0</v>
      </c>
      <c r="F5" s="61">
        <f aca="true" t="shared" si="2" ref="F5:M5">SUM(F6:F7)</f>
        <v>0</v>
      </c>
      <c r="G5" s="61">
        <f t="shared" si="2"/>
        <v>0</v>
      </c>
      <c r="H5" s="61">
        <f t="shared" si="2"/>
        <v>0</v>
      </c>
      <c r="I5" s="61">
        <f t="shared" si="2"/>
        <v>0</v>
      </c>
      <c r="J5" s="61">
        <f t="shared" si="2"/>
        <v>0</v>
      </c>
      <c r="K5" s="61">
        <f t="shared" si="2"/>
        <v>0</v>
      </c>
      <c r="L5" s="61">
        <f t="shared" si="2"/>
        <v>0</v>
      </c>
      <c r="M5" s="62">
        <f t="shared" si="2"/>
        <v>0</v>
      </c>
      <c r="N5" s="57"/>
    </row>
    <row r="6" spans="1:14" s="58" customFormat="1" ht="15" customHeight="1">
      <c r="A6" s="63"/>
      <c r="B6" s="55" t="s">
        <v>239</v>
      </c>
      <c r="C6" s="55"/>
      <c r="D6" s="60">
        <f t="shared" si="0"/>
        <v>0</v>
      </c>
      <c r="E6" s="61"/>
      <c r="F6" s="61"/>
      <c r="G6" s="61"/>
      <c r="H6" s="61"/>
      <c r="I6" s="61"/>
      <c r="J6" s="61"/>
      <c r="K6" s="61"/>
      <c r="L6" s="61"/>
      <c r="M6" s="62"/>
      <c r="N6" s="57"/>
    </row>
    <row r="7" spans="1:14" s="58" customFormat="1" ht="15" customHeight="1">
      <c r="A7" s="63"/>
      <c r="B7" s="55" t="s">
        <v>240</v>
      </c>
      <c r="C7" s="55"/>
      <c r="D7" s="60">
        <f t="shared" si="0"/>
        <v>0</v>
      </c>
      <c r="E7" s="61"/>
      <c r="F7" s="61"/>
      <c r="G7" s="61"/>
      <c r="H7" s="61"/>
      <c r="I7" s="61"/>
      <c r="J7" s="61"/>
      <c r="K7" s="61"/>
      <c r="L7" s="61"/>
      <c r="M7" s="62"/>
      <c r="N7" s="57"/>
    </row>
    <row r="8" spans="1:14" s="58" customFormat="1" ht="27" customHeight="1">
      <c r="A8" s="699" t="s">
        <v>244</v>
      </c>
      <c r="B8" s="699"/>
      <c r="C8" s="59"/>
      <c r="D8" s="60">
        <f t="shared" si="0"/>
        <v>0</v>
      </c>
      <c r="E8" s="61">
        <f>SUM(E9:E10)</f>
        <v>0</v>
      </c>
      <c r="F8" s="61">
        <f aca="true" t="shared" si="3" ref="F8:M8">SUM(F9:F10)</f>
        <v>0</v>
      </c>
      <c r="G8" s="61">
        <f t="shared" si="3"/>
        <v>0</v>
      </c>
      <c r="H8" s="61">
        <f t="shared" si="3"/>
        <v>0</v>
      </c>
      <c r="I8" s="61">
        <f t="shared" si="3"/>
        <v>0</v>
      </c>
      <c r="J8" s="61">
        <f t="shared" si="3"/>
        <v>0</v>
      </c>
      <c r="K8" s="61">
        <f t="shared" si="3"/>
        <v>0</v>
      </c>
      <c r="L8" s="61">
        <f t="shared" si="3"/>
        <v>0</v>
      </c>
      <c r="M8" s="62">
        <f t="shared" si="3"/>
        <v>0</v>
      </c>
      <c r="N8" s="57"/>
    </row>
    <row r="9" spans="1:14" s="58" customFormat="1" ht="15" customHeight="1">
      <c r="A9" s="63"/>
      <c r="B9" s="55" t="s">
        <v>239</v>
      </c>
      <c r="C9" s="55"/>
      <c r="D9" s="60">
        <f t="shared" si="0"/>
        <v>0</v>
      </c>
      <c r="E9" s="61"/>
      <c r="F9" s="61"/>
      <c r="G9" s="61"/>
      <c r="H9" s="61"/>
      <c r="I9" s="61"/>
      <c r="J9" s="61"/>
      <c r="K9" s="61"/>
      <c r="L9" s="61"/>
      <c r="M9" s="62"/>
      <c r="N9" s="57"/>
    </row>
    <row r="10" spans="1:14" s="58" customFormat="1" ht="15" customHeight="1">
      <c r="A10" s="63"/>
      <c r="B10" s="55" t="s">
        <v>240</v>
      </c>
      <c r="C10" s="55"/>
      <c r="D10" s="60">
        <f t="shared" si="0"/>
        <v>0</v>
      </c>
      <c r="E10" s="61"/>
      <c r="F10" s="61"/>
      <c r="G10" s="61"/>
      <c r="H10" s="61"/>
      <c r="I10" s="61"/>
      <c r="J10" s="61"/>
      <c r="K10" s="61"/>
      <c r="L10" s="61"/>
      <c r="M10" s="62"/>
      <c r="N10" s="57"/>
    </row>
    <row r="11" spans="1:13" s="57" customFormat="1" ht="7.5" customHeight="1">
      <c r="A11" s="64"/>
      <c r="B11" s="64"/>
      <c r="C11" s="64"/>
      <c r="D11" s="65"/>
      <c r="E11" s="65"/>
      <c r="F11" s="65"/>
      <c r="G11" s="65"/>
      <c r="H11" s="65"/>
      <c r="I11" s="65"/>
      <c r="J11" s="65"/>
      <c r="K11" s="65"/>
      <c r="L11" s="65"/>
      <c r="M11" s="66"/>
    </row>
    <row r="12" spans="1:11" ht="16.5" customHeight="1">
      <c r="A12" s="67" t="s">
        <v>245</v>
      </c>
      <c r="B12" s="67"/>
      <c r="C12" s="67"/>
      <c r="D12" s="67"/>
      <c r="E12" s="67"/>
      <c r="F12" s="68"/>
      <c r="G12" s="68"/>
      <c r="H12" s="68"/>
      <c r="I12" s="68"/>
      <c r="J12" s="68"/>
      <c r="K12" s="68"/>
    </row>
    <row r="13" spans="1:11" ht="13.5">
      <c r="A13" s="68" t="s">
        <v>246</v>
      </c>
      <c r="B13" s="69"/>
      <c r="C13" s="69"/>
      <c r="D13" s="69"/>
      <c r="E13" s="69"/>
      <c r="F13" s="69"/>
      <c r="G13" s="69"/>
      <c r="H13" s="69"/>
      <c r="I13" s="69"/>
      <c r="J13" s="69"/>
      <c r="K13" s="68"/>
    </row>
    <row r="14" spans="1:11" ht="13.5">
      <c r="A14" s="67" t="s">
        <v>241</v>
      </c>
      <c r="B14" s="67"/>
      <c r="C14" s="67"/>
      <c r="D14" s="67"/>
      <c r="E14" s="67"/>
      <c r="F14" s="68"/>
      <c r="G14" s="68"/>
      <c r="H14" s="68"/>
      <c r="I14" s="68"/>
      <c r="J14" s="68"/>
      <c r="K14" s="68"/>
    </row>
    <row r="15" ht="13.5">
      <c r="M15" s="70" t="s">
        <v>247</v>
      </c>
    </row>
    <row r="16" spans="1:11" ht="13.5">
      <c r="A16" s="68" t="s">
        <v>295</v>
      </c>
      <c r="B16" s="69"/>
      <c r="C16" s="69"/>
      <c r="D16" s="69"/>
      <c r="E16" s="69"/>
      <c r="F16" s="69"/>
      <c r="G16" s="69"/>
      <c r="H16" s="69"/>
      <c r="I16" s="69"/>
      <c r="J16" s="69"/>
      <c r="K16" s="69"/>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5999900102615356"/>
  </sheetPr>
  <dimension ref="A1:U27"/>
  <sheetViews>
    <sheetView showZeros="0" zoomScalePageLayoutView="0" workbookViewId="0" topLeftCell="A1">
      <selection activeCell="X14" sqref="X14"/>
    </sheetView>
  </sheetViews>
  <sheetFormatPr defaultColWidth="9.00390625" defaultRowHeight="13.5"/>
  <cols>
    <col min="1" max="1" width="2.125" style="50" customWidth="1"/>
    <col min="2" max="2" width="10.125" style="50" customWidth="1"/>
    <col min="3" max="3" width="0.5" style="50" customWidth="1"/>
    <col min="4" max="4" width="5.75390625" style="50" bestFit="1" customWidth="1"/>
    <col min="5" max="5" width="4.375" style="50" bestFit="1" customWidth="1"/>
    <col min="6" max="8" width="4.50390625" style="50" bestFit="1" customWidth="1"/>
    <col min="9" max="10" width="4.75390625" style="50" bestFit="1" customWidth="1"/>
    <col min="11" max="13" width="6.00390625" style="50" bestFit="1" customWidth="1"/>
    <col min="14" max="16" width="5.00390625" style="50" customWidth="1"/>
    <col min="17" max="17" width="4.75390625" style="50" customWidth="1"/>
    <col min="18" max="18" width="5.50390625" style="50" bestFit="1" customWidth="1"/>
    <col min="19" max="19" width="5.375" style="50" customWidth="1"/>
    <col min="20" max="27" width="9.00390625" style="50" customWidth="1"/>
    <col min="28" max="33" width="7.75390625" style="50" customWidth="1"/>
    <col min="34" max="35" width="5.75390625" style="50" customWidth="1"/>
    <col min="36" max="16384" width="9.00390625" style="50" customWidth="1"/>
  </cols>
  <sheetData>
    <row r="1" spans="1:10" ht="18.75" customHeight="1">
      <c r="A1" s="49" t="s">
        <v>376</v>
      </c>
      <c r="B1" s="71"/>
      <c r="C1" s="71"/>
      <c r="D1" s="71"/>
      <c r="E1" s="71"/>
      <c r="F1" s="71"/>
      <c r="G1" s="71"/>
      <c r="H1" s="71"/>
      <c r="I1" s="71"/>
      <c r="J1" s="71"/>
    </row>
    <row r="2" spans="1:19" s="58" customFormat="1" ht="13.5" customHeight="1">
      <c r="A2" s="55"/>
      <c r="B2" s="55"/>
      <c r="C2" s="55"/>
      <c r="D2" s="72"/>
      <c r="E2" s="72"/>
      <c r="F2" s="72"/>
      <c r="G2" s="72"/>
      <c r="H2" s="72"/>
      <c r="I2" s="72"/>
      <c r="J2" s="72"/>
      <c r="K2" s="72"/>
      <c r="L2" s="72"/>
      <c r="M2" s="72"/>
      <c r="N2" s="72"/>
      <c r="O2" s="72"/>
      <c r="P2" s="72"/>
      <c r="Q2" s="72"/>
      <c r="R2" s="5"/>
      <c r="S2" s="5" t="s">
        <v>386</v>
      </c>
    </row>
    <row r="3" spans="1:19" ht="21" customHeight="1">
      <c r="A3" s="694" t="s">
        <v>242</v>
      </c>
      <c r="B3" s="695"/>
      <c r="C3" s="51"/>
      <c r="D3" s="73" t="s">
        <v>228</v>
      </c>
      <c r="E3" s="74" t="s">
        <v>248</v>
      </c>
      <c r="F3" s="73" t="s">
        <v>249</v>
      </c>
      <c r="G3" s="73" t="s">
        <v>250</v>
      </c>
      <c r="H3" s="73" t="s">
        <v>251</v>
      </c>
      <c r="I3" s="73" t="s">
        <v>252</v>
      </c>
      <c r="J3" s="73" t="s">
        <v>253</v>
      </c>
      <c r="K3" s="73" t="s">
        <v>373</v>
      </c>
      <c r="L3" s="73" t="s">
        <v>372</v>
      </c>
      <c r="M3" s="73" t="s">
        <v>371</v>
      </c>
      <c r="N3" s="73" t="s">
        <v>370</v>
      </c>
      <c r="O3" s="73" t="s">
        <v>369</v>
      </c>
      <c r="P3" s="73" t="s">
        <v>368</v>
      </c>
      <c r="Q3" s="73" t="s">
        <v>367</v>
      </c>
      <c r="R3" s="73" t="s">
        <v>237</v>
      </c>
      <c r="S3" s="75" t="s">
        <v>254</v>
      </c>
    </row>
    <row r="4" spans="1:19" s="57" customFormat="1" ht="19.5" customHeight="1">
      <c r="A4" s="696" t="s">
        <v>238</v>
      </c>
      <c r="B4" s="697"/>
      <c r="C4" s="291"/>
      <c r="D4" s="76">
        <f aca="true" t="shared" si="0" ref="D4:D20">SUM(E4:R4)</f>
        <v>2915</v>
      </c>
      <c r="E4" s="76">
        <f>E5+E8+E11+E14+E17+E20</f>
        <v>1</v>
      </c>
      <c r="F4" s="76">
        <f>F5+F8+F11+F14+F17+F20</f>
        <v>4</v>
      </c>
      <c r="G4" s="76">
        <f aca="true" t="shared" si="1" ref="G4:R4">G5+G8+G11+G14+G17+G20</f>
        <v>30</v>
      </c>
      <c r="H4" s="76">
        <f t="shared" si="1"/>
        <v>36</v>
      </c>
      <c r="I4" s="76">
        <f>I5+I8+I11+I14+I17+I20</f>
        <v>56</v>
      </c>
      <c r="J4" s="76">
        <f t="shared" si="1"/>
        <v>130</v>
      </c>
      <c r="K4" s="76">
        <f t="shared" si="1"/>
        <v>891</v>
      </c>
      <c r="L4" s="76">
        <f t="shared" si="1"/>
        <v>590</v>
      </c>
      <c r="M4" s="76">
        <f t="shared" si="1"/>
        <v>497</v>
      </c>
      <c r="N4" s="76">
        <f t="shared" si="1"/>
        <v>432</v>
      </c>
      <c r="O4" s="76">
        <f t="shared" si="1"/>
        <v>224</v>
      </c>
      <c r="P4" s="76">
        <f t="shared" si="1"/>
        <v>24</v>
      </c>
      <c r="Q4" s="76">
        <f t="shared" si="1"/>
        <v>0</v>
      </c>
      <c r="R4" s="76">
        <f t="shared" si="1"/>
        <v>0</v>
      </c>
      <c r="S4" s="78">
        <f aca="true" t="shared" si="2" ref="S4:S20">D4/431905*1000</f>
        <v>6.74916937752515</v>
      </c>
    </row>
    <row r="5" spans="1:21" s="58" customFormat="1" ht="24" customHeight="1">
      <c r="A5" s="698" t="s">
        <v>255</v>
      </c>
      <c r="B5" s="698"/>
      <c r="C5" s="55"/>
      <c r="D5" s="77">
        <f t="shared" si="0"/>
        <v>1777</v>
      </c>
      <c r="E5" s="80">
        <f>SUM(E6:E7)</f>
        <v>1</v>
      </c>
      <c r="F5" s="80">
        <f aca="true" t="shared" si="3" ref="F5:R5">SUM(F6:F7)</f>
        <v>4</v>
      </c>
      <c r="G5" s="80">
        <f t="shared" si="3"/>
        <v>14</v>
      </c>
      <c r="H5" s="80">
        <f t="shared" si="3"/>
        <v>18</v>
      </c>
      <c r="I5" s="80">
        <f t="shared" si="3"/>
        <v>29</v>
      </c>
      <c r="J5" s="80">
        <f t="shared" si="3"/>
        <v>82</v>
      </c>
      <c r="K5" s="80">
        <f t="shared" si="3"/>
        <v>513</v>
      </c>
      <c r="L5" s="80">
        <f t="shared" si="3"/>
        <v>355</v>
      </c>
      <c r="M5" s="80">
        <f t="shared" si="3"/>
        <v>318</v>
      </c>
      <c r="N5" s="80">
        <f t="shared" si="3"/>
        <v>274</v>
      </c>
      <c r="O5" s="80">
        <f t="shared" si="3"/>
        <v>148</v>
      </c>
      <c r="P5" s="80">
        <f t="shared" si="3"/>
        <v>21</v>
      </c>
      <c r="Q5" s="80">
        <f t="shared" si="3"/>
        <v>0</v>
      </c>
      <c r="R5" s="80">
        <f t="shared" si="3"/>
        <v>0</v>
      </c>
      <c r="S5" s="383">
        <f t="shared" si="2"/>
        <v>4.114330697722879</v>
      </c>
      <c r="U5" s="57"/>
    </row>
    <row r="6" spans="1:21" s="58" customFormat="1" ht="13.5" customHeight="1">
      <c r="A6" s="82"/>
      <c r="B6" s="79" t="s">
        <v>256</v>
      </c>
      <c r="C6" s="55"/>
      <c r="D6" s="77">
        <f t="shared" si="0"/>
        <v>1776</v>
      </c>
      <c r="E6" s="80">
        <v>1</v>
      </c>
      <c r="F6" s="80">
        <v>4</v>
      </c>
      <c r="G6" s="80">
        <v>14</v>
      </c>
      <c r="H6" s="80">
        <v>18</v>
      </c>
      <c r="I6" s="80">
        <v>29</v>
      </c>
      <c r="J6" s="80">
        <v>82</v>
      </c>
      <c r="K6" s="80">
        <v>512</v>
      </c>
      <c r="L6" s="80">
        <v>355</v>
      </c>
      <c r="M6" s="80">
        <v>318</v>
      </c>
      <c r="N6" s="80">
        <v>274</v>
      </c>
      <c r="O6" s="80">
        <v>148</v>
      </c>
      <c r="P6" s="80">
        <v>21</v>
      </c>
      <c r="Q6" s="80"/>
      <c r="R6" s="80">
        <v>0</v>
      </c>
      <c r="S6" s="383">
        <f t="shared" si="2"/>
        <v>4.112015373751173</v>
      </c>
      <c r="U6" s="57"/>
    </row>
    <row r="7" spans="1:21" s="58" customFormat="1" ht="13.5" customHeight="1">
      <c r="A7" s="82"/>
      <c r="B7" s="79" t="s">
        <v>240</v>
      </c>
      <c r="C7" s="55"/>
      <c r="D7" s="77">
        <f t="shared" si="0"/>
        <v>1</v>
      </c>
      <c r="E7" s="80">
        <v>0</v>
      </c>
      <c r="F7" s="80">
        <v>0</v>
      </c>
      <c r="G7" s="80">
        <v>0</v>
      </c>
      <c r="H7" s="80">
        <v>0</v>
      </c>
      <c r="I7" s="80">
        <v>0</v>
      </c>
      <c r="J7" s="80">
        <v>0</v>
      </c>
      <c r="K7" s="80">
        <v>1</v>
      </c>
      <c r="L7" s="80">
        <v>0</v>
      </c>
      <c r="M7" s="80">
        <v>0</v>
      </c>
      <c r="N7" s="80">
        <v>0</v>
      </c>
      <c r="O7" s="80">
        <v>0</v>
      </c>
      <c r="P7" s="80">
        <v>0</v>
      </c>
      <c r="Q7" s="80">
        <v>0</v>
      </c>
      <c r="R7" s="80">
        <v>0</v>
      </c>
      <c r="S7" s="383">
        <f t="shared" si="2"/>
        <v>0.002315323971706741</v>
      </c>
      <c r="U7" s="57"/>
    </row>
    <row r="8" spans="1:21" s="58" customFormat="1" ht="24" customHeight="1">
      <c r="A8" s="698" t="s">
        <v>257</v>
      </c>
      <c r="B8" s="698"/>
      <c r="C8" s="55"/>
      <c r="D8" s="77">
        <f>SUM(E8:R8)</f>
        <v>991</v>
      </c>
      <c r="E8" s="80">
        <f>SUM(E9:E10)</f>
        <v>0</v>
      </c>
      <c r="F8" s="80">
        <f aca="true" t="shared" si="4" ref="F8:R8">SUM(F9:F10)</f>
        <v>0</v>
      </c>
      <c r="G8" s="80">
        <f t="shared" si="4"/>
        <v>13</v>
      </c>
      <c r="H8" s="80">
        <f t="shared" si="4"/>
        <v>15</v>
      </c>
      <c r="I8" s="80">
        <f t="shared" si="4"/>
        <v>23</v>
      </c>
      <c r="J8" s="80">
        <f t="shared" si="4"/>
        <v>41</v>
      </c>
      <c r="K8" s="80">
        <f t="shared" si="4"/>
        <v>335</v>
      </c>
      <c r="L8" s="80">
        <f t="shared" si="4"/>
        <v>205</v>
      </c>
      <c r="M8" s="80">
        <f t="shared" si="4"/>
        <v>153</v>
      </c>
      <c r="N8" s="80">
        <f t="shared" si="4"/>
        <v>137</v>
      </c>
      <c r="O8" s="80">
        <f t="shared" si="4"/>
        <v>66</v>
      </c>
      <c r="P8" s="80">
        <f t="shared" si="4"/>
        <v>3</v>
      </c>
      <c r="Q8" s="80">
        <f t="shared" si="4"/>
        <v>0</v>
      </c>
      <c r="R8" s="80">
        <f t="shared" si="4"/>
        <v>0</v>
      </c>
      <c r="S8" s="383">
        <f t="shared" si="2"/>
        <v>2.2944860559613804</v>
      </c>
      <c r="U8" s="57"/>
    </row>
    <row r="9" spans="1:21" s="58" customFormat="1" ht="13.5" customHeight="1">
      <c r="A9" s="82"/>
      <c r="B9" s="79" t="s">
        <v>239</v>
      </c>
      <c r="C9" s="55"/>
      <c r="D9" s="77">
        <f t="shared" si="0"/>
        <v>990</v>
      </c>
      <c r="E9" s="80">
        <v>0</v>
      </c>
      <c r="F9" s="80">
        <v>0</v>
      </c>
      <c r="G9" s="80">
        <v>13</v>
      </c>
      <c r="H9" s="80">
        <v>15</v>
      </c>
      <c r="I9" s="80">
        <v>22</v>
      </c>
      <c r="J9" s="80">
        <v>41</v>
      </c>
      <c r="K9" s="80">
        <v>335</v>
      </c>
      <c r="L9" s="80">
        <v>205</v>
      </c>
      <c r="M9" s="80">
        <v>153</v>
      </c>
      <c r="N9" s="80">
        <v>137</v>
      </c>
      <c r="O9" s="80">
        <v>66</v>
      </c>
      <c r="P9" s="80">
        <v>3</v>
      </c>
      <c r="Q9" s="80">
        <v>0</v>
      </c>
      <c r="R9" s="80">
        <v>0</v>
      </c>
      <c r="S9" s="383">
        <f t="shared" si="2"/>
        <v>2.292170731989674</v>
      </c>
      <c r="U9" s="57"/>
    </row>
    <row r="10" spans="1:21" s="58" customFormat="1" ht="13.5" customHeight="1">
      <c r="A10" s="82"/>
      <c r="B10" s="79" t="s">
        <v>240</v>
      </c>
      <c r="C10" s="55"/>
      <c r="D10" s="77">
        <f t="shared" si="0"/>
        <v>1</v>
      </c>
      <c r="E10" s="80">
        <v>0</v>
      </c>
      <c r="F10" s="80">
        <v>0</v>
      </c>
      <c r="G10" s="80">
        <v>0</v>
      </c>
      <c r="H10" s="80">
        <v>0</v>
      </c>
      <c r="I10" s="80">
        <v>1</v>
      </c>
      <c r="J10" s="80">
        <v>0</v>
      </c>
      <c r="K10" s="80">
        <v>0</v>
      </c>
      <c r="L10" s="80">
        <v>0</v>
      </c>
      <c r="M10" s="80">
        <v>0</v>
      </c>
      <c r="N10" s="80">
        <v>0</v>
      </c>
      <c r="O10" s="80">
        <v>0</v>
      </c>
      <c r="P10" s="80">
        <v>0</v>
      </c>
      <c r="Q10" s="80">
        <v>0</v>
      </c>
      <c r="R10" s="80">
        <v>0</v>
      </c>
      <c r="S10" s="385">
        <f t="shared" si="2"/>
        <v>0.002315323971706741</v>
      </c>
      <c r="U10" s="57"/>
    </row>
    <row r="11" spans="1:21" s="58" customFormat="1" ht="24" customHeight="1">
      <c r="A11" s="698" t="s">
        <v>258</v>
      </c>
      <c r="B11" s="698"/>
      <c r="C11" s="55"/>
      <c r="D11" s="77">
        <f t="shared" si="0"/>
        <v>63</v>
      </c>
      <c r="E11" s="80">
        <f>SUM(E12:E13)</f>
        <v>0</v>
      </c>
      <c r="F11" s="80">
        <f aca="true" t="shared" si="5" ref="F11:R11">SUM(F12:F13)</f>
        <v>0</v>
      </c>
      <c r="G11" s="80">
        <f t="shared" si="5"/>
        <v>1</v>
      </c>
      <c r="H11" s="80">
        <f t="shared" si="5"/>
        <v>0</v>
      </c>
      <c r="I11" s="80">
        <f t="shared" si="5"/>
        <v>3</v>
      </c>
      <c r="J11" s="80">
        <f t="shared" si="5"/>
        <v>2</v>
      </c>
      <c r="K11" s="80">
        <f t="shared" si="5"/>
        <v>16</v>
      </c>
      <c r="L11" s="80">
        <f t="shared" si="5"/>
        <v>14</v>
      </c>
      <c r="M11" s="80">
        <f t="shared" si="5"/>
        <v>13</v>
      </c>
      <c r="N11" s="80">
        <f t="shared" si="5"/>
        <v>9</v>
      </c>
      <c r="O11" s="80">
        <f t="shared" si="5"/>
        <v>5</v>
      </c>
      <c r="P11" s="80">
        <f t="shared" si="5"/>
        <v>0</v>
      </c>
      <c r="Q11" s="80">
        <f t="shared" si="5"/>
        <v>0</v>
      </c>
      <c r="R11" s="80">
        <f t="shared" si="5"/>
        <v>0</v>
      </c>
      <c r="S11" s="383">
        <f t="shared" si="2"/>
        <v>0.14586541021752467</v>
      </c>
      <c r="U11" s="57"/>
    </row>
    <row r="12" spans="1:21" s="58" customFormat="1" ht="13.5" customHeight="1">
      <c r="A12" s="82"/>
      <c r="B12" s="79" t="s">
        <v>256</v>
      </c>
      <c r="C12" s="55"/>
      <c r="D12" s="77">
        <f t="shared" si="0"/>
        <v>63</v>
      </c>
      <c r="E12" s="80">
        <v>0</v>
      </c>
      <c r="F12" s="80">
        <v>0</v>
      </c>
      <c r="G12" s="80">
        <v>1</v>
      </c>
      <c r="H12" s="80">
        <v>0</v>
      </c>
      <c r="I12" s="80">
        <v>3</v>
      </c>
      <c r="J12" s="80">
        <v>2</v>
      </c>
      <c r="K12" s="80">
        <v>16</v>
      </c>
      <c r="L12" s="80">
        <v>14</v>
      </c>
      <c r="M12" s="80">
        <v>13</v>
      </c>
      <c r="N12" s="80">
        <v>9</v>
      </c>
      <c r="O12" s="80">
        <v>5</v>
      </c>
      <c r="P12" s="80">
        <v>0</v>
      </c>
      <c r="Q12" s="80">
        <v>0</v>
      </c>
      <c r="R12" s="80">
        <v>0</v>
      </c>
      <c r="S12" s="383">
        <f t="shared" si="2"/>
        <v>0.14586541021752467</v>
      </c>
      <c r="U12" s="57"/>
    </row>
    <row r="13" spans="1:21" s="58" customFormat="1" ht="13.5" customHeight="1">
      <c r="A13" s="82"/>
      <c r="B13" s="79" t="s">
        <v>240</v>
      </c>
      <c r="C13" s="55"/>
      <c r="D13" s="77">
        <f t="shared" si="0"/>
        <v>0</v>
      </c>
      <c r="E13" s="80">
        <v>0</v>
      </c>
      <c r="F13" s="80">
        <v>0</v>
      </c>
      <c r="G13" s="80">
        <v>0</v>
      </c>
      <c r="H13" s="80">
        <v>0</v>
      </c>
      <c r="I13" s="80">
        <v>0</v>
      </c>
      <c r="J13" s="80">
        <v>0</v>
      </c>
      <c r="K13" s="80">
        <v>0</v>
      </c>
      <c r="L13" s="80">
        <v>0</v>
      </c>
      <c r="M13" s="80">
        <v>0</v>
      </c>
      <c r="N13" s="80">
        <v>0</v>
      </c>
      <c r="O13" s="80">
        <v>0</v>
      </c>
      <c r="P13" s="80">
        <v>0</v>
      </c>
      <c r="Q13" s="80">
        <v>0</v>
      </c>
      <c r="R13" s="80">
        <v>0</v>
      </c>
      <c r="S13" s="81">
        <f t="shared" si="2"/>
        <v>0</v>
      </c>
      <c r="U13" s="57"/>
    </row>
    <row r="14" spans="1:21" s="58" customFormat="1" ht="24" customHeight="1">
      <c r="A14" s="698" t="s">
        <v>259</v>
      </c>
      <c r="B14" s="698"/>
      <c r="C14" s="55"/>
      <c r="D14" s="77">
        <f t="shared" si="0"/>
        <v>49</v>
      </c>
      <c r="E14" s="80">
        <f>SUM(E15:E16)</f>
        <v>0</v>
      </c>
      <c r="F14" s="80">
        <f aca="true" t="shared" si="6" ref="F14:R14">SUM(F15:F16)</f>
        <v>0</v>
      </c>
      <c r="G14" s="80">
        <f t="shared" si="6"/>
        <v>2</v>
      </c>
      <c r="H14" s="80">
        <f t="shared" si="6"/>
        <v>2</v>
      </c>
      <c r="I14" s="80">
        <f t="shared" si="6"/>
        <v>0</v>
      </c>
      <c r="J14" s="80">
        <f t="shared" si="6"/>
        <v>4</v>
      </c>
      <c r="K14" s="80">
        <f t="shared" si="6"/>
        <v>16</v>
      </c>
      <c r="L14" s="80">
        <f t="shared" si="6"/>
        <v>9</v>
      </c>
      <c r="M14" s="80">
        <f t="shared" si="6"/>
        <v>8</v>
      </c>
      <c r="N14" s="80">
        <f t="shared" si="6"/>
        <v>6</v>
      </c>
      <c r="O14" s="80">
        <f t="shared" si="6"/>
        <v>2</v>
      </c>
      <c r="P14" s="80">
        <f t="shared" si="6"/>
        <v>0</v>
      </c>
      <c r="Q14" s="80">
        <f t="shared" si="6"/>
        <v>0</v>
      </c>
      <c r="R14" s="80">
        <f t="shared" si="6"/>
        <v>0</v>
      </c>
      <c r="S14" s="383">
        <f t="shared" si="2"/>
        <v>0.11345087461363032</v>
      </c>
      <c r="U14" s="57"/>
    </row>
    <row r="15" spans="1:21" s="58" customFormat="1" ht="13.5" customHeight="1">
      <c r="A15" s="82"/>
      <c r="B15" s="79" t="s">
        <v>256</v>
      </c>
      <c r="C15" s="55"/>
      <c r="D15" s="77">
        <f t="shared" si="0"/>
        <v>49</v>
      </c>
      <c r="E15" s="80"/>
      <c r="F15" s="80">
        <v>0</v>
      </c>
      <c r="G15" s="80">
        <v>2</v>
      </c>
      <c r="H15" s="80">
        <v>2</v>
      </c>
      <c r="I15" s="80">
        <v>0</v>
      </c>
      <c r="J15" s="80">
        <v>4</v>
      </c>
      <c r="K15" s="80">
        <v>16</v>
      </c>
      <c r="L15" s="80">
        <v>9</v>
      </c>
      <c r="M15" s="80">
        <v>8</v>
      </c>
      <c r="N15" s="80">
        <v>6</v>
      </c>
      <c r="O15" s="80">
        <v>2</v>
      </c>
      <c r="P15" s="80">
        <v>0</v>
      </c>
      <c r="Q15" s="80">
        <v>0</v>
      </c>
      <c r="R15" s="80">
        <v>0</v>
      </c>
      <c r="S15" s="383">
        <f t="shared" si="2"/>
        <v>0.11345087461363032</v>
      </c>
      <c r="U15" s="57"/>
    </row>
    <row r="16" spans="1:21" s="58" customFormat="1" ht="13.5" customHeight="1">
      <c r="A16" s="82"/>
      <c r="B16" s="79" t="s">
        <v>240</v>
      </c>
      <c r="C16" s="55"/>
      <c r="D16" s="77">
        <f t="shared" si="0"/>
        <v>0</v>
      </c>
      <c r="E16" s="80">
        <v>0</v>
      </c>
      <c r="F16" s="80">
        <v>0</v>
      </c>
      <c r="G16" s="80">
        <v>0</v>
      </c>
      <c r="H16" s="80">
        <v>0</v>
      </c>
      <c r="I16" s="80">
        <v>0</v>
      </c>
      <c r="J16" s="80">
        <v>0</v>
      </c>
      <c r="K16" s="80">
        <v>0</v>
      </c>
      <c r="L16" s="80">
        <v>0</v>
      </c>
      <c r="M16" s="80">
        <v>0</v>
      </c>
      <c r="N16" s="80">
        <v>0</v>
      </c>
      <c r="O16" s="80">
        <v>0</v>
      </c>
      <c r="P16" s="80">
        <v>0</v>
      </c>
      <c r="Q16" s="80">
        <v>0</v>
      </c>
      <c r="R16" s="80">
        <v>0</v>
      </c>
      <c r="S16" s="81">
        <f t="shared" si="2"/>
        <v>0</v>
      </c>
      <c r="U16" s="57"/>
    </row>
    <row r="17" spans="1:21" s="58" customFormat="1" ht="24" customHeight="1">
      <c r="A17" s="698" t="s">
        <v>260</v>
      </c>
      <c r="B17" s="698"/>
      <c r="C17" s="55"/>
      <c r="D17" s="77">
        <f t="shared" si="0"/>
        <v>35</v>
      </c>
      <c r="E17" s="80">
        <f>SUM(E18:E19)</f>
        <v>0</v>
      </c>
      <c r="F17" s="80">
        <f aca="true" t="shared" si="7" ref="F17:R17">SUM(F18:F19)</f>
        <v>0</v>
      </c>
      <c r="G17" s="80">
        <f t="shared" si="7"/>
        <v>0</v>
      </c>
      <c r="H17" s="80">
        <f t="shared" si="7"/>
        <v>1</v>
      </c>
      <c r="I17" s="80">
        <f t="shared" si="7"/>
        <v>1</v>
      </c>
      <c r="J17" s="80">
        <f t="shared" si="7"/>
        <v>1</v>
      </c>
      <c r="K17" s="80">
        <f t="shared" si="7"/>
        <v>11</v>
      </c>
      <c r="L17" s="80">
        <f t="shared" si="7"/>
        <v>7</v>
      </c>
      <c r="M17" s="80">
        <f t="shared" si="7"/>
        <v>5</v>
      </c>
      <c r="N17" s="80">
        <f t="shared" si="7"/>
        <v>6</v>
      </c>
      <c r="O17" s="80">
        <f t="shared" si="7"/>
        <v>3</v>
      </c>
      <c r="P17" s="80">
        <f t="shared" si="7"/>
        <v>0</v>
      </c>
      <c r="Q17" s="80">
        <f t="shared" si="7"/>
        <v>0</v>
      </c>
      <c r="R17" s="80">
        <f t="shared" si="7"/>
        <v>0</v>
      </c>
      <c r="S17" s="383">
        <f t="shared" si="2"/>
        <v>0.08103633900973593</v>
      </c>
      <c r="U17" s="57"/>
    </row>
    <row r="18" spans="1:21" s="58" customFormat="1" ht="13.5" customHeight="1">
      <c r="A18" s="82"/>
      <c r="B18" s="79" t="s">
        <v>256</v>
      </c>
      <c r="C18" s="55"/>
      <c r="D18" s="77">
        <f t="shared" si="0"/>
        <v>35</v>
      </c>
      <c r="E18" s="80"/>
      <c r="F18" s="80">
        <v>0</v>
      </c>
      <c r="G18" s="80">
        <v>0</v>
      </c>
      <c r="H18" s="80">
        <v>1</v>
      </c>
      <c r="I18" s="80">
        <v>1</v>
      </c>
      <c r="J18" s="80">
        <v>1</v>
      </c>
      <c r="K18" s="80">
        <v>11</v>
      </c>
      <c r="L18" s="80">
        <v>7</v>
      </c>
      <c r="M18" s="80">
        <v>5</v>
      </c>
      <c r="N18" s="80">
        <v>6</v>
      </c>
      <c r="O18" s="80">
        <v>3</v>
      </c>
      <c r="P18" s="80">
        <v>0</v>
      </c>
      <c r="Q18" s="80">
        <v>0</v>
      </c>
      <c r="R18" s="80">
        <v>0</v>
      </c>
      <c r="S18" s="383">
        <f t="shared" si="2"/>
        <v>0.08103633900973593</v>
      </c>
      <c r="U18" s="57"/>
    </row>
    <row r="19" spans="1:19" s="58" customFormat="1" ht="13.5" customHeight="1">
      <c r="A19" s="82"/>
      <c r="B19" s="79" t="s">
        <v>240</v>
      </c>
      <c r="C19" s="55"/>
      <c r="D19" s="77">
        <f t="shared" si="0"/>
        <v>0</v>
      </c>
      <c r="E19" s="80">
        <v>0</v>
      </c>
      <c r="F19" s="80">
        <v>0</v>
      </c>
      <c r="G19" s="80">
        <v>0</v>
      </c>
      <c r="H19" s="80">
        <v>0</v>
      </c>
      <c r="I19" s="80">
        <v>0</v>
      </c>
      <c r="J19" s="80">
        <v>0</v>
      </c>
      <c r="K19" s="80">
        <v>0</v>
      </c>
      <c r="L19" s="80">
        <v>0</v>
      </c>
      <c r="M19" s="80">
        <v>0</v>
      </c>
      <c r="N19" s="80">
        <v>0</v>
      </c>
      <c r="O19" s="80">
        <v>0</v>
      </c>
      <c r="P19" s="80">
        <v>0</v>
      </c>
      <c r="Q19" s="80">
        <v>0</v>
      </c>
      <c r="R19" s="80">
        <v>0</v>
      </c>
      <c r="S19" s="81">
        <f t="shared" si="2"/>
        <v>0</v>
      </c>
    </row>
    <row r="20" spans="1:19" s="58" customFormat="1" ht="24" customHeight="1">
      <c r="A20" s="698" t="s">
        <v>147</v>
      </c>
      <c r="B20" s="698"/>
      <c r="C20" s="55"/>
      <c r="D20" s="77">
        <f t="shared" si="0"/>
        <v>0</v>
      </c>
      <c r="E20" s="80">
        <v>0</v>
      </c>
      <c r="F20" s="80">
        <v>0</v>
      </c>
      <c r="G20" s="80">
        <v>0</v>
      </c>
      <c r="H20" s="80">
        <v>0</v>
      </c>
      <c r="I20" s="80">
        <v>0</v>
      </c>
      <c r="J20" s="80">
        <v>0</v>
      </c>
      <c r="K20" s="80">
        <v>0</v>
      </c>
      <c r="L20" s="80">
        <v>0</v>
      </c>
      <c r="M20" s="80">
        <v>0</v>
      </c>
      <c r="N20" s="80">
        <v>0</v>
      </c>
      <c r="O20" s="80">
        <v>0</v>
      </c>
      <c r="P20" s="80">
        <v>0</v>
      </c>
      <c r="Q20" s="80">
        <v>0</v>
      </c>
      <c r="R20" s="80">
        <v>0</v>
      </c>
      <c r="S20" s="81">
        <f t="shared" si="2"/>
        <v>0</v>
      </c>
    </row>
    <row r="21" spans="1:19" s="58" customFormat="1" ht="7.5" customHeight="1">
      <c r="A21" s="64"/>
      <c r="B21" s="64"/>
      <c r="C21" s="64"/>
      <c r="D21" s="65"/>
      <c r="E21" s="65"/>
      <c r="F21" s="65"/>
      <c r="G21" s="65"/>
      <c r="H21" s="65"/>
      <c r="I21" s="65"/>
      <c r="J21" s="65"/>
      <c r="K21" s="65"/>
      <c r="L21" s="65"/>
      <c r="M21" s="65"/>
      <c r="N21" s="65"/>
      <c r="O21" s="65"/>
      <c r="P21" s="65"/>
      <c r="Q21" s="65"/>
      <c r="R21" s="65"/>
      <c r="S21" s="83"/>
    </row>
    <row r="22" spans="1:17" ht="16.5" customHeight="1">
      <c r="A22" s="68" t="s">
        <v>261</v>
      </c>
      <c r="B22" s="68"/>
      <c r="C22" s="68"/>
      <c r="D22" s="84"/>
      <c r="E22" s="84"/>
      <c r="F22" s="84"/>
      <c r="G22" s="84"/>
      <c r="H22" s="84"/>
      <c r="I22" s="84"/>
      <c r="J22" s="84"/>
      <c r="K22" s="68"/>
      <c r="L22" s="68"/>
      <c r="M22" s="68"/>
      <c r="N22" s="68"/>
      <c r="O22" s="68"/>
      <c r="P22" s="68"/>
      <c r="Q22" s="68"/>
    </row>
    <row r="23" spans="1:17" s="86" customFormat="1" ht="13.5" customHeight="1">
      <c r="A23" s="68" t="s">
        <v>262</v>
      </c>
      <c r="B23" s="68"/>
      <c r="C23" s="68"/>
      <c r="D23" s="84"/>
      <c r="E23" s="84"/>
      <c r="F23" s="84"/>
      <c r="G23" s="84"/>
      <c r="H23" s="84"/>
      <c r="I23" s="84"/>
      <c r="J23" s="84"/>
      <c r="K23" s="84"/>
      <c r="L23" s="84"/>
      <c r="M23" s="84"/>
      <c r="N23" s="84"/>
      <c r="O23" s="84"/>
      <c r="P23" s="85"/>
      <c r="Q23" s="84"/>
    </row>
    <row r="24" spans="1:17" ht="13.5" customHeight="1">
      <c r="A24" s="68" t="s">
        <v>366</v>
      </c>
      <c r="B24" s="68"/>
      <c r="C24" s="68"/>
      <c r="D24" s="84"/>
      <c r="E24" s="84"/>
      <c r="F24" s="84"/>
      <c r="G24" s="84"/>
      <c r="H24" s="84"/>
      <c r="I24" s="84"/>
      <c r="J24" s="84"/>
      <c r="K24" s="68"/>
      <c r="L24" s="68"/>
      <c r="M24" s="68"/>
      <c r="N24" s="68"/>
      <c r="O24" s="68"/>
      <c r="P24" s="68"/>
      <c r="Q24" s="68"/>
    </row>
    <row r="25" spans="1:17" ht="13.5" customHeight="1">
      <c r="A25" s="68" t="s">
        <v>377</v>
      </c>
      <c r="B25" s="68"/>
      <c r="C25" s="68"/>
      <c r="D25" s="84"/>
      <c r="E25" s="84"/>
      <c r="F25" s="84"/>
      <c r="G25" s="84"/>
      <c r="H25" s="84"/>
      <c r="I25" s="84"/>
      <c r="J25" s="84"/>
      <c r="K25" s="68"/>
      <c r="L25" s="68"/>
      <c r="M25" s="68"/>
      <c r="N25" s="68"/>
      <c r="O25" s="68"/>
      <c r="P25" s="68"/>
      <c r="Q25" s="68"/>
    </row>
    <row r="26" spans="1:18" ht="13.5" customHeight="1">
      <c r="A26" s="693" t="s">
        <v>365</v>
      </c>
      <c r="B26" s="693"/>
      <c r="C26" s="693"/>
      <c r="D26" s="693"/>
      <c r="E26" s="693"/>
      <c r="F26" s="693"/>
      <c r="G26" s="693"/>
      <c r="H26" s="693"/>
      <c r="I26" s="693"/>
      <c r="J26" s="693"/>
      <c r="K26" s="693"/>
      <c r="L26" s="693"/>
      <c r="M26" s="693"/>
      <c r="N26" s="87"/>
      <c r="O26" s="87"/>
      <c r="P26" s="87"/>
      <c r="Q26" s="87"/>
      <c r="R26" s="70"/>
    </row>
    <row r="27" spans="16:19" ht="13.5">
      <c r="P27" s="70"/>
      <c r="R27" s="70"/>
      <c r="S27" s="70" t="s">
        <v>263</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3937007874015748" footer="0.196850393700787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7" tint="0.5999900102615356"/>
  </sheetPr>
  <dimension ref="A1:N16"/>
  <sheetViews>
    <sheetView showZeros="0" zoomScalePageLayoutView="0" workbookViewId="0" topLeftCell="A1">
      <selection activeCell="K9" sqref="K9"/>
    </sheetView>
  </sheetViews>
  <sheetFormatPr defaultColWidth="9.00390625" defaultRowHeight="13.5"/>
  <cols>
    <col min="1" max="1" width="3.125" style="50" customWidth="1"/>
    <col min="2" max="2" width="9.50390625" style="50" customWidth="1"/>
    <col min="3" max="3" width="0.875" style="50" customWidth="1"/>
    <col min="4" max="4" width="7.375" style="50" customWidth="1"/>
    <col min="5" max="5" width="7.625" style="50" customWidth="1"/>
    <col min="6" max="11" width="7.375" style="50" customWidth="1"/>
    <col min="12" max="13" width="7.25390625" style="50" customWidth="1"/>
    <col min="14" max="16384" width="9.00390625" style="50" customWidth="1"/>
  </cols>
  <sheetData>
    <row r="1" ht="18.75" customHeight="1">
      <c r="A1" s="49" t="s">
        <v>375</v>
      </c>
    </row>
    <row r="2" ht="13.5">
      <c r="M2" s="5" t="s">
        <v>381</v>
      </c>
    </row>
    <row r="3" spans="1:14" ht="21" customHeight="1">
      <c r="A3" s="702" t="s">
        <v>242</v>
      </c>
      <c r="B3" s="703"/>
      <c r="C3" s="51"/>
      <c r="D3" s="52" t="s">
        <v>228</v>
      </c>
      <c r="E3" s="52" t="s">
        <v>229</v>
      </c>
      <c r="F3" s="52" t="s">
        <v>230</v>
      </c>
      <c r="G3" s="52" t="s">
        <v>231</v>
      </c>
      <c r="H3" s="52" t="s">
        <v>232</v>
      </c>
      <c r="I3" s="52" t="s">
        <v>233</v>
      </c>
      <c r="J3" s="52" t="s">
        <v>234</v>
      </c>
      <c r="K3" s="52" t="s">
        <v>235</v>
      </c>
      <c r="L3" s="52" t="s">
        <v>236</v>
      </c>
      <c r="M3" s="53" t="s">
        <v>237</v>
      </c>
      <c r="N3" s="54"/>
    </row>
    <row r="4" spans="1:14" s="58" customFormat="1" ht="21" customHeight="1">
      <c r="A4" s="700" t="s">
        <v>238</v>
      </c>
      <c r="B4" s="701"/>
      <c r="C4" s="56"/>
      <c r="D4" s="292">
        <f>SUM(E4:M4)</f>
        <v>51</v>
      </c>
      <c r="E4" s="292">
        <f aca="true" t="shared" si="0" ref="E4:M4">E5+E8</f>
        <v>0</v>
      </c>
      <c r="F4" s="292">
        <f t="shared" si="0"/>
        <v>2</v>
      </c>
      <c r="G4" s="292">
        <f t="shared" si="0"/>
        <v>7</v>
      </c>
      <c r="H4" s="292">
        <f t="shared" si="0"/>
        <v>20</v>
      </c>
      <c r="I4" s="292">
        <f t="shared" si="0"/>
        <v>17</v>
      </c>
      <c r="J4" s="292">
        <f t="shared" si="0"/>
        <v>5</v>
      </c>
      <c r="K4" s="292">
        <f t="shared" si="0"/>
        <v>0</v>
      </c>
      <c r="L4" s="292">
        <f t="shared" si="0"/>
        <v>0</v>
      </c>
      <c r="M4" s="293">
        <f t="shared" si="0"/>
        <v>0</v>
      </c>
      <c r="N4" s="57"/>
    </row>
    <row r="5" spans="1:14" s="58" customFormat="1" ht="27" customHeight="1">
      <c r="A5" s="699" t="s">
        <v>243</v>
      </c>
      <c r="B5" s="699"/>
      <c r="C5" s="59"/>
      <c r="D5" s="60">
        <f aca="true" t="shared" si="1" ref="D5:D10">SUM(E5:M5)</f>
        <v>0</v>
      </c>
      <c r="E5" s="61">
        <f>SUM(E6:E7)</f>
        <v>0</v>
      </c>
      <c r="F5" s="61">
        <f aca="true" t="shared" si="2" ref="F5:M5">SUM(F6:F7)</f>
        <v>0</v>
      </c>
      <c r="G5" s="61">
        <f t="shared" si="2"/>
        <v>0</v>
      </c>
      <c r="H5" s="61">
        <f t="shared" si="2"/>
        <v>0</v>
      </c>
      <c r="I5" s="61">
        <f t="shared" si="2"/>
        <v>0</v>
      </c>
      <c r="J5" s="61">
        <f t="shared" si="2"/>
        <v>0</v>
      </c>
      <c r="K5" s="61">
        <f t="shared" si="2"/>
        <v>0</v>
      </c>
      <c r="L5" s="61">
        <f t="shared" si="2"/>
        <v>0</v>
      </c>
      <c r="M5" s="62">
        <f t="shared" si="2"/>
        <v>0</v>
      </c>
      <c r="N5" s="57"/>
    </row>
    <row r="6" spans="1:14" s="58" customFormat="1" ht="15" customHeight="1">
      <c r="A6" s="63"/>
      <c r="B6" s="55" t="s">
        <v>239</v>
      </c>
      <c r="C6" s="55"/>
      <c r="D6" s="60">
        <f t="shared" si="1"/>
        <v>0</v>
      </c>
      <c r="E6" s="61">
        <v>0</v>
      </c>
      <c r="F6" s="61">
        <v>0</v>
      </c>
      <c r="G6" s="61">
        <v>0</v>
      </c>
      <c r="H6" s="61">
        <v>0</v>
      </c>
      <c r="I6" s="61">
        <v>0</v>
      </c>
      <c r="J6" s="61">
        <v>0</v>
      </c>
      <c r="K6" s="61">
        <v>0</v>
      </c>
      <c r="L6" s="61">
        <v>0</v>
      </c>
      <c r="M6" s="62">
        <v>0</v>
      </c>
      <c r="N6" s="57"/>
    </row>
    <row r="7" spans="1:14" s="58" customFormat="1" ht="15" customHeight="1">
      <c r="A7" s="63"/>
      <c r="B7" s="55" t="s">
        <v>240</v>
      </c>
      <c r="C7" s="55"/>
      <c r="D7" s="60">
        <f t="shared" si="1"/>
        <v>0</v>
      </c>
      <c r="E7" s="61">
        <v>0</v>
      </c>
      <c r="F7" s="61">
        <v>0</v>
      </c>
      <c r="G7" s="61">
        <v>0</v>
      </c>
      <c r="H7" s="61">
        <v>0</v>
      </c>
      <c r="I7" s="61">
        <v>0</v>
      </c>
      <c r="J7" s="61">
        <v>0</v>
      </c>
      <c r="K7" s="61">
        <v>0</v>
      </c>
      <c r="L7" s="61">
        <v>0</v>
      </c>
      <c r="M7" s="62">
        <v>0</v>
      </c>
      <c r="N7" s="57"/>
    </row>
    <row r="8" spans="1:14" s="58" customFormat="1" ht="27" customHeight="1">
      <c r="A8" s="699" t="s">
        <v>244</v>
      </c>
      <c r="B8" s="699"/>
      <c r="C8" s="59"/>
      <c r="D8" s="60">
        <f t="shared" si="1"/>
        <v>51</v>
      </c>
      <c r="E8" s="61">
        <f aca="true" t="shared" si="3" ref="E8:M8">SUM(E9:E10)</f>
        <v>0</v>
      </c>
      <c r="F8" s="61">
        <f t="shared" si="3"/>
        <v>2</v>
      </c>
      <c r="G8" s="61">
        <v>7</v>
      </c>
      <c r="H8" s="61">
        <v>20</v>
      </c>
      <c r="I8" s="61">
        <v>17</v>
      </c>
      <c r="J8" s="61">
        <v>5</v>
      </c>
      <c r="K8" s="61">
        <v>0</v>
      </c>
      <c r="L8" s="61">
        <f t="shared" si="3"/>
        <v>0</v>
      </c>
      <c r="M8" s="62">
        <f t="shared" si="3"/>
        <v>0</v>
      </c>
      <c r="N8" s="57"/>
    </row>
    <row r="9" spans="1:14" s="58" customFormat="1" ht="15" customHeight="1">
      <c r="A9" s="63"/>
      <c r="B9" s="55" t="s">
        <v>239</v>
      </c>
      <c r="C9" s="55"/>
      <c r="D9" s="60">
        <f t="shared" si="1"/>
        <v>17</v>
      </c>
      <c r="E9" s="61">
        <v>0</v>
      </c>
      <c r="F9" s="61"/>
      <c r="G9" s="61">
        <v>3</v>
      </c>
      <c r="H9" s="61">
        <v>7</v>
      </c>
      <c r="I9" s="61">
        <v>3</v>
      </c>
      <c r="J9" s="61">
        <v>4</v>
      </c>
      <c r="K9" s="61">
        <v>0</v>
      </c>
      <c r="L9" s="61">
        <v>0</v>
      </c>
      <c r="M9" s="62">
        <v>0</v>
      </c>
      <c r="N9" s="57"/>
    </row>
    <row r="10" spans="1:14" s="58" customFormat="1" ht="15" customHeight="1">
      <c r="A10" s="63"/>
      <c r="B10" s="55" t="s">
        <v>240</v>
      </c>
      <c r="C10" s="55"/>
      <c r="D10" s="60">
        <f t="shared" si="1"/>
        <v>34</v>
      </c>
      <c r="E10" s="61">
        <v>0</v>
      </c>
      <c r="F10" s="61">
        <v>2</v>
      </c>
      <c r="G10" s="61">
        <v>4</v>
      </c>
      <c r="H10" s="61">
        <v>13</v>
      </c>
      <c r="I10" s="61">
        <v>14</v>
      </c>
      <c r="J10" s="61">
        <v>1</v>
      </c>
      <c r="K10" s="61">
        <v>0</v>
      </c>
      <c r="L10" s="61">
        <v>0</v>
      </c>
      <c r="M10" s="62">
        <v>0</v>
      </c>
      <c r="N10" s="57"/>
    </row>
    <row r="11" spans="1:13" s="57" customFormat="1" ht="7.5" customHeight="1">
      <c r="A11" s="64"/>
      <c r="B11" s="64"/>
      <c r="C11" s="64"/>
      <c r="D11" s="65"/>
      <c r="E11" s="65"/>
      <c r="F11" s="65"/>
      <c r="G11" s="65"/>
      <c r="H11" s="65"/>
      <c r="I11" s="65"/>
      <c r="J11" s="65"/>
      <c r="K11" s="65"/>
      <c r="L11" s="65"/>
      <c r="M11" s="66"/>
    </row>
    <row r="12" spans="1:11" ht="16.5" customHeight="1">
      <c r="A12" s="67" t="s">
        <v>245</v>
      </c>
      <c r="B12" s="67"/>
      <c r="C12" s="67"/>
      <c r="D12" s="67"/>
      <c r="E12" s="67"/>
      <c r="F12" s="68"/>
      <c r="G12" s="68"/>
      <c r="H12" s="68"/>
      <c r="I12" s="68"/>
      <c r="J12" s="68"/>
      <c r="K12" s="68"/>
    </row>
    <row r="13" spans="1:11" ht="13.5">
      <c r="A13" s="68" t="s">
        <v>246</v>
      </c>
      <c r="B13" s="69"/>
      <c r="C13" s="69"/>
      <c r="D13" s="69"/>
      <c r="E13" s="69"/>
      <c r="F13" s="69"/>
      <c r="G13" s="69"/>
      <c r="H13" s="69"/>
      <c r="I13" s="69"/>
      <c r="J13" s="69"/>
      <c r="K13" s="68"/>
    </row>
    <row r="14" spans="1:11" ht="13.5">
      <c r="A14" s="67" t="s">
        <v>241</v>
      </c>
      <c r="B14" s="67"/>
      <c r="C14" s="67"/>
      <c r="D14" s="67"/>
      <c r="E14" s="67"/>
      <c r="F14" s="68"/>
      <c r="G14" s="68"/>
      <c r="H14" s="68"/>
      <c r="I14" s="68"/>
      <c r="J14" s="68"/>
      <c r="K14" s="68"/>
    </row>
    <row r="15" ht="13.5">
      <c r="M15" s="70" t="s">
        <v>247</v>
      </c>
    </row>
    <row r="16" spans="1:11" ht="13.5">
      <c r="A16" s="68" t="s">
        <v>374</v>
      </c>
      <c r="B16" s="69"/>
      <c r="C16" s="69"/>
      <c r="D16" s="69"/>
      <c r="E16" s="69"/>
      <c r="F16" s="69"/>
      <c r="G16" s="69"/>
      <c r="H16" s="69"/>
      <c r="I16" s="69"/>
      <c r="J16" s="69"/>
      <c r="K16" s="69"/>
    </row>
  </sheetData>
  <sheetProtection/>
  <mergeCells count="4">
    <mergeCell ref="A3:B3"/>
    <mergeCell ref="A4:B4"/>
    <mergeCell ref="A5:B5"/>
    <mergeCell ref="A8:B8"/>
  </mergeCells>
  <printOptions horizontalCentered="1"/>
  <pageMargins left="0.7480314960629921" right="0.7480314960629921" top="7.04724409448819" bottom="0.7874015748031497" header="0.3937007874015748"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zoomScaleSheetLayoutView="130" zoomScalePageLayoutView="0" workbookViewId="0" topLeftCell="A1">
      <selection activeCell="A16" sqref="A16:C16"/>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2" ht="18.75" customHeight="1">
      <c r="A1" s="521" t="s">
        <v>155</v>
      </c>
      <c r="B1" s="521"/>
    </row>
    <row r="2" ht="13.5">
      <c r="D2" s="3" t="s">
        <v>380</v>
      </c>
    </row>
    <row r="3" spans="1:4" ht="15" customHeight="1">
      <c r="A3" s="514" t="s">
        <v>156</v>
      </c>
      <c r="B3" s="522" t="s">
        <v>157</v>
      </c>
      <c r="C3" s="522" t="s">
        <v>158</v>
      </c>
      <c r="D3" s="502"/>
    </row>
    <row r="4" spans="1:4" ht="15" customHeight="1">
      <c r="A4" s="515"/>
      <c r="B4" s="523"/>
      <c r="C4" s="23" t="s">
        <v>20</v>
      </c>
      <c r="D4" s="88" t="s">
        <v>21</v>
      </c>
    </row>
    <row r="5" spans="1:4" ht="15" customHeight="1">
      <c r="A5" s="24" t="s">
        <v>7</v>
      </c>
      <c r="B5" s="250">
        <f>SUM(B6:B15)</f>
        <v>0</v>
      </c>
      <c r="C5" s="250">
        <f>SUM(C6:C15)</f>
        <v>0</v>
      </c>
      <c r="D5" s="251">
        <f>SUM(D6:D15)</f>
        <v>0</v>
      </c>
    </row>
    <row r="6" spans="1:4" ht="15" customHeight="1">
      <c r="A6" s="25" t="s">
        <v>8</v>
      </c>
      <c r="B6" s="252">
        <v>0</v>
      </c>
      <c r="C6" s="252">
        <v>0</v>
      </c>
      <c r="D6" s="253">
        <v>0</v>
      </c>
    </row>
    <row r="7" spans="1:4" ht="15" customHeight="1">
      <c r="A7" s="26" t="s">
        <v>9</v>
      </c>
      <c r="B7" s="254">
        <v>0</v>
      </c>
      <c r="C7" s="254">
        <v>0</v>
      </c>
      <c r="D7" s="255">
        <v>0</v>
      </c>
    </row>
    <row r="8" spans="1:4" ht="15" customHeight="1">
      <c r="A8" s="26" t="s">
        <v>10</v>
      </c>
      <c r="B8" s="254">
        <v>0</v>
      </c>
      <c r="C8" s="254">
        <v>0</v>
      </c>
      <c r="D8" s="255">
        <v>0</v>
      </c>
    </row>
    <row r="9" spans="1:4" ht="15" customHeight="1">
      <c r="A9" s="26" t="s">
        <v>11</v>
      </c>
      <c r="B9" s="254">
        <v>0</v>
      </c>
      <c r="C9" s="254">
        <v>0</v>
      </c>
      <c r="D9" s="255">
        <v>0</v>
      </c>
    </row>
    <row r="10" spans="1:4" ht="15" customHeight="1">
      <c r="A10" s="26" t="s">
        <v>12</v>
      </c>
      <c r="B10" s="254">
        <v>0</v>
      </c>
      <c r="C10" s="254">
        <v>0</v>
      </c>
      <c r="D10" s="255">
        <v>0</v>
      </c>
    </row>
    <row r="11" spans="1:4" ht="15" customHeight="1">
      <c r="A11" s="26" t="s">
        <v>13</v>
      </c>
      <c r="B11" s="254">
        <v>0</v>
      </c>
      <c r="C11" s="254">
        <v>0</v>
      </c>
      <c r="D11" s="255">
        <v>0</v>
      </c>
    </row>
    <row r="12" spans="1:4" ht="15" customHeight="1">
      <c r="A12" s="26" t="s">
        <v>14</v>
      </c>
      <c r="B12" s="254">
        <v>0</v>
      </c>
      <c r="C12" s="254">
        <v>0</v>
      </c>
      <c r="D12" s="255">
        <v>0</v>
      </c>
    </row>
    <row r="13" spans="1:4" ht="15" customHeight="1">
      <c r="A13" s="26" t="s">
        <v>15</v>
      </c>
      <c r="B13" s="254">
        <v>0</v>
      </c>
      <c r="C13" s="254">
        <v>0</v>
      </c>
      <c r="D13" s="255">
        <v>0</v>
      </c>
    </row>
    <row r="14" spans="1:4" ht="15" customHeight="1">
      <c r="A14" s="26" t="s">
        <v>16</v>
      </c>
      <c r="B14" s="254">
        <v>0</v>
      </c>
      <c r="C14" s="254">
        <v>0</v>
      </c>
      <c r="D14" s="255">
        <v>0</v>
      </c>
    </row>
    <row r="15" spans="1:4" ht="15" customHeight="1">
      <c r="A15" s="27" t="s">
        <v>17</v>
      </c>
      <c r="B15" s="256">
        <v>0</v>
      </c>
      <c r="C15" s="256">
        <v>0</v>
      </c>
      <c r="D15" s="257">
        <v>0</v>
      </c>
    </row>
    <row r="16" spans="1:4" ht="16.5" customHeight="1">
      <c r="A16" s="524" t="s">
        <v>389</v>
      </c>
      <c r="B16" s="524"/>
      <c r="C16" s="524"/>
      <c r="D16" s="5" t="s">
        <v>200</v>
      </c>
    </row>
    <row r="17" spans="1:3" ht="13.5">
      <c r="A17" s="13"/>
      <c r="C17" s="16"/>
    </row>
  </sheetData>
  <sheetProtection/>
  <mergeCells count="5">
    <mergeCell ref="A1:B1"/>
    <mergeCell ref="A3:A4"/>
    <mergeCell ref="B3:B4"/>
    <mergeCell ref="C3:D3"/>
    <mergeCell ref="A16:C16"/>
  </mergeCells>
  <conditionalFormatting sqref="D6:D15">
    <cfRule type="cellIs" priority="1" dxfId="21" operator="lessThan" stopIfTrue="1">
      <formula>C6</formula>
    </cfRule>
  </conditionalFormatting>
  <printOptions horizontalCentered="1"/>
  <pageMargins left="0.7874015748031497" right="0.7874015748031497" top="5.118110236220473"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A6" sqref="A6:B6"/>
    </sheetView>
  </sheetViews>
  <sheetFormatPr defaultColWidth="9.00390625" defaultRowHeight="13.5"/>
  <cols>
    <col min="1" max="3" width="22.625" style="1" customWidth="1"/>
    <col min="4" max="16384" width="9.00390625" style="1" customWidth="1"/>
  </cols>
  <sheetData>
    <row r="1" spans="1:3" ht="18.75" customHeight="1">
      <c r="A1" s="2" t="s">
        <v>159</v>
      </c>
      <c r="B1" s="138"/>
      <c r="C1" s="138"/>
    </row>
    <row r="2" ht="13.5" customHeight="1">
      <c r="C2" s="3" t="s">
        <v>380</v>
      </c>
    </row>
    <row r="3" spans="1:3" ht="15" customHeight="1">
      <c r="A3" s="514" t="s">
        <v>150</v>
      </c>
      <c r="B3" s="518" t="s">
        <v>151</v>
      </c>
      <c r="C3" s="519"/>
    </row>
    <row r="4" spans="1:3" ht="15" customHeight="1">
      <c r="A4" s="515"/>
      <c r="B4" s="190" t="s">
        <v>160</v>
      </c>
      <c r="C4" s="191" t="s">
        <v>296</v>
      </c>
    </row>
    <row r="5" spans="1:4" ht="15" customHeight="1">
      <c r="A5" s="258">
        <v>3</v>
      </c>
      <c r="B5" s="259">
        <v>64</v>
      </c>
      <c r="C5" s="260">
        <v>35</v>
      </c>
      <c r="D5" s="14"/>
    </row>
    <row r="6" spans="1:3" ht="16.5" customHeight="1">
      <c r="A6" s="525" t="s">
        <v>390</v>
      </c>
      <c r="B6" s="525"/>
      <c r="C6" s="5" t="s">
        <v>200</v>
      </c>
    </row>
    <row r="18" ht="13.5">
      <c r="D18" s="1" t="s">
        <v>343</v>
      </c>
    </row>
  </sheetData>
  <sheetProtection/>
  <mergeCells count="3">
    <mergeCell ref="A3:A4"/>
    <mergeCell ref="B3:C3"/>
    <mergeCell ref="A6:B6"/>
  </mergeCells>
  <printOptions/>
  <pageMargins left="0.7874015748031497" right="0.7874015748031497" top="9.527559055118111"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174</v>
      </c>
      <c r="B1" s="2"/>
      <c r="C1" s="2"/>
    </row>
    <row r="2" spans="1:4" ht="13.5" customHeight="1">
      <c r="A2" s="266"/>
      <c r="B2" s="266"/>
      <c r="C2" s="266"/>
      <c r="D2" s="267" t="s">
        <v>305</v>
      </c>
    </row>
    <row r="3" spans="1:4" ht="15" customHeight="1">
      <c r="A3" s="526" t="s">
        <v>52</v>
      </c>
      <c r="B3" s="528" t="s">
        <v>175</v>
      </c>
      <c r="C3" s="528" t="s">
        <v>176</v>
      </c>
      <c r="D3" s="530"/>
    </row>
    <row r="4" spans="1:4" ht="15" customHeight="1">
      <c r="A4" s="527"/>
      <c r="B4" s="529"/>
      <c r="C4" s="272" t="s">
        <v>19</v>
      </c>
      <c r="D4" s="273" t="s">
        <v>177</v>
      </c>
    </row>
    <row r="5" spans="1:4" ht="13.5" customHeight="1">
      <c r="A5" s="271" t="s">
        <v>6</v>
      </c>
      <c r="B5" s="274">
        <f>SUM(B6:B15)</f>
        <v>0</v>
      </c>
      <c r="C5" s="274">
        <f>SUM(C6:C15)</f>
        <v>0</v>
      </c>
      <c r="D5" s="275">
        <f>SUM(D6:D15)</f>
        <v>0</v>
      </c>
    </row>
    <row r="6" spans="1:4" ht="13.5" customHeight="1">
      <c r="A6" s="276" t="s">
        <v>27</v>
      </c>
      <c r="B6" s="277"/>
      <c r="C6" s="277"/>
      <c r="D6" s="278"/>
    </row>
    <row r="7" spans="1:4" ht="13.5" customHeight="1">
      <c r="A7" s="279" t="s">
        <v>9</v>
      </c>
      <c r="B7" s="280"/>
      <c r="C7" s="280"/>
      <c r="D7" s="281"/>
    </row>
    <row r="8" spans="1:4" ht="13.5" customHeight="1">
      <c r="A8" s="279" t="s">
        <v>10</v>
      </c>
      <c r="B8" s="280"/>
      <c r="C8" s="280"/>
      <c r="D8" s="281"/>
    </row>
    <row r="9" spans="1:4" ht="13.5" customHeight="1">
      <c r="A9" s="279" t="s">
        <v>28</v>
      </c>
      <c r="B9" s="280"/>
      <c r="C9" s="280"/>
      <c r="D9" s="281"/>
    </row>
    <row r="10" spans="1:4" ht="13.5" customHeight="1">
      <c r="A10" s="279" t="s">
        <v>29</v>
      </c>
      <c r="B10" s="280"/>
      <c r="C10" s="280"/>
      <c r="D10" s="281"/>
    </row>
    <row r="11" spans="1:4" ht="13.5" customHeight="1">
      <c r="A11" s="279" t="s">
        <v>30</v>
      </c>
      <c r="B11" s="280"/>
      <c r="C11" s="280"/>
      <c r="D11" s="281"/>
    </row>
    <row r="12" spans="1:4" ht="13.5" customHeight="1">
      <c r="A12" s="279" t="s">
        <v>31</v>
      </c>
      <c r="B12" s="280"/>
      <c r="C12" s="280"/>
      <c r="D12" s="281"/>
    </row>
    <row r="13" spans="1:4" ht="13.5" customHeight="1">
      <c r="A13" s="279" t="s">
        <v>15</v>
      </c>
      <c r="B13" s="280"/>
      <c r="C13" s="280"/>
      <c r="D13" s="281"/>
    </row>
    <row r="14" spans="1:4" ht="13.5" customHeight="1">
      <c r="A14" s="279" t="s">
        <v>16</v>
      </c>
      <c r="B14" s="280"/>
      <c r="C14" s="280"/>
      <c r="D14" s="281"/>
    </row>
    <row r="15" spans="1:4" ht="13.5" customHeight="1">
      <c r="A15" s="282" t="s">
        <v>32</v>
      </c>
      <c r="B15" s="283"/>
      <c r="C15" s="283"/>
      <c r="D15" s="284"/>
    </row>
    <row r="16" spans="1:4" ht="16.5" customHeight="1">
      <c r="A16" s="266"/>
      <c r="B16" s="266"/>
      <c r="C16" s="285"/>
      <c r="D16" s="286" t="s">
        <v>200</v>
      </c>
    </row>
    <row r="17" spans="1:4" ht="13.5">
      <c r="A17" s="266"/>
      <c r="B17" s="266"/>
      <c r="C17" s="266"/>
      <c r="D17" s="266"/>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87" t="s">
        <v>178</v>
      </c>
      <c r="B1" s="288"/>
      <c r="C1" s="266"/>
    </row>
    <row r="2" spans="1:3" ht="13.5" customHeight="1">
      <c r="A2" s="266"/>
      <c r="B2" s="266"/>
      <c r="C2" s="267" t="s">
        <v>305</v>
      </c>
    </row>
    <row r="3" spans="1:3" ht="15" customHeight="1">
      <c r="A3" s="268" t="s">
        <v>18</v>
      </c>
      <c r="B3" s="269" t="s">
        <v>179</v>
      </c>
      <c r="C3" s="270" t="s">
        <v>180</v>
      </c>
    </row>
    <row r="4" spans="1:3" ht="13.5" customHeight="1">
      <c r="A4" s="271" t="s">
        <v>7</v>
      </c>
      <c r="B4" s="274">
        <f>SUM(B5:B14)</f>
        <v>0</v>
      </c>
      <c r="C4" s="275">
        <f>SUM(C5:C14)</f>
        <v>0</v>
      </c>
    </row>
    <row r="5" spans="1:3" ht="13.5" customHeight="1">
      <c r="A5" s="276" t="s">
        <v>8</v>
      </c>
      <c r="B5" s="277"/>
      <c r="C5" s="278"/>
    </row>
    <row r="6" spans="1:3" ht="13.5" customHeight="1">
      <c r="A6" s="279" t="s">
        <v>9</v>
      </c>
      <c r="B6" s="280"/>
      <c r="C6" s="281"/>
    </row>
    <row r="7" spans="1:3" ht="13.5" customHeight="1">
      <c r="A7" s="279" t="s">
        <v>10</v>
      </c>
      <c r="B7" s="280"/>
      <c r="C7" s="281"/>
    </row>
    <row r="8" spans="1:3" ht="13.5" customHeight="1">
      <c r="A8" s="279" t="s">
        <v>11</v>
      </c>
      <c r="B8" s="280"/>
      <c r="C8" s="281"/>
    </row>
    <row r="9" spans="1:3" ht="13.5" customHeight="1">
      <c r="A9" s="279" t="s">
        <v>12</v>
      </c>
      <c r="B9" s="280"/>
      <c r="C9" s="281"/>
    </row>
    <row r="10" spans="1:3" ht="13.5" customHeight="1">
      <c r="A10" s="279" t="s">
        <v>13</v>
      </c>
      <c r="B10" s="280"/>
      <c r="C10" s="281"/>
    </row>
    <row r="11" spans="1:3" ht="13.5" customHeight="1">
      <c r="A11" s="279" t="s">
        <v>14</v>
      </c>
      <c r="B11" s="280"/>
      <c r="C11" s="281"/>
    </row>
    <row r="12" spans="1:3" ht="13.5" customHeight="1">
      <c r="A12" s="279" t="s">
        <v>15</v>
      </c>
      <c r="B12" s="280"/>
      <c r="C12" s="281"/>
    </row>
    <row r="13" spans="1:3" ht="13.5" customHeight="1">
      <c r="A13" s="279" t="s">
        <v>16</v>
      </c>
      <c r="B13" s="280"/>
      <c r="C13" s="281"/>
    </row>
    <row r="14" spans="1:3" ht="13.5" customHeight="1">
      <c r="A14" s="282" t="s">
        <v>17</v>
      </c>
      <c r="B14" s="283"/>
      <c r="C14" s="284"/>
    </row>
    <row r="15" spans="1:3" ht="16.5" customHeight="1">
      <c r="A15" s="266"/>
      <c r="B15" s="531" t="s">
        <v>200</v>
      </c>
      <c r="C15" s="532"/>
    </row>
    <row r="16" spans="1:3" ht="13.5">
      <c r="A16" s="266"/>
      <c r="B16" s="266"/>
      <c r="C16" s="266"/>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1"/>
  <sheetViews>
    <sheetView zoomScalePageLayoutView="0" workbookViewId="0" topLeftCell="A1">
      <selection activeCell="A6" sqref="A6:B6"/>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174</v>
      </c>
      <c r="B1" s="2"/>
      <c r="C1" s="2"/>
      <c r="D1" s="1"/>
    </row>
    <row r="2" spans="1:4" ht="13.5" customHeight="1">
      <c r="A2" s="266"/>
      <c r="B2" s="266"/>
      <c r="C2" s="266"/>
      <c r="D2" s="267" t="s">
        <v>380</v>
      </c>
    </row>
    <row r="3" spans="1:4" ht="15" customHeight="1">
      <c r="A3" s="526" t="s">
        <v>52</v>
      </c>
      <c r="B3" s="528" t="s">
        <v>175</v>
      </c>
      <c r="C3" s="528" t="s">
        <v>176</v>
      </c>
      <c r="D3" s="530"/>
    </row>
    <row r="4" spans="1:4" ht="15" customHeight="1">
      <c r="A4" s="527"/>
      <c r="B4" s="529"/>
      <c r="C4" s="272" t="s">
        <v>19</v>
      </c>
      <c r="D4" s="273" t="s">
        <v>177</v>
      </c>
    </row>
    <row r="5" spans="1:4" ht="13.5" customHeight="1">
      <c r="A5" s="271" t="s">
        <v>6</v>
      </c>
      <c r="B5" s="274">
        <f>SUM(B6:B15)</f>
        <v>19899</v>
      </c>
      <c r="C5" s="274">
        <f>SUM(C6:C15)</f>
        <v>17</v>
      </c>
      <c r="D5" s="275">
        <f>SUM(D6:D15)</f>
        <v>237</v>
      </c>
    </row>
    <row r="6" spans="1:5" ht="13.5" customHeight="1">
      <c r="A6" s="276" t="s">
        <v>27</v>
      </c>
      <c r="B6" s="375">
        <v>2046</v>
      </c>
      <c r="C6" s="280">
        <v>2</v>
      </c>
      <c r="D6" s="278">
        <v>34</v>
      </c>
      <c r="E6" s="369"/>
    </row>
    <row r="7" spans="1:4" ht="13.5" customHeight="1">
      <c r="A7" s="279" t="s">
        <v>9</v>
      </c>
      <c r="B7" s="375">
        <v>2519</v>
      </c>
      <c r="C7" s="280">
        <v>1</v>
      </c>
      <c r="D7" s="281">
        <v>16</v>
      </c>
    </row>
    <row r="8" spans="1:4" ht="13.5" customHeight="1">
      <c r="A8" s="279" t="s">
        <v>10</v>
      </c>
      <c r="B8" s="375">
        <v>3559</v>
      </c>
      <c r="C8" s="280">
        <v>0</v>
      </c>
      <c r="D8" s="281">
        <v>0</v>
      </c>
    </row>
    <row r="9" spans="1:4" ht="13.5" customHeight="1">
      <c r="A9" s="279" t="s">
        <v>28</v>
      </c>
      <c r="B9" s="375">
        <v>1833</v>
      </c>
      <c r="C9" s="280">
        <v>2</v>
      </c>
      <c r="D9" s="281">
        <v>27</v>
      </c>
    </row>
    <row r="10" spans="1:4" ht="13.5" customHeight="1">
      <c r="A10" s="279" t="s">
        <v>29</v>
      </c>
      <c r="B10" s="375">
        <v>1087</v>
      </c>
      <c r="C10" s="280">
        <v>4</v>
      </c>
      <c r="D10" s="281">
        <v>67</v>
      </c>
    </row>
    <row r="11" spans="1:4" ht="13.5" customHeight="1">
      <c r="A11" s="279" t="s">
        <v>30</v>
      </c>
      <c r="B11" s="375">
        <v>3529</v>
      </c>
      <c r="C11" s="280">
        <v>1</v>
      </c>
      <c r="D11" s="281">
        <v>13</v>
      </c>
    </row>
    <row r="12" spans="1:4" ht="13.5" customHeight="1">
      <c r="A12" s="279" t="s">
        <v>31</v>
      </c>
      <c r="B12" s="375">
        <v>593</v>
      </c>
      <c r="C12" s="280">
        <v>3</v>
      </c>
      <c r="D12" s="281">
        <v>44</v>
      </c>
    </row>
    <row r="13" spans="1:4" ht="13.5" customHeight="1">
      <c r="A13" s="279" t="s">
        <v>15</v>
      </c>
      <c r="B13" s="375">
        <v>1324</v>
      </c>
      <c r="C13" s="280">
        <v>4</v>
      </c>
      <c r="D13" s="281">
        <v>36</v>
      </c>
    </row>
    <row r="14" spans="1:4" ht="13.5" customHeight="1">
      <c r="A14" s="279" t="s">
        <v>16</v>
      </c>
      <c r="B14" s="375">
        <v>2271</v>
      </c>
      <c r="C14" s="280">
        <v>0</v>
      </c>
      <c r="D14" s="281">
        <v>0</v>
      </c>
    </row>
    <row r="15" spans="1:4" ht="13.5" customHeight="1">
      <c r="A15" s="282" t="s">
        <v>32</v>
      </c>
      <c r="B15" s="376">
        <v>1138</v>
      </c>
      <c r="C15" s="283">
        <v>0</v>
      </c>
      <c r="D15" s="284">
        <v>0</v>
      </c>
    </row>
    <row r="16" spans="1:4" ht="16.5" customHeight="1">
      <c r="A16" s="266"/>
      <c r="B16" s="266"/>
      <c r="C16" s="285"/>
      <c r="D16" s="286" t="s">
        <v>200</v>
      </c>
    </row>
    <row r="17" spans="1:2" ht="13.5">
      <c r="A17" s="1"/>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4"/>
  <sheetViews>
    <sheetView zoomScalePageLayoutView="0" workbookViewId="0" topLeftCell="A1">
      <selection activeCell="B9" sqref="B9"/>
    </sheetView>
  </sheetViews>
  <sheetFormatPr defaultColWidth="9.00390625" defaultRowHeight="13.5"/>
  <cols>
    <col min="1" max="1" width="21.875" style="441" customWidth="1"/>
    <col min="2" max="4" width="21.625" style="441" customWidth="1"/>
    <col min="5" max="16384" width="9.00390625" style="441" customWidth="1"/>
  </cols>
  <sheetData>
    <row r="1" spans="1:3" ht="14.25" customHeight="1">
      <c r="A1" s="444" t="s">
        <v>178</v>
      </c>
      <c r="B1" s="497"/>
      <c r="C1" s="404"/>
    </row>
    <row r="2" spans="1:3" ht="13.5" customHeight="1">
      <c r="A2" s="393"/>
      <c r="B2" s="393"/>
      <c r="C2" s="440" t="s">
        <v>380</v>
      </c>
    </row>
    <row r="3" spans="1:2" ht="16.5" customHeight="1">
      <c r="A3" s="498" t="s">
        <v>421</v>
      </c>
      <c r="B3" s="442"/>
    </row>
    <row r="4" spans="1:3" ht="13.5">
      <c r="A4" s="395"/>
      <c r="B4" s="395"/>
      <c r="C4" s="394" t="s">
        <v>200</v>
      </c>
    </row>
  </sheetData>
  <sheetProtection/>
  <printOptions/>
  <pageMargins left="0.7874015748031497" right="0.7874015748031497" top="4.133858267716536"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2022-04-19T11:45:39Z</dcterms:created>
  <dcterms:modified xsi:type="dcterms:W3CDTF">2022-04-19T11:45:41Z</dcterms:modified>
  <cp:category/>
  <cp:version/>
  <cp:contentType/>
  <cp:contentStatus/>
</cp:coreProperties>
</file>