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600" yWindow="30" windowWidth="20475" windowHeight="9180"/>
  </bookViews>
  <sheets>
    <sheet name="1(1) 集団健康教育の実施状況(地域保健推進担当係)" sheetId="9" r:id="rId1"/>
    <sheet name="1(2)一般健康教育の実施内訳(地域保健推進担当係)" sheetId="10" r:id="rId2"/>
    <sheet name="2・3 特定健診・特定保健指導(保険企画課)" sheetId="11" r:id="rId3"/>
    <sheet name="4 肝炎ウイルス検診(感染症) " sheetId="12" r:id="rId4"/>
    <sheet name="5(1) 訪問指導(地域保健推進担当係)" sheetId="13" r:id="rId5"/>
    <sheet name="5(2) 訪問指導(従事者数)(地域保健推進担当係)" sheetId="14" r:id="rId6"/>
    <sheet name="6(1) 胃がん検診 " sheetId="1" r:id="rId7"/>
    <sheet name="6(2) 大腸がん検診" sheetId="2" r:id="rId8"/>
    <sheet name="6(3) 肺がん検診 " sheetId="3" r:id="rId9"/>
    <sheet name="6(4) 子宮がん検診 " sheetId="4" r:id="rId10"/>
    <sheet name="6(5) 乳がん検診 " sheetId="5" r:id="rId11"/>
    <sheet name="6(6) 胃がんリスク判定" sheetId="15" r:id="rId12"/>
    <sheet name="6(7) 前立腺がん検査" sheetId="17" r:id="rId13"/>
    <sheet name="7(1)(2) (3) 健康度測定" sheetId="6" r:id="rId14"/>
    <sheet name="8女性のフレッシュ健診 " sheetId="7" r:id="rId15"/>
    <sheet name="9 運動指導事業" sheetId="8" r:id="rId16"/>
  </sheets>
  <definedNames>
    <definedName name="_xlnm.Print_Area" localSheetId="2">'2・3 特定健診・特定保健指導(保険企画課)'!$A$1:$S$49</definedName>
    <definedName name="_xlnm.Print_Area" localSheetId="3">'4 肝炎ウイルス検診(感染症) '!$A$1:$I$15</definedName>
    <definedName name="_xlnm.Print_Area" localSheetId="13">'7(1)(2) (3) 健康度測定'!$A$1:$J$43</definedName>
  </definedNames>
  <calcPr calcId="162913"/>
</workbook>
</file>

<file path=xl/calcChain.xml><?xml version="1.0" encoding="utf-8"?>
<calcChain xmlns="http://schemas.openxmlformats.org/spreadsheetml/2006/main">
  <c r="Q19" i="11" l="1"/>
  <c r="N19" i="11"/>
  <c r="K19" i="11"/>
  <c r="H19" i="11"/>
  <c r="G19" i="11"/>
  <c r="F19" i="11"/>
  <c r="E19" i="11" s="1"/>
  <c r="Q18" i="11"/>
  <c r="N18" i="11"/>
  <c r="K18" i="11"/>
  <c r="H18" i="11"/>
  <c r="G18" i="11"/>
  <c r="F18" i="11"/>
  <c r="E18" i="11" s="1"/>
  <c r="Q17" i="11"/>
  <c r="N17" i="11"/>
  <c r="K17" i="11"/>
  <c r="H17" i="11"/>
  <c r="G17" i="11"/>
  <c r="F17" i="11"/>
  <c r="E17" i="11" s="1"/>
  <c r="Q16" i="11"/>
  <c r="N16" i="11"/>
  <c r="K16" i="11"/>
  <c r="H16" i="11"/>
  <c r="G16" i="11"/>
  <c r="F16" i="11"/>
  <c r="E16" i="11"/>
  <c r="Q15" i="11"/>
  <c r="N15" i="11"/>
  <c r="K15" i="11"/>
  <c r="H15" i="11"/>
  <c r="G15" i="11"/>
  <c r="F15" i="11"/>
  <c r="E15" i="11" s="1"/>
  <c r="Q14" i="11"/>
  <c r="N14" i="11"/>
  <c r="K14" i="11"/>
  <c r="H14" i="11"/>
  <c r="G14" i="11"/>
  <c r="E14" i="11" s="1"/>
  <c r="F14" i="11"/>
  <c r="Q13" i="11"/>
  <c r="N13" i="11"/>
  <c r="K13" i="11"/>
  <c r="H13" i="11"/>
  <c r="G13" i="11"/>
  <c r="F13" i="11"/>
  <c r="E13" i="11" s="1"/>
  <c r="Q12" i="11"/>
  <c r="N12" i="11"/>
  <c r="K12" i="11"/>
  <c r="H12" i="11"/>
  <c r="G12" i="11"/>
  <c r="F12" i="11"/>
  <c r="E12" i="11"/>
  <c r="Q11" i="11"/>
  <c r="N11" i="11"/>
  <c r="K11" i="11"/>
  <c r="H11" i="11"/>
  <c r="G11" i="11"/>
  <c r="F11" i="11"/>
  <c r="E11" i="11" s="1"/>
  <c r="Q10" i="11"/>
  <c r="N10" i="11"/>
  <c r="K10" i="11"/>
  <c r="H10" i="11"/>
  <c r="G10" i="11"/>
  <c r="E10" i="11" s="1"/>
  <c r="F10" i="11"/>
  <c r="Q9" i="11"/>
  <c r="N9" i="11"/>
  <c r="K9" i="11"/>
  <c r="H9" i="11"/>
  <c r="G9" i="11"/>
  <c r="F9" i="11"/>
  <c r="E9" i="11" s="1"/>
  <c r="Q8" i="11"/>
  <c r="N8" i="11"/>
  <c r="K8" i="11"/>
  <c r="H8" i="11"/>
  <c r="G8" i="11"/>
  <c r="F8" i="11"/>
  <c r="E8" i="11"/>
  <c r="B41" i="6" l="1"/>
  <c r="B40" i="6"/>
  <c r="I39" i="6"/>
  <c r="H39" i="6"/>
  <c r="G39" i="6"/>
  <c r="F39" i="6"/>
  <c r="E39" i="6"/>
  <c r="B39" i="6" s="1"/>
  <c r="D39" i="6"/>
  <c r="C39" i="6"/>
  <c r="N46" i="11" l="1"/>
  <c r="N45" i="11"/>
  <c r="N44" i="11"/>
  <c r="N43" i="11"/>
  <c r="N42" i="11"/>
  <c r="N41" i="11"/>
  <c r="N40" i="11"/>
  <c r="N39" i="11"/>
  <c r="N38" i="11"/>
  <c r="N37" i="11"/>
  <c r="P36" i="11"/>
  <c r="O36" i="11"/>
  <c r="N35" i="11"/>
  <c r="N36" i="11" s="1"/>
  <c r="N34" i="11"/>
  <c r="F42" i="11"/>
  <c r="F43" i="11" s="1"/>
  <c r="F41" i="11"/>
  <c r="F40" i="11"/>
  <c r="F37" i="11"/>
  <c r="F34" i="11"/>
  <c r="S25" i="11"/>
  <c r="R25" i="11"/>
  <c r="P25" i="11"/>
  <c r="O25" i="11"/>
  <c r="M25" i="11"/>
  <c r="L25" i="11"/>
  <c r="J25" i="11"/>
  <c r="I25" i="11"/>
  <c r="H25" i="11"/>
  <c r="Q24" i="11"/>
  <c r="Q25" i="11" s="1"/>
  <c r="N24" i="11"/>
  <c r="N25" i="11" s="1"/>
  <c r="K24" i="11"/>
  <c r="K25" i="11" s="1"/>
  <c r="H24" i="11"/>
  <c r="G24" i="11"/>
  <c r="G25" i="11" s="1"/>
  <c r="F24" i="11"/>
  <c r="F25" i="11" s="1"/>
  <c r="Q23" i="11"/>
  <c r="N23" i="11"/>
  <c r="K23" i="11"/>
  <c r="H23" i="11"/>
  <c r="G23" i="11"/>
  <c r="F23" i="11"/>
  <c r="E23" i="11" s="1"/>
  <c r="P22" i="11"/>
  <c r="O22" i="11"/>
  <c r="M22" i="11"/>
  <c r="L22" i="11"/>
  <c r="J22" i="11"/>
  <c r="I22" i="11"/>
  <c r="N21" i="11"/>
  <c r="K21" i="11"/>
  <c r="K22" i="11" s="1"/>
  <c r="H21" i="11"/>
  <c r="H22" i="11" s="1"/>
  <c r="G21" i="11"/>
  <c r="G22" i="11" s="1"/>
  <c r="F21" i="11"/>
  <c r="E21" i="11" s="1"/>
  <c r="E22" i="11" s="1"/>
  <c r="N20" i="11"/>
  <c r="N22" i="11" s="1"/>
  <c r="K20" i="11"/>
  <c r="H20" i="11"/>
  <c r="G20" i="11"/>
  <c r="F20" i="11"/>
  <c r="E20" i="11" s="1"/>
  <c r="S7" i="11"/>
  <c r="R7" i="11"/>
  <c r="P7" i="11"/>
  <c r="O7" i="11"/>
  <c r="N7" i="11"/>
  <c r="M7" i="11"/>
  <c r="L7" i="11"/>
  <c r="J7" i="11"/>
  <c r="I7" i="11"/>
  <c r="G7" i="11"/>
  <c r="F7" i="11"/>
  <c r="Q6" i="11"/>
  <c r="Q7" i="11" s="1"/>
  <c r="N6" i="11"/>
  <c r="K6" i="11"/>
  <c r="K7" i="11" s="1"/>
  <c r="H6" i="11"/>
  <c r="G6" i="11"/>
  <c r="F6" i="11"/>
  <c r="E6" i="11"/>
  <c r="E7" i="11" s="1"/>
  <c r="Q5" i="11"/>
  <c r="N5" i="11"/>
  <c r="K5" i="11"/>
  <c r="H5" i="11"/>
  <c r="H7" i="11" s="1"/>
  <c r="G5" i="11"/>
  <c r="F5" i="11"/>
  <c r="E5" i="11"/>
  <c r="F22" i="11" l="1"/>
  <c r="E24" i="11"/>
  <c r="E25" i="11" s="1"/>
  <c r="B6" i="14" l="1"/>
  <c r="B5" i="14"/>
  <c r="D12" i="10"/>
  <c r="D11" i="10"/>
  <c r="D10" i="10"/>
  <c r="D9" i="10"/>
  <c r="D5" i="10" s="1"/>
  <c r="D8" i="10"/>
  <c r="D7" i="10"/>
  <c r="D6" i="10"/>
  <c r="J5" i="10"/>
  <c r="I5" i="10"/>
  <c r="H5" i="10"/>
  <c r="G5" i="10"/>
  <c r="F5" i="10"/>
  <c r="E5" i="10"/>
  <c r="C5" i="10"/>
  <c r="B5" i="10"/>
  <c r="D12" i="9"/>
  <c r="D11" i="9"/>
  <c r="D10" i="9"/>
  <c r="D9" i="9"/>
  <c r="D6" i="9" s="1"/>
  <c r="D8" i="9"/>
  <c r="D7" i="9"/>
  <c r="J6" i="9"/>
  <c r="I6" i="9"/>
  <c r="H6" i="9"/>
  <c r="G6" i="9"/>
  <c r="F6" i="9"/>
  <c r="E6" i="9"/>
  <c r="C6" i="9"/>
  <c r="B6" i="9"/>
  <c r="D10" i="17" l="1"/>
  <c r="D9" i="17"/>
  <c r="D8" i="17"/>
  <c r="D7" i="17"/>
  <c r="D6" i="17" s="1"/>
  <c r="I6" i="17"/>
  <c r="H6" i="17"/>
  <c r="G6" i="17"/>
  <c r="F6" i="17"/>
  <c r="E6" i="17"/>
  <c r="C6" i="17"/>
  <c r="G20" i="15"/>
  <c r="F20" i="15"/>
  <c r="E20" i="15"/>
  <c r="D20" i="15"/>
  <c r="C20" i="15"/>
  <c r="G13" i="15"/>
  <c r="F13" i="15"/>
  <c r="E13" i="15"/>
  <c r="D13" i="15"/>
  <c r="C13" i="15"/>
  <c r="G6" i="15"/>
  <c r="F6" i="15"/>
  <c r="E6" i="15"/>
  <c r="D6" i="15"/>
  <c r="C6" i="15"/>
  <c r="E19" i="5"/>
  <c r="E18" i="5"/>
  <c r="E17" i="5"/>
  <c r="E16" i="5"/>
  <c r="E15" i="5"/>
  <c r="E14" i="5"/>
  <c r="E13" i="5"/>
  <c r="J12" i="5"/>
  <c r="I12" i="5"/>
  <c r="H12" i="5"/>
  <c r="G12" i="5"/>
  <c r="F12" i="5"/>
  <c r="D12" i="5"/>
  <c r="E11" i="5"/>
  <c r="E10" i="5"/>
  <c r="J9" i="5"/>
  <c r="I9" i="5"/>
  <c r="H9" i="5"/>
  <c r="G9" i="5"/>
  <c r="F9" i="5"/>
  <c r="D9" i="5"/>
  <c r="E8" i="5"/>
  <c r="E7" i="5"/>
  <c r="E6" i="5" s="1"/>
  <c r="J6" i="5"/>
  <c r="I6" i="5"/>
  <c r="H6" i="5"/>
  <c r="G6" i="5"/>
  <c r="F6" i="5"/>
  <c r="D6" i="5"/>
  <c r="C6" i="4"/>
  <c r="N6" i="4"/>
  <c r="M6" i="4"/>
  <c r="L6" i="4"/>
  <c r="K6" i="4"/>
  <c r="J6" i="4"/>
  <c r="I6" i="4"/>
  <c r="H6" i="4"/>
  <c r="G6" i="4"/>
  <c r="F6" i="4"/>
  <c r="E6" i="4"/>
  <c r="D6" i="4"/>
  <c r="I27" i="3"/>
  <c r="H27" i="3"/>
  <c r="G27" i="3"/>
  <c r="F27" i="3"/>
  <c r="E27" i="3"/>
  <c r="D27" i="3"/>
  <c r="C27" i="3"/>
  <c r="I17" i="3"/>
  <c r="H17" i="3"/>
  <c r="G17" i="3"/>
  <c r="F17" i="3"/>
  <c r="E17" i="3"/>
  <c r="D17" i="3"/>
  <c r="C17" i="3"/>
  <c r="I6" i="3"/>
  <c r="H6" i="3"/>
  <c r="G6" i="3"/>
  <c r="F6" i="3"/>
  <c r="E6" i="3"/>
  <c r="D6" i="3"/>
  <c r="C6" i="3"/>
  <c r="J27" i="2"/>
  <c r="I27" i="2"/>
  <c r="H27" i="2"/>
  <c r="G27" i="2"/>
  <c r="F27" i="2"/>
  <c r="E27" i="2"/>
  <c r="D27" i="2"/>
  <c r="C27" i="2"/>
  <c r="J17" i="2"/>
  <c r="I17" i="2"/>
  <c r="H17" i="2"/>
  <c r="G17" i="2"/>
  <c r="F17" i="2"/>
  <c r="E17" i="2"/>
  <c r="D17" i="2"/>
  <c r="C17" i="2"/>
  <c r="J6" i="2"/>
  <c r="I6" i="2"/>
  <c r="H6" i="2"/>
  <c r="G6" i="2"/>
  <c r="F6" i="2"/>
  <c r="E6" i="2"/>
  <c r="D6" i="2"/>
  <c r="C6" i="2"/>
  <c r="K27" i="1"/>
  <c r="J27" i="1"/>
  <c r="G27" i="1"/>
  <c r="K17" i="1"/>
  <c r="J17" i="1"/>
  <c r="I17" i="1"/>
  <c r="F26" i="1"/>
  <c r="F25" i="1"/>
  <c r="F24" i="1"/>
  <c r="F23" i="1"/>
  <c r="F22" i="1"/>
  <c r="F21" i="1"/>
  <c r="F20" i="1"/>
  <c r="J8" i="1"/>
  <c r="K8" i="1"/>
  <c r="K7" i="1"/>
  <c r="J7" i="1"/>
  <c r="I7" i="1"/>
  <c r="C7" i="1"/>
  <c r="E7" i="1"/>
  <c r="F7" i="1"/>
  <c r="G7" i="1"/>
  <c r="G6" i="1" s="1"/>
  <c r="H7" i="1"/>
  <c r="C8" i="1"/>
  <c r="E8" i="1"/>
  <c r="F8" i="1"/>
  <c r="G8" i="1"/>
  <c r="H8" i="1"/>
  <c r="I8" i="1"/>
  <c r="C17" i="1"/>
  <c r="E17" i="1"/>
  <c r="G17" i="1"/>
  <c r="H17" i="1"/>
  <c r="C27" i="1"/>
  <c r="E27" i="1"/>
  <c r="F27" i="1"/>
  <c r="H27" i="1"/>
  <c r="I27" i="1"/>
  <c r="E9" i="5" l="1"/>
  <c r="E12" i="5"/>
  <c r="I6" i="1"/>
  <c r="H6" i="1"/>
  <c r="K6" i="1"/>
  <c r="D8" i="1"/>
  <c r="E6" i="1"/>
  <c r="J6" i="1"/>
  <c r="F6" i="1"/>
  <c r="C6" i="1"/>
  <c r="D7" i="1"/>
  <c r="D6" i="1" l="1"/>
  <c r="E10" i="12" l="1"/>
  <c r="H4" i="14" l="1"/>
  <c r="G4" i="14"/>
  <c r="F4" i="14"/>
  <c r="E4" i="14"/>
  <c r="D4" i="14"/>
  <c r="C4" i="14"/>
  <c r="B4" i="14" l="1"/>
  <c r="F2" i="8"/>
  <c r="F2" i="7"/>
  <c r="J3" i="6"/>
  <c r="J37" i="6" s="1"/>
  <c r="J3" i="5"/>
  <c r="N3" i="4"/>
  <c r="I3" i="3"/>
  <c r="I3" i="2"/>
  <c r="I3" i="1"/>
  <c r="H2" i="14"/>
  <c r="E3" i="13"/>
  <c r="E2" i="12"/>
  <c r="S2" i="11"/>
  <c r="J2" i="10"/>
  <c r="J20" i="6" l="1"/>
  <c r="J28" i="6"/>
  <c r="J12" i="6"/>
  <c r="E6" i="12"/>
  <c r="E5" i="12" s="1"/>
  <c r="P31" i="11" l="1"/>
  <c r="G31" i="11"/>
  <c r="F4" i="8" l="1"/>
  <c r="E4" i="8"/>
  <c r="D4" i="8"/>
  <c r="B4" i="7"/>
  <c r="B32" i="6"/>
  <c r="B31" i="6"/>
  <c r="I30" i="6"/>
  <c r="H30" i="6"/>
  <c r="G30" i="6"/>
  <c r="F30" i="6"/>
  <c r="E30" i="6"/>
  <c r="D30" i="6"/>
  <c r="C30" i="6"/>
  <c r="B24" i="6"/>
  <c r="B23" i="6"/>
  <c r="I22" i="6"/>
  <c r="H22" i="6"/>
  <c r="G22" i="6"/>
  <c r="F22" i="6"/>
  <c r="E22" i="6"/>
  <c r="D22" i="6"/>
  <c r="C22" i="6"/>
  <c r="C14" i="6"/>
  <c r="B7" i="6"/>
  <c r="B6" i="6"/>
  <c r="I5" i="6"/>
  <c r="H5" i="6"/>
  <c r="G5" i="6"/>
  <c r="F5" i="6"/>
  <c r="E5" i="6"/>
  <c r="D5" i="6"/>
  <c r="C5" i="6"/>
  <c r="G14" i="6" l="1"/>
  <c r="B30" i="6"/>
  <c r="D14" i="6"/>
  <c r="H14" i="6"/>
  <c r="B22" i="6"/>
  <c r="E14" i="6"/>
  <c r="I14" i="6"/>
  <c r="F14" i="6"/>
  <c r="B15" i="6"/>
  <c r="B16" i="6"/>
  <c r="B5" i="6"/>
  <c r="D27" i="1"/>
  <c r="B14" i="6" l="1"/>
  <c r="D17" i="1" l="1"/>
  <c r="F17" i="1"/>
</calcChain>
</file>

<file path=xl/sharedStrings.xml><?xml version="1.0" encoding="utf-8"?>
<sst xmlns="http://schemas.openxmlformats.org/spreadsheetml/2006/main" count="528" uniqueCount="265">
  <si>
    <t>6　が　ん　検　診</t>
    <rPh sb="6" eb="7">
      <t>ケン</t>
    </rPh>
    <rPh sb="8" eb="9">
      <t>ミ</t>
    </rPh>
    <phoneticPr fontId="3"/>
  </si>
  <si>
    <t>　（1）　胃 が ん 検 診</t>
    <rPh sb="5" eb="6">
      <t>イ</t>
    </rPh>
    <rPh sb="11" eb="12">
      <t>ケン</t>
    </rPh>
    <rPh sb="13" eb="14">
      <t>ミ</t>
    </rPh>
    <phoneticPr fontId="3"/>
  </si>
  <si>
    <t>区　　　　分</t>
    <rPh sb="0" eb="1">
      <t>ク</t>
    </rPh>
    <rPh sb="5" eb="6">
      <t>ブン</t>
    </rPh>
    <phoneticPr fontId="3"/>
  </si>
  <si>
    <t>受診者</t>
    <rPh sb="0" eb="2">
      <t>ジュシン</t>
    </rPh>
    <rPh sb="2" eb="3">
      <t>シャ</t>
    </rPh>
    <phoneticPr fontId="3"/>
  </si>
  <si>
    <t>要精密検査者</t>
    <rPh sb="0" eb="1">
      <t>ヨウ</t>
    </rPh>
    <rPh sb="1" eb="3">
      <t>セイミツ</t>
    </rPh>
    <rPh sb="3" eb="5">
      <t>ケンサ</t>
    </rPh>
    <rPh sb="5" eb="6">
      <t>モノ</t>
    </rPh>
    <phoneticPr fontId="3"/>
  </si>
  <si>
    <t>総　　数</t>
    <rPh sb="0" eb="1">
      <t>フサ</t>
    </rPh>
    <rPh sb="3" eb="4">
      <t>カズ</t>
    </rPh>
    <phoneticPr fontId="3"/>
  </si>
  <si>
    <t>異常認めず</t>
    <rPh sb="0" eb="2">
      <t>イジョウ</t>
    </rPh>
    <rPh sb="2" eb="3">
      <t>ミト</t>
    </rPh>
    <phoneticPr fontId="3"/>
  </si>
  <si>
    <t>が   ん   で
あ っ た 者</t>
    <rPh sb="16" eb="17">
      <t>モノ</t>
    </rPh>
    <phoneticPr fontId="3"/>
  </si>
  <si>
    <t>が ん の 疑 い
の  あ  る  者</t>
    <rPh sb="6" eb="7">
      <t>ウタガ</t>
    </rPh>
    <rPh sb="19" eb="20">
      <t>モノ</t>
    </rPh>
    <phoneticPr fontId="3"/>
  </si>
  <si>
    <t>がん以外の
疾   患   で
あ っ た 者</t>
    <rPh sb="2" eb="4">
      <t>イガイ</t>
    </rPh>
    <rPh sb="6" eb="7">
      <t>シツ</t>
    </rPh>
    <rPh sb="10" eb="11">
      <t>ワズラ</t>
    </rPh>
    <rPh sb="22" eb="23">
      <t>モノ</t>
    </rPh>
    <phoneticPr fontId="3"/>
  </si>
  <si>
    <t>未把握</t>
    <rPh sb="0" eb="1">
      <t>ミ</t>
    </rPh>
    <rPh sb="1" eb="3">
      <t>ハアク</t>
    </rPh>
    <phoneticPr fontId="3"/>
  </si>
  <si>
    <t>総　　　　　数</t>
    <rPh sb="0" eb="1">
      <t>ソウ</t>
    </rPh>
    <rPh sb="6" eb="7">
      <t>スウ</t>
    </rPh>
    <phoneticPr fontId="3"/>
  </si>
  <si>
    <t>40歳～44歳</t>
    <rPh sb="2" eb="3">
      <t>サイ</t>
    </rPh>
    <rPh sb="6" eb="7">
      <t>サイ</t>
    </rPh>
    <phoneticPr fontId="3"/>
  </si>
  <si>
    <t>45　 ～49</t>
    <phoneticPr fontId="3"/>
  </si>
  <si>
    <t>50　 ～54</t>
    <phoneticPr fontId="3"/>
  </si>
  <si>
    <t>55　 ～59</t>
    <phoneticPr fontId="3"/>
  </si>
  <si>
    <t>60　 ～64</t>
    <phoneticPr fontId="3"/>
  </si>
  <si>
    <t>65　 ～69</t>
    <phoneticPr fontId="3"/>
  </si>
  <si>
    <t>70　 ～74</t>
    <phoneticPr fontId="3"/>
  </si>
  <si>
    <t>75　 ～79</t>
    <phoneticPr fontId="3"/>
  </si>
  <si>
    <t>80歳以上</t>
    <rPh sb="3" eb="5">
      <t>イジョウ</t>
    </rPh>
    <phoneticPr fontId="3"/>
  </si>
  <si>
    <t>　　　　　男</t>
    <rPh sb="5" eb="6">
      <t>オトコ</t>
    </rPh>
    <phoneticPr fontId="3"/>
  </si>
  <si>
    <t>　　　　　女</t>
    <rPh sb="5" eb="6">
      <t>オンナ</t>
    </rPh>
    <phoneticPr fontId="3"/>
  </si>
  <si>
    <t>資料　保健所健康企画課</t>
    <rPh sb="0" eb="2">
      <t>シリョウ</t>
    </rPh>
    <rPh sb="3" eb="11">
      <t>ホケンジョ</t>
    </rPh>
    <phoneticPr fontId="3"/>
  </si>
  <si>
    <t>　（2）　大腸がん検診</t>
    <rPh sb="5" eb="7">
      <t>ダイチョウ</t>
    </rPh>
    <rPh sb="9" eb="11">
      <t>ケンシン</t>
    </rPh>
    <phoneticPr fontId="3"/>
  </si>
  <si>
    <t>45　 ～49</t>
    <phoneticPr fontId="3"/>
  </si>
  <si>
    <t>50　 ～54</t>
    <phoneticPr fontId="3"/>
  </si>
  <si>
    <t>55　 ～59</t>
    <phoneticPr fontId="3"/>
  </si>
  <si>
    <t>60　 ～64</t>
    <phoneticPr fontId="3"/>
  </si>
  <si>
    <t>65　 ～69</t>
    <phoneticPr fontId="3"/>
  </si>
  <si>
    <t>70　 ～74</t>
    <phoneticPr fontId="3"/>
  </si>
  <si>
    <t>75　 ～79</t>
    <phoneticPr fontId="3"/>
  </si>
  <si>
    <t>50　 ～54</t>
    <phoneticPr fontId="3"/>
  </si>
  <si>
    <t>60　 ～64</t>
    <phoneticPr fontId="3"/>
  </si>
  <si>
    <t>65　 ～69</t>
    <phoneticPr fontId="3"/>
  </si>
  <si>
    <t>70　 ～74</t>
    <phoneticPr fontId="3"/>
  </si>
  <si>
    <t>75　 ～79</t>
    <phoneticPr fontId="3"/>
  </si>
  <si>
    <t>　（3）　肺 が ん 検 診</t>
    <rPh sb="5" eb="6">
      <t>ハイ</t>
    </rPh>
    <rPh sb="11" eb="12">
      <t>ケン</t>
    </rPh>
    <rPh sb="13" eb="14">
      <t>ミ</t>
    </rPh>
    <phoneticPr fontId="3"/>
  </si>
  <si>
    <t>50　 ～54</t>
    <phoneticPr fontId="3"/>
  </si>
  <si>
    <t>55　 ～59</t>
    <phoneticPr fontId="3"/>
  </si>
  <si>
    <t>45　 ～49</t>
    <phoneticPr fontId="3"/>
  </si>
  <si>
    <t>55　 ～59</t>
    <phoneticPr fontId="3"/>
  </si>
  <si>
    <t>　（4）　子宮がん検診</t>
    <rPh sb="5" eb="7">
      <t>シキュウ</t>
    </rPh>
    <rPh sb="9" eb="11">
      <t>ケンシン</t>
    </rPh>
    <phoneticPr fontId="3"/>
  </si>
  <si>
    <t>区分</t>
    <rPh sb="0" eb="1">
      <t>ク</t>
    </rPh>
    <rPh sb="1" eb="2">
      <t>ブン</t>
    </rPh>
    <phoneticPr fontId="3"/>
  </si>
  <si>
    <t>頸　　　　　部</t>
    <rPh sb="0" eb="1">
      <t>ケイ</t>
    </rPh>
    <phoneticPr fontId="3"/>
  </si>
  <si>
    <t>20歳～24歳</t>
    <rPh sb="2" eb="3">
      <t>サイ</t>
    </rPh>
    <rPh sb="6" eb="7">
      <t>サイ</t>
    </rPh>
    <phoneticPr fontId="3"/>
  </si>
  <si>
    <t>25　 ～29</t>
    <phoneticPr fontId="3"/>
  </si>
  <si>
    <t>30　 ～34</t>
    <phoneticPr fontId="3"/>
  </si>
  <si>
    <t>35　 ～39</t>
    <phoneticPr fontId="3"/>
  </si>
  <si>
    <t>40　 ～44</t>
    <phoneticPr fontId="3"/>
  </si>
  <si>
    <t>80歳以上</t>
    <rPh sb="2" eb="3">
      <t>サイ</t>
    </rPh>
    <rPh sb="3" eb="5">
      <t>イジョウ</t>
    </rPh>
    <phoneticPr fontId="3"/>
  </si>
  <si>
    <t>※子宮頸がん検診無料クーポン券事業の受診者を含む。</t>
    <rPh sb="1" eb="3">
      <t>シキュウ</t>
    </rPh>
    <rPh sb="3" eb="4">
      <t>ケイ</t>
    </rPh>
    <rPh sb="6" eb="8">
      <t>ケンシン</t>
    </rPh>
    <rPh sb="8" eb="10">
      <t>ムリョウ</t>
    </rPh>
    <rPh sb="14" eb="15">
      <t>ケン</t>
    </rPh>
    <rPh sb="15" eb="17">
      <t>ジギョウ</t>
    </rPh>
    <rPh sb="18" eb="21">
      <t>ジュシンシャ</t>
    </rPh>
    <rPh sb="22" eb="23">
      <t>フク</t>
    </rPh>
    <phoneticPr fontId="3"/>
  </si>
  <si>
    <t>　（5）　乳 が ん 検 診</t>
    <rPh sb="5" eb="6">
      <t>ニュウ</t>
    </rPh>
    <rPh sb="11" eb="12">
      <t>ケン</t>
    </rPh>
    <rPh sb="13" eb="14">
      <t>ミ</t>
    </rPh>
    <phoneticPr fontId="3"/>
  </si>
  <si>
    <t>80歳以上</t>
  </si>
  <si>
    <t>※乳がん検診無料クーポン券事業の受診者を含む。</t>
    <rPh sb="1" eb="2">
      <t>ニュウ</t>
    </rPh>
    <rPh sb="4" eb="6">
      <t>ケンシン</t>
    </rPh>
    <rPh sb="6" eb="8">
      <t>ムリョウ</t>
    </rPh>
    <rPh sb="12" eb="13">
      <t>ケン</t>
    </rPh>
    <rPh sb="13" eb="15">
      <t>ジギョウ</t>
    </rPh>
    <rPh sb="16" eb="19">
      <t>ジュシンシャ</t>
    </rPh>
    <rPh sb="20" eb="21">
      <t>フク</t>
    </rPh>
    <phoneticPr fontId="3"/>
  </si>
  <si>
    <t>7　健康度測定（中央健康づくりセンター実施）</t>
    <rPh sb="2" eb="5">
      <t>ケンコウド</t>
    </rPh>
    <rPh sb="5" eb="7">
      <t>ソクテイ</t>
    </rPh>
    <rPh sb="8" eb="10">
      <t>チュウオウ</t>
    </rPh>
    <rPh sb="10" eb="12">
      <t>ケンコウ</t>
    </rPh>
    <rPh sb="19" eb="21">
      <t>ジッシ</t>
    </rPh>
    <phoneticPr fontId="3"/>
  </si>
  <si>
    <t xml:space="preserve">  （1）　一般コース受診者数</t>
    <rPh sb="6" eb="8">
      <t>イッパン</t>
    </rPh>
    <rPh sb="11" eb="13">
      <t>ジュシン</t>
    </rPh>
    <rPh sb="13" eb="14">
      <t>シャ</t>
    </rPh>
    <rPh sb="14" eb="15">
      <t>スウ</t>
    </rPh>
    <phoneticPr fontId="3"/>
  </si>
  <si>
    <t>区分</t>
    <rPh sb="0" eb="2">
      <t>クブン</t>
    </rPh>
    <phoneticPr fontId="3"/>
  </si>
  <si>
    <t>総　　数</t>
    <rPh sb="0" eb="1">
      <t>ソウ</t>
    </rPh>
    <rPh sb="3" eb="4">
      <t>スウ</t>
    </rPh>
    <phoneticPr fontId="3"/>
  </si>
  <si>
    <t>20歳未満</t>
    <rPh sb="2" eb="5">
      <t>サイミマン</t>
    </rPh>
    <phoneticPr fontId="3"/>
  </si>
  <si>
    <t>20～29</t>
    <phoneticPr fontId="3"/>
  </si>
  <si>
    <t>30～39</t>
    <phoneticPr fontId="3"/>
  </si>
  <si>
    <t>40～49</t>
    <phoneticPr fontId="3"/>
  </si>
  <si>
    <t>50～59</t>
    <phoneticPr fontId="3"/>
  </si>
  <si>
    <t>60～69</t>
    <phoneticPr fontId="3"/>
  </si>
  <si>
    <t>70歳以上</t>
    <rPh sb="2" eb="5">
      <t>サイイジョウ</t>
    </rPh>
    <phoneticPr fontId="3"/>
  </si>
  <si>
    <t>実施回数</t>
    <rPh sb="0" eb="2">
      <t>ジッシ</t>
    </rPh>
    <rPh sb="2" eb="4">
      <t>カイスウ</t>
    </rPh>
    <phoneticPr fontId="3"/>
  </si>
  <si>
    <t>総数</t>
    <rPh sb="0" eb="1">
      <t>ソウ</t>
    </rPh>
    <rPh sb="1" eb="2">
      <t>スウ</t>
    </rPh>
    <phoneticPr fontId="3"/>
  </si>
  <si>
    <t>男</t>
    <rPh sb="0" eb="1">
      <t>オトコ</t>
    </rPh>
    <phoneticPr fontId="3"/>
  </si>
  <si>
    <t>女</t>
    <rPh sb="0" eb="1">
      <t>オンナ</t>
    </rPh>
    <phoneticPr fontId="3"/>
  </si>
  <si>
    <t xml:space="preserve">  （2）　簡易コース受診者数</t>
    <rPh sb="6" eb="8">
      <t>カンイ</t>
    </rPh>
    <rPh sb="11" eb="13">
      <t>ジュシン</t>
    </rPh>
    <rPh sb="13" eb="14">
      <t>シャ</t>
    </rPh>
    <rPh sb="14" eb="15">
      <t>スウ</t>
    </rPh>
    <phoneticPr fontId="3"/>
  </si>
  <si>
    <t>（簡易コース＋特定簡易コース）</t>
    <rPh sb="1" eb="3">
      <t>カンイ</t>
    </rPh>
    <rPh sb="7" eb="9">
      <t>トクテイ</t>
    </rPh>
    <rPh sb="9" eb="11">
      <t>カンイ</t>
    </rPh>
    <phoneticPr fontId="3"/>
  </si>
  <si>
    <t>総　　数</t>
  </si>
  <si>
    <t>20歳未満</t>
  </si>
  <si>
    <t>20～29</t>
  </si>
  <si>
    <t>30～39</t>
  </si>
  <si>
    <t>40～49</t>
  </si>
  <si>
    <t>50～59</t>
  </si>
  <si>
    <t>60～69</t>
  </si>
  <si>
    <t>70歳以上</t>
  </si>
  <si>
    <t xml:space="preserve">  （2-1）　簡易コース受診者数</t>
    <rPh sb="8" eb="10">
      <t>カンイ</t>
    </rPh>
    <rPh sb="13" eb="15">
      <t>ジュシン</t>
    </rPh>
    <rPh sb="15" eb="16">
      <t>シャ</t>
    </rPh>
    <rPh sb="16" eb="17">
      <t>スウ</t>
    </rPh>
    <phoneticPr fontId="3"/>
  </si>
  <si>
    <t xml:space="preserve">  （2-2）　特定簡易コース受診者数</t>
    <rPh sb="8" eb="10">
      <t>トクテイ</t>
    </rPh>
    <rPh sb="10" eb="12">
      <t>カンイ</t>
    </rPh>
    <rPh sb="15" eb="17">
      <t>ジュシン</t>
    </rPh>
    <rPh sb="17" eb="18">
      <t>シャ</t>
    </rPh>
    <rPh sb="18" eb="19">
      <t>スウ</t>
    </rPh>
    <phoneticPr fontId="3"/>
  </si>
  <si>
    <t xml:space="preserve">  （3）　体力測定受診者数</t>
    <rPh sb="6" eb="8">
      <t>タイリョク</t>
    </rPh>
    <rPh sb="8" eb="10">
      <t>ソクテイ</t>
    </rPh>
    <rPh sb="10" eb="12">
      <t>ジュシン</t>
    </rPh>
    <rPh sb="12" eb="13">
      <t>シャ</t>
    </rPh>
    <rPh sb="13" eb="14">
      <t>スウ</t>
    </rPh>
    <phoneticPr fontId="3"/>
  </si>
  <si>
    <t>8　女性のフレッシュ健診（中央健康づくりセンター実施）</t>
    <rPh sb="2" eb="4">
      <t>ジョセイ</t>
    </rPh>
    <rPh sb="10" eb="12">
      <t>ケンシン</t>
    </rPh>
    <rPh sb="13" eb="15">
      <t>チュウオウ</t>
    </rPh>
    <rPh sb="15" eb="17">
      <t>ケンコウ</t>
    </rPh>
    <rPh sb="24" eb="26">
      <t>ジッシ</t>
    </rPh>
    <phoneticPr fontId="3"/>
  </si>
  <si>
    <t>区　　　分</t>
    <rPh sb="0" eb="5">
      <t>クブン</t>
    </rPh>
    <phoneticPr fontId="3"/>
  </si>
  <si>
    <t>18 ・ 19歳</t>
    <rPh sb="7" eb="8">
      <t>サイ</t>
    </rPh>
    <phoneticPr fontId="3"/>
  </si>
  <si>
    <t>総　　　　数</t>
    <rPh sb="0" eb="6">
      <t>ソウスウ</t>
    </rPh>
    <phoneticPr fontId="3"/>
  </si>
  <si>
    <t>＊　本事業は、18歳以上39歳以下の女性を対象としている。</t>
    <rPh sb="2" eb="3">
      <t>ホン</t>
    </rPh>
    <rPh sb="3" eb="5">
      <t>ジギョウ</t>
    </rPh>
    <rPh sb="9" eb="10">
      <t>サイ</t>
    </rPh>
    <rPh sb="10" eb="12">
      <t>イジョウ</t>
    </rPh>
    <rPh sb="14" eb="15">
      <t>サイ</t>
    </rPh>
    <rPh sb="15" eb="17">
      <t>イカ</t>
    </rPh>
    <rPh sb="18" eb="20">
      <t>ジョセイ</t>
    </rPh>
    <rPh sb="21" eb="23">
      <t>タイショウ</t>
    </rPh>
    <phoneticPr fontId="3"/>
  </si>
  <si>
    <t>9　運動指導事業（健康づくりセンター利用者数）</t>
    <rPh sb="2" eb="4">
      <t>ウンドウ</t>
    </rPh>
    <rPh sb="4" eb="6">
      <t>シドウ</t>
    </rPh>
    <rPh sb="6" eb="8">
      <t>ジギョウ</t>
    </rPh>
    <rPh sb="9" eb="11">
      <t>ケンコウ</t>
    </rPh>
    <rPh sb="18" eb="20">
      <t>リヨウ</t>
    </rPh>
    <rPh sb="20" eb="21">
      <t>シャ</t>
    </rPh>
    <rPh sb="21" eb="22">
      <t>スウ</t>
    </rPh>
    <phoneticPr fontId="3"/>
  </si>
  <si>
    <t>中央健康づくりセンター</t>
  </si>
  <si>
    <t>東健康づくりセンター</t>
  </si>
  <si>
    <t>西健康づくりセンター</t>
    <rPh sb="0" eb="1">
      <t>ニシ</t>
    </rPh>
    <phoneticPr fontId="3"/>
  </si>
  <si>
    <t>一般利用者</t>
    <rPh sb="0" eb="2">
      <t>イッパン</t>
    </rPh>
    <rPh sb="2" eb="5">
      <t>リヨウシャ</t>
    </rPh>
    <phoneticPr fontId="3"/>
  </si>
  <si>
    <t>(再掲)　自由参加プログラム参加者</t>
    <rPh sb="1" eb="2">
      <t>サイ</t>
    </rPh>
    <rPh sb="2" eb="3">
      <t>ケイジ</t>
    </rPh>
    <rPh sb="5" eb="7">
      <t>ジユウ</t>
    </rPh>
    <rPh sb="7" eb="9">
      <t>サンカ</t>
    </rPh>
    <rPh sb="14" eb="16">
      <t>サンカ</t>
    </rPh>
    <rPh sb="16" eb="17">
      <t>モノ</t>
    </rPh>
    <phoneticPr fontId="3"/>
  </si>
  <si>
    <t>運動教室</t>
    <rPh sb="0" eb="2">
      <t>ウンドウ</t>
    </rPh>
    <rPh sb="2" eb="4">
      <t>キョウシツ</t>
    </rPh>
    <phoneticPr fontId="3"/>
  </si>
  <si>
    <t>その他</t>
    <rPh sb="2" eb="3">
      <t>タ</t>
    </rPh>
    <phoneticPr fontId="3"/>
  </si>
  <si>
    <t>§6　成人保健</t>
    <rPh sb="3" eb="5">
      <t>セイジン</t>
    </rPh>
    <rPh sb="5" eb="7">
      <t>ホケン</t>
    </rPh>
    <phoneticPr fontId="3"/>
  </si>
  <si>
    <t>1　健　康　教　育</t>
    <rPh sb="2" eb="3">
      <t>ケン</t>
    </rPh>
    <rPh sb="4" eb="5">
      <t>ヤスシ</t>
    </rPh>
    <rPh sb="6" eb="7">
      <t>キョウ</t>
    </rPh>
    <rPh sb="8" eb="9">
      <t>イク</t>
    </rPh>
    <phoneticPr fontId="3"/>
  </si>
  <si>
    <t xml:space="preserve">  (1)　集団健康教育の実施状況</t>
    <rPh sb="6" eb="8">
      <t>シュウダン</t>
    </rPh>
    <rPh sb="8" eb="10">
      <t>ケンコウ</t>
    </rPh>
    <rPh sb="10" eb="12">
      <t>キョウイク</t>
    </rPh>
    <rPh sb="13" eb="15">
      <t>ジッシ</t>
    </rPh>
    <rPh sb="15" eb="17">
      <t>ジョウキョウ</t>
    </rPh>
    <phoneticPr fontId="3"/>
  </si>
  <si>
    <t>区　　　　　分</t>
    <rPh sb="0" eb="1">
      <t>ク</t>
    </rPh>
    <rPh sb="6" eb="7">
      <t>ブン</t>
    </rPh>
    <phoneticPr fontId="3"/>
  </si>
  <si>
    <t>開催
回数</t>
    <rPh sb="0" eb="1">
      <t>カイ</t>
    </rPh>
    <rPh sb="1" eb="2">
      <t>モヨオ</t>
    </rPh>
    <rPh sb="3" eb="4">
      <t>カイ</t>
    </rPh>
    <rPh sb="4" eb="5">
      <t>カズ</t>
    </rPh>
    <phoneticPr fontId="3"/>
  </si>
  <si>
    <t>参   加
延人員</t>
    <rPh sb="0" eb="1">
      <t>サン</t>
    </rPh>
    <rPh sb="4" eb="5">
      <t>クワ</t>
    </rPh>
    <rPh sb="6" eb="9">
      <t>ノベジンイン</t>
    </rPh>
    <phoneticPr fontId="3"/>
  </si>
  <si>
    <t>従事者延人員</t>
    <rPh sb="0" eb="3">
      <t>ジュウジシャ</t>
    </rPh>
    <rPh sb="3" eb="4">
      <t>ノ</t>
    </rPh>
    <rPh sb="4" eb="6">
      <t>ジンイン</t>
    </rPh>
    <phoneticPr fontId="3"/>
  </si>
  <si>
    <t>医　　師</t>
    <rPh sb="0" eb="1">
      <t>イ</t>
    </rPh>
    <rPh sb="3" eb="4">
      <t>シ</t>
    </rPh>
    <phoneticPr fontId="3"/>
  </si>
  <si>
    <t>歯科医師</t>
    <rPh sb="0" eb="2">
      <t>シカ</t>
    </rPh>
    <rPh sb="2" eb="4">
      <t>イシ</t>
    </rPh>
    <phoneticPr fontId="3"/>
  </si>
  <si>
    <t>歯   科
衛生士</t>
    <rPh sb="0" eb="1">
      <t>ハ</t>
    </rPh>
    <rPh sb="4" eb="5">
      <t>カ</t>
    </rPh>
    <rPh sb="6" eb="9">
      <t>エイセイシ</t>
    </rPh>
    <phoneticPr fontId="3"/>
  </si>
  <si>
    <t>保健師</t>
    <rPh sb="0" eb="2">
      <t>ホケン</t>
    </rPh>
    <rPh sb="2" eb="3">
      <t>シ</t>
    </rPh>
    <phoneticPr fontId="3"/>
  </si>
  <si>
    <t>栄養士</t>
    <rPh sb="0" eb="2">
      <t>エイヨウ</t>
    </rPh>
    <rPh sb="2" eb="3">
      <t>シ</t>
    </rPh>
    <phoneticPr fontId="3"/>
  </si>
  <si>
    <t>その他</t>
    <rPh sb="0" eb="3">
      <t>ソノタ</t>
    </rPh>
    <phoneticPr fontId="3"/>
  </si>
  <si>
    <t>総　　　　　　　数</t>
    <rPh sb="0" eb="1">
      <t>ソウ</t>
    </rPh>
    <rPh sb="8" eb="9">
      <t>スウ</t>
    </rPh>
    <phoneticPr fontId="3"/>
  </si>
  <si>
    <t>一般健康教育</t>
    <rPh sb="0" eb="2">
      <t>イッパン</t>
    </rPh>
    <rPh sb="2" eb="4">
      <t>ケンコウ</t>
    </rPh>
    <rPh sb="4" eb="6">
      <t>キョウイク</t>
    </rPh>
    <phoneticPr fontId="3"/>
  </si>
  <si>
    <t>歯周疾患健康教育</t>
    <rPh sb="0" eb="1">
      <t>ハ</t>
    </rPh>
    <rPh sb="1" eb="2">
      <t>シュウ</t>
    </rPh>
    <rPh sb="2" eb="4">
      <t>シッカン</t>
    </rPh>
    <rPh sb="4" eb="6">
      <t>ケンコウ</t>
    </rPh>
    <rPh sb="6" eb="8">
      <t>キョウイク</t>
    </rPh>
    <phoneticPr fontId="3"/>
  </si>
  <si>
    <t>ロコモティブシンドローム
（運動器症候群）</t>
    <rPh sb="14" eb="16">
      <t>ウンドウ</t>
    </rPh>
    <rPh sb="16" eb="17">
      <t>キ</t>
    </rPh>
    <rPh sb="17" eb="20">
      <t>ショウコウグン</t>
    </rPh>
    <phoneticPr fontId="3"/>
  </si>
  <si>
    <t>慢性閉塞性肺疾患
（ C O P D )</t>
    <rPh sb="0" eb="2">
      <t>マンセイ</t>
    </rPh>
    <rPh sb="2" eb="5">
      <t>ヘイソクセイ</t>
    </rPh>
    <rPh sb="5" eb="6">
      <t>ハイ</t>
    </rPh>
    <rPh sb="6" eb="8">
      <t>シッカン</t>
    </rPh>
    <phoneticPr fontId="3"/>
  </si>
  <si>
    <t>病態別健康教育</t>
    <rPh sb="0" eb="2">
      <t>ビョウタイ</t>
    </rPh>
    <rPh sb="2" eb="3">
      <t>ベツ</t>
    </rPh>
    <rPh sb="3" eb="5">
      <t>ケンコウ</t>
    </rPh>
    <rPh sb="5" eb="7">
      <t>キョウイク</t>
    </rPh>
    <phoneticPr fontId="3"/>
  </si>
  <si>
    <t>薬健康教育</t>
    <rPh sb="0" eb="1">
      <t>クスリ</t>
    </rPh>
    <rPh sb="1" eb="3">
      <t>ケンコウ</t>
    </rPh>
    <rPh sb="3" eb="5">
      <t>キョウイク</t>
    </rPh>
    <phoneticPr fontId="3"/>
  </si>
  <si>
    <t xml:space="preserve">  (2)　一般健康教育の実施内訳</t>
    <rPh sb="6" eb="8">
      <t>イッパン</t>
    </rPh>
    <rPh sb="8" eb="10">
      <t>ケンコウ</t>
    </rPh>
    <rPh sb="10" eb="12">
      <t>キョウイク</t>
    </rPh>
    <rPh sb="13" eb="15">
      <t>ジッシ</t>
    </rPh>
    <rPh sb="15" eb="17">
      <t>ウチワケ</t>
    </rPh>
    <phoneticPr fontId="3"/>
  </si>
  <si>
    <t>総数</t>
    <rPh sb="0" eb="2">
      <t>ソウスウ</t>
    </rPh>
    <phoneticPr fontId="3"/>
  </si>
  <si>
    <t>栄養・食生活</t>
    <rPh sb="0" eb="2">
      <t>エイヨウ</t>
    </rPh>
    <rPh sb="3" eb="6">
      <t>ショクセイカツ</t>
    </rPh>
    <phoneticPr fontId="3"/>
  </si>
  <si>
    <t>運動</t>
    <rPh sb="0" eb="2">
      <t>ウンドウ</t>
    </rPh>
    <phoneticPr fontId="3"/>
  </si>
  <si>
    <t>休養</t>
    <rPh sb="0" eb="2">
      <t>キュウヨウ</t>
    </rPh>
    <phoneticPr fontId="3"/>
  </si>
  <si>
    <t>たばこ</t>
    <phoneticPr fontId="3"/>
  </si>
  <si>
    <t>アルコール</t>
    <phoneticPr fontId="3"/>
  </si>
  <si>
    <t>歯の健康</t>
    <rPh sb="0" eb="1">
      <t>ハ</t>
    </rPh>
    <rPh sb="2" eb="4">
      <t>ケンコウ</t>
    </rPh>
    <phoneticPr fontId="3"/>
  </si>
  <si>
    <t>2　特定健診</t>
    <rPh sb="2" eb="4">
      <t>トクテイ</t>
    </rPh>
    <rPh sb="4" eb="6">
      <t>ケンシン</t>
    </rPh>
    <phoneticPr fontId="3"/>
  </si>
  <si>
    <t>区　　　　　　分</t>
    <rPh sb="0" eb="1">
      <t>ク</t>
    </rPh>
    <rPh sb="7" eb="8">
      <t>ブン</t>
    </rPh>
    <phoneticPr fontId="4"/>
  </si>
  <si>
    <t>総　　　　　　　　数</t>
    <rPh sb="0" eb="1">
      <t>ソウ</t>
    </rPh>
    <rPh sb="9" eb="10">
      <t>スウ</t>
    </rPh>
    <phoneticPr fontId="4"/>
  </si>
  <si>
    <t>40歳～49歳</t>
    <rPh sb="2" eb="3">
      <t>サイ</t>
    </rPh>
    <rPh sb="6" eb="7">
      <t>サイ</t>
    </rPh>
    <phoneticPr fontId="4"/>
  </si>
  <si>
    <t>50歳～59歳</t>
    <rPh sb="2" eb="3">
      <t>サイ</t>
    </rPh>
    <rPh sb="6" eb="7">
      <t>サイ</t>
    </rPh>
    <phoneticPr fontId="4"/>
  </si>
  <si>
    <t>60歳～69歳</t>
    <rPh sb="2" eb="3">
      <t>サイ</t>
    </rPh>
    <rPh sb="6" eb="7">
      <t>サイ</t>
    </rPh>
    <phoneticPr fontId="4"/>
  </si>
  <si>
    <t>70歳～74歳</t>
    <rPh sb="2" eb="3">
      <t>サイ</t>
    </rPh>
    <rPh sb="6" eb="7">
      <t>サイ</t>
    </rPh>
    <phoneticPr fontId="4"/>
  </si>
  <si>
    <t>男</t>
    <rPh sb="0" eb="1">
      <t>オトコ</t>
    </rPh>
    <phoneticPr fontId="4"/>
  </si>
  <si>
    <t>女</t>
    <rPh sb="0" eb="1">
      <t>オンナ</t>
    </rPh>
    <phoneticPr fontId="4"/>
  </si>
  <si>
    <t>特定健診</t>
    <rPh sb="0" eb="2">
      <t>トクテイ</t>
    </rPh>
    <rPh sb="2" eb="4">
      <t>ケンシン</t>
    </rPh>
    <phoneticPr fontId="4"/>
  </si>
  <si>
    <t>対象者数</t>
    <rPh sb="0" eb="3">
      <t>タイショウシャ</t>
    </rPh>
    <rPh sb="3" eb="4">
      <t>スウ</t>
    </rPh>
    <phoneticPr fontId="3"/>
  </si>
  <si>
    <t>対象者数</t>
    <rPh sb="0" eb="3">
      <t>タイショウシャ</t>
    </rPh>
    <rPh sb="3" eb="4">
      <t>スウ</t>
    </rPh>
    <phoneticPr fontId="4"/>
  </si>
  <si>
    <t>受診者数</t>
    <rPh sb="0" eb="3">
      <t>ジュシンシャ</t>
    </rPh>
    <rPh sb="3" eb="4">
      <t>スウ</t>
    </rPh>
    <phoneticPr fontId="3"/>
  </si>
  <si>
    <t>受診者数</t>
    <rPh sb="0" eb="3">
      <t>ジュシンシャ</t>
    </rPh>
    <rPh sb="3" eb="4">
      <t>スウ</t>
    </rPh>
    <phoneticPr fontId="4"/>
  </si>
  <si>
    <t>受診率</t>
    <rPh sb="0" eb="2">
      <t>ジュシン</t>
    </rPh>
    <rPh sb="2" eb="3">
      <t>リツ</t>
    </rPh>
    <phoneticPr fontId="4"/>
  </si>
  <si>
    <t>特定健診有所見状況（重複あり）</t>
    <rPh sb="0" eb="2">
      <t>トクテイ</t>
    </rPh>
    <rPh sb="2" eb="4">
      <t>ケンシン</t>
    </rPh>
    <rPh sb="4" eb="5">
      <t>ユウ</t>
    </rPh>
    <rPh sb="5" eb="7">
      <t>ショケン</t>
    </rPh>
    <rPh sb="7" eb="9">
      <t>ジョウキョウ</t>
    </rPh>
    <rPh sb="10" eb="12">
      <t>ジュウフク</t>
    </rPh>
    <phoneticPr fontId="4"/>
  </si>
  <si>
    <t>腹囲</t>
    <rPh sb="0" eb="2">
      <t>フクイ</t>
    </rPh>
    <phoneticPr fontId="4"/>
  </si>
  <si>
    <t>B M I</t>
    <phoneticPr fontId="4"/>
  </si>
  <si>
    <t>収縮期血圧</t>
    <rPh sb="0" eb="2">
      <t>シュウシュク</t>
    </rPh>
    <rPh sb="2" eb="3">
      <t>キ</t>
    </rPh>
    <rPh sb="3" eb="5">
      <t>ケツアツ</t>
    </rPh>
    <phoneticPr fontId="4"/>
  </si>
  <si>
    <t>拡張期血圧</t>
    <rPh sb="0" eb="3">
      <t>カクチョウキ</t>
    </rPh>
    <rPh sb="3" eb="5">
      <t>ケツアツ</t>
    </rPh>
    <phoneticPr fontId="4"/>
  </si>
  <si>
    <t>中性脂肪</t>
    <rPh sb="0" eb="2">
      <t>チュウセイ</t>
    </rPh>
    <rPh sb="2" eb="4">
      <t>シボウ</t>
    </rPh>
    <phoneticPr fontId="4"/>
  </si>
  <si>
    <t>ＨＤＬコレステロール</t>
    <phoneticPr fontId="4"/>
  </si>
  <si>
    <t>ＬＤＬコレステロール</t>
    <phoneticPr fontId="4"/>
  </si>
  <si>
    <t>空腹時血糖</t>
    <rPh sb="0" eb="2">
      <t>クウフク</t>
    </rPh>
    <rPh sb="2" eb="3">
      <t>ジ</t>
    </rPh>
    <rPh sb="3" eb="5">
      <t>ケットウ</t>
    </rPh>
    <phoneticPr fontId="4"/>
  </si>
  <si>
    <t>ヘモグロビンＡ１ｃ</t>
    <phoneticPr fontId="4"/>
  </si>
  <si>
    <t>ＡＳＴ（ＧＯＴ）</t>
    <phoneticPr fontId="4"/>
  </si>
  <si>
    <t>ＡＬＴ（ＧＰＴ）</t>
    <phoneticPr fontId="4"/>
  </si>
  <si>
    <t>γ-ＧＴ（γ-ＧＴＰ）</t>
    <phoneticPr fontId="4"/>
  </si>
  <si>
    <t>特定保健指導</t>
    <rPh sb="0" eb="2">
      <t>トクテイ</t>
    </rPh>
    <rPh sb="2" eb="4">
      <t>ホケン</t>
    </rPh>
    <rPh sb="4" eb="6">
      <t>シドウ</t>
    </rPh>
    <phoneticPr fontId="4"/>
  </si>
  <si>
    <t>積極的支援</t>
    <rPh sb="0" eb="3">
      <t>セッキョクテキ</t>
    </rPh>
    <rPh sb="3" eb="5">
      <t>シエン</t>
    </rPh>
    <phoneticPr fontId="4"/>
  </si>
  <si>
    <t>利用者数</t>
    <rPh sb="0" eb="2">
      <t>リヨウ</t>
    </rPh>
    <rPh sb="2" eb="3">
      <t>シャ</t>
    </rPh>
    <rPh sb="3" eb="4">
      <t>スウ</t>
    </rPh>
    <phoneticPr fontId="4"/>
  </si>
  <si>
    <t>利用率</t>
    <rPh sb="0" eb="2">
      <t>リヨウ</t>
    </rPh>
    <rPh sb="2" eb="3">
      <t>リツ</t>
    </rPh>
    <phoneticPr fontId="4"/>
  </si>
  <si>
    <t>動機付け支援</t>
    <rPh sb="0" eb="3">
      <t>ドウキヅ</t>
    </rPh>
    <rPh sb="4" eb="6">
      <t>シエン</t>
    </rPh>
    <phoneticPr fontId="4"/>
  </si>
  <si>
    <t>※　対象者数及び受診（利用）者数は実数ベース（途中加入、途中脱退者等を含む）</t>
    <rPh sb="2" eb="5">
      <t>タイショウシャ</t>
    </rPh>
    <rPh sb="5" eb="6">
      <t>カズ</t>
    </rPh>
    <rPh sb="6" eb="7">
      <t>オヨ</t>
    </rPh>
    <rPh sb="8" eb="10">
      <t>ジュシン</t>
    </rPh>
    <rPh sb="11" eb="13">
      <t>リヨウ</t>
    </rPh>
    <rPh sb="14" eb="15">
      <t>シャ</t>
    </rPh>
    <rPh sb="15" eb="16">
      <t>カズ</t>
    </rPh>
    <rPh sb="17" eb="19">
      <t>ジッスウ</t>
    </rPh>
    <rPh sb="23" eb="25">
      <t>トチュウ</t>
    </rPh>
    <rPh sb="25" eb="27">
      <t>カニュウ</t>
    </rPh>
    <rPh sb="28" eb="30">
      <t>トチュウ</t>
    </rPh>
    <rPh sb="30" eb="33">
      <t>ダッタイシャ</t>
    </rPh>
    <rPh sb="33" eb="34">
      <t>トウ</t>
    </rPh>
    <rPh sb="35" eb="36">
      <t>フク</t>
    </rPh>
    <phoneticPr fontId="4"/>
  </si>
  <si>
    <t>資料　保険医療部保険企画課</t>
    <rPh sb="0" eb="2">
      <t>シリョウ</t>
    </rPh>
    <rPh sb="3" eb="5">
      <t>ホケン</t>
    </rPh>
    <rPh sb="5" eb="7">
      <t>イリョウ</t>
    </rPh>
    <rPh sb="7" eb="8">
      <t>ブ</t>
    </rPh>
    <rPh sb="8" eb="10">
      <t>ホケン</t>
    </rPh>
    <rPh sb="10" eb="12">
      <t>キカク</t>
    </rPh>
    <rPh sb="12" eb="13">
      <t>カ</t>
    </rPh>
    <phoneticPr fontId="4"/>
  </si>
  <si>
    <t>※　有所見とは保健指導判定域と受診勧奨判定域のもの。</t>
    <rPh sb="2" eb="3">
      <t>ユウ</t>
    </rPh>
    <rPh sb="3" eb="5">
      <t>ショケン</t>
    </rPh>
    <rPh sb="7" eb="9">
      <t>ホケン</t>
    </rPh>
    <rPh sb="9" eb="11">
      <t>シドウ</t>
    </rPh>
    <rPh sb="11" eb="13">
      <t>ハンテイ</t>
    </rPh>
    <rPh sb="13" eb="14">
      <t>イキ</t>
    </rPh>
    <rPh sb="15" eb="17">
      <t>ジュシン</t>
    </rPh>
    <rPh sb="17" eb="19">
      <t>カンショウ</t>
    </rPh>
    <rPh sb="19" eb="21">
      <t>ハンテイ</t>
    </rPh>
    <rPh sb="21" eb="22">
      <t>イキ</t>
    </rPh>
    <phoneticPr fontId="4"/>
  </si>
  <si>
    <t>※　特定保健指導利用者は初回面接を実施した者の数。</t>
    <rPh sb="2" eb="4">
      <t>トクテイ</t>
    </rPh>
    <rPh sb="4" eb="6">
      <t>ホケン</t>
    </rPh>
    <rPh sb="6" eb="8">
      <t>シドウ</t>
    </rPh>
    <rPh sb="8" eb="11">
      <t>リヨウシャ</t>
    </rPh>
    <rPh sb="12" eb="14">
      <t>ショカイ</t>
    </rPh>
    <rPh sb="14" eb="16">
      <t>メンセツ</t>
    </rPh>
    <rPh sb="17" eb="19">
      <t>ジッシ</t>
    </rPh>
    <rPh sb="21" eb="22">
      <t>モノ</t>
    </rPh>
    <rPh sb="23" eb="24">
      <t>カズ</t>
    </rPh>
    <phoneticPr fontId="4"/>
  </si>
  <si>
    <t>（参考）特定健診・特定保健指導法定報告</t>
    <rPh sb="1" eb="3">
      <t>サンコウ</t>
    </rPh>
    <rPh sb="4" eb="6">
      <t>トクテイ</t>
    </rPh>
    <rPh sb="6" eb="8">
      <t>ケンシン</t>
    </rPh>
    <rPh sb="9" eb="11">
      <t>トクテイ</t>
    </rPh>
    <rPh sb="11" eb="13">
      <t>ホケン</t>
    </rPh>
    <rPh sb="13" eb="15">
      <t>シドウ</t>
    </rPh>
    <rPh sb="15" eb="17">
      <t>ホウテイ</t>
    </rPh>
    <rPh sb="17" eb="19">
      <t>ホウコク</t>
    </rPh>
    <phoneticPr fontId="4"/>
  </si>
  <si>
    <t>3　後期高齢者健診</t>
    <rPh sb="2" eb="4">
      <t>コウキ</t>
    </rPh>
    <rPh sb="4" eb="7">
      <t>コウレイシャ</t>
    </rPh>
    <rPh sb="7" eb="9">
      <t>ケンシン</t>
    </rPh>
    <phoneticPr fontId="4"/>
  </si>
  <si>
    <t>総数</t>
    <rPh sb="0" eb="2">
      <t>ソウスウ</t>
    </rPh>
    <phoneticPr fontId="4"/>
  </si>
  <si>
    <t>実施率</t>
    <rPh sb="0" eb="2">
      <t>ジッシ</t>
    </rPh>
    <rPh sb="2" eb="3">
      <t>リツ</t>
    </rPh>
    <phoneticPr fontId="3"/>
  </si>
  <si>
    <t>健診</t>
    <rPh sb="0" eb="2">
      <t>ケンシン</t>
    </rPh>
    <phoneticPr fontId="4"/>
  </si>
  <si>
    <t>動機付け
支援</t>
    <rPh sb="0" eb="3">
      <t>ドウキヅ</t>
    </rPh>
    <rPh sb="5" eb="7">
      <t>シエン</t>
    </rPh>
    <phoneticPr fontId="4"/>
  </si>
  <si>
    <t>終了者数</t>
    <rPh sb="0" eb="3">
      <t>シュウリョウシャ</t>
    </rPh>
    <rPh sb="3" eb="4">
      <t>スウ</t>
    </rPh>
    <phoneticPr fontId="3"/>
  </si>
  <si>
    <t>健診有所見状況（重複あり）</t>
    <rPh sb="0" eb="2">
      <t>ケンシン</t>
    </rPh>
    <rPh sb="2" eb="3">
      <t>ユウ</t>
    </rPh>
    <rPh sb="3" eb="5">
      <t>ショケン</t>
    </rPh>
    <rPh sb="5" eb="7">
      <t>ジョウキョウ</t>
    </rPh>
    <rPh sb="8" eb="10">
      <t>ジュウフク</t>
    </rPh>
    <phoneticPr fontId="4"/>
  </si>
  <si>
    <t>積極的
支援</t>
    <rPh sb="0" eb="3">
      <t>セッキョクテキ</t>
    </rPh>
    <rPh sb="4" eb="6">
      <t>シエン</t>
    </rPh>
    <phoneticPr fontId="4"/>
  </si>
  <si>
    <t>ＨＤＬコレステロール</t>
    <phoneticPr fontId="4"/>
  </si>
  <si>
    <t>合計</t>
    <rPh sb="0" eb="2">
      <t>ゴウケイ</t>
    </rPh>
    <phoneticPr fontId="4"/>
  </si>
  <si>
    <t>ＬＤＬコレステロール</t>
    <phoneticPr fontId="4"/>
  </si>
  <si>
    <t>ヘモグロビンＡ１ｃ</t>
    <phoneticPr fontId="4"/>
  </si>
  <si>
    <t>※　対象者数及び受診者数、終了者数は法定報
　告ベース（途中加入、途中脱退者等を除く）
※　社会保険診療報酬支払基金へ報告した値。</t>
    <phoneticPr fontId="4"/>
  </si>
  <si>
    <t>ＡＳＴ（ＧＯＴ）</t>
    <phoneticPr fontId="4"/>
  </si>
  <si>
    <t>ＡＬＴ（ＧＰＴ）</t>
    <phoneticPr fontId="4"/>
  </si>
  <si>
    <t>γ-ＧＴ（γ-ＧＴＰ）</t>
    <phoneticPr fontId="4"/>
  </si>
  <si>
    <t>※　対象者数及び受診者数は実数ベース（途中加入、途中脱退者等を含む）</t>
    <rPh sb="2" eb="5">
      <t>タイショウシャ</t>
    </rPh>
    <rPh sb="5" eb="6">
      <t>カズ</t>
    </rPh>
    <rPh sb="6" eb="7">
      <t>オヨ</t>
    </rPh>
    <rPh sb="8" eb="11">
      <t>ジュシンシャ</t>
    </rPh>
    <rPh sb="11" eb="12">
      <t>カズ</t>
    </rPh>
    <rPh sb="13" eb="15">
      <t>ジッスウ</t>
    </rPh>
    <rPh sb="19" eb="21">
      <t>トチュウ</t>
    </rPh>
    <rPh sb="21" eb="23">
      <t>カニュウ</t>
    </rPh>
    <rPh sb="24" eb="26">
      <t>トチュウ</t>
    </rPh>
    <rPh sb="26" eb="29">
      <t>ダッタイシャ</t>
    </rPh>
    <rPh sb="29" eb="30">
      <t>トウ</t>
    </rPh>
    <rPh sb="31" eb="32">
      <t>フク</t>
    </rPh>
    <phoneticPr fontId="4"/>
  </si>
  <si>
    <t>※　有所見とは特定健診での保健指導判定域と受診勧奨判定域のもの。</t>
    <rPh sb="2" eb="3">
      <t>ユウ</t>
    </rPh>
    <rPh sb="3" eb="5">
      <t>ショケン</t>
    </rPh>
    <rPh sb="7" eb="9">
      <t>トクテイ</t>
    </rPh>
    <rPh sb="9" eb="11">
      <t>ケンシン</t>
    </rPh>
    <rPh sb="13" eb="15">
      <t>ホケン</t>
    </rPh>
    <rPh sb="15" eb="17">
      <t>シドウ</t>
    </rPh>
    <rPh sb="17" eb="19">
      <t>ハンテイ</t>
    </rPh>
    <rPh sb="19" eb="20">
      <t>イキ</t>
    </rPh>
    <rPh sb="21" eb="23">
      <t>ジュシン</t>
    </rPh>
    <rPh sb="23" eb="25">
      <t>カンショウ</t>
    </rPh>
    <rPh sb="25" eb="27">
      <t>ハンテイ</t>
    </rPh>
    <rPh sb="27" eb="28">
      <t>イキ</t>
    </rPh>
    <phoneticPr fontId="4"/>
  </si>
  <si>
    <t>4　肝炎ウイルス検診</t>
    <rPh sb="2" eb="4">
      <t>カンエン</t>
    </rPh>
    <rPh sb="8" eb="10">
      <t>ケンシン</t>
    </rPh>
    <phoneticPr fontId="4"/>
  </si>
  <si>
    <t>総　数</t>
    <rPh sb="0" eb="1">
      <t>ソウ</t>
    </rPh>
    <rPh sb="2" eb="3">
      <t>スウ</t>
    </rPh>
    <phoneticPr fontId="4"/>
  </si>
  <si>
    <t>受診者数</t>
    <rPh sb="0" eb="2">
      <t>ジュシン</t>
    </rPh>
    <rPh sb="2" eb="3">
      <t>モノ</t>
    </rPh>
    <rPh sb="3" eb="4">
      <t>スウ</t>
    </rPh>
    <phoneticPr fontId="4"/>
  </si>
  <si>
    <t>委託医療機関</t>
    <rPh sb="0" eb="2">
      <t>イタク</t>
    </rPh>
    <rPh sb="2" eb="4">
      <t>イリョウ</t>
    </rPh>
    <rPh sb="4" eb="6">
      <t>キカン</t>
    </rPh>
    <phoneticPr fontId="4"/>
  </si>
  <si>
    <t>Ｃ型Ｂ型</t>
    <rPh sb="1" eb="2">
      <t>カタ</t>
    </rPh>
    <rPh sb="3" eb="4">
      <t>カタ</t>
    </rPh>
    <phoneticPr fontId="3"/>
  </si>
  <si>
    <t>Ｃ型のみ</t>
    <rPh sb="1" eb="2">
      <t>カタ</t>
    </rPh>
    <phoneticPr fontId="3"/>
  </si>
  <si>
    <t>Ｂ型のみ</t>
    <rPh sb="1" eb="2">
      <t>カタ</t>
    </rPh>
    <phoneticPr fontId="3"/>
  </si>
  <si>
    <t>住民集団検診</t>
    <rPh sb="0" eb="2">
      <t>ジュウミン</t>
    </rPh>
    <rPh sb="2" eb="4">
      <t>シュウダン</t>
    </rPh>
    <rPh sb="4" eb="6">
      <t>ケンシン</t>
    </rPh>
    <phoneticPr fontId="4"/>
  </si>
  <si>
    <t>　　　札幌市内に居住する者でこれまでに肝炎ウイルス検査を受けたことがない者を対象に実施。</t>
    <rPh sb="36" eb="37">
      <t>モノ</t>
    </rPh>
    <rPh sb="38" eb="40">
      <t>タイショウ</t>
    </rPh>
    <rPh sb="41" eb="43">
      <t>ジッシ</t>
    </rPh>
    <phoneticPr fontId="3"/>
  </si>
  <si>
    <t>資料　保健所感染症総合対策課</t>
    <rPh sb="0" eb="2">
      <t>シリョウ</t>
    </rPh>
    <rPh sb="3" eb="6">
      <t>ホケンジョ</t>
    </rPh>
    <rPh sb="6" eb="9">
      <t>カンセンショウ</t>
    </rPh>
    <rPh sb="9" eb="11">
      <t>ソウゴウ</t>
    </rPh>
    <rPh sb="11" eb="13">
      <t>タイサク</t>
    </rPh>
    <rPh sb="13" eb="14">
      <t>カ</t>
    </rPh>
    <phoneticPr fontId="3"/>
  </si>
  <si>
    <t>5　訪　問　指　導</t>
    <rPh sb="2" eb="3">
      <t>オトズ</t>
    </rPh>
    <rPh sb="4" eb="5">
      <t>トイ</t>
    </rPh>
    <rPh sb="6" eb="7">
      <t>ユビ</t>
    </rPh>
    <rPh sb="8" eb="9">
      <t>シルベ</t>
    </rPh>
    <phoneticPr fontId="3"/>
  </si>
  <si>
    <t>　（1）　実施状況</t>
    <rPh sb="5" eb="7">
      <t>ジッシ</t>
    </rPh>
    <rPh sb="7" eb="9">
      <t>ジョウキョウ</t>
    </rPh>
    <phoneticPr fontId="3"/>
  </si>
  <si>
    <t>区　　　　　　　　　　　分</t>
    <rPh sb="0" eb="1">
      <t>ク</t>
    </rPh>
    <rPh sb="12" eb="13">
      <t>ブン</t>
    </rPh>
    <phoneticPr fontId="3"/>
  </si>
  <si>
    <t>被訪問指導人員</t>
    <rPh sb="0" eb="1">
      <t>ヒ</t>
    </rPh>
    <rPh sb="1" eb="3">
      <t>ホウモン</t>
    </rPh>
    <rPh sb="3" eb="5">
      <t>シドウ</t>
    </rPh>
    <rPh sb="5" eb="7">
      <t>ジンイン</t>
    </rPh>
    <phoneticPr fontId="3"/>
  </si>
  <si>
    <t>実人員</t>
    <rPh sb="0" eb="1">
      <t>ジツ</t>
    </rPh>
    <rPh sb="1" eb="3">
      <t>ジンイン</t>
    </rPh>
    <phoneticPr fontId="3"/>
  </si>
  <si>
    <t>延人員</t>
    <rPh sb="0" eb="1">
      <t>ノ</t>
    </rPh>
    <rPh sb="1" eb="3">
      <t>ジンイン</t>
    </rPh>
    <phoneticPr fontId="3"/>
  </si>
  <si>
    <t>要指導者等</t>
    <rPh sb="0" eb="1">
      <t>ヨウ</t>
    </rPh>
    <rPh sb="1" eb="4">
      <t>シドウシャ</t>
    </rPh>
    <rPh sb="4" eb="5">
      <t>トウ</t>
    </rPh>
    <phoneticPr fontId="3"/>
  </si>
  <si>
    <t>個別健康教育対象者</t>
    <rPh sb="0" eb="2">
      <t>コベツ</t>
    </rPh>
    <rPh sb="2" eb="4">
      <t>ケンコウ</t>
    </rPh>
    <rPh sb="4" eb="6">
      <t>キョウイク</t>
    </rPh>
    <rPh sb="6" eb="9">
      <t>タイショウシャ</t>
    </rPh>
    <phoneticPr fontId="3"/>
  </si>
  <si>
    <t>閉じこもり予防</t>
    <rPh sb="0" eb="1">
      <t>ト</t>
    </rPh>
    <rPh sb="5" eb="7">
      <t>ヨボウ</t>
    </rPh>
    <phoneticPr fontId="3"/>
  </si>
  <si>
    <t>介護家族者</t>
    <rPh sb="0" eb="2">
      <t>カイゴ</t>
    </rPh>
    <rPh sb="2" eb="4">
      <t>カゾク</t>
    </rPh>
    <rPh sb="4" eb="5">
      <t>シャ</t>
    </rPh>
    <phoneticPr fontId="3"/>
  </si>
  <si>
    <t>寝たきり者</t>
    <rPh sb="0" eb="1">
      <t>ネ</t>
    </rPh>
    <rPh sb="4" eb="5">
      <t>シャ</t>
    </rPh>
    <phoneticPr fontId="3"/>
  </si>
  <si>
    <t xml:space="preserve">(再 掲) </t>
    <phoneticPr fontId="3"/>
  </si>
  <si>
    <t>口腔衛生指導</t>
    <rPh sb="0" eb="1">
      <t>クチ</t>
    </rPh>
    <rPh sb="1" eb="2">
      <t>コウ</t>
    </rPh>
    <rPh sb="2" eb="4">
      <t>エイセイ</t>
    </rPh>
    <rPh sb="4" eb="6">
      <t>シドウ</t>
    </rPh>
    <phoneticPr fontId="3"/>
  </si>
  <si>
    <t>栄 養 指 導</t>
    <rPh sb="0" eb="1">
      <t>エイ</t>
    </rPh>
    <rPh sb="2" eb="3">
      <t>マモル</t>
    </rPh>
    <rPh sb="4" eb="5">
      <t>ユビ</t>
    </rPh>
    <rPh sb="6" eb="7">
      <t>シルベ</t>
    </rPh>
    <phoneticPr fontId="3"/>
  </si>
  <si>
    <t>認知症の者</t>
    <rPh sb="0" eb="2">
      <t>ニンチ</t>
    </rPh>
    <rPh sb="2" eb="3">
      <t>ショウ</t>
    </rPh>
    <rPh sb="4" eb="5">
      <t>モノ</t>
    </rPh>
    <phoneticPr fontId="3"/>
  </si>
  <si>
    <t>対象年齢：40～64歳</t>
    <phoneticPr fontId="3"/>
  </si>
  <si>
    <r>
      <t>資料　保健所健康企画</t>
    </r>
    <r>
      <rPr>
        <sz val="10"/>
        <color indexed="8"/>
        <rFont val="ＭＳ Ｐ明朝"/>
        <family val="1"/>
        <charset val="128"/>
      </rPr>
      <t>課</t>
    </r>
    <rPh sb="0" eb="2">
      <t>シリョウ</t>
    </rPh>
    <rPh sb="3" eb="6">
      <t>ホケンジョ</t>
    </rPh>
    <rPh sb="6" eb="8">
      <t>ケンコウ</t>
    </rPh>
    <rPh sb="8" eb="10">
      <t>キカク</t>
    </rPh>
    <rPh sb="10" eb="11">
      <t>カ</t>
    </rPh>
    <phoneticPr fontId="3"/>
  </si>
  <si>
    <t xml:space="preserve">  (2)　従事者延人員</t>
    <rPh sb="6" eb="9">
      <t>ジュウジシャ</t>
    </rPh>
    <rPh sb="9" eb="10">
      <t>ノ</t>
    </rPh>
    <rPh sb="10" eb="12">
      <t>ジンイン</t>
    </rPh>
    <phoneticPr fontId="3"/>
  </si>
  <si>
    <t>医　師</t>
    <rPh sb="0" eb="1">
      <t>イ</t>
    </rPh>
    <rPh sb="2" eb="3">
      <t>シ</t>
    </rPh>
    <phoneticPr fontId="3"/>
  </si>
  <si>
    <t>看護師</t>
    <rPh sb="0" eb="1">
      <t>ミ</t>
    </rPh>
    <rPh sb="1" eb="2">
      <t>マモル</t>
    </rPh>
    <rPh sb="2" eb="3">
      <t>シ</t>
    </rPh>
    <phoneticPr fontId="3"/>
  </si>
  <si>
    <t>歯科衛生士</t>
    <rPh sb="0" eb="2">
      <t>シカ</t>
    </rPh>
    <rPh sb="2" eb="5">
      <t>エイセイシ</t>
    </rPh>
    <phoneticPr fontId="3"/>
  </si>
  <si>
    <t>本市職員実施分 *</t>
    <rPh sb="0" eb="1">
      <t>ホン</t>
    </rPh>
    <rPh sb="1" eb="4">
      <t>シショクイン</t>
    </rPh>
    <rPh sb="4" eb="6">
      <t>ジッシ</t>
    </rPh>
    <rPh sb="6" eb="7">
      <t>ブン</t>
    </rPh>
    <phoneticPr fontId="3"/>
  </si>
  <si>
    <t>委託機関等実施分</t>
    <rPh sb="0" eb="2">
      <t>イタク</t>
    </rPh>
    <rPh sb="2" eb="4">
      <t>キカン</t>
    </rPh>
    <rPh sb="4" eb="5">
      <t>トウ</t>
    </rPh>
    <rPh sb="5" eb="7">
      <t>ジッシ</t>
    </rPh>
    <rPh sb="7" eb="8">
      <t>ブン</t>
    </rPh>
    <phoneticPr fontId="3"/>
  </si>
  <si>
    <t>*　臨時職員を含む。</t>
    <rPh sb="2" eb="4">
      <t>リンジ</t>
    </rPh>
    <rPh sb="4" eb="6">
      <t>ショクイン</t>
    </rPh>
    <rPh sb="7" eb="8">
      <t>フク</t>
    </rPh>
    <phoneticPr fontId="3"/>
  </si>
  <si>
    <r>
      <t>資料　保健所健康企画</t>
    </r>
    <r>
      <rPr>
        <sz val="10"/>
        <color indexed="8"/>
        <rFont val="ＭＳ Ｐ明朝"/>
        <family val="1"/>
        <charset val="128"/>
      </rPr>
      <t>課</t>
    </r>
    <rPh sb="3" eb="6">
      <t>ホケンジョ</t>
    </rPh>
    <rPh sb="6" eb="8">
      <t>ケンコウ</t>
    </rPh>
    <rPh sb="8" eb="10">
      <t>キカク</t>
    </rPh>
    <rPh sb="10" eb="11">
      <t>カ</t>
    </rPh>
    <phoneticPr fontId="3"/>
  </si>
  <si>
    <t>がんで
あった者</t>
    <rPh sb="7" eb="8">
      <t>モノ</t>
    </rPh>
    <phoneticPr fontId="3"/>
  </si>
  <si>
    <t>総数</t>
    <rPh sb="0" eb="1">
      <t>フサ</t>
    </rPh>
    <rPh sb="1" eb="2">
      <t>カズ</t>
    </rPh>
    <phoneticPr fontId="3"/>
  </si>
  <si>
    <t>令和元年度</t>
  </si>
  <si>
    <t>　（6）　胃 が ん リ ス ク 判 定</t>
    <rPh sb="5" eb="6">
      <t>イ</t>
    </rPh>
    <rPh sb="17" eb="18">
      <t>ハン</t>
    </rPh>
    <rPh sb="19" eb="20">
      <t>サダム</t>
    </rPh>
    <phoneticPr fontId="3"/>
  </si>
  <si>
    <t>リスク判定</t>
    <rPh sb="3" eb="5">
      <t>ハンテイ</t>
    </rPh>
    <phoneticPr fontId="3"/>
  </si>
  <si>
    <t>40歳</t>
    <rPh sb="2" eb="3">
      <t>サイ</t>
    </rPh>
    <phoneticPr fontId="3"/>
  </si>
  <si>
    <t>42歳</t>
    <rPh sb="2" eb="3">
      <t>サイ</t>
    </rPh>
    <phoneticPr fontId="3"/>
  </si>
  <si>
    <t>44歳</t>
    <rPh sb="2" eb="3">
      <t>サイ</t>
    </rPh>
    <phoneticPr fontId="3"/>
  </si>
  <si>
    <t>46歳</t>
    <rPh sb="2" eb="3">
      <t>サイ</t>
    </rPh>
    <phoneticPr fontId="3"/>
  </si>
  <si>
    <t>48歳</t>
    <rPh sb="2" eb="3">
      <t>サイ</t>
    </rPh>
    <phoneticPr fontId="3"/>
  </si>
  <si>
    <t>※胃がんリスク判定はＨ31年１月から開始.</t>
    <rPh sb="1" eb="2">
      <t>イ</t>
    </rPh>
    <rPh sb="7" eb="9">
      <t>ハンテイ</t>
    </rPh>
    <rPh sb="13" eb="14">
      <t>ネン</t>
    </rPh>
    <rPh sb="15" eb="16">
      <t>ガツ</t>
    </rPh>
    <rPh sb="18" eb="20">
      <t>カイシ</t>
    </rPh>
    <phoneticPr fontId="3"/>
  </si>
  <si>
    <t>令和元年度</t>
    <rPh sb="0" eb="1">
      <t>レイ</t>
    </rPh>
    <rPh sb="1" eb="2">
      <t>ワ</t>
    </rPh>
    <rPh sb="2" eb="3">
      <t>ガン</t>
    </rPh>
    <rPh sb="3" eb="4">
      <t>ネン</t>
    </rPh>
    <rPh sb="4" eb="5">
      <t>ド</t>
    </rPh>
    <phoneticPr fontId="3"/>
  </si>
  <si>
    <t>※内視鏡検査はＨ31年１月から開始.</t>
    <rPh sb="1" eb="4">
      <t>ナイシキョウ</t>
    </rPh>
    <rPh sb="4" eb="6">
      <t>ケンサ</t>
    </rPh>
    <rPh sb="10" eb="11">
      <t>ネン</t>
    </rPh>
    <rPh sb="12" eb="13">
      <t>ガツ</t>
    </rPh>
    <rPh sb="15" eb="17">
      <t>カイシ</t>
    </rPh>
    <phoneticPr fontId="3"/>
  </si>
  <si>
    <t>※要精密検査者については、結果の把握により人数が増減する可能性がある。</t>
    <phoneticPr fontId="3"/>
  </si>
  <si>
    <t>受診者
(合計)</t>
    <rPh sb="0" eb="2">
      <t>ジュシン</t>
    </rPh>
    <rPh sb="2" eb="3">
      <t>シャ</t>
    </rPh>
    <rPh sb="5" eb="7">
      <t>ゴウケイ</t>
    </rPh>
    <phoneticPr fontId="3"/>
  </si>
  <si>
    <t>検査種別受診者内訳</t>
    <rPh sb="0" eb="2">
      <t>ケンサ</t>
    </rPh>
    <rPh sb="2" eb="4">
      <t>シュベツ</t>
    </rPh>
    <rPh sb="4" eb="7">
      <t>ジュシンシャ</t>
    </rPh>
    <rPh sb="7" eb="9">
      <t>ウチワケ</t>
    </rPh>
    <phoneticPr fontId="3"/>
  </si>
  <si>
    <t>胃部エックス
線検査</t>
    <rPh sb="0" eb="2">
      <t>イブ</t>
    </rPh>
    <rPh sb="7" eb="8">
      <t>セン</t>
    </rPh>
    <rPh sb="8" eb="10">
      <t>ケンサ</t>
    </rPh>
    <phoneticPr fontId="3"/>
  </si>
  <si>
    <t>胃内視鏡
検査</t>
    <rPh sb="0" eb="1">
      <t>イ</t>
    </rPh>
    <rPh sb="1" eb="4">
      <t>ナイシキョウ</t>
    </rPh>
    <rPh sb="5" eb="7">
      <t>ケンサ</t>
    </rPh>
    <phoneticPr fontId="3"/>
  </si>
  <si>
    <t>がんの疑い
のある者</t>
  </si>
  <si>
    <t>※要精密検査者については、結果の把握により人数が増減する可能性がある。</t>
    <phoneticPr fontId="3"/>
  </si>
  <si>
    <t>腺腫のあった者</t>
    <rPh sb="0" eb="2">
      <t>センシュ</t>
    </rPh>
    <rPh sb="6" eb="7">
      <t>モノ</t>
    </rPh>
    <phoneticPr fontId="3"/>
  </si>
  <si>
    <t>※要精密検査者については、結果の把握により人数が増減する可能性がある。</t>
    <phoneticPr fontId="3"/>
  </si>
  <si>
    <t>C I N 3 で
あ っ た者</t>
    <rPh sb="15" eb="16">
      <t>モノ</t>
    </rPh>
    <phoneticPr fontId="3"/>
  </si>
  <si>
    <t>A I S で
あった者</t>
    <rPh sb="11" eb="12">
      <t>モノ</t>
    </rPh>
    <phoneticPr fontId="3"/>
  </si>
  <si>
    <t>C I N 2 で
あ っ た者</t>
    <rPh sb="15" eb="16">
      <t>モノ</t>
    </rPh>
    <phoneticPr fontId="3"/>
  </si>
  <si>
    <t>CIN3又はCIN2のいずれかで区別できない者</t>
    <rPh sb="4" eb="5">
      <t>マタ</t>
    </rPh>
    <rPh sb="16" eb="18">
      <t>クベツ</t>
    </rPh>
    <rPh sb="22" eb="23">
      <t>モノ</t>
    </rPh>
    <phoneticPr fontId="3"/>
  </si>
  <si>
    <t>C I N 1 で
あ っ た者</t>
    <rPh sb="15" eb="16">
      <t>モノ</t>
    </rPh>
    <phoneticPr fontId="3"/>
  </si>
  <si>
    <t>がん、AIS及びCIN以外の疾患であった者</t>
    <rPh sb="6" eb="7">
      <t>オヨ</t>
    </rPh>
    <rPh sb="11" eb="13">
      <t>イガイ</t>
    </rPh>
    <rPh sb="14" eb="16">
      <t>シッカン</t>
    </rPh>
    <rPh sb="20" eb="21">
      <t>モノ</t>
    </rPh>
    <phoneticPr fontId="3"/>
  </si>
  <si>
    <t>要精密検査者　　</t>
    <rPh sb="0" eb="1">
      <t>ヨウ</t>
    </rPh>
    <rPh sb="1" eb="3">
      <t>セイミツ</t>
    </rPh>
    <rPh sb="3" eb="5">
      <t>ケンサ</t>
    </rPh>
    <rPh sb="5" eb="6">
      <t>モノ</t>
    </rPh>
    <phoneticPr fontId="3"/>
  </si>
  <si>
    <t>検索内容</t>
    <rPh sb="0" eb="2">
      <t>ケンサク</t>
    </rPh>
    <rPh sb="2" eb="4">
      <t>ナイヨウ</t>
    </rPh>
    <phoneticPr fontId="3"/>
  </si>
  <si>
    <t>マンモのみ</t>
    <phoneticPr fontId="3"/>
  </si>
  <si>
    <t>マンモのみ</t>
    <phoneticPr fontId="3"/>
  </si>
  <si>
    <t>マンモ＋エコー</t>
    <phoneticPr fontId="3"/>
  </si>
  <si>
    <t>合計</t>
    <rPh sb="0" eb="2">
      <t>ゴウケイ</t>
    </rPh>
    <phoneticPr fontId="3"/>
  </si>
  <si>
    <t>45　 ～49</t>
    <phoneticPr fontId="3"/>
  </si>
  <si>
    <t>マンモ＋エコー</t>
    <phoneticPr fontId="3"/>
  </si>
  <si>
    <t>70　 ～74</t>
    <phoneticPr fontId="3"/>
  </si>
  <si>
    <t>※要精密検査者については、結果の把握により人数が増減する可能性がある。</t>
    <phoneticPr fontId="3"/>
  </si>
  <si>
    <t>A
ピロリ （－）
PG （－）</t>
    <phoneticPr fontId="3"/>
  </si>
  <si>
    <t>B
ピロリ （＋）
PG （－）</t>
    <phoneticPr fontId="3"/>
  </si>
  <si>
    <t>C
ピロリ （＋）
PG （＋）</t>
    <phoneticPr fontId="3"/>
  </si>
  <si>
    <t>D
ピロリ （－）
PG （＋）</t>
    <phoneticPr fontId="3"/>
  </si>
  <si>
    <t>　（7）　前 立 腺 が ん （Ｐ Ｓ Ａ） 検 査</t>
    <rPh sb="5" eb="6">
      <t>マエ</t>
    </rPh>
    <rPh sb="7" eb="8">
      <t>タチ</t>
    </rPh>
    <rPh sb="9" eb="10">
      <t>セン</t>
    </rPh>
    <rPh sb="23" eb="24">
      <t>ケン</t>
    </rPh>
    <rPh sb="25" eb="26">
      <t>サ</t>
    </rPh>
    <phoneticPr fontId="3"/>
  </si>
  <si>
    <t>令和元年度</t>
    <rPh sb="0" eb="2">
      <t>レイワ</t>
    </rPh>
    <rPh sb="2" eb="3">
      <t>モト</t>
    </rPh>
    <rPh sb="3" eb="4">
      <t>ネン</t>
    </rPh>
    <rPh sb="4" eb="5">
      <t>ド</t>
    </rPh>
    <phoneticPr fontId="3"/>
  </si>
  <si>
    <t>50歳～54歳</t>
    <rPh sb="2" eb="3">
      <t>サイ</t>
    </rPh>
    <rPh sb="6" eb="7">
      <t>サイ</t>
    </rPh>
    <phoneticPr fontId="3"/>
  </si>
  <si>
    <t>※前立腺がん（ＰＳＡ）はＨ31年4月から開始.</t>
    <rPh sb="1" eb="4">
      <t>ゼンリツセン</t>
    </rPh>
    <rPh sb="15" eb="16">
      <t>ネン</t>
    </rPh>
    <rPh sb="17" eb="18">
      <t>ガツ</t>
    </rPh>
    <rPh sb="20" eb="22">
      <t>カイシ</t>
    </rPh>
    <phoneticPr fontId="3"/>
  </si>
  <si>
    <t>55　 ～59</t>
    <phoneticPr fontId="3"/>
  </si>
  <si>
    <t>60　 ～64</t>
    <phoneticPr fontId="3"/>
  </si>
  <si>
    <t>※要精密検査者については、結果の把握により人数が増減する可能性がある。</t>
    <phoneticPr fontId="3"/>
  </si>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</sst>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0%"/>
    <numFmt numFmtId="177" formatCode="#,##0;_ * \-#,##0_ ;&quot;-&quot;;_ @_ "/>
    <numFmt numFmtId="178" formatCode="#,##0_);[Red]\(#,##0\)"/>
    <numFmt numFmtId="179" formatCode="0.0%\ "/>
    <numFmt numFmtId="180" formatCode="_-* #,##0_-;\-* #,##0_-;_-* &quot;-&quot;_-;_-@_-"/>
    <numFmt numFmtId="181" formatCode="0.000%"/>
  </numFmts>
  <fonts count="17">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sz val="11"/>
      <color rgb="FFFF0000"/>
      <name val="ＭＳ Ｐ明朝"/>
      <family val="1"/>
      <charset val="128"/>
    </font>
    <font>
      <sz val="10"/>
      <name val="ＭＳ Ｐゴシック"/>
      <family val="3"/>
      <charset val="128"/>
    </font>
    <font>
      <sz val="14"/>
      <name val="ＭＳ Ｐ明朝"/>
      <family val="1"/>
      <charset val="128"/>
    </font>
    <font>
      <sz val="14.5"/>
      <name val="ＭＳ Ｐゴシック"/>
      <family val="3"/>
      <charset val="128"/>
    </font>
    <font>
      <sz val="8"/>
      <name val="ＭＳ Ｐゴシック"/>
      <family val="3"/>
      <charset val="128"/>
    </font>
    <font>
      <sz val="8"/>
      <name val="ＭＳ Ｐ明朝"/>
      <family val="1"/>
      <charset val="128"/>
    </font>
    <font>
      <sz val="10"/>
      <name val="ＭＳ 明朝"/>
      <family val="1"/>
      <charset val="128"/>
    </font>
    <font>
      <sz val="10"/>
      <color indexed="8"/>
      <name val="ＭＳ Ｐ明朝"/>
      <family val="1"/>
      <charset val="128"/>
    </font>
    <font>
      <sz val="11"/>
      <name val="ＭＳ Ｐゴシック"/>
      <family val="3"/>
      <charset val="128"/>
      <scheme val="major"/>
    </font>
  </fonts>
  <fills count="2">
    <fill>
      <patternFill patternType="none"/>
    </fill>
    <fill>
      <patternFill patternType="gray125"/>
    </fill>
  </fills>
  <borders count="42">
    <border>
      <left/>
      <right/>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diagonal/>
    </border>
    <border>
      <left style="hair">
        <color indexed="64"/>
      </left>
      <right/>
      <top style="thin">
        <color indexed="64"/>
      </top>
      <bottom/>
      <diagonal/>
    </border>
    <border diagonalUp="1">
      <left style="hair">
        <color indexed="64"/>
      </left>
      <right style="hair">
        <color indexed="64"/>
      </right>
      <top style="thin">
        <color indexed="64"/>
      </top>
      <bottom/>
      <diagonal style="hair">
        <color indexed="64"/>
      </diagonal>
    </border>
    <border diagonalUp="1">
      <left style="hair">
        <color indexed="64"/>
      </left>
      <right/>
      <top style="thin">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top/>
      <bottom/>
      <diagonal style="hair">
        <color indexed="64"/>
      </diagonal>
    </border>
    <border diagonalUp="1">
      <left style="hair">
        <color indexed="64"/>
      </left>
      <right style="hair">
        <color indexed="64"/>
      </right>
      <top/>
      <bottom style="thin">
        <color indexed="64"/>
      </bottom>
      <diagonal style="hair">
        <color indexed="64"/>
      </diagonal>
    </border>
    <border diagonalUp="1">
      <left style="hair">
        <color indexed="64"/>
      </left>
      <right/>
      <top/>
      <bottom style="thin">
        <color indexed="64"/>
      </bottom>
      <diagonal style="hair">
        <color indexed="64"/>
      </diagonal>
    </border>
    <border>
      <left style="double">
        <color indexed="64"/>
      </left>
      <right/>
      <top style="thin">
        <color indexed="64"/>
      </top>
      <bottom style="hair">
        <color indexed="64"/>
      </bottom>
      <diagonal/>
    </border>
    <border>
      <left style="double">
        <color indexed="64"/>
      </left>
      <right/>
      <top style="hair">
        <color indexed="64"/>
      </top>
      <bottom/>
      <diagonal/>
    </border>
    <border>
      <left style="double">
        <color indexed="64"/>
      </left>
      <right/>
      <top/>
      <bottom/>
      <diagonal/>
    </border>
    <border>
      <left style="double">
        <color indexed="64"/>
      </left>
      <right/>
      <top/>
      <bottom style="thin">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357">
    <xf numFmtId="0" fontId="0" fillId="0" borderId="0" xfId="0"/>
    <xf numFmtId="0" fontId="2" fillId="0" borderId="0" xfId="0" applyFont="1" applyFill="1" applyAlignment="1">
      <alignment horizontal="left" vertical="center"/>
    </xf>
    <xf numFmtId="0" fontId="1" fillId="0" borderId="0" xfId="0" applyFont="1" applyFill="1" applyAlignment="1">
      <alignment horizontal="left" vertical="center"/>
    </xf>
    <xf numFmtId="0" fontId="4" fillId="0" borderId="0" xfId="0" applyFont="1" applyFill="1"/>
    <xf numFmtId="0" fontId="4" fillId="0" borderId="0" xfId="0" applyFont="1" applyFill="1" applyBorder="1" applyAlignment="1">
      <alignment horizontal="left" vertical="center"/>
    </xf>
    <xf numFmtId="0" fontId="4" fillId="0" borderId="0" xfId="0" applyFont="1" applyFill="1" applyBorder="1"/>
    <xf numFmtId="0" fontId="4" fillId="0" borderId="0" xfId="0" applyFont="1" applyFill="1" applyBorder="1" applyAlignment="1">
      <alignment horizontal="right" vertical="center"/>
    </xf>
    <xf numFmtId="0" fontId="5" fillId="0" borderId="0" xfId="0" applyFont="1" applyFill="1" applyBorder="1" applyAlignment="1">
      <alignment horizontal="right" vertical="center"/>
    </xf>
    <xf numFmtId="0" fontId="6" fillId="0" borderId="9" xfId="0" applyFont="1" applyFill="1" applyBorder="1" applyAlignment="1">
      <alignment horizontal="distributed" vertical="center" justifyLastLine="1"/>
    </xf>
    <xf numFmtId="0" fontId="6" fillId="0" borderId="9" xfId="0" applyFont="1" applyFill="1" applyBorder="1" applyAlignment="1">
      <alignment horizontal="center" vertical="center" wrapText="1"/>
    </xf>
    <xf numFmtId="0" fontId="6" fillId="0" borderId="10" xfId="0" applyFont="1" applyFill="1" applyBorder="1" applyAlignment="1">
      <alignment horizontal="distributed" vertical="center" justifyLastLine="1"/>
    </xf>
    <xf numFmtId="41" fontId="1" fillId="0" borderId="9" xfId="0" applyNumberFormat="1" applyFont="1" applyFill="1" applyBorder="1" applyAlignment="1"/>
    <xf numFmtId="41" fontId="1" fillId="0" borderId="10" xfId="0" applyNumberFormat="1" applyFont="1" applyFill="1" applyBorder="1" applyAlignment="1"/>
    <xf numFmtId="41" fontId="4" fillId="0" borderId="0" xfId="0" applyNumberFormat="1" applyFont="1" applyFill="1" applyBorder="1"/>
    <xf numFmtId="0" fontId="5" fillId="0" borderId="0" xfId="0"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alignment horizontal="distributed"/>
    </xf>
    <xf numFmtId="41" fontId="1" fillId="0" borderId="8" xfId="0" applyNumberFormat="1" applyFont="1" applyFill="1" applyBorder="1" applyAlignment="1"/>
    <xf numFmtId="41" fontId="1" fillId="0" borderId="15" xfId="0" applyNumberFormat="1" applyFont="1" applyFill="1" applyBorder="1" applyAlignment="1"/>
    <xf numFmtId="0" fontId="4" fillId="0" borderId="0" xfId="0" applyFont="1" applyFill="1" applyBorder="1" applyAlignment="1"/>
    <xf numFmtId="41" fontId="4" fillId="0" borderId="13" xfId="0" applyNumberFormat="1" applyFont="1" applyFill="1" applyBorder="1" applyAlignment="1"/>
    <xf numFmtId="41" fontId="4" fillId="0" borderId="16" xfId="0" applyNumberFormat="1" applyFont="1" applyFill="1" applyBorder="1" applyAlignment="1"/>
    <xf numFmtId="41" fontId="4" fillId="0" borderId="14" xfId="0" applyNumberFormat="1" applyFont="1" applyFill="1" applyBorder="1" applyAlignment="1"/>
    <xf numFmtId="0" fontId="5" fillId="0" borderId="17" xfId="0" applyFont="1" applyFill="1" applyBorder="1" applyAlignment="1">
      <alignment horizontal="center"/>
    </xf>
    <xf numFmtId="0" fontId="5" fillId="0" borderId="17" xfId="0" applyFont="1" applyFill="1" applyBorder="1" applyAlignment="1">
      <alignment horizontal="distributed"/>
    </xf>
    <xf numFmtId="41" fontId="4" fillId="0" borderId="18" xfId="0" applyNumberFormat="1" applyFont="1" applyFill="1" applyBorder="1" applyAlignment="1"/>
    <xf numFmtId="41" fontId="4" fillId="0" borderId="19" xfId="0" applyNumberFormat="1" applyFont="1" applyFill="1" applyBorder="1" applyAlignment="1"/>
    <xf numFmtId="0" fontId="5" fillId="0" borderId="0" xfId="0" applyFont="1" applyFill="1" applyAlignment="1">
      <alignment horizontal="right" vertical="center"/>
    </xf>
    <xf numFmtId="0" fontId="5" fillId="0" borderId="0" xfId="0" applyFont="1" applyFill="1" applyAlignment="1">
      <alignment horizontal="right"/>
    </xf>
    <xf numFmtId="41" fontId="4" fillId="0" borderId="0" xfId="0" applyNumberFormat="1" applyFont="1" applyFill="1"/>
    <xf numFmtId="176" fontId="4" fillId="0" borderId="0" xfId="1" applyNumberFormat="1" applyFont="1" applyFill="1" applyBorder="1"/>
    <xf numFmtId="41" fontId="4" fillId="0" borderId="0" xfId="0" applyNumberFormat="1" applyFont="1" applyFill="1" applyBorder="1" applyAlignment="1"/>
    <xf numFmtId="0" fontId="4" fillId="0" borderId="0" xfId="0" applyFont="1" applyFill="1" applyAlignment="1"/>
    <xf numFmtId="0" fontId="6" fillId="0" borderId="16" xfId="0" applyFont="1" applyFill="1" applyBorder="1" applyAlignment="1">
      <alignment horizontal="distributed" vertical="center" justifyLastLine="1"/>
    </xf>
    <xf numFmtId="0" fontId="5" fillId="0" borderId="0" xfId="0" applyFont="1" applyFill="1" applyBorder="1" applyAlignment="1"/>
    <xf numFmtId="0" fontId="5" fillId="0" borderId="0" xfId="0" applyFont="1" applyFill="1"/>
    <xf numFmtId="0" fontId="2"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5" fillId="0" borderId="21" xfId="0" applyFont="1" applyFill="1" applyBorder="1" applyAlignment="1">
      <alignment horizontal="distributed" vertical="center" justifyLastLine="1"/>
    </xf>
    <xf numFmtId="0" fontId="5" fillId="0" borderId="2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distributed" vertical="center" justifyLastLine="1"/>
    </xf>
    <xf numFmtId="41" fontId="1" fillId="0" borderId="9" xfId="0" applyNumberFormat="1" applyFont="1" applyFill="1" applyBorder="1" applyAlignment="1">
      <alignment vertical="center"/>
    </xf>
    <xf numFmtId="41" fontId="1" fillId="0" borderId="10" xfId="0" applyNumberFormat="1" applyFont="1" applyFill="1" applyBorder="1" applyAlignment="1">
      <alignment vertical="center"/>
    </xf>
    <xf numFmtId="0" fontId="5" fillId="0" borderId="23" xfId="0" applyFont="1" applyFill="1" applyBorder="1" applyAlignment="1">
      <alignment horizontal="center" vertical="center"/>
    </xf>
    <xf numFmtId="41" fontId="1" fillId="0" borderId="22" xfId="0" applyNumberFormat="1" applyFont="1" applyFill="1" applyBorder="1" applyAlignment="1">
      <alignment vertical="center"/>
    </xf>
    <xf numFmtId="41" fontId="4" fillId="0" borderId="22" xfId="0" applyNumberFormat="1" applyFont="1" applyFill="1" applyBorder="1" applyAlignment="1">
      <alignment vertical="center"/>
    </xf>
    <xf numFmtId="41" fontId="4" fillId="0" borderId="16" xfId="0" applyNumberFormat="1" applyFont="1" applyFill="1" applyBorder="1" applyAlignment="1">
      <alignment vertical="center"/>
    </xf>
    <xf numFmtId="0" fontId="5" fillId="0" borderId="24" xfId="0" applyFont="1" applyFill="1" applyBorder="1" applyAlignment="1">
      <alignment horizontal="center" vertical="center"/>
    </xf>
    <xf numFmtId="41" fontId="1" fillId="0" borderId="18" xfId="0" applyNumberFormat="1" applyFont="1" applyFill="1" applyBorder="1" applyAlignment="1">
      <alignment vertical="center"/>
    </xf>
    <xf numFmtId="41" fontId="4" fillId="0" borderId="18" xfId="0" applyNumberFormat="1" applyFont="1" applyFill="1" applyBorder="1" applyAlignment="1">
      <alignment vertical="center"/>
    </xf>
    <xf numFmtId="41" fontId="4" fillId="0" borderId="19" xfId="0" applyNumberFormat="1" applyFont="1" applyFill="1" applyBorder="1" applyAlignment="1">
      <alignment vertical="center"/>
    </xf>
    <xf numFmtId="0" fontId="5" fillId="0" borderId="0" xfId="0" applyFont="1" applyFill="1" applyAlignment="1"/>
    <xf numFmtId="0" fontId="4" fillId="0" borderId="0" xfId="0" applyFont="1" applyFill="1" applyAlignment="1">
      <alignment horizontal="right"/>
    </xf>
    <xf numFmtId="0" fontId="8" fillId="0" borderId="0" xfId="0" applyFont="1" applyFill="1" applyAlignment="1">
      <alignment vertical="center"/>
    </xf>
    <xf numFmtId="0" fontId="1" fillId="0" borderId="0" xfId="0" applyFont="1" applyFill="1" applyAlignment="1">
      <alignment vertical="center"/>
    </xf>
    <xf numFmtId="0" fontId="5" fillId="0" borderId="21" xfId="0" applyFont="1" applyFill="1" applyBorder="1" applyAlignment="1">
      <alignment horizontal="center" vertical="center"/>
    </xf>
    <xf numFmtId="0" fontId="5" fillId="0" borderId="26" xfId="0" applyFont="1" applyFill="1" applyBorder="1" applyAlignment="1">
      <alignment horizontal="center" vertical="center"/>
    </xf>
    <xf numFmtId="41" fontId="1" fillId="0" borderId="27" xfId="0" applyNumberFormat="1" applyFont="1" applyFill="1" applyBorder="1" applyAlignment="1">
      <alignment vertical="center"/>
    </xf>
    <xf numFmtId="41" fontId="4" fillId="0" borderId="27" xfId="0" applyNumberFormat="1" applyFont="1" applyFill="1" applyBorder="1" applyAlignment="1">
      <alignment vertical="center"/>
    </xf>
    <xf numFmtId="41" fontId="4" fillId="0" borderId="28" xfId="0" applyNumberFormat="1" applyFont="1" applyFill="1" applyBorder="1" applyAlignment="1">
      <alignment vertical="center"/>
    </xf>
    <xf numFmtId="0" fontId="1" fillId="0" borderId="29" xfId="0" applyFont="1" applyFill="1" applyBorder="1" applyAlignment="1">
      <alignment vertical="center"/>
    </xf>
    <xf numFmtId="0" fontId="1" fillId="0" borderId="0" xfId="0" applyFont="1" applyFill="1" applyAlignment="1"/>
    <xf numFmtId="0" fontId="5" fillId="0" borderId="12" xfId="0" applyFont="1" applyFill="1" applyBorder="1" applyAlignment="1">
      <alignment horizontal="distributed" vertical="center"/>
    </xf>
    <xf numFmtId="0" fontId="9" fillId="0" borderId="0" xfId="0" applyFont="1" applyFill="1" applyBorder="1" applyAlignment="1">
      <alignment horizontal="distributed" vertical="center"/>
    </xf>
    <xf numFmtId="0" fontId="5" fillId="0" borderId="0" xfId="0" applyFont="1" applyFill="1" applyBorder="1" applyAlignment="1">
      <alignment horizontal="distributed" vertical="center" shrinkToFit="1"/>
    </xf>
    <xf numFmtId="41" fontId="4" fillId="0" borderId="13" xfId="0" applyNumberFormat="1" applyFont="1" applyFill="1" applyBorder="1" applyAlignment="1">
      <alignment vertical="center"/>
    </xf>
    <xf numFmtId="41" fontId="4" fillId="0" borderId="14" xfId="0" applyNumberFormat="1" applyFont="1" applyFill="1" applyBorder="1" applyAlignment="1">
      <alignment vertical="center"/>
    </xf>
    <xf numFmtId="0" fontId="9" fillId="0" borderId="17" xfId="0" applyFont="1" applyFill="1" applyBorder="1" applyAlignment="1">
      <alignment horizontal="distributed" vertical="center"/>
    </xf>
    <xf numFmtId="41" fontId="4" fillId="0" borderId="18" xfId="0" applyNumberFormat="1" applyFont="1" applyFill="1" applyBorder="1" applyAlignment="1">
      <alignment horizontal="right" vertical="center"/>
    </xf>
    <xf numFmtId="41" fontId="4" fillId="0" borderId="19" xfId="0" applyNumberFormat="1" applyFont="1" applyFill="1" applyBorder="1" applyAlignment="1">
      <alignment horizontal="right" vertical="center"/>
    </xf>
    <xf numFmtId="0" fontId="10" fillId="0" borderId="0" xfId="0" applyFont="1" applyFill="1" applyAlignment="1">
      <alignment horizontal="left"/>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23" xfId="0" applyFont="1" applyFill="1" applyBorder="1" applyAlignment="1">
      <alignment horizontal="distributed" vertical="center"/>
    </xf>
    <xf numFmtId="177" fontId="4" fillId="0" borderId="0" xfId="0" applyNumberFormat="1" applyFont="1" applyFill="1"/>
    <xf numFmtId="0" fontId="5" fillId="0" borderId="30" xfId="0" applyFont="1" applyFill="1" applyBorder="1" applyAlignment="1">
      <alignment horizontal="distributed" vertical="center"/>
    </xf>
    <xf numFmtId="0" fontId="5" fillId="0" borderId="30" xfId="0" applyFont="1" applyFill="1" applyBorder="1" applyAlignment="1">
      <alignment horizontal="distributed" vertical="center" wrapText="1"/>
    </xf>
    <xf numFmtId="0" fontId="5" fillId="0" borderId="24" xfId="0" applyFont="1" applyFill="1" applyBorder="1" applyAlignment="1">
      <alignment horizontal="distributed" vertical="center"/>
    </xf>
    <xf numFmtId="0" fontId="9" fillId="0" borderId="0" xfId="0" applyFont="1" applyFill="1" applyAlignment="1">
      <alignment horizontal="right" vertical="center"/>
    </xf>
    <xf numFmtId="0" fontId="4" fillId="0" borderId="12" xfId="0" applyFont="1" applyFill="1" applyBorder="1" applyAlignment="1">
      <alignment horizontal="distributed" vertical="center"/>
    </xf>
    <xf numFmtId="0" fontId="4" fillId="0" borderId="30" xfId="0" applyFont="1" applyBorder="1" applyAlignment="1">
      <alignment horizontal="distributed" vertical="center"/>
    </xf>
    <xf numFmtId="0" fontId="4" fillId="0" borderId="24" xfId="0" applyFont="1" applyBorder="1" applyAlignment="1">
      <alignment horizontal="distributed" vertical="center"/>
    </xf>
    <xf numFmtId="0" fontId="11" fillId="0" borderId="0" xfId="0" applyFont="1" applyFill="1" applyAlignment="1">
      <alignment horizontal="left" vertical="center"/>
    </xf>
    <xf numFmtId="14" fontId="4" fillId="0" borderId="0" xfId="0" applyNumberFormat="1" applyFont="1" applyFill="1" applyAlignment="1">
      <alignment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178" fontId="12" fillId="0" borderId="22" xfId="0" applyNumberFormat="1" applyFont="1" applyFill="1" applyBorder="1" applyAlignment="1">
      <alignment vertical="center"/>
    </xf>
    <xf numFmtId="178" fontId="13" fillId="0" borderId="22" xfId="0" applyNumberFormat="1" applyFont="1" applyFill="1" applyBorder="1" applyAlignment="1">
      <alignment vertical="center"/>
    </xf>
    <xf numFmtId="178" fontId="13" fillId="0" borderId="16" xfId="0" applyNumberFormat="1" applyFont="1" applyFill="1" applyBorder="1" applyAlignment="1">
      <alignment vertical="center"/>
    </xf>
    <xf numFmtId="178" fontId="12" fillId="0" borderId="13" xfId="0" applyNumberFormat="1" applyFont="1" applyFill="1" applyBorder="1" applyAlignment="1">
      <alignment vertical="center"/>
    </xf>
    <xf numFmtId="178" fontId="13" fillId="0" borderId="13" xfId="0" applyNumberFormat="1" applyFont="1" applyFill="1" applyBorder="1" applyAlignment="1">
      <alignment vertical="center"/>
    </xf>
    <xf numFmtId="178" fontId="13" fillId="0" borderId="14" xfId="0" applyNumberFormat="1" applyFont="1" applyFill="1" applyBorder="1" applyAlignment="1">
      <alignment vertical="center"/>
    </xf>
    <xf numFmtId="176" fontId="12" fillId="0" borderId="18" xfId="0" applyNumberFormat="1" applyFont="1" applyFill="1" applyBorder="1" applyAlignment="1">
      <alignment vertical="center"/>
    </xf>
    <xf numFmtId="176" fontId="13" fillId="0" borderId="18" xfId="0" applyNumberFormat="1" applyFont="1" applyFill="1" applyBorder="1" applyAlignment="1">
      <alignment vertical="center"/>
    </xf>
    <xf numFmtId="176" fontId="13" fillId="0" borderId="18" xfId="0" applyNumberFormat="1" applyFont="1" applyFill="1" applyBorder="1" applyAlignment="1">
      <alignment horizontal="center" vertical="center"/>
    </xf>
    <xf numFmtId="176" fontId="13" fillId="0" borderId="19" xfId="0" applyNumberFormat="1" applyFont="1" applyFill="1" applyBorder="1" applyAlignment="1">
      <alignment horizontal="center" vertical="center"/>
    </xf>
    <xf numFmtId="178" fontId="12" fillId="0" borderId="3" xfId="0" applyNumberFormat="1" applyFont="1" applyFill="1" applyBorder="1" applyAlignment="1">
      <alignment vertical="center"/>
    </xf>
    <xf numFmtId="178" fontId="13" fillId="0" borderId="3" xfId="0" applyNumberFormat="1" applyFont="1" applyFill="1" applyBorder="1" applyAlignment="1">
      <alignment vertical="center"/>
    </xf>
    <xf numFmtId="178" fontId="13" fillId="0" borderId="31" xfId="0" applyNumberFormat="1" applyFont="1" applyFill="1" applyBorder="1" applyAlignment="1">
      <alignment vertical="center"/>
    </xf>
    <xf numFmtId="178" fontId="12" fillId="0" borderId="18" xfId="0" applyNumberFormat="1" applyFont="1" applyFill="1" applyBorder="1" applyAlignment="1">
      <alignment vertical="center"/>
    </xf>
    <xf numFmtId="178" fontId="13" fillId="0" borderId="18" xfId="0" applyNumberFormat="1" applyFont="1" applyFill="1" applyBorder="1" applyAlignment="1">
      <alignment vertical="center"/>
    </xf>
    <xf numFmtId="178" fontId="13" fillId="0" borderId="19" xfId="0" applyNumberFormat="1" applyFont="1" applyFill="1" applyBorder="1" applyAlignment="1">
      <alignment vertical="center"/>
    </xf>
    <xf numFmtId="176" fontId="13" fillId="0" borderId="19" xfId="0" applyNumberFormat="1" applyFont="1" applyFill="1" applyBorder="1" applyAlignment="1">
      <alignment vertical="center"/>
    </xf>
    <xf numFmtId="177" fontId="12" fillId="0" borderId="13" xfId="0" applyNumberFormat="1" applyFont="1" applyFill="1" applyBorder="1" applyAlignment="1">
      <alignment vertical="center"/>
    </xf>
    <xf numFmtId="177" fontId="13" fillId="0" borderId="13" xfId="0" applyNumberFormat="1" applyFont="1" applyFill="1" applyBorder="1" applyAlignment="1">
      <alignment vertical="center"/>
    </xf>
    <xf numFmtId="177" fontId="13" fillId="0" borderId="14" xfId="0" applyNumberFormat="1" applyFont="1" applyFill="1" applyBorder="1" applyAlignment="1">
      <alignment vertical="center"/>
    </xf>
    <xf numFmtId="0" fontId="4" fillId="0" borderId="0" xfId="0" applyFont="1" applyFill="1" applyAlignment="1">
      <alignment horizontal="right" vertical="top"/>
    </xf>
    <xf numFmtId="0" fontId="6" fillId="0" borderId="0" xfId="0" applyFont="1" applyFill="1" applyBorder="1" applyAlignment="1">
      <alignment horizontal="distributed" vertical="center" wrapText="1"/>
    </xf>
    <xf numFmtId="178" fontId="12" fillId="0" borderId="0" xfId="0" applyNumberFormat="1" applyFont="1" applyFill="1" applyBorder="1" applyAlignment="1">
      <alignment vertical="center"/>
    </xf>
    <xf numFmtId="0" fontId="5" fillId="0" borderId="9" xfId="0" applyFont="1" applyFill="1" applyBorder="1" applyAlignment="1">
      <alignment horizontal="distributed" vertical="center" justifyLastLine="1"/>
    </xf>
    <xf numFmtId="0" fontId="2" fillId="0" borderId="0" xfId="0" applyFont="1" applyFill="1" applyAlignment="1">
      <alignment vertical="center"/>
    </xf>
    <xf numFmtId="0" fontId="1" fillId="0" borderId="0" xfId="0" applyFont="1" applyFill="1" applyAlignment="1">
      <alignment vertical="center"/>
    </xf>
    <xf numFmtId="0" fontId="0" fillId="0" borderId="0" xfId="0" applyFill="1"/>
    <xf numFmtId="0" fontId="14" fillId="0" borderId="0" xfId="0" applyFont="1" applyFill="1" applyAlignment="1">
      <alignment horizontal="center"/>
    </xf>
    <xf numFmtId="0" fontId="5" fillId="0" borderId="16" xfId="0" applyFont="1" applyFill="1" applyBorder="1" applyAlignment="1">
      <alignment horizontal="center" vertical="center"/>
    </xf>
    <xf numFmtId="177" fontId="9" fillId="0" borderId="16" xfId="0" applyNumberFormat="1" applyFont="1" applyFill="1" applyBorder="1" applyAlignment="1">
      <alignment vertical="center"/>
    </xf>
    <xf numFmtId="177" fontId="0" fillId="0" borderId="0" xfId="0" applyNumberFormat="1" applyFill="1"/>
    <xf numFmtId="0" fontId="6" fillId="0" borderId="0" xfId="0" applyFont="1" applyFill="1" applyAlignment="1"/>
    <xf numFmtId="0" fontId="7" fillId="0" borderId="0" xfId="0" applyFont="1" applyFill="1" applyAlignment="1"/>
    <xf numFmtId="0" fontId="0" fillId="0" borderId="0" xfId="0" applyFill="1" applyAlignment="1"/>
    <xf numFmtId="0" fontId="5" fillId="0" borderId="0" xfId="0" applyFont="1" applyFill="1" applyAlignment="1">
      <alignment horizontal="left"/>
    </xf>
    <xf numFmtId="0" fontId="6" fillId="0" borderId="0" xfId="0" applyFont="1" applyFill="1" applyAlignment="1">
      <alignment horizontal="right"/>
    </xf>
    <xf numFmtId="0" fontId="5" fillId="0" borderId="0" xfId="0" applyFont="1" applyFill="1" applyAlignment="1">
      <alignment horizontal="left" vertical="center"/>
    </xf>
    <xf numFmtId="0" fontId="5" fillId="0" borderId="10" xfId="0" applyFont="1" applyFill="1" applyBorder="1" applyAlignment="1">
      <alignment horizontal="distributed" vertical="center" justifyLastLine="1"/>
    </xf>
    <xf numFmtId="41" fontId="4" fillId="0" borderId="22" xfId="0" applyNumberFormat="1" applyFont="1" applyFill="1" applyBorder="1" applyAlignment="1"/>
    <xf numFmtId="41" fontId="4" fillId="0" borderId="13" xfId="0" applyNumberFormat="1" applyFont="1" applyFill="1" applyBorder="1" applyAlignment="1">
      <alignment horizontal="right"/>
    </xf>
    <xf numFmtId="41" fontId="4" fillId="0" borderId="14" xfId="0" applyNumberFormat="1" applyFont="1" applyFill="1" applyBorder="1" applyAlignment="1">
      <alignment horizontal="right"/>
    </xf>
    <xf numFmtId="0" fontId="1" fillId="0" borderId="0" xfId="0" applyFont="1" applyFill="1" applyBorder="1" applyAlignment="1">
      <alignment vertical="center"/>
    </xf>
    <xf numFmtId="0" fontId="9" fillId="0" borderId="0" xfId="0" applyFont="1" applyFill="1" applyBorder="1" applyAlignment="1">
      <alignment horizont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5" fillId="0" borderId="4"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distributed" vertical="center"/>
    </xf>
    <xf numFmtId="0" fontId="9" fillId="0" borderId="20" xfId="0" applyFont="1"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15" fillId="0" borderId="0" xfId="0" applyFont="1" applyFill="1"/>
    <xf numFmtId="0" fontId="4" fillId="0" borderId="0" xfId="0" applyNumberFormat="1" applyFont="1" applyFill="1"/>
    <xf numFmtId="0" fontId="0" fillId="0" borderId="0" xfId="0" applyFont="1" applyFill="1"/>
    <xf numFmtId="0" fontId="0" fillId="0" borderId="0" xfId="0" applyFont="1" applyFill="1" applyAlignment="1"/>
    <xf numFmtId="0" fontId="0" fillId="0" borderId="0" xfId="0" applyFont="1" applyFill="1" applyBorder="1"/>
    <xf numFmtId="0" fontId="6" fillId="0" borderId="9" xfId="0" applyFont="1" applyFill="1" applyBorder="1" applyAlignment="1">
      <alignment horizontal="distributed" vertical="center" wrapText="1" justifyLastLine="1"/>
    </xf>
    <xf numFmtId="0" fontId="6" fillId="0" borderId="10" xfId="0" applyFont="1" applyFill="1" applyBorder="1" applyAlignment="1">
      <alignment horizontal="distributed" vertical="center" wrapText="1" justifyLastLine="1"/>
    </xf>
    <xf numFmtId="180" fontId="16" fillId="0" borderId="9" xfId="0" applyNumberFormat="1" applyFont="1" applyFill="1" applyBorder="1" applyAlignment="1"/>
    <xf numFmtId="180" fontId="16" fillId="0" borderId="10" xfId="0" applyNumberFormat="1" applyFont="1" applyFill="1" applyBorder="1" applyAlignment="1"/>
    <xf numFmtId="180" fontId="4" fillId="0" borderId="0" xfId="0" applyNumberFormat="1" applyFont="1" applyFill="1" applyBorder="1"/>
    <xf numFmtId="180" fontId="4" fillId="0" borderId="13" xfId="0" applyNumberFormat="1" applyFont="1" applyFill="1" applyBorder="1" applyAlignment="1"/>
    <xf numFmtId="180" fontId="4" fillId="0" borderId="14" xfId="0" applyNumberFormat="1" applyFont="1" applyFill="1" applyBorder="1" applyAlignment="1"/>
    <xf numFmtId="180" fontId="4" fillId="0" borderId="8" xfId="0" applyNumberFormat="1" applyFont="1" applyFill="1" applyBorder="1" applyAlignment="1"/>
    <xf numFmtId="180" fontId="4" fillId="0" borderId="15" xfId="0" applyNumberFormat="1" applyFont="1" applyFill="1" applyBorder="1" applyAlignment="1"/>
    <xf numFmtId="180" fontId="4" fillId="0" borderId="0" xfId="0" applyNumberFormat="1" applyFont="1" applyFill="1" applyBorder="1" applyAlignment="1"/>
    <xf numFmtId="0" fontId="4" fillId="0" borderId="8" xfId="0" applyFont="1" applyFill="1" applyBorder="1"/>
    <xf numFmtId="180" fontId="4" fillId="0" borderId="22" xfId="0" applyNumberFormat="1" applyFont="1" applyFill="1" applyBorder="1" applyAlignment="1"/>
    <xf numFmtId="180" fontId="4" fillId="0" borderId="18" xfId="0" applyNumberFormat="1" applyFont="1" applyFill="1" applyBorder="1" applyAlignment="1"/>
    <xf numFmtId="0" fontId="4" fillId="0" borderId="19" xfId="0" applyFont="1" applyFill="1" applyBorder="1" applyAlignment="1"/>
    <xf numFmtId="0" fontId="4" fillId="0" borderId="18" xfId="0" applyFont="1" applyFill="1" applyBorder="1" applyAlignment="1"/>
    <xf numFmtId="0" fontId="4" fillId="0" borderId="17" xfId="0" applyFont="1" applyFill="1" applyBorder="1" applyAlignment="1"/>
    <xf numFmtId="0" fontId="5" fillId="0" borderId="0" xfId="0" applyFont="1" applyFill="1" applyBorder="1" applyAlignment="1">
      <alignment horizontal="distributed"/>
    </xf>
    <xf numFmtId="0" fontId="5" fillId="0" borderId="12" xfId="0" applyFont="1" applyFill="1" applyBorder="1" applyAlignment="1">
      <alignment horizontal="distributed" justifyLastLine="1"/>
    </xf>
    <xf numFmtId="0" fontId="6" fillId="0" borderId="9"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41" fontId="4" fillId="0" borderId="8" xfId="0" applyNumberFormat="1" applyFont="1" applyFill="1" applyBorder="1"/>
    <xf numFmtId="180" fontId="4" fillId="0" borderId="16" xfId="0" applyNumberFormat="1" applyFont="1" applyFill="1" applyBorder="1" applyAlignment="1"/>
    <xf numFmtId="180" fontId="4" fillId="0" borderId="19" xfId="0" applyNumberFormat="1" applyFont="1" applyFill="1" applyBorder="1" applyAlignment="1"/>
    <xf numFmtId="180" fontId="1" fillId="0" borderId="9" xfId="0" applyNumberFormat="1" applyFont="1" applyFill="1" applyBorder="1" applyAlignment="1"/>
    <xf numFmtId="180" fontId="1" fillId="0" borderId="10" xfId="0" applyNumberFormat="1" applyFont="1" applyFill="1" applyBorder="1" applyAlignment="1"/>
    <xf numFmtId="0" fontId="5" fillId="0" borderId="9" xfId="0" applyFont="1" applyFill="1" applyBorder="1" applyAlignment="1"/>
    <xf numFmtId="180" fontId="4" fillId="0" borderId="9" xfId="0" applyNumberFormat="1" applyFont="1" applyFill="1" applyBorder="1" applyAlignment="1"/>
    <xf numFmtId="180" fontId="4" fillId="0" borderId="10" xfId="0" applyNumberFormat="1" applyFont="1" applyFill="1" applyBorder="1" applyAlignment="1"/>
    <xf numFmtId="0" fontId="5" fillId="0" borderId="12" xfId="0" applyFont="1" applyFill="1" applyBorder="1" applyAlignment="1"/>
    <xf numFmtId="180" fontId="4" fillId="0" borderId="0" xfId="0" applyNumberFormat="1" applyFont="1" applyFill="1"/>
    <xf numFmtId="181" fontId="4" fillId="0" borderId="0" xfId="0" applyNumberFormat="1" applyFont="1" applyFill="1"/>
    <xf numFmtId="177" fontId="5" fillId="0" borderId="14" xfId="0" applyNumberFormat="1" applyFont="1" applyFill="1" applyBorder="1" applyAlignment="1">
      <alignment vertical="center"/>
    </xf>
    <xf numFmtId="177" fontId="0" fillId="0" borderId="9" xfId="0" applyNumberFormat="1" applyFont="1" applyFill="1" applyBorder="1" applyAlignment="1">
      <alignment vertical="center"/>
    </xf>
    <xf numFmtId="177" fontId="0" fillId="0" borderId="10" xfId="0" applyNumberFormat="1" applyFont="1" applyFill="1" applyBorder="1" applyAlignment="1">
      <alignment vertical="center"/>
    </xf>
    <xf numFmtId="177" fontId="4" fillId="0" borderId="22" xfId="0" applyNumberFormat="1" applyFont="1" applyFill="1" applyBorder="1" applyAlignment="1">
      <alignment vertical="center"/>
    </xf>
    <xf numFmtId="177" fontId="4" fillId="0" borderId="16" xfId="0" applyNumberFormat="1" applyFont="1" applyFill="1" applyBorder="1" applyAlignment="1">
      <alignment vertical="center"/>
    </xf>
    <xf numFmtId="177" fontId="4" fillId="0" borderId="13" xfId="0" applyNumberFormat="1" applyFont="1" applyFill="1" applyBorder="1" applyAlignment="1">
      <alignment vertical="center"/>
    </xf>
    <xf numFmtId="177" fontId="4" fillId="0" borderId="14" xfId="0" applyNumberFormat="1" applyFont="1" applyFill="1" applyBorder="1" applyAlignment="1">
      <alignment vertical="center"/>
    </xf>
    <xf numFmtId="177" fontId="4" fillId="0" borderId="18" xfId="0" applyNumberFormat="1" applyFont="1" applyFill="1" applyBorder="1" applyAlignment="1">
      <alignment vertical="center"/>
    </xf>
    <xf numFmtId="177" fontId="4" fillId="0" borderId="19" xfId="0" applyNumberFormat="1" applyFont="1" applyFill="1" applyBorder="1" applyAlignment="1">
      <alignment vertical="center"/>
    </xf>
    <xf numFmtId="177" fontId="4" fillId="0" borderId="0" xfId="0" applyNumberFormat="1" applyFont="1" applyFill="1" applyBorder="1" applyAlignment="1">
      <alignment vertical="center"/>
    </xf>
    <xf numFmtId="177" fontId="4" fillId="0" borderId="17" xfId="0" applyNumberFormat="1" applyFont="1" applyFill="1" applyBorder="1" applyAlignment="1">
      <alignment vertical="center"/>
    </xf>
    <xf numFmtId="177" fontId="5" fillId="0" borderId="14" xfId="0" applyNumberFormat="1" applyFont="1" applyFill="1" applyBorder="1" applyAlignment="1">
      <alignment vertical="center"/>
    </xf>
    <xf numFmtId="177" fontId="5" fillId="0" borderId="19" xfId="0" applyNumberFormat="1" applyFont="1" applyFill="1" applyBorder="1" applyAlignment="1">
      <alignment vertical="center"/>
    </xf>
    <xf numFmtId="0" fontId="5" fillId="0" borderId="38" xfId="0" applyFont="1" applyFill="1" applyBorder="1" applyAlignment="1">
      <alignment horizontal="center" vertical="center"/>
    </xf>
    <xf numFmtId="0" fontId="0" fillId="0" borderId="9" xfId="0" applyFont="1" applyFill="1" applyBorder="1" applyAlignment="1"/>
    <xf numFmtId="41" fontId="0" fillId="0" borderId="9" xfId="0" applyNumberFormat="1" applyFont="1" applyFill="1" applyBorder="1"/>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distributed" vertical="center" wrapText="1" justifyLastLine="1"/>
    </xf>
    <xf numFmtId="0" fontId="5" fillId="0" borderId="8" xfId="0" applyFont="1" applyFill="1" applyBorder="1" applyAlignment="1">
      <alignment horizontal="distributed" vertical="center" wrapText="1" justifyLastLine="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2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0" xfId="0" applyFont="1" applyFill="1" applyBorder="1" applyAlignment="1">
      <alignment horizontal="distributed" vertical="center" wrapText="1" justifyLastLine="1"/>
    </xf>
    <xf numFmtId="0" fontId="5" fillId="0" borderId="9" xfId="0" applyFont="1" applyFill="1" applyBorder="1" applyAlignment="1">
      <alignment horizontal="distributed" vertical="center" justifyLastLine="1"/>
    </xf>
    <xf numFmtId="0" fontId="5" fillId="0" borderId="21"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20"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4" xfId="0" applyFont="1" applyFill="1" applyBorder="1" applyAlignment="1">
      <alignment horizontal="distributed" vertical="center" justifyLastLine="1"/>
    </xf>
    <xf numFmtId="0" fontId="4" fillId="0" borderId="0" xfId="0" applyFont="1" applyFill="1" applyAlignment="1">
      <alignment shrinkToFit="1"/>
    </xf>
    <xf numFmtId="0" fontId="4" fillId="0" borderId="0" xfId="0" applyFont="1" applyFill="1" applyAlignment="1">
      <alignment vertical="center" wrapText="1"/>
    </xf>
    <xf numFmtId="0" fontId="0" fillId="0" borderId="0" xfId="0" applyAlignment="1"/>
    <xf numFmtId="179" fontId="4" fillId="0" borderId="18" xfId="0" applyNumberFormat="1" applyFont="1" applyFill="1" applyBorder="1" applyAlignment="1">
      <alignment vertical="center"/>
    </xf>
    <xf numFmtId="179" fontId="4" fillId="0" borderId="19" xfId="0" applyNumberFormat="1" applyFont="1" applyFill="1" applyBorder="1" applyAlignment="1">
      <alignment vertical="center"/>
    </xf>
    <xf numFmtId="0" fontId="6" fillId="0" borderId="14" xfId="0" applyFont="1" applyFill="1" applyBorder="1" applyAlignment="1">
      <alignment horizontal="distributed" vertical="center" wrapText="1"/>
    </xf>
    <xf numFmtId="0" fontId="6" fillId="0" borderId="0" xfId="0" applyFont="1" applyFill="1" applyBorder="1" applyAlignment="1">
      <alignment horizontal="distributed" vertical="center" wrapText="1"/>
    </xf>
    <xf numFmtId="0" fontId="6" fillId="0" borderId="30" xfId="0" applyFont="1" applyFill="1" applyBorder="1" applyAlignment="1">
      <alignment horizontal="distributed" vertical="center" wrapText="1"/>
    </xf>
    <xf numFmtId="0" fontId="0" fillId="0" borderId="0" xfId="0"/>
    <xf numFmtId="0" fontId="6" fillId="0" borderId="19" xfId="0" applyFont="1" applyFill="1" applyBorder="1" applyAlignment="1">
      <alignment horizontal="distributed" vertical="center" wrapText="1"/>
    </xf>
    <xf numFmtId="0" fontId="6" fillId="0" borderId="17" xfId="0" applyFont="1" applyFill="1" applyBorder="1" applyAlignment="1">
      <alignment horizontal="distributed" vertical="center" wrapText="1"/>
    </xf>
    <xf numFmtId="0" fontId="6" fillId="0" borderId="24" xfId="0" applyFont="1" applyFill="1" applyBorder="1" applyAlignment="1">
      <alignment horizontal="distributed" vertical="center" wrapText="1"/>
    </xf>
    <xf numFmtId="0" fontId="4" fillId="0" borderId="13" xfId="0" applyFont="1" applyFill="1" applyBorder="1" applyAlignment="1">
      <alignment horizontal="distributed" vertical="center"/>
    </xf>
    <xf numFmtId="0" fontId="4" fillId="0" borderId="18" xfId="0" applyFont="1" applyFill="1" applyBorder="1" applyAlignment="1">
      <alignment horizontal="distributed" vertical="center"/>
    </xf>
    <xf numFmtId="176" fontId="4" fillId="0" borderId="13" xfId="0" applyNumberFormat="1" applyFont="1" applyFill="1" applyBorder="1" applyAlignment="1">
      <alignment horizontal="distributed" vertical="center"/>
    </xf>
    <xf numFmtId="178" fontId="4" fillId="0" borderId="13" xfId="0" applyNumberFormat="1" applyFont="1" applyFill="1" applyBorder="1" applyAlignment="1">
      <alignment vertical="center"/>
    </xf>
    <xf numFmtId="178" fontId="4" fillId="0" borderId="14" xfId="0" applyNumberFormat="1" applyFont="1" applyFill="1" applyBorder="1" applyAlignment="1">
      <alignment vertical="center"/>
    </xf>
    <xf numFmtId="176" fontId="4" fillId="0" borderId="13" xfId="0" applyNumberFormat="1" applyFont="1" applyBorder="1" applyAlignment="1">
      <alignment horizontal="distributed" vertical="center"/>
    </xf>
    <xf numFmtId="0" fontId="4" fillId="0" borderId="30" xfId="0" applyFont="1" applyFill="1" applyBorder="1" applyAlignment="1">
      <alignment vertical="center" textRotation="255"/>
    </xf>
    <xf numFmtId="0" fontId="4" fillId="0" borderId="13" xfId="0" applyFont="1" applyFill="1" applyBorder="1" applyAlignment="1">
      <alignment vertical="center" textRotation="255"/>
    </xf>
    <xf numFmtId="0" fontId="4" fillId="0" borderId="24" xfId="0" applyFont="1" applyFill="1" applyBorder="1" applyAlignment="1">
      <alignment vertical="center" textRotation="255"/>
    </xf>
    <xf numFmtId="0" fontId="4" fillId="0" borderId="18" xfId="0" applyFont="1" applyFill="1" applyBorder="1" applyAlignment="1">
      <alignment vertical="center" textRotation="255"/>
    </xf>
    <xf numFmtId="0" fontId="4" fillId="0" borderId="13" xfId="0" applyFont="1" applyFill="1" applyBorder="1" applyAlignment="1">
      <alignment horizontal="distributed" vertical="center" wrapText="1"/>
    </xf>
    <xf numFmtId="179" fontId="4" fillId="0" borderId="8" xfId="0" applyNumberFormat="1" applyFont="1" applyFill="1" applyBorder="1" applyAlignment="1">
      <alignment vertical="center"/>
    </xf>
    <xf numFmtId="179" fontId="4" fillId="0" borderId="15" xfId="0" applyNumberFormat="1" applyFont="1" applyFill="1" applyBorder="1" applyAlignment="1">
      <alignment vertical="center"/>
    </xf>
    <xf numFmtId="176" fontId="4" fillId="0" borderId="22" xfId="0" applyNumberFormat="1" applyFont="1" applyFill="1" applyBorder="1" applyAlignment="1">
      <alignment horizontal="distributed" vertical="center"/>
    </xf>
    <xf numFmtId="178" fontId="4" fillId="0" borderId="22" xfId="0" applyNumberFormat="1" applyFont="1" applyFill="1" applyBorder="1" applyAlignment="1">
      <alignment vertical="center"/>
    </xf>
    <xf numFmtId="178" fontId="4" fillId="0" borderId="16" xfId="0" applyNumberFormat="1" applyFont="1" applyFill="1" applyBorder="1" applyAlignment="1">
      <alignment vertical="center"/>
    </xf>
    <xf numFmtId="178" fontId="4" fillId="0" borderId="13" xfId="0" applyNumberFormat="1" applyFont="1" applyFill="1" applyBorder="1" applyAlignment="1" applyProtection="1">
      <alignment vertical="center"/>
      <protection locked="0"/>
    </xf>
    <xf numFmtId="178" fontId="4" fillId="0" borderId="14" xfId="0" applyNumberFormat="1" applyFont="1" applyFill="1" applyBorder="1" applyAlignment="1" applyProtection="1">
      <alignment vertical="center"/>
      <protection locked="0"/>
    </xf>
    <xf numFmtId="0" fontId="6" fillId="0" borderId="14"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30" xfId="0" applyFont="1" applyFill="1" applyBorder="1" applyAlignment="1">
      <alignment horizontal="distributed" vertical="center"/>
    </xf>
    <xf numFmtId="176" fontId="4" fillId="0" borderId="18" xfId="0" applyNumberFormat="1" applyFont="1" applyFill="1" applyBorder="1" applyAlignment="1">
      <alignment horizontal="distributed" vertical="center"/>
    </xf>
    <xf numFmtId="0" fontId="6" fillId="0" borderId="25" xfId="0" applyFont="1" applyFill="1" applyBorder="1" applyAlignment="1">
      <alignment horizontal="center" vertical="distributed" textRotation="255" justifyLastLine="1"/>
    </xf>
    <xf numFmtId="0" fontId="6" fillId="0" borderId="0" xfId="0" applyFont="1" applyFill="1" applyBorder="1" applyAlignment="1">
      <alignment horizontal="center" vertical="distributed" textRotation="255" justifyLastLine="1"/>
    </xf>
    <xf numFmtId="0" fontId="6" fillId="0" borderId="17" xfId="0" applyFont="1" applyFill="1" applyBorder="1" applyAlignment="1">
      <alignment horizontal="center" vertical="distributed" textRotation="255" justifyLastLine="1"/>
    </xf>
    <xf numFmtId="0" fontId="6" fillId="0" borderId="31" xfId="0" applyFont="1" applyFill="1" applyBorder="1" applyAlignment="1">
      <alignment horizontal="distributed" vertical="center" wrapText="1"/>
    </xf>
    <xf numFmtId="0" fontId="6" fillId="0" borderId="1" xfId="0" applyFont="1" applyFill="1" applyBorder="1" applyAlignment="1">
      <alignment horizontal="distributed" vertical="center" wrapText="1"/>
    </xf>
    <xf numFmtId="0" fontId="6" fillId="0" borderId="2" xfId="0" applyFont="1" applyFill="1" applyBorder="1" applyAlignment="1">
      <alignment horizontal="distributed" vertical="center" wrapText="1"/>
    </xf>
    <xf numFmtId="0" fontId="4" fillId="0" borderId="22" xfId="0" applyFont="1" applyFill="1" applyBorder="1" applyAlignment="1">
      <alignment horizontal="distributed" vertical="center" wrapText="1"/>
    </xf>
    <xf numFmtId="0" fontId="4" fillId="0" borderId="8" xfId="0" applyFont="1" applyFill="1" applyBorder="1" applyAlignment="1">
      <alignment horizontal="distributed" vertical="center"/>
    </xf>
    <xf numFmtId="179" fontId="4" fillId="0" borderId="13" xfId="0" applyNumberFormat="1" applyFont="1" applyFill="1" applyBorder="1" applyAlignment="1">
      <alignment vertical="center"/>
    </xf>
    <xf numFmtId="179" fontId="4" fillId="0" borderId="14" xfId="0" applyNumberFormat="1" applyFont="1" applyFill="1" applyBorder="1" applyAlignment="1">
      <alignment vertical="center"/>
    </xf>
    <xf numFmtId="176" fontId="4" fillId="0" borderId="8" xfId="0" applyNumberFormat="1" applyFont="1" applyFill="1" applyBorder="1" applyAlignment="1">
      <alignment horizontal="distributed" vertical="center"/>
    </xf>
    <xf numFmtId="0" fontId="6" fillId="0" borderId="31" xfId="0" applyFont="1" applyFill="1" applyBorder="1" applyAlignment="1">
      <alignment horizontal="center" vertical="center"/>
    </xf>
    <xf numFmtId="0" fontId="6" fillId="0" borderId="19" xfId="0" applyFont="1" applyFill="1" applyBorder="1" applyAlignment="1">
      <alignment horizontal="center" vertical="center"/>
    </xf>
    <xf numFmtId="176" fontId="4" fillId="0" borderId="18" xfId="0" applyNumberFormat="1" applyFont="1" applyBorder="1" applyAlignment="1">
      <alignment horizontal="distributed" vertical="center"/>
    </xf>
    <xf numFmtId="0" fontId="6" fillId="0" borderId="0" xfId="0" applyFont="1" applyFill="1" applyBorder="1" applyAlignment="1">
      <alignment horizontal="distributed" vertical="center" textRotation="255"/>
    </xf>
    <xf numFmtId="0" fontId="6" fillId="0" borderId="17" xfId="0" applyFont="1" applyFill="1" applyBorder="1" applyAlignment="1">
      <alignment horizontal="distributed" vertical="center" textRotation="255"/>
    </xf>
    <xf numFmtId="0" fontId="6" fillId="0" borderId="3" xfId="0" applyFont="1" applyFill="1" applyBorder="1" applyAlignment="1">
      <alignment horizontal="center" vertical="center"/>
    </xf>
    <xf numFmtId="0" fontId="6" fillId="0" borderId="18" xfId="0" applyFont="1" applyFill="1" applyBorder="1" applyAlignment="1">
      <alignment horizontal="center" vertical="center"/>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0"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24" xfId="0" applyFont="1" applyFill="1" applyBorder="1" applyAlignment="1">
      <alignment horizontal="distributed" vertical="center"/>
    </xf>
    <xf numFmtId="176" fontId="4" fillId="0" borderId="3" xfId="0" applyNumberFormat="1" applyFont="1" applyBorder="1" applyAlignment="1">
      <alignment horizontal="distributed" vertical="center"/>
    </xf>
    <xf numFmtId="178" fontId="4" fillId="0" borderId="3" xfId="2" applyNumberFormat="1" applyFont="1" applyFill="1" applyBorder="1" applyAlignment="1">
      <alignment vertical="center"/>
    </xf>
    <xf numFmtId="178" fontId="4" fillId="0" borderId="31" xfId="2" applyNumberFormat="1" applyFont="1" applyFill="1" applyBorder="1" applyAlignment="1">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4" xfId="0" applyFont="1" applyFill="1" applyBorder="1" applyAlignment="1">
      <alignment horizontal="center" vertical="center"/>
    </xf>
    <xf numFmtId="178" fontId="13" fillId="0" borderId="33" xfId="0" applyNumberFormat="1" applyFont="1" applyFill="1" applyBorder="1" applyAlignment="1">
      <alignment vertical="center"/>
    </xf>
    <xf numFmtId="178" fontId="13" fillId="0" borderId="35" xfId="0" applyNumberFormat="1" applyFont="1" applyFill="1" applyBorder="1" applyAlignment="1">
      <alignment vertical="center"/>
    </xf>
    <xf numFmtId="178" fontId="13" fillId="0" borderId="37" xfId="0" applyNumberFormat="1" applyFont="1" applyFill="1" applyBorder="1" applyAlignment="1">
      <alignment vertical="center"/>
    </xf>
    <xf numFmtId="0" fontId="6" fillId="0" borderId="17" xfId="0" applyFont="1" applyFill="1" applyBorder="1" applyAlignment="1">
      <alignment horizontal="distributed" vertical="center"/>
    </xf>
    <xf numFmtId="0" fontId="6" fillId="0" borderId="24" xfId="0" applyFont="1" applyFill="1" applyBorder="1" applyAlignment="1">
      <alignment horizontal="distributed" vertical="center"/>
    </xf>
    <xf numFmtId="0" fontId="13" fillId="0" borderId="31" xfId="0" applyFont="1" applyFill="1" applyBorder="1" applyAlignment="1">
      <alignment horizontal="distributed" vertical="center"/>
    </xf>
    <xf numFmtId="0" fontId="13" fillId="0" borderId="14" xfId="0" applyFont="1" applyFill="1" applyBorder="1" applyAlignment="1">
      <alignment horizontal="distributed" vertical="center"/>
    </xf>
    <xf numFmtId="0" fontId="13" fillId="0" borderId="19" xfId="0" applyFont="1" applyFill="1" applyBorder="1" applyAlignment="1">
      <alignment horizontal="distributed" vertical="center"/>
    </xf>
    <xf numFmtId="0" fontId="6" fillId="0" borderId="1" xfId="0" applyFont="1" applyFill="1" applyBorder="1" applyAlignment="1">
      <alignment horizontal="distributed" vertical="center"/>
    </xf>
    <xf numFmtId="0" fontId="6" fillId="0" borderId="2" xfId="0" applyFont="1" applyFill="1" applyBorder="1" applyAlignment="1">
      <alignment horizontal="distributed" vertical="center"/>
    </xf>
    <xf numFmtId="178" fontId="13" fillId="0" borderId="32" xfId="0" applyNumberFormat="1" applyFont="1" applyFill="1" applyBorder="1" applyAlignment="1">
      <alignment vertical="center"/>
    </xf>
    <xf numFmtId="178" fontId="13" fillId="0" borderId="34" xfId="0" applyNumberFormat="1" applyFont="1" applyFill="1" applyBorder="1" applyAlignment="1">
      <alignment vertical="center"/>
    </xf>
    <xf numFmtId="178" fontId="13" fillId="0" borderId="36" xfId="0" applyNumberFormat="1" applyFont="1" applyFill="1" applyBorder="1" applyAlignment="1">
      <alignment vertical="center"/>
    </xf>
    <xf numFmtId="0" fontId="6" fillId="0" borderId="1" xfId="0" applyFont="1" applyFill="1" applyBorder="1" applyAlignment="1">
      <alignment horizontal="distributed" vertical="center" textRotation="255"/>
    </xf>
    <xf numFmtId="0" fontId="6" fillId="0" borderId="25" xfId="0" applyFont="1" applyFill="1" applyBorder="1" applyAlignment="1">
      <alignment horizontal="distributed" vertical="center" textRotation="255"/>
    </xf>
    <xf numFmtId="0" fontId="6" fillId="0" borderId="16" xfId="0" applyFont="1" applyFill="1" applyBorder="1" applyAlignment="1">
      <alignment horizontal="distributed" vertical="center"/>
    </xf>
    <xf numFmtId="0" fontId="6" fillId="0" borderId="25" xfId="0" applyFont="1" applyFill="1" applyBorder="1" applyAlignment="1">
      <alignment horizontal="distributed" vertical="center"/>
    </xf>
    <xf numFmtId="0" fontId="6" fillId="0" borderId="23" xfId="0" applyFont="1" applyFill="1" applyBorder="1" applyAlignment="1">
      <alignment horizontal="distributed" vertical="center"/>
    </xf>
    <xf numFmtId="0" fontId="6" fillId="0" borderId="19" xfId="0" applyFont="1" applyFill="1" applyBorder="1" applyAlignment="1">
      <alignment horizontal="distributed" vertical="center"/>
    </xf>
    <xf numFmtId="0" fontId="6" fillId="0" borderId="31" xfId="0" applyFont="1" applyFill="1" applyBorder="1" applyAlignment="1">
      <alignment horizontal="distributed" vertical="center"/>
    </xf>
    <xf numFmtId="0" fontId="6" fillId="0" borderId="2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0" fillId="0" borderId="30" xfId="0" applyBorder="1" applyAlignment="1">
      <alignment horizontal="distributed" vertical="center"/>
    </xf>
    <xf numFmtId="0" fontId="0" fillId="0" borderId="24" xfId="0" applyBorder="1" applyAlignment="1">
      <alignment horizontal="distributed" vertical="center"/>
    </xf>
    <xf numFmtId="0" fontId="5" fillId="0" borderId="2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distributed" textRotation="255" justifyLastLine="1"/>
    </xf>
    <xf numFmtId="0" fontId="0" fillId="0" borderId="12" xfId="0" applyFill="1" applyBorder="1" applyAlignment="1">
      <alignment vertical="distributed" textRotation="255" justifyLastLine="1"/>
    </xf>
    <xf numFmtId="0" fontId="0" fillId="0" borderId="26" xfId="0" applyFill="1" applyBorder="1" applyAlignment="1">
      <alignment vertical="distributed" textRotation="255" justifyLastLine="1"/>
    </xf>
    <xf numFmtId="0" fontId="5" fillId="0" borderId="9" xfId="0" applyFont="1" applyFill="1" applyBorder="1" applyAlignment="1">
      <alignment horizontal="distributed" vertical="distributed" textRotation="255" justifyLastLine="1"/>
    </xf>
    <xf numFmtId="0" fontId="0" fillId="0" borderId="9" xfId="0" applyFill="1" applyBorder="1" applyAlignment="1">
      <alignment vertical="distributed" textRotation="255" justifyLastLine="1"/>
    </xf>
    <xf numFmtId="0" fontId="0" fillId="0" borderId="23" xfId="0" applyBorder="1" applyAlignment="1">
      <alignment horizontal="distributed" vertical="center"/>
    </xf>
    <xf numFmtId="0" fontId="6" fillId="0" borderId="15" xfId="0" applyFont="1" applyFill="1" applyBorder="1" applyAlignment="1">
      <alignment horizontal="distributed" vertical="center"/>
    </xf>
    <xf numFmtId="0" fontId="0" fillId="0" borderId="7" xfId="0" applyBorder="1" applyAlignment="1">
      <alignment horizontal="distributed" vertical="center"/>
    </xf>
    <xf numFmtId="0" fontId="5" fillId="0" borderId="22" xfId="0" applyFont="1"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8" xfId="0" applyFill="1" applyBorder="1" applyAlignment="1">
      <alignment horizontal="center" vertical="center" textRotation="255"/>
    </xf>
    <xf numFmtId="0" fontId="5" fillId="0" borderId="0" xfId="0" applyFont="1" applyFill="1" applyBorder="1" applyAlignment="1">
      <alignment horizontal="distributed"/>
    </xf>
    <xf numFmtId="0" fontId="6" fillId="0" borderId="4" xfId="0" applyFont="1" applyFill="1" applyBorder="1" applyAlignment="1">
      <alignment horizontal="distributed" vertical="center" wrapText="1" justifyLastLine="1"/>
    </xf>
    <xf numFmtId="0" fontId="6" fillId="0" borderId="21" xfId="0" applyFont="1" applyFill="1" applyBorder="1" applyAlignment="1">
      <alignment horizontal="distributed" vertical="center" wrapText="1" justifyLastLine="1"/>
    </xf>
    <xf numFmtId="0" fontId="6" fillId="0" borderId="4" xfId="0" applyFont="1" applyFill="1" applyBorder="1" applyAlignment="1">
      <alignment horizontal="distributed" vertical="center" justifyLastLine="1"/>
    </xf>
    <xf numFmtId="0" fontId="6" fillId="0" borderId="5" xfId="0" applyFont="1" applyFill="1" applyBorder="1" applyAlignment="1">
      <alignment horizontal="distributed" vertical="center" justifyLastLine="1"/>
    </xf>
    <xf numFmtId="0" fontId="5" fillId="0" borderId="11" xfId="0" applyFont="1" applyFill="1" applyBorder="1" applyAlignment="1">
      <alignment horizontal="left"/>
    </xf>
    <xf numFmtId="0" fontId="5" fillId="0" borderId="12" xfId="0" applyFont="1" applyFill="1" applyBorder="1" applyAlignment="1">
      <alignment horizontal="left"/>
    </xf>
    <xf numFmtId="0" fontId="6" fillId="0" borderId="3" xfId="0" applyFont="1" applyFill="1" applyBorder="1" applyAlignment="1">
      <alignment horizontal="distributed" vertical="center" wrapText="1" justifyLastLine="1"/>
    </xf>
    <xf numFmtId="0" fontId="6" fillId="0" borderId="8" xfId="0" applyFont="1" applyFill="1" applyBorder="1" applyAlignment="1">
      <alignment horizontal="distributed" vertical="center" wrapText="1" justifyLastLine="1"/>
    </xf>
    <xf numFmtId="0" fontId="5" fillId="0" borderId="11" xfId="0" applyFont="1" applyFill="1" applyBorder="1" applyAlignment="1">
      <alignment horizontal="distributed" justifyLastLine="1"/>
    </xf>
    <xf numFmtId="0" fontId="5" fillId="0" borderId="12" xfId="0" applyFont="1" applyFill="1" applyBorder="1" applyAlignment="1">
      <alignment horizontal="distributed" justifyLastLine="1"/>
    </xf>
    <xf numFmtId="0" fontId="6" fillId="0" borderId="20" xfId="0" applyFont="1" applyFill="1" applyBorder="1" applyAlignment="1">
      <alignment horizontal="distributed" vertical="center" justifyLastLine="1"/>
    </xf>
    <xf numFmtId="0" fontId="7" fillId="0" borderId="20" xfId="0" applyFont="1" applyFill="1" applyBorder="1" applyAlignment="1">
      <alignment horizontal="distributed" vertical="center" justifyLastLine="1"/>
    </xf>
    <xf numFmtId="0" fontId="7" fillId="0" borderId="4" xfId="0" applyFont="1" applyFill="1" applyBorder="1" applyAlignment="1">
      <alignment horizontal="distributed" vertical="center" justifyLastLine="1"/>
    </xf>
    <xf numFmtId="0" fontId="6" fillId="0" borderId="20" xfId="0" applyFont="1" applyFill="1" applyBorder="1" applyAlignment="1">
      <alignment horizontal="distributed" vertical="center" wrapText="1" justifyLastLine="1"/>
    </xf>
    <xf numFmtId="0" fontId="6" fillId="0" borderId="9" xfId="0" applyFont="1" applyFill="1" applyBorder="1" applyAlignment="1">
      <alignment horizontal="distributed" vertical="center" justifyLastLine="1"/>
    </xf>
    <xf numFmtId="0" fontId="6" fillId="0" borderId="2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0" fontId="5" fillId="0" borderId="12" xfId="0" applyFont="1" applyFill="1" applyBorder="1" applyAlignment="1">
      <alignment vertical="center"/>
    </xf>
    <xf numFmtId="0" fontId="5" fillId="0" borderId="9" xfId="0" applyFont="1" applyFill="1" applyBorder="1" applyAlignment="1">
      <alignment vertical="center"/>
    </xf>
    <xf numFmtId="0" fontId="6" fillId="0" borderId="3"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41" fontId="1" fillId="0" borderId="0" xfId="0" applyNumberFormat="1" applyFont="1" applyFill="1" applyBorder="1" applyAlignment="1">
      <alignment horizontal="center" vertical="center"/>
    </xf>
    <xf numFmtId="41" fontId="1" fillId="0" borderId="17" xfId="0" applyNumberFormat="1" applyFont="1" applyFill="1" applyBorder="1" applyAlignment="1">
      <alignment horizontal="center" vertical="center"/>
    </xf>
    <xf numFmtId="41" fontId="1" fillId="0" borderId="25" xfId="0" applyNumberFormat="1" applyFont="1" applyFill="1" applyBorder="1" applyAlignment="1">
      <alignment horizontal="center" vertical="center"/>
    </xf>
    <xf numFmtId="41" fontId="1" fillId="0" borderId="39" xfId="0" applyNumberFormat="1" applyFont="1" applyFill="1" applyBorder="1" applyAlignment="1">
      <alignment horizontal="center" vertical="center"/>
    </xf>
    <xf numFmtId="41" fontId="1" fillId="0" borderId="40" xfId="0" applyNumberFormat="1" applyFont="1" applyFill="1" applyBorder="1" applyAlignment="1">
      <alignment horizontal="center" vertical="center"/>
    </xf>
    <xf numFmtId="41" fontId="1" fillId="0" borderId="41" xfId="0" applyNumberFormat="1" applyFont="1" applyFill="1" applyBorder="1" applyAlignment="1">
      <alignment horizontal="center" vertical="center"/>
    </xf>
    <xf numFmtId="0" fontId="2" fillId="0" borderId="0" xfId="0" applyFont="1" applyFill="1" applyAlignment="1">
      <alignment vertical="center"/>
    </xf>
    <xf numFmtId="0" fontId="1" fillId="0" borderId="0" xfId="0" applyFont="1" applyFill="1" applyAlignment="1">
      <alignment vertical="center"/>
    </xf>
    <xf numFmtId="0" fontId="5" fillId="0" borderId="21" xfId="0" applyFont="1" applyFill="1" applyBorder="1" applyAlignment="1">
      <alignment horizontal="distributed" vertical="center" justifyLastLine="1"/>
    </xf>
    <xf numFmtId="0" fontId="5" fillId="0" borderId="12"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0" xfId="0" applyFont="1" applyFill="1" applyBorder="1" applyAlignment="1">
      <alignment horizontal="distributed" vertical="center"/>
    </xf>
    <xf numFmtId="0" fontId="9" fillId="0" borderId="0" xfId="0" applyFont="1" applyFill="1" applyBorder="1" applyAlignment="1">
      <alignment horizontal="distributed" vertical="center"/>
    </xf>
    <xf numFmtId="0" fontId="5" fillId="0" borderId="17" xfId="0" applyFont="1" applyFill="1" applyBorder="1" applyAlignment="1">
      <alignment horizontal="distributed" vertical="center"/>
    </xf>
    <xf numFmtId="0" fontId="9" fillId="0" borderId="17" xfId="0" applyFont="1" applyFill="1" applyBorder="1" applyAlignment="1">
      <alignment horizontal="distributed" vertical="center"/>
    </xf>
  </cellXfs>
  <cellStyles count="4">
    <cellStyle name="パーセント 2" xfId="1"/>
    <cellStyle name="桁区切り 2" xfId="2"/>
    <cellStyle name="標準" xfId="0" builtinId="0"/>
    <cellStyle name="標準 2"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647700</xdr:colOff>
      <xdr:row>3</xdr:row>
      <xdr:rowOff>0</xdr:rowOff>
    </xdr:from>
    <xdr:to>
      <xdr:col>8</xdr:col>
      <xdr:colOff>647700</xdr:colOff>
      <xdr:row>7</xdr:row>
      <xdr:rowOff>0</xdr:rowOff>
    </xdr:to>
    <xdr:sp macro="" textlink="">
      <xdr:nvSpPr>
        <xdr:cNvPr id="2" name="Line 1">
          <a:extLst>
            <a:ext uri="{FF2B5EF4-FFF2-40B4-BE49-F238E27FC236}">
              <a16:creationId xmlns="" xmlns:a16="http://schemas.microsoft.com/office/drawing/2014/main" id="{00000000-0008-0000-0000-000002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3" name="Line 2">
          <a:extLst>
            <a:ext uri="{FF2B5EF4-FFF2-40B4-BE49-F238E27FC236}">
              <a16:creationId xmlns="" xmlns:a16="http://schemas.microsoft.com/office/drawing/2014/main" id="{00000000-0008-0000-0000-000003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4" name="Line 3">
          <a:extLst>
            <a:ext uri="{FF2B5EF4-FFF2-40B4-BE49-F238E27FC236}">
              <a16:creationId xmlns="" xmlns:a16="http://schemas.microsoft.com/office/drawing/2014/main" id="{00000000-0008-0000-0000-000004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5" name="Line 4">
          <a:extLst>
            <a:ext uri="{FF2B5EF4-FFF2-40B4-BE49-F238E27FC236}">
              <a16:creationId xmlns="" xmlns:a16="http://schemas.microsoft.com/office/drawing/2014/main" id="{00000000-0008-0000-0000-000005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6" name="Line 5">
          <a:extLst>
            <a:ext uri="{FF2B5EF4-FFF2-40B4-BE49-F238E27FC236}">
              <a16:creationId xmlns="" xmlns:a16="http://schemas.microsoft.com/office/drawing/2014/main" id="{00000000-0008-0000-0000-000006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7" name="Line 6">
          <a:extLst>
            <a:ext uri="{FF2B5EF4-FFF2-40B4-BE49-F238E27FC236}">
              <a16:creationId xmlns="" xmlns:a16="http://schemas.microsoft.com/office/drawing/2014/main" id="{00000000-0008-0000-0000-000007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8" name="Line 7">
          <a:extLst>
            <a:ext uri="{FF2B5EF4-FFF2-40B4-BE49-F238E27FC236}">
              <a16:creationId xmlns="" xmlns:a16="http://schemas.microsoft.com/office/drawing/2014/main" id="{00000000-0008-0000-0000-000008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9" name="Line 8">
          <a:extLst>
            <a:ext uri="{FF2B5EF4-FFF2-40B4-BE49-F238E27FC236}">
              <a16:creationId xmlns="" xmlns:a16="http://schemas.microsoft.com/office/drawing/2014/main" id="{00000000-0008-0000-0000-000009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0" name="Line 9">
          <a:extLst>
            <a:ext uri="{FF2B5EF4-FFF2-40B4-BE49-F238E27FC236}">
              <a16:creationId xmlns="" xmlns:a16="http://schemas.microsoft.com/office/drawing/2014/main" id="{00000000-0008-0000-0000-00000A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1" name="Line 10">
          <a:extLst>
            <a:ext uri="{FF2B5EF4-FFF2-40B4-BE49-F238E27FC236}">
              <a16:creationId xmlns="" xmlns:a16="http://schemas.microsoft.com/office/drawing/2014/main" id="{00000000-0008-0000-0000-00000B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2" name="Line 11">
          <a:extLst>
            <a:ext uri="{FF2B5EF4-FFF2-40B4-BE49-F238E27FC236}">
              <a16:creationId xmlns="" xmlns:a16="http://schemas.microsoft.com/office/drawing/2014/main" id="{00000000-0008-0000-0000-00000C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3" name="Line 12">
          <a:extLst>
            <a:ext uri="{FF2B5EF4-FFF2-40B4-BE49-F238E27FC236}">
              <a16:creationId xmlns="" xmlns:a16="http://schemas.microsoft.com/office/drawing/2014/main" id="{00000000-0008-0000-0000-00000D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4" name="Line 13">
          <a:extLst>
            <a:ext uri="{FF2B5EF4-FFF2-40B4-BE49-F238E27FC236}">
              <a16:creationId xmlns="" xmlns:a16="http://schemas.microsoft.com/office/drawing/2014/main" id="{00000000-0008-0000-0000-00000E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5" name="Line 14">
          <a:extLst>
            <a:ext uri="{FF2B5EF4-FFF2-40B4-BE49-F238E27FC236}">
              <a16:creationId xmlns="" xmlns:a16="http://schemas.microsoft.com/office/drawing/2014/main" id="{00000000-0008-0000-0000-00000F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6" name="Line 15">
          <a:extLst>
            <a:ext uri="{FF2B5EF4-FFF2-40B4-BE49-F238E27FC236}">
              <a16:creationId xmlns="" xmlns:a16="http://schemas.microsoft.com/office/drawing/2014/main" id="{00000000-0008-0000-0000-000010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7" name="Line 16">
          <a:extLst>
            <a:ext uri="{FF2B5EF4-FFF2-40B4-BE49-F238E27FC236}">
              <a16:creationId xmlns="" xmlns:a16="http://schemas.microsoft.com/office/drawing/2014/main" id="{00000000-0008-0000-0000-000011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18" name="Line 3">
          <a:extLst>
            <a:ext uri="{FF2B5EF4-FFF2-40B4-BE49-F238E27FC236}">
              <a16:creationId xmlns="" xmlns:a16="http://schemas.microsoft.com/office/drawing/2014/main" id="{00000000-0008-0000-0000-000012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19" name="Line 4">
          <a:extLst>
            <a:ext uri="{FF2B5EF4-FFF2-40B4-BE49-F238E27FC236}">
              <a16:creationId xmlns="" xmlns:a16="http://schemas.microsoft.com/office/drawing/2014/main" id="{00000000-0008-0000-0000-000013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0" name="Line 7">
          <a:extLst>
            <a:ext uri="{FF2B5EF4-FFF2-40B4-BE49-F238E27FC236}">
              <a16:creationId xmlns="" xmlns:a16="http://schemas.microsoft.com/office/drawing/2014/main" id="{00000000-0008-0000-0000-000014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1" name="Line 8">
          <a:extLst>
            <a:ext uri="{FF2B5EF4-FFF2-40B4-BE49-F238E27FC236}">
              <a16:creationId xmlns="" xmlns:a16="http://schemas.microsoft.com/office/drawing/2014/main" id="{00000000-0008-0000-0000-000015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2" name="Line 13">
          <a:extLst>
            <a:ext uri="{FF2B5EF4-FFF2-40B4-BE49-F238E27FC236}">
              <a16:creationId xmlns="" xmlns:a16="http://schemas.microsoft.com/office/drawing/2014/main" id="{00000000-0008-0000-0000-000016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3" name="Line 14">
          <a:extLst>
            <a:ext uri="{FF2B5EF4-FFF2-40B4-BE49-F238E27FC236}">
              <a16:creationId xmlns="" xmlns:a16="http://schemas.microsoft.com/office/drawing/2014/main" id="{00000000-0008-0000-0000-000017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4" name="Line 15">
          <a:extLst>
            <a:ext uri="{FF2B5EF4-FFF2-40B4-BE49-F238E27FC236}">
              <a16:creationId xmlns="" xmlns:a16="http://schemas.microsoft.com/office/drawing/2014/main" id="{00000000-0008-0000-0000-000018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5" name="Line 16">
          <a:extLst>
            <a:ext uri="{FF2B5EF4-FFF2-40B4-BE49-F238E27FC236}">
              <a16:creationId xmlns="" xmlns:a16="http://schemas.microsoft.com/office/drawing/2014/main" id="{00000000-0008-0000-0000-000019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6" name="Line 3">
          <a:extLst>
            <a:ext uri="{FF2B5EF4-FFF2-40B4-BE49-F238E27FC236}">
              <a16:creationId xmlns="" xmlns:a16="http://schemas.microsoft.com/office/drawing/2014/main" id="{00000000-0008-0000-0000-00001A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7" name="Line 4">
          <a:extLst>
            <a:ext uri="{FF2B5EF4-FFF2-40B4-BE49-F238E27FC236}">
              <a16:creationId xmlns="" xmlns:a16="http://schemas.microsoft.com/office/drawing/2014/main" id="{00000000-0008-0000-0000-00001B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8" name="Line 7">
          <a:extLst>
            <a:ext uri="{FF2B5EF4-FFF2-40B4-BE49-F238E27FC236}">
              <a16:creationId xmlns="" xmlns:a16="http://schemas.microsoft.com/office/drawing/2014/main" id="{00000000-0008-0000-0000-00001C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9" name="Line 8">
          <a:extLst>
            <a:ext uri="{FF2B5EF4-FFF2-40B4-BE49-F238E27FC236}">
              <a16:creationId xmlns="" xmlns:a16="http://schemas.microsoft.com/office/drawing/2014/main" id="{00000000-0008-0000-0000-00001D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0" name="Line 13">
          <a:extLst>
            <a:ext uri="{FF2B5EF4-FFF2-40B4-BE49-F238E27FC236}">
              <a16:creationId xmlns="" xmlns:a16="http://schemas.microsoft.com/office/drawing/2014/main" id="{00000000-0008-0000-0000-00001E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1" name="Line 14">
          <a:extLst>
            <a:ext uri="{FF2B5EF4-FFF2-40B4-BE49-F238E27FC236}">
              <a16:creationId xmlns="" xmlns:a16="http://schemas.microsoft.com/office/drawing/2014/main" id="{00000000-0008-0000-0000-00001F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2" name="Line 15">
          <a:extLst>
            <a:ext uri="{FF2B5EF4-FFF2-40B4-BE49-F238E27FC236}">
              <a16:creationId xmlns="" xmlns:a16="http://schemas.microsoft.com/office/drawing/2014/main" id="{00000000-0008-0000-0000-000020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3" name="Line 16">
          <a:extLst>
            <a:ext uri="{FF2B5EF4-FFF2-40B4-BE49-F238E27FC236}">
              <a16:creationId xmlns="" xmlns:a16="http://schemas.microsoft.com/office/drawing/2014/main" id="{00000000-0008-0000-0000-000021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4" name="Line 3">
          <a:extLst>
            <a:ext uri="{FF2B5EF4-FFF2-40B4-BE49-F238E27FC236}">
              <a16:creationId xmlns="" xmlns:a16="http://schemas.microsoft.com/office/drawing/2014/main" id="{00000000-0008-0000-0000-000022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5" name="Line 4">
          <a:extLst>
            <a:ext uri="{FF2B5EF4-FFF2-40B4-BE49-F238E27FC236}">
              <a16:creationId xmlns="" xmlns:a16="http://schemas.microsoft.com/office/drawing/2014/main" id="{00000000-0008-0000-0000-000023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6" name="Line 7">
          <a:extLst>
            <a:ext uri="{FF2B5EF4-FFF2-40B4-BE49-F238E27FC236}">
              <a16:creationId xmlns="" xmlns:a16="http://schemas.microsoft.com/office/drawing/2014/main" id="{00000000-0008-0000-0000-000024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7" name="Line 8">
          <a:extLst>
            <a:ext uri="{FF2B5EF4-FFF2-40B4-BE49-F238E27FC236}">
              <a16:creationId xmlns="" xmlns:a16="http://schemas.microsoft.com/office/drawing/2014/main" id="{00000000-0008-0000-0000-000025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8" name="Line 13">
          <a:extLst>
            <a:ext uri="{FF2B5EF4-FFF2-40B4-BE49-F238E27FC236}">
              <a16:creationId xmlns="" xmlns:a16="http://schemas.microsoft.com/office/drawing/2014/main" id="{00000000-0008-0000-0000-000026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9" name="Line 14">
          <a:extLst>
            <a:ext uri="{FF2B5EF4-FFF2-40B4-BE49-F238E27FC236}">
              <a16:creationId xmlns="" xmlns:a16="http://schemas.microsoft.com/office/drawing/2014/main" id="{00000000-0008-0000-0000-000027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40" name="Line 15">
          <a:extLst>
            <a:ext uri="{FF2B5EF4-FFF2-40B4-BE49-F238E27FC236}">
              <a16:creationId xmlns="" xmlns:a16="http://schemas.microsoft.com/office/drawing/2014/main" id="{00000000-0008-0000-0000-000028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41" name="Line 16">
          <a:extLst>
            <a:ext uri="{FF2B5EF4-FFF2-40B4-BE49-F238E27FC236}">
              <a16:creationId xmlns="" xmlns:a16="http://schemas.microsoft.com/office/drawing/2014/main" id="{00000000-0008-0000-0000-000029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2" name="Line 3">
          <a:extLst>
            <a:ext uri="{FF2B5EF4-FFF2-40B4-BE49-F238E27FC236}">
              <a16:creationId xmlns="" xmlns:a16="http://schemas.microsoft.com/office/drawing/2014/main" id="{00000000-0008-0000-0000-00002A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3" name="Line 4">
          <a:extLst>
            <a:ext uri="{FF2B5EF4-FFF2-40B4-BE49-F238E27FC236}">
              <a16:creationId xmlns="" xmlns:a16="http://schemas.microsoft.com/office/drawing/2014/main" id="{00000000-0008-0000-0000-00002B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4" name="Line 7">
          <a:extLst>
            <a:ext uri="{FF2B5EF4-FFF2-40B4-BE49-F238E27FC236}">
              <a16:creationId xmlns="" xmlns:a16="http://schemas.microsoft.com/office/drawing/2014/main" id="{00000000-0008-0000-0000-00002C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5" name="Line 8">
          <a:extLst>
            <a:ext uri="{FF2B5EF4-FFF2-40B4-BE49-F238E27FC236}">
              <a16:creationId xmlns="" xmlns:a16="http://schemas.microsoft.com/office/drawing/2014/main" id="{00000000-0008-0000-0000-00002D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6" name="Line 13">
          <a:extLst>
            <a:ext uri="{FF2B5EF4-FFF2-40B4-BE49-F238E27FC236}">
              <a16:creationId xmlns="" xmlns:a16="http://schemas.microsoft.com/office/drawing/2014/main" id="{00000000-0008-0000-0000-00002E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7" name="Line 14">
          <a:extLst>
            <a:ext uri="{FF2B5EF4-FFF2-40B4-BE49-F238E27FC236}">
              <a16:creationId xmlns="" xmlns:a16="http://schemas.microsoft.com/office/drawing/2014/main" id="{00000000-0008-0000-0000-00002F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8" name="Line 15">
          <a:extLst>
            <a:ext uri="{FF2B5EF4-FFF2-40B4-BE49-F238E27FC236}">
              <a16:creationId xmlns="" xmlns:a16="http://schemas.microsoft.com/office/drawing/2014/main" id="{00000000-0008-0000-0000-000030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9" name="Line 16">
          <a:extLst>
            <a:ext uri="{FF2B5EF4-FFF2-40B4-BE49-F238E27FC236}">
              <a16:creationId xmlns="" xmlns:a16="http://schemas.microsoft.com/office/drawing/2014/main" id="{00000000-0008-0000-0000-000031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50" name="Line 3">
          <a:extLst>
            <a:ext uri="{FF2B5EF4-FFF2-40B4-BE49-F238E27FC236}">
              <a16:creationId xmlns="" xmlns:a16="http://schemas.microsoft.com/office/drawing/2014/main" id="{00000000-0008-0000-0000-00002A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51" name="Line 7">
          <a:extLst>
            <a:ext uri="{FF2B5EF4-FFF2-40B4-BE49-F238E27FC236}">
              <a16:creationId xmlns="" xmlns:a16="http://schemas.microsoft.com/office/drawing/2014/main" id="{00000000-0008-0000-0000-00002C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52" name="Line 13">
          <a:extLst>
            <a:ext uri="{FF2B5EF4-FFF2-40B4-BE49-F238E27FC236}">
              <a16:creationId xmlns="" xmlns:a16="http://schemas.microsoft.com/office/drawing/2014/main" id="{00000000-0008-0000-0000-00002E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19050</xdr:colOff>
      <xdr:row>37</xdr:row>
      <xdr:rowOff>0</xdr:rowOff>
    </xdr:from>
    <xdr:to>
      <xdr:col>9</xdr:col>
      <xdr:colOff>19050</xdr:colOff>
      <xdr:row>41</xdr:row>
      <xdr:rowOff>0</xdr:rowOff>
    </xdr:to>
    <xdr:sp macro="" textlink="">
      <xdr:nvSpPr>
        <xdr:cNvPr id="53" name="Line 15">
          <a:extLst>
            <a:ext uri="{FF2B5EF4-FFF2-40B4-BE49-F238E27FC236}">
              <a16:creationId xmlns="" xmlns:a16="http://schemas.microsoft.com/office/drawing/2014/main" id="{00000000-0008-0000-0000-000030000000}"/>
            </a:ext>
          </a:extLst>
        </xdr:cNvPr>
        <xdr:cNvSpPr>
          <a:spLocks noChangeShapeType="1"/>
        </xdr:cNvSpPr>
      </xdr:nvSpPr>
      <xdr:spPr bwMode="auto">
        <a:xfrm>
          <a:off x="5953125"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55" name="Line 4">
          <a:extLst>
            <a:ext uri="{FF2B5EF4-FFF2-40B4-BE49-F238E27FC236}">
              <a16:creationId xmlns="" xmlns:a16="http://schemas.microsoft.com/office/drawing/2014/main" id="{00000000-0008-0000-0000-00002B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56" name="Line 8">
          <a:extLst>
            <a:ext uri="{FF2B5EF4-FFF2-40B4-BE49-F238E27FC236}">
              <a16:creationId xmlns="" xmlns:a16="http://schemas.microsoft.com/office/drawing/2014/main" id="{00000000-0008-0000-0000-00002D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57" name="Line 14">
          <a:extLst>
            <a:ext uri="{FF2B5EF4-FFF2-40B4-BE49-F238E27FC236}">
              <a16:creationId xmlns="" xmlns:a16="http://schemas.microsoft.com/office/drawing/2014/main" id="{00000000-0008-0000-0000-00002F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58" name="Line 16">
          <a:extLst>
            <a:ext uri="{FF2B5EF4-FFF2-40B4-BE49-F238E27FC236}">
              <a16:creationId xmlns="" xmlns:a16="http://schemas.microsoft.com/office/drawing/2014/main" id="{00000000-0008-0000-0000-000031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1095375</xdr:colOff>
      <xdr:row>2</xdr:row>
      <xdr:rowOff>0</xdr:rowOff>
    </xdr:from>
    <xdr:to>
      <xdr:col>4</xdr:col>
      <xdr:colOff>1095375</xdr:colOff>
      <xdr:row>4</xdr:row>
      <xdr:rowOff>0</xdr:rowOff>
    </xdr:to>
    <xdr:sp macro="" textlink="">
      <xdr:nvSpPr>
        <xdr:cNvPr id="2" name="Line 1">
          <a:extLst>
            <a:ext uri="{FF2B5EF4-FFF2-40B4-BE49-F238E27FC236}">
              <a16:creationId xmlns="" xmlns:a16="http://schemas.microsoft.com/office/drawing/2014/main" id="{00000000-0008-0000-0100-00000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 name="Line 2">
          <a:extLst>
            <a:ext uri="{FF2B5EF4-FFF2-40B4-BE49-F238E27FC236}">
              <a16:creationId xmlns="" xmlns:a16="http://schemas.microsoft.com/office/drawing/2014/main" id="{00000000-0008-0000-0100-00000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 name="Line 3">
          <a:extLst>
            <a:ext uri="{FF2B5EF4-FFF2-40B4-BE49-F238E27FC236}">
              <a16:creationId xmlns="" xmlns:a16="http://schemas.microsoft.com/office/drawing/2014/main" id="{00000000-0008-0000-0100-00000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5" name="Line 4">
          <a:extLst>
            <a:ext uri="{FF2B5EF4-FFF2-40B4-BE49-F238E27FC236}">
              <a16:creationId xmlns="" xmlns:a16="http://schemas.microsoft.com/office/drawing/2014/main" id="{00000000-0008-0000-0100-00000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 name="Line 5">
          <a:extLst>
            <a:ext uri="{FF2B5EF4-FFF2-40B4-BE49-F238E27FC236}">
              <a16:creationId xmlns="" xmlns:a16="http://schemas.microsoft.com/office/drawing/2014/main" id="{00000000-0008-0000-0100-00000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7" name="Line 6">
          <a:extLst>
            <a:ext uri="{FF2B5EF4-FFF2-40B4-BE49-F238E27FC236}">
              <a16:creationId xmlns="" xmlns:a16="http://schemas.microsoft.com/office/drawing/2014/main" id="{00000000-0008-0000-0100-00000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 name="Line 7">
          <a:extLst>
            <a:ext uri="{FF2B5EF4-FFF2-40B4-BE49-F238E27FC236}">
              <a16:creationId xmlns="" xmlns:a16="http://schemas.microsoft.com/office/drawing/2014/main" id="{00000000-0008-0000-0100-00000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 name="Line 8">
          <a:extLst>
            <a:ext uri="{FF2B5EF4-FFF2-40B4-BE49-F238E27FC236}">
              <a16:creationId xmlns="" xmlns:a16="http://schemas.microsoft.com/office/drawing/2014/main" id="{00000000-0008-0000-0100-00000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0" name="Line 9">
          <a:extLst>
            <a:ext uri="{FF2B5EF4-FFF2-40B4-BE49-F238E27FC236}">
              <a16:creationId xmlns="" xmlns:a16="http://schemas.microsoft.com/office/drawing/2014/main" id="{00000000-0008-0000-0100-00000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 name="Line 10">
          <a:extLst>
            <a:ext uri="{FF2B5EF4-FFF2-40B4-BE49-F238E27FC236}">
              <a16:creationId xmlns="" xmlns:a16="http://schemas.microsoft.com/office/drawing/2014/main" id="{00000000-0008-0000-0100-00000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2" name="Line 11">
          <a:extLst>
            <a:ext uri="{FF2B5EF4-FFF2-40B4-BE49-F238E27FC236}">
              <a16:creationId xmlns="" xmlns:a16="http://schemas.microsoft.com/office/drawing/2014/main" id="{00000000-0008-0000-0100-00000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 name="Line 12">
          <a:extLst>
            <a:ext uri="{FF2B5EF4-FFF2-40B4-BE49-F238E27FC236}">
              <a16:creationId xmlns="" xmlns:a16="http://schemas.microsoft.com/office/drawing/2014/main" id="{00000000-0008-0000-0100-00000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4" name="Line 13">
          <a:extLst>
            <a:ext uri="{FF2B5EF4-FFF2-40B4-BE49-F238E27FC236}">
              <a16:creationId xmlns="" xmlns:a16="http://schemas.microsoft.com/office/drawing/2014/main" id="{00000000-0008-0000-0100-00000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5" name="Line 14">
          <a:extLst>
            <a:ext uri="{FF2B5EF4-FFF2-40B4-BE49-F238E27FC236}">
              <a16:creationId xmlns="" xmlns:a16="http://schemas.microsoft.com/office/drawing/2014/main" id="{00000000-0008-0000-0100-00000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6" name="Line 15">
          <a:extLst>
            <a:ext uri="{FF2B5EF4-FFF2-40B4-BE49-F238E27FC236}">
              <a16:creationId xmlns="" xmlns:a16="http://schemas.microsoft.com/office/drawing/2014/main" id="{00000000-0008-0000-0100-00001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7" name="Line 16">
          <a:extLst>
            <a:ext uri="{FF2B5EF4-FFF2-40B4-BE49-F238E27FC236}">
              <a16:creationId xmlns="" xmlns:a16="http://schemas.microsoft.com/office/drawing/2014/main" id="{00000000-0008-0000-0100-00001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8" name="Line 2">
          <a:extLst>
            <a:ext uri="{FF2B5EF4-FFF2-40B4-BE49-F238E27FC236}">
              <a16:creationId xmlns="" xmlns:a16="http://schemas.microsoft.com/office/drawing/2014/main" id="{00000000-0008-0000-0100-000012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9" name="Line 4">
          <a:extLst>
            <a:ext uri="{FF2B5EF4-FFF2-40B4-BE49-F238E27FC236}">
              <a16:creationId xmlns="" xmlns:a16="http://schemas.microsoft.com/office/drawing/2014/main" id="{00000000-0008-0000-0100-00001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0" name="Line 6">
          <a:extLst>
            <a:ext uri="{FF2B5EF4-FFF2-40B4-BE49-F238E27FC236}">
              <a16:creationId xmlns="" xmlns:a16="http://schemas.microsoft.com/office/drawing/2014/main" id="{00000000-0008-0000-0100-000014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1" name="Line 8">
          <a:extLst>
            <a:ext uri="{FF2B5EF4-FFF2-40B4-BE49-F238E27FC236}">
              <a16:creationId xmlns="" xmlns:a16="http://schemas.microsoft.com/office/drawing/2014/main" id="{00000000-0008-0000-0100-00001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2" name="Line 10">
          <a:extLst>
            <a:ext uri="{FF2B5EF4-FFF2-40B4-BE49-F238E27FC236}">
              <a16:creationId xmlns="" xmlns:a16="http://schemas.microsoft.com/office/drawing/2014/main" id="{00000000-0008-0000-0100-000016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 name="Line 12">
          <a:extLst>
            <a:ext uri="{FF2B5EF4-FFF2-40B4-BE49-F238E27FC236}">
              <a16:creationId xmlns="" xmlns:a16="http://schemas.microsoft.com/office/drawing/2014/main" id="{00000000-0008-0000-0100-00001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 name="Line 14">
          <a:extLst>
            <a:ext uri="{FF2B5EF4-FFF2-40B4-BE49-F238E27FC236}">
              <a16:creationId xmlns="" xmlns:a16="http://schemas.microsoft.com/office/drawing/2014/main" id="{00000000-0008-0000-0100-000018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 name="Line 16">
          <a:extLst>
            <a:ext uri="{FF2B5EF4-FFF2-40B4-BE49-F238E27FC236}">
              <a16:creationId xmlns="" xmlns:a16="http://schemas.microsoft.com/office/drawing/2014/main" id="{00000000-0008-0000-0100-00001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6" name="Line 1">
          <a:extLst>
            <a:ext uri="{FF2B5EF4-FFF2-40B4-BE49-F238E27FC236}">
              <a16:creationId xmlns="" xmlns:a16="http://schemas.microsoft.com/office/drawing/2014/main" id="{00000000-0008-0000-0100-00001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 name="Line 2">
          <a:extLst>
            <a:ext uri="{FF2B5EF4-FFF2-40B4-BE49-F238E27FC236}">
              <a16:creationId xmlns="" xmlns:a16="http://schemas.microsoft.com/office/drawing/2014/main" id="{00000000-0008-0000-0100-00001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8" name="Line 3">
          <a:extLst>
            <a:ext uri="{FF2B5EF4-FFF2-40B4-BE49-F238E27FC236}">
              <a16:creationId xmlns="" xmlns:a16="http://schemas.microsoft.com/office/drawing/2014/main" id="{00000000-0008-0000-0100-00001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9" name="Line 4">
          <a:extLst>
            <a:ext uri="{FF2B5EF4-FFF2-40B4-BE49-F238E27FC236}">
              <a16:creationId xmlns="" xmlns:a16="http://schemas.microsoft.com/office/drawing/2014/main" id="{00000000-0008-0000-0100-00001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0" name="Line 5">
          <a:extLst>
            <a:ext uri="{FF2B5EF4-FFF2-40B4-BE49-F238E27FC236}">
              <a16:creationId xmlns="" xmlns:a16="http://schemas.microsoft.com/office/drawing/2014/main" id="{00000000-0008-0000-0100-00001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1" name="Line 6">
          <a:extLst>
            <a:ext uri="{FF2B5EF4-FFF2-40B4-BE49-F238E27FC236}">
              <a16:creationId xmlns="" xmlns:a16="http://schemas.microsoft.com/office/drawing/2014/main" id="{00000000-0008-0000-0100-00001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2" name="Line 7">
          <a:extLst>
            <a:ext uri="{FF2B5EF4-FFF2-40B4-BE49-F238E27FC236}">
              <a16:creationId xmlns="" xmlns:a16="http://schemas.microsoft.com/office/drawing/2014/main" id="{00000000-0008-0000-0100-00002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3" name="Line 8">
          <a:extLst>
            <a:ext uri="{FF2B5EF4-FFF2-40B4-BE49-F238E27FC236}">
              <a16:creationId xmlns="" xmlns:a16="http://schemas.microsoft.com/office/drawing/2014/main" id="{00000000-0008-0000-0100-00002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4" name="Line 9">
          <a:extLst>
            <a:ext uri="{FF2B5EF4-FFF2-40B4-BE49-F238E27FC236}">
              <a16:creationId xmlns="" xmlns:a16="http://schemas.microsoft.com/office/drawing/2014/main" id="{00000000-0008-0000-0100-00002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5" name="Line 10">
          <a:extLst>
            <a:ext uri="{FF2B5EF4-FFF2-40B4-BE49-F238E27FC236}">
              <a16:creationId xmlns="" xmlns:a16="http://schemas.microsoft.com/office/drawing/2014/main" id="{00000000-0008-0000-0100-00002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6" name="Line 11">
          <a:extLst>
            <a:ext uri="{FF2B5EF4-FFF2-40B4-BE49-F238E27FC236}">
              <a16:creationId xmlns="" xmlns:a16="http://schemas.microsoft.com/office/drawing/2014/main" id="{00000000-0008-0000-0100-00002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7" name="Line 12">
          <a:extLst>
            <a:ext uri="{FF2B5EF4-FFF2-40B4-BE49-F238E27FC236}">
              <a16:creationId xmlns="" xmlns:a16="http://schemas.microsoft.com/office/drawing/2014/main" id="{00000000-0008-0000-0100-00002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8" name="Line 13">
          <a:extLst>
            <a:ext uri="{FF2B5EF4-FFF2-40B4-BE49-F238E27FC236}">
              <a16:creationId xmlns="" xmlns:a16="http://schemas.microsoft.com/office/drawing/2014/main" id="{00000000-0008-0000-0100-00002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9" name="Line 14">
          <a:extLst>
            <a:ext uri="{FF2B5EF4-FFF2-40B4-BE49-F238E27FC236}">
              <a16:creationId xmlns="" xmlns:a16="http://schemas.microsoft.com/office/drawing/2014/main" id="{00000000-0008-0000-0100-00002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0" name="Line 15">
          <a:extLst>
            <a:ext uri="{FF2B5EF4-FFF2-40B4-BE49-F238E27FC236}">
              <a16:creationId xmlns="" xmlns:a16="http://schemas.microsoft.com/office/drawing/2014/main" id="{00000000-0008-0000-0100-00002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1" name="Line 16">
          <a:extLst>
            <a:ext uri="{FF2B5EF4-FFF2-40B4-BE49-F238E27FC236}">
              <a16:creationId xmlns="" xmlns:a16="http://schemas.microsoft.com/office/drawing/2014/main" id="{00000000-0008-0000-0100-00002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2" name="Line 2">
          <a:extLst>
            <a:ext uri="{FF2B5EF4-FFF2-40B4-BE49-F238E27FC236}">
              <a16:creationId xmlns="" xmlns:a16="http://schemas.microsoft.com/office/drawing/2014/main" id="{00000000-0008-0000-0100-00002A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3" name="Line 4">
          <a:extLst>
            <a:ext uri="{FF2B5EF4-FFF2-40B4-BE49-F238E27FC236}">
              <a16:creationId xmlns="" xmlns:a16="http://schemas.microsoft.com/office/drawing/2014/main" id="{00000000-0008-0000-0100-00002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4" name="Line 6">
          <a:extLst>
            <a:ext uri="{FF2B5EF4-FFF2-40B4-BE49-F238E27FC236}">
              <a16:creationId xmlns="" xmlns:a16="http://schemas.microsoft.com/office/drawing/2014/main" id="{00000000-0008-0000-0100-00002C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5" name="Line 8">
          <a:extLst>
            <a:ext uri="{FF2B5EF4-FFF2-40B4-BE49-F238E27FC236}">
              <a16:creationId xmlns="" xmlns:a16="http://schemas.microsoft.com/office/drawing/2014/main" id="{00000000-0008-0000-0100-00002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6" name="Line 10">
          <a:extLst>
            <a:ext uri="{FF2B5EF4-FFF2-40B4-BE49-F238E27FC236}">
              <a16:creationId xmlns="" xmlns:a16="http://schemas.microsoft.com/office/drawing/2014/main" id="{00000000-0008-0000-0100-00002E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7" name="Line 12">
          <a:extLst>
            <a:ext uri="{FF2B5EF4-FFF2-40B4-BE49-F238E27FC236}">
              <a16:creationId xmlns="" xmlns:a16="http://schemas.microsoft.com/office/drawing/2014/main" id="{00000000-0008-0000-0100-00002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8" name="Line 14">
          <a:extLst>
            <a:ext uri="{FF2B5EF4-FFF2-40B4-BE49-F238E27FC236}">
              <a16:creationId xmlns="" xmlns:a16="http://schemas.microsoft.com/office/drawing/2014/main" id="{00000000-0008-0000-0100-000030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9" name="Line 16">
          <a:extLst>
            <a:ext uri="{FF2B5EF4-FFF2-40B4-BE49-F238E27FC236}">
              <a16:creationId xmlns="" xmlns:a16="http://schemas.microsoft.com/office/drawing/2014/main" id="{00000000-0008-0000-0100-00003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3"/>
  <sheetViews>
    <sheetView tabSelected="1" workbookViewId="0">
      <selection activeCell="E23" sqref="E23"/>
    </sheetView>
  </sheetViews>
  <sheetFormatPr defaultRowHeight="13.5"/>
  <cols>
    <col min="1" max="1" width="21.125" style="3" customWidth="1"/>
    <col min="2" max="2" width="7.25" style="3" customWidth="1"/>
    <col min="3" max="3" width="7.625" style="3" customWidth="1"/>
    <col min="4" max="10" width="7.25" style="3" customWidth="1"/>
    <col min="11" max="16384" width="9" style="3"/>
  </cols>
  <sheetData>
    <row r="1" spans="1:11" ht="19.5" customHeight="1">
      <c r="A1" s="73" t="s">
        <v>96</v>
      </c>
    </row>
    <row r="2" spans="1:11" ht="18.75" customHeight="1">
      <c r="A2" s="1" t="s">
        <v>97</v>
      </c>
    </row>
    <row r="3" spans="1:11">
      <c r="A3" s="37" t="s">
        <v>98</v>
      </c>
      <c r="J3" s="7" t="s">
        <v>217</v>
      </c>
    </row>
    <row r="4" spans="1:11" ht="20.25" customHeight="1">
      <c r="A4" s="198" t="s">
        <v>99</v>
      </c>
      <c r="B4" s="200" t="s">
        <v>100</v>
      </c>
      <c r="C4" s="202" t="s">
        <v>101</v>
      </c>
      <c r="D4" s="204" t="s">
        <v>102</v>
      </c>
      <c r="E4" s="205"/>
      <c r="F4" s="205"/>
      <c r="G4" s="205"/>
      <c r="H4" s="205"/>
      <c r="I4" s="205"/>
      <c r="J4" s="205"/>
    </row>
    <row r="5" spans="1:11" ht="29.25" customHeight="1">
      <c r="A5" s="199"/>
      <c r="B5" s="201"/>
      <c r="C5" s="203"/>
      <c r="D5" s="141" t="s">
        <v>58</v>
      </c>
      <c r="E5" s="141" t="s">
        <v>103</v>
      </c>
      <c r="F5" s="141" t="s">
        <v>104</v>
      </c>
      <c r="G5" s="74" t="s">
        <v>105</v>
      </c>
      <c r="H5" s="141" t="s">
        <v>106</v>
      </c>
      <c r="I5" s="141" t="s">
        <v>107</v>
      </c>
      <c r="J5" s="75" t="s">
        <v>108</v>
      </c>
    </row>
    <row r="6" spans="1:11" ht="24" customHeight="1">
      <c r="A6" s="142" t="s">
        <v>109</v>
      </c>
      <c r="B6" s="183">
        <f>SUM(B7:B12)</f>
        <v>693</v>
      </c>
      <c r="C6" s="183">
        <f>SUM(C7:C12)</f>
        <v>35905</v>
      </c>
      <c r="D6" s="183">
        <f>SUM(D7:D12)</f>
        <v>2243</v>
      </c>
      <c r="E6" s="183">
        <f t="shared" ref="E6:J6" si="0">SUM(E7:E12)</f>
        <v>57</v>
      </c>
      <c r="F6" s="183">
        <f t="shared" si="0"/>
        <v>48</v>
      </c>
      <c r="G6" s="183">
        <f t="shared" si="0"/>
        <v>60</v>
      </c>
      <c r="H6" s="183">
        <f t="shared" si="0"/>
        <v>487</v>
      </c>
      <c r="I6" s="183">
        <f t="shared" si="0"/>
        <v>589</v>
      </c>
      <c r="J6" s="184">
        <f t="shared" si="0"/>
        <v>1002</v>
      </c>
    </row>
    <row r="7" spans="1:11" ht="24" customHeight="1">
      <c r="A7" s="76" t="s">
        <v>110</v>
      </c>
      <c r="B7" s="185">
        <v>619</v>
      </c>
      <c r="C7" s="185">
        <v>32020</v>
      </c>
      <c r="D7" s="185">
        <f>SUM(E7:J7)</f>
        <v>1961</v>
      </c>
      <c r="E7" s="185">
        <v>10</v>
      </c>
      <c r="F7" s="185">
        <v>36</v>
      </c>
      <c r="G7" s="185">
        <v>36</v>
      </c>
      <c r="H7" s="185">
        <v>386</v>
      </c>
      <c r="I7" s="185">
        <v>578</v>
      </c>
      <c r="J7" s="186">
        <v>915</v>
      </c>
      <c r="K7" s="77"/>
    </row>
    <row r="8" spans="1:11" ht="24" customHeight="1">
      <c r="A8" s="78" t="s">
        <v>111</v>
      </c>
      <c r="B8" s="187">
        <v>5</v>
      </c>
      <c r="C8" s="187">
        <v>220</v>
      </c>
      <c r="D8" s="187">
        <f t="shared" ref="D8:D12" si="1">SUM(E8:J8)</f>
        <v>24</v>
      </c>
      <c r="E8" s="187">
        <v>0</v>
      </c>
      <c r="F8" s="187">
        <v>11</v>
      </c>
      <c r="G8" s="187">
        <v>6</v>
      </c>
      <c r="H8" s="187">
        <v>4</v>
      </c>
      <c r="I8" s="187">
        <v>0</v>
      </c>
      <c r="J8" s="188">
        <v>3</v>
      </c>
      <c r="K8" s="77"/>
    </row>
    <row r="9" spans="1:11" ht="24" customHeight="1">
      <c r="A9" s="79" t="s">
        <v>112</v>
      </c>
      <c r="B9" s="187">
        <v>5</v>
      </c>
      <c r="C9" s="187">
        <v>130</v>
      </c>
      <c r="D9" s="187">
        <f t="shared" si="1"/>
        <v>23</v>
      </c>
      <c r="E9" s="187">
        <v>1</v>
      </c>
      <c r="F9" s="187">
        <v>0</v>
      </c>
      <c r="G9" s="187">
        <v>0</v>
      </c>
      <c r="H9" s="187">
        <v>12</v>
      </c>
      <c r="I9" s="187">
        <v>1</v>
      </c>
      <c r="J9" s="188">
        <v>9</v>
      </c>
      <c r="K9" s="77"/>
    </row>
    <row r="10" spans="1:11" ht="24" customHeight="1">
      <c r="A10" s="79" t="s">
        <v>113</v>
      </c>
      <c r="B10" s="187">
        <v>1</v>
      </c>
      <c r="C10" s="187">
        <v>34</v>
      </c>
      <c r="D10" s="187">
        <f t="shared" si="1"/>
        <v>4</v>
      </c>
      <c r="E10" s="187">
        <v>1</v>
      </c>
      <c r="F10" s="187">
        <v>0</v>
      </c>
      <c r="G10" s="187">
        <v>0</v>
      </c>
      <c r="H10" s="187">
        <v>3</v>
      </c>
      <c r="I10" s="187">
        <v>0</v>
      </c>
      <c r="J10" s="188">
        <v>0</v>
      </c>
      <c r="K10" s="77"/>
    </row>
    <row r="11" spans="1:11" ht="24" customHeight="1">
      <c r="A11" s="78" t="s">
        <v>114</v>
      </c>
      <c r="B11" s="187">
        <v>53</v>
      </c>
      <c r="C11" s="187">
        <v>3169</v>
      </c>
      <c r="D11" s="187">
        <f t="shared" si="1"/>
        <v>203</v>
      </c>
      <c r="E11" s="187">
        <v>44</v>
      </c>
      <c r="F11" s="187">
        <v>1</v>
      </c>
      <c r="G11" s="187">
        <v>18</v>
      </c>
      <c r="H11" s="187">
        <v>70</v>
      </c>
      <c r="I11" s="187">
        <v>6</v>
      </c>
      <c r="J11" s="188">
        <v>64</v>
      </c>
      <c r="K11" s="77"/>
    </row>
    <row r="12" spans="1:11" ht="24" customHeight="1">
      <c r="A12" s="80" t="s">
        <v>115</v>
      </c>
      <c r="B12" s="189">
        <v>10</v>
      </c>
      <c r="C12" s="189">
        <v>332</v>
      </c>
      <c r="D12" s="189">
        <f t="shared" si="1"/>
        <v>28</v>
      </c>
      <c r="E12" s="189">
        <v>1</v>
      </c>
      <c r="F12" s="189">
        <v>0</v>
      </c>
      <c r="G12" s="189">
        <v>0</v>
      </c>
      <c r="H12" s="189">
        <v>12</v>
      </c>
      <c r="I12" s="189">
        <v>4</v>
      </c>
      <c r="J12" s="190">
        <v>11</v>
      </c>
      <c r="K12" s="77"/>
    </row>
    <row r="13" spans="1:11" ht="16.5" customHeight="1">
      <c r="I13" s="81"/>
      <c r="J13" s="28" t="s">
        <v>23</v>
      </c>
    </row>
  </sheetData>
  <mergeCells count="4">
    <mergeCell ref="A4:A5"/>
    <mergeCell ref="B4:B5"/>
    <mergeCell ref="C4:C5"/>
    <mergeCell ref="D4:J4"/>
  </mergeCells>
  <phoneticPr fontId="3"/>
  <pageMargins left="0.70866141732283472" right="0.6692913385826772" top="0.78740157480314965" bottom="0.78740157480314965" header="0.39370078740157483"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99"/>
    <pageSetUpPr fitToPage="1"/>
  </sheetPr>
  <dimension ref="A1:O30"/>
  <sheetViews>
    <sheetView zoomScale="85" zoomScaleNormal="85" zoomScaleSheetLayoutView="100" workbookViewId="0">
      <selection activeCell="P6" sqref="P6"/>
    </sheetView>
  </sheetViews>
  <sheetFormatPr defaultRowHeight="13.5"/>
  <cols>
    <col min="1" max="1" width="2.125" style="3" customWidth="1"/>
    <col min="2" max="3" width="9.375" style="3" customWidth="1"/>
    <col min="4" max="13" width="7.625" style="3" customWidth="1"/>
    <col min="14" max="16384" width="9" style="3"/>
  </cols>
  <sheetData>
    <row r="1" spans="1:15" ht="18.75" customHeight="1"/>
    <row r="2" spans="1:15" ht="18.75" customHeight="1">
      <c r="A2" s="4" t="s">
        <v>42</v>
      </c>
      <c r="B2" s="4"/>
      <c r="C2" s="5"/>
      <c r="D2" s="5"/>
      <c r="E2" s="5"/>
      <c r="F2" s="5"/>
      <c r="G2" s="5"/>
      <c r="I2" s="6"/>
      <c r="K2" s="5"/>
      <c r="M2" s="6"/>
    </row>
    <row r="3" spans="1:15" ht="13.5" customHeight="1">
      <c r="A3" s="4"/>
      <c r="B3" s="4"/>
      <c r="C3" s="5"/>
      <c r="D3" s="5"/>
      <c r="E3" s="5"/>
      <c r="F3" s="5"/>
      <c r="G3" s="5"/>
      <c r="H3" s="6"/>
      <c r="K3" s="5"/>
      <c r="L3" s="6"/>
      <c r="N3" s="7" t="str">
        <f>'1(1) 集団健康教育の実施状況(地域保健推進担当係)'!J3</f>
        <v>令和元年度</v>
      </c>
    </row>
    <row r="4" spans="1:15" ht="18" customHeight="1">
      <c r="A4" s="335" t="s">
        <v>43</v>
      </c>
      <c r="B4" s="330"/>
      <c r="C4" s="330" t="s">
        <v>3</v>
      </c>
      <c r="D4" s="322" t="s">
        <v>243</v>
      </c>
      <c r="E4" s="323"/>
      <c r="F4" s="323"/>
      <c r="G4" s="323"/>
      <c r="H4" s="323"/>
      <c r="I4" s="323"/>
      <c r="J4" s="323"/>
      <c r="K4" s="323"/>
      <c r="L4" s="323"/>
      <c r="M4" s="323"/>
      <c r="N4" s="335"/>
    </row>
    <row r="5" spans="1:15" ht="41.25" customHeight="1">
      <c r="A5" s="336"/>
      <c r="B5" s="334"/>
      <c r="C5" s="337"/>
      <c r="D5" s="170" t="s">
        <v>5</v>
      </c>
      <c r="E5" s="170" t="s">
        <v>6</v>
      </c>
      <c r="F5" s="9" t="s">
        <v>7</v>
      </c>
      <c r="G5" s="9" t="s">
        <v>237</v>
      </c>
      <c r="H5" s="9" t="s">
        <v>238</v>
      </c>
      <c r="I5" s="9" t="s">
        <v>239</v>
      </c>
      <c r="J5" s="9" t="s">
        <v>240</v>
      </c>
      <c r="K5" s="9" t="s">
        <v>241</v>
      </c>
      <c r="L5" s="9" t="s">
        <v>8</v>
      </c>
      <c r="M5" s="9" t="s">
        <v>242</v>
      </c>
      <c r="N5" s="33" t="s">
        <v>10</v>
      </c>
    </row>
    <row r="6" spans="1:15" s="19" customFormat="1" ht="33" customHeight="1">
      <c r="A6" s="328" t="s">
        <v>44</v>
      </c>
      <c r="B6" s="328"/>
      <c r="C6" s="153">
        <f>SUM(C7:C19)</f>
        <v>82669</v>
      </c>
      <c r="D6" s="153">
        <f t="shared" ref="D6:N6" si="0">SUM(D7:D19)</f>
        <v>2925</v>
      </c>
      <c r="E6" s="153">
        <f t="shared" si="0"/>
        <v>572</v>
      </c>
      <c r="F6" s="153">
        <f t="shared" si="0"/>
        <v>13</v>
      </c>
      <c r="G6" s="153">
        <f t="shared" si="0"/>
        <v>49</v>
      </c>
      <c r="H6" s="153">
        <f t="shared" si="0"/>
        <v>2</v>
      </c>
      <c r="I6" s="153">
        <f t="shared" si="0"/>
        <v>71</v>
      </c>
      <c r="J6" s="153">
        <f t="shared" si="0"/>
        <v>14</v>
      </c>
      <c r="K6" s="153">
        <f t="shared" si="0"/>
        <v>189</v>
      </c>
      <c r="L6" s="153">
        <f t="shared" si="0"/>
        <v>48</v>
      </c>
      <c r="M6" s="153">
        <f t="shared" si="0"/>
        <v>3</v>
      </c>
      <c r="N6" s="154">
        <f t="shared" si="0"/>
        <v>1964</v>
      </c>
      <c r="O6" s="31"/>
    </row>
    <row r="7" spans="1:15" s="19" customFormat="1" ht="20.25" customHeight="1">
      <c r="A7" s="14"/>
      <c r="B7" s="15" t="s">
        <v>45</v>
      </c>
      <c r="C7" s="156">
        <v>6614</v>
      </c>
      <c r="D7" s="156">
        <v>451</v>
      </c>
      <c r="E7" s="156">
        <v>67</v>
      </c>
      <c r="F7" s="156">
        <v>0</v>
      </c>
      <c r="G7" s="156">
        <v>5</v>
      </c>
      <c r="H7" s="156">
        <v>0</v>
      </c>
      <c r="I7" s="156">
        <v>7</v>
      </c>
      <c r="J7" s="156">
        <v>1</v>
      </c>
      <c r="K7" s="156">
        <v>50</v>
      </c>
      <c r="L7" s="156">
        <v>7</v>
      </c>
      <c r="M7" s="156">
        <v>0</v>
      </c>
      <c r="N7" s="157">
        <v>314</v>
      </c>
      <c r="O7" s="31"/>
    </row>
    <row r="8" spans="1:15" s="19" customFormat="1" ht="20.25" customHeight="1">
      <c r="A8" s="14"/>
      <c r="B8" s="15" t="s">
        <v>46</v>
      </c>
      <c r="C8" s="156">
        <v>8565</v>
      </c>
      <c r="D8" s="156">
        <v>468</v>
      </c>
      <c r="E8" s="156">
        <v>90</v>
      </c>
      <c r="F8" s="156">
        <v>1</v>
      </c>
      <c r="G8" s="156">
        <v>5</v>
      </c>
      <c r="H8" s="156">
        <v>0</v>
      </c>
      <c r="I8" s="156">
        <v>18</v>
      </c>
      <c r="J8" s="156">
        <v>1</v>
      </c>
      <c r="K8" s="156">
        <v>42</v>
      </c>
      <c r="L8" s="156">
        <v>8</v>
      </c>
      <c r="M8" s="156">
        <v>0</v>
      </c>
      <c r="N8" s="157">
        <v>303</v>
      </c>
      <c r="O8" s="31"/>
    </row>
    <row r="9" spans="1:15" s="19" customFormat="1" ht="20.25" customHeight="1">
      <c r="A9" s="14"/>
      <c r="B9" s="15" t="s">
        <v>47</v>
      </c>
      <c r="C9" s="156">
        <v>11191</v>
      </c>
      <c r="D9" s="156">
        <v>502</v>
      </c>
      <c r="E9" s="156">
        <v>117</v>
      </c>
      <c r="F9" s="156">
        <v>0</v>
      </c>
      <c r="G9" s="156">
        <v>11</v>
      </c>
      <c r="H9" s="156">
        <v>1</v>
      </c>
      <c r="I9" s="156">
        <v>18</v>
      </c>
      <c r="J9" s="156">
        <v>4</v>
      </c>
      <c r="K9" s="156">
        <v>32</v>
      </c>
      <c r="L9" s="156">
        <v>8</v>
      </c>
      <c r="M9" s="156">
        <v>0</v>
      </c>
      <c r="N9" s="157">
        <v>311</v>
      </c>
      <c r="O9" s="31"/>
    </row>
    <row r="10" spans="1:15" s="19" customFormat="1" ht="20.25" customHeight="1">
      <c r="A10" s="14"/>
      <c r="B10" s="15" t="s">
        <v>48</v>
      </c>
      <c r="C10" s="156">
        <v>8561</v>
      </c>
      <c r="D10" s="156">
        <v>308</v>
      </c>
      <c r="E10" s="156">
        <v>56</v>
      </c>
      <c r="F10" s="156">
        <v>0</v>
      </c>
      <c r="G10" s="156">
        <v>6</v>
      </c>
      <c r="H10" s="156">
        <v>0</v>
      </c>
      <c r="I10" s="156">
        <v>9</v>
      </c>
      <c r="J10" s="156">
        <v>1</v>
      </c>
      <c r="K10" s="156">
        <v>23</v>
      </c>
      <c r="L10" s="156">
        <v>3</v>
      </c>
      <c r="M10" s="156">
        <v>1</v>
      </c>
      <c r="N10" s="157">
        <v>209</v>
      </c>
      <c r="O10" s="31"/>
    </row>
    <row r="11" spans="1:15" s="19" customFormat="1" ht="20.25" customHeight="1">
      <c r="A11" s="14"/>
      <c r="B11" s="15" t="s">
        <v>49</v>
      </c>
      <c r="C11" s="156">
        <v>9731</v>
      </c>
      <c r="D11" s="156">
        <v>403</v>
      </c>
      <c r="E11" s="156">
        <v>67</v>
      </c>
      <c r="F11" s="156">
        <v>2</v>
      </c>
      <c r="G11" s="156">
        <v>10</v>
      </c>
      <c r="H11" s="156">
        <v>0</v>
      </c>
      <c r="I11" s="156">
        <v>10</v>
      </c>
      <c r="J11" s="156">
        <v>5</v>
      </c>
      <c r="K11" s="156">
        <v>19</v>
      </c>
      <c r="L11" s="156">
        <v>3</v>
      </c>
      <c r="M11" s="156">
        <v>0</v>
      </c>
      <c r="N11" s="157">
        <v>287</v>
      </c>
      <c r="O11" s="31"/>
    </row>
    <row r="12" spans="1:15" s="19" customFormat="1" ht="20.25" customHeight="1">
      <c r="A12" s="14"/>
      <c r="B12" s="15" t="s">
        <v>25</v>
      </c>
      <c r="C12" s="156">
        <v>7901</v>
      </c>
      <c r="D12" s="156">
        <v>280</v>
      </c>
      <c r="E12" s="156">
        <v>65</v>
      </c>
      <c r="F12" s="156">
        <v>1</v>
      </c>
      <c r="G12" s="156">
        <v>2</v>
      </c>
      <c r="H12" s="156">
        <v>0</v>
      </c>
      <c r="I12" s="156">
        <v>4</v>
      </c>
      <c r="J12" s="156">
        <v>0</v>
      </c>
      <c r="K12" s="156">
        <v>9</v>
      </c>
      <c r="L12" s="156">
        <v>9</v>
      </c>
      <c r="M12" s="156">
        <v>0</v>
      </c>
      <c r="N12" s="157">
        <v>190</v>
      </c>
      <c r="O12" s="31"/>
    </row>
    <row r="13" spans="1:15" s="19" customFormat="1" ht="20.25" customHeight="1">
      <c r="A13" s="14"/>
      <c r="B13" s="15" t="s">
        <v>26</v>
      </c>
      <c r="C13" s="156">
        <v>8307</v>
      </c>
      <c r="D13" s="156">
        <v>261</v>
      </c>
      <c r="E13" s="156">
        <v>56</v>
      </c>
      <c r="F13" s="156">
        <v>1</v>
      </c>
      <c r="G13" s="156">
        <v>7</v>
      </c>
      <c r="H13" s="156">
        <v>1</v>
      </c>
      <c r="I13" s="156">
        <v>4</v>
      </c>
      <c r="J13" s="156">
        <v>1</v>
      </c>
      <c r="K13" s="156">
        <v>8</v>
      </c>
      <c r="L13" s="156">
        <v>4</v>
      </c>
      <c r="M13" s="156">
        <v>1</v>
      </c>
      <c r="N13" s="157">
        <v>178</v>
      </c>
      <c r="O13" s="31"/>
    </row>
    <row r="14" spans="1:15" s="19" customFormat="1" ht="20.25" customHeight="1">
      <c r="A14" s="14"/>
      <c r="B14" s="15" t="s">
        <v>27</v>
      </c>
      <c r="C14" s="156">
        <v>4578</v>
      </c>
      <c r="D14" s="156">
        <v>74</v>
      </c>
      <c r="E14" s="156">
        <v>17</v>
      </c>
      <c r="F14" s="156">
        <v>0</v>
      </c>
      <c r="G14" s="156">
        <v>1</v>
      </c>
      <c r="H14" s="156">
        <v>0</v>
      </c>
      <c r="I14" s="156">
        <v>0</v>
      </c>
      <c r="J14" s="156">
        <v>1</v>
      </c>
      <c r="K14" s="156">
        <v>2</v>
      </c>
      <c r="L14" s="156">
        <v>2</v>
      </c>
      <c r="M14" s="156">
        <v>0</v>
      </c>
      <c r="N14" s="157">
        <v>51</v>
      </c>
      <c r="O14" s="31"/>
    </row>
    <row r="15" spans="1:15" s="19" customFormat="1" ht="20.25" customHeight="1">
      <c r="A15" s="14"/>
      <c r="B15" s="15" t="s">
        <v>28</v>
      </c>
      <c r="C15" s="156">
        <v>5162</v>
      </c>
      <c r="D15" s="156">
        <v>67</v>
      </c>
      <c r="E15" s="156">
        <v>16</v>
      </c>
      <c r="F15" s="156">
        <v>1</v>
      </c>
      <c r="G15" s="156">
        <v>1</v>
      </c>
      <c r="H15" s="156">
        <v>0</v>
      </c>
      <c r="I15" s="156">
        <v>1</v>
      </c>
      <c r="J15" s="156">
        <v>0</v>
      </c>
      <c r="K15" s="156">
        <v>2</v>
      </c>
      <c r="L15" s="156">
        <v>2</v>
      </c>
      <c r="M15" s="156">
        <v>0</v>
      </c>
      <c r="N15" s="157">
        <v>44</v>
      </c>
      <c r="O15" s="31"/>
    </row>
    <row r="16" spans="1:15" s="19" customFormat="1" ht="20.25" customHeight="1">
      <c r="A16" s="14"/>
      <c r="B16" s="15" t="s">
        <v>29</v>
      </c>
      <c r="C16" s="156">
        <v>4127</v>
      </c>
      <c r="D16" s="156">
        <v>43</v>
      </c>
      <c r="E16" s="156">
        <v>8</v>
      </c>
      <c r="F16" s="156">
        <v>3</v>
      </c>
      <c r="G16" s="156">
        <v>0</v>
      </c>
      <c r="H16" s="156">
        <v>0</v>
      </c>
      <c r="I16" s="156">
        <v>0</v>
      </c>
      <c r="J16" s="156">
        <v>0</v>
      </c>
      <c r="K16" s="156">
        <v>2</v>
      </c>
      <c r="L16" s="156">
        <v>0</v>
      </c>
      <c r="M16" s="156">
        <v>0</v>
      </c>
      <c r="N16" s="157">
        <v>30</v>
      </c>
      <c r="O16" s="31"/>
    </row>
    <row r="17" spans="1:15" s="19" customFormat="1" ht="20.25" customHeight="1">
      <c r="A17" s="34"/>
      <c r="B17" s="15" t="s">
        <v>30</v>
      </c>
      <c r="C17" s="156">
        <v>4660</v>
      </c>
      <c r="D17" s="156">
        <v>29</v>
      </c>
      <c r="E17" s="156">
        <v>7</v>
      </c>
      <c r="F17" s="156">
        <v>1</v>
      </c>
      <c r="G17" s="156">
        <v>1</v>
      </c>
      <c r="H17" s="156">
        <v>0</v>
      </c>
      <c r="I17" s="156">
        <v>0</v>
      </c>
      <c r="J17" s="156">
        <v>0</v>
      </c>
      <c r="K17" s="156">
        <v>0</v>
      </c>
      <c r="L17" s="156">
        <v>1</v>
      </c>
      <c r="M17" s="156">
        <v>1</v>
      </c>
      <c r="N17" s="157">
        <v>18</v>
      </c>
      <c r="O17" s="31"/>
    </row>
    <row r="18" spans="1:15" s="19" customFormat="1" ht="20.25" customHeight="1">
      <c r="A18" s="34"/>
      <c r="B18" s="15" t="s">
        <v>31</v>
      </c>
      <c r="C18" s="156">
        <v>1917</v>
      </c>
      <c r="D18" s="156">
        <v>16</v>
      </c>
      <c r="E18" s="156">
        <v>4</v>
      </c>
      <c r="F18" s="156">
        <v>1</v>
      </c>
      <c r="G18" s="156">
        <v>0</v>
      </c>
      <c r="H18" s="156">
        <v>0</v>
      </c>
      <c r="I18" s="156">
        <v>0</v>
      </c>
      <c r="J18" s="156">
        <v>0</v>
      </c>
      <c r="K18" s="156">
        <v>0</v>
      </c>
      <c r="L18" s="156">
        <v>0</v>
      </c>
      <c r="M18" s="156">
        <v>0</v>
      </c>
      <c r="N18" s="157">
        <v>11</v>
      </c>
      <c r="O18" s="31"/>
    </row>
    <row r="19" spans="1:15" s="19" customFormat="1" ht="20.25" customHeight="1">
      <c r="A19" s="14"/>
      <c r="B19" s="15" t="s">
        <v>50</v>
      </c>
      <c r="C19" s="156">
        <v>1355</v>
      </c>
      <c r="D19" s="156">
        <v>23</v>
      </c>
      <c r="E19" s="156">
        <v>2</v>
      </c>
      <c r="F19" s="156">
        <v>2</v>
      </c>
      <c r="G19" s="156">
        <v>0</v>
      </c>
      <c r="H19" s="156">
        <v>0</v>
      </c>
      <c r="I19" s="156">
        <v>0</v>
      </c>
      <c r="J19" s="156">
        <v>0</v>
      </c>
      <c r="K19" s="156">
        <v>0</v>
      </c>
      <c r="L19" s="156">
        <v>1</v>
      </c>
      <c r="M19" s="156">
        <v>0</v>
      </c>
      <c r="N19" s="157">
        <v>18</v>
      </c>
      <c r="O19" s="31"/>
    </row>
    <row r="20" spans="1:15" s="19" customFormat="1" ht="15" customHeight="1">
      <c r="A20" s="23"/>
      <c r="B20" s="24"/>
      <c r="C20" s="25"/>
      <c r="D20" s="25"/>
      <c r="E20" s="25"/>
      <c r="F20" s="25"/>
      <c r="G20" s="25"/>
      <c r="H20" s="25"/>
      <c r="I20" s="25"/>
      <c r="J20" s="25"/>
      <c r="K20" s="25"/>
      <c r="L20" s="25"/>
      <c r="M20" s="26"/>
      <c r="N20" s="164"/>
    </row>
    <row r="21" spans="1:15" ht="18" customHeight="1">
      <c r="A21" s="35" t="s">
        <v>51</v>
      </c>
      <c r="I21" s="28"/>
      <c r="M21" s="28" t="s">
        <v>23</v>
      </c>
    </row>
    <row r="22" spans="1:15">
      <c r="A22" s="35" t="s">
        <v>228</v>
      </c>
      <c r="C22" s="31"/>
      <c r="D22" s="31"/>
      <c r="E22" s="31"/>
      <c r="F22" s="31"/>
      <c r="G22" s="31"/>
      <c r="H22" s="31"/>
      <c r="I22" s="31"/>
      <c r="K22" s="31"/>
      <c r="L22" s="31"/>
      <c r="M22" s="31"/>
    </row>
    <row r="23" spans="1:15">
      <c r="C23" s="31"/>
      <c r="D23" s="31"/>
      <c r="E23" s="31"/>
      <c r="F23" s="31"/>
      <c r="G23" s="31"/>
      <c r="H23" s="31"/>
      <c r="I23" s="31"/>
      <c r="K23" s="31"/>
      <c r="L23" s="31"/>
      <c r="M23" s="31"/>
    </row>
    <row r="24" spans="1:15">
      <c r="C24" s="31"/>
      <c r="D24" s="31"/>
      <c r="E24" s="31"/>
      <c r="F24" s="31"/>
      <c r="G24" s="31"/>
      <c r="H24" s="31"/>
      <c r="I24" s="31"/>
      <c r="K24" s="31"/>
      <c r="L24" s="31"/>
      <c r="M24" s="31"/>
    </row>
    <row r="25" spans="1:15">
      <c r="C25" s="31"/>
      <c r="D25" s="31"/>
      <c r="E25" s="31"/>
      <c r="F25" s="31"/>
      <c r="G25" s="31"/>
      <c r="H25" s="31"/>
      <c r="I25" s="31"/>
      <c r="K25" s="31"/>
      <c r="L25" s="31"/>
      <c r="M25" s="31"/>
    </row>
    <row r="26" spans="1:15">
      <c r="C26" s="31"/>
      <c r="D26" s="31"/>
      <c r="E26" s="31"/>
      <c r="F26" s="31"/>
      <c r="G26" s="31"/>
      <c r="H26" s="31"/>
      <c r="I26" s="31"/>
      <c r="K26" s="31"/>
      <c r="L26" s="31"/>
      <c r="M26" s="31"/>
    </row>
    <row r="27" spans="1:15">
      <c r="C27" s="31"/>
      <c r="D27" s="31"/>
      <c r="E27" s="31"/>
      <c r="F27" s="31"/>
      <c r="G27" s="31"/>
      <c r="H27" s="31"/>
      <c r="I27" s="31"/>
      <c r="K27" s="31"/>
      <c r="L27" s="31"/>
      <c r="M27" s="31"/>
    </row>
    <row r="28" spans="1:15">
      <c r="C28" s="31"/>
      <c r="D28" s="31"/>
      <c r="E28" s="31"/>
      <c r="F28" s="31"/>
      <c r="G28" s="31"/>
      <c r="H28" s="31"/>
      <c r="I28" s="31"/>
      <c r="K28" s="31"/>
      <c r="L28" s="31"/>
      <c r="M28" s="31"/>
    </row>
    <row r="29" spans="1:15">
      <c r="C29" s="31"/>
      <c r="D29" s="31"/>
      <c r="E29" s="31"/>
      <c r="F29" s="31"/>
      <c r="G29" s="31"/>
      <c r="H29" s="31"/>
      <c r="I29" s="31"/>
      <c r="K29" s="31"/>
      <c r="L29" s="31"/>
      <c r="M29" s="31"/>
    </row>
    <row r="30" spans="1:15">
      <c r="C30" s="31"/>
      <c r="D30" s="31"/>
      <c r="E30" s="31"/>
      <c r="F30" s="31"/>
      <c r="G30" s="31"/>
      <c r="H30" s="31"/>
      <c r="I30" s="31"/>
      <c r="K30" s="31"/>
      <c r="L30" s="31"/>
      <c r="M30" s="31"/>
    </row>
  </sheetData>
  <mergeCells count="4">
    <mergeCell ref="A4:B5"/>
    <mergeCell ref="C4:C5"/>
    <mergeCell ref="A6:B6"/>
    <mergeCell ref="D4:N4"/>
  </mergeCells>
  <phoneticPr fontId="3"/>
  <printOptions horizontalCentered="1"/>
  <pageMargins left="0.78740157480314965" right="0.78740157480314965" top="0.78740157480314965" bottom="0.78740157480314965" header="0.39370078740157483" footer="0.19685039370078741"/>
  <pageSetup paperSize="9" scale="8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99"/>
    <pageSetUpPr fitToPage="1"/>
  </sheetPr>
  <dimension ref="A1:K34"/>
  <sheetViews>
    <sheetView zoomScale="85" zoomScaleNormal="85" workbookViewId="0">
      <selection activeCell="H40" sqref="H40"/>
    </sheetView>
  </sheetViews>
  <sheetFormatPr defaultRowHeight="13.5"/>
  <cols>
    <col min="1" max="1" width="2.625" style="3" customWidth="1"/>
    <col min="2" max="2" width="10.625" style="3" customWidth="1"/>
    <col min="3" max="9" width="10.5" style="3" customWidth="1"/>
    <col min="10" max="16384" width="9" style="3"/>
  </cols>
  <sheetData>
    <row r="1" spans="1:11" ht="18.75" customHeight="1"/>
    <row r="2" spans="1:11" ht="18.75" customHeight="1">
      <c r="A2" s="4" t="s">
        <v>52</v>
      </c>
      <c r="C2" s="5"/>
      <c r="D2" s="5"/>
      <c r="E2" s="5"/>
      <c r="F2" s="5"/>
      <c r="G2" s="5"/>
      <c r="I2" s="6"/>
    </row>
    <row r="3" spans="1:11" ht="13.5" customHeight="1">
      <c r="B3" s="4"/>
      <c r="C3" s="5"/>
      <c r="D3" s="5"/>
      <c r="E3" s="5"/>
      <c r="F3" s="5"/>
      <c r="G3" s="5"/>
      <c r="H3" s="6"/>
      <c r="J3" s="7" t="str">
        <f>'1(1) 集団健康教育の実施状況(地域保健推進担当係)'!J3</f>
        <v>令和元年度</v>
      </c>
    </row>
    <row r="4" spans="1:11" ht="18" customHeight="1">
      <c r="A4" s="335" t="s">
        <v>43</v>
      </c>
      <c r="B4" s="330"/>
      <c r="C4" s="340" t="s">
        <v>244</v>
      </c>
      <c r="D4" s="330" t="s">
        <v>3</v>
      </c>
      <c r="E4" s="330" t="s">
        <v>4</v>
      </c>
      <c r="F4" s="330"/>
      <c r="G4" s="330"/>
      <c r="H4" s="330"/>
      <c r="I4" s="330"/>
      <c r="J4" s="322"/>
    </row>
    <row r="5" spans="1:11" ht="41.25" customHeight="1">
      <c r="A5" s="336"/>
      <c r="B5" s="334"/>
      <c r="C5" s="341"/>
      <c r="D5" s="334"/>
      <c r="E5" s="169" t="s">
        <v>5</v>
      </c>
      <c r="F5" s="169" t="s">
        <v>6</v>
      </c>
      <c r="G5" s="9" t="s">
        <v>7</v>
      </c>
      <c r="H5" s="9" t="s">
        <v>8</v>
      </c>
      <c r="I5" s="9" t="s">
        <v>9</v>
      </c>
      <c r="J5" s="10" t="s">
        <v>10</v>
      </c>
    </row>
    <row r="6" spans="1:11" s="19" customFormat="1" ht="33" customHeight="1">
      <c r="A6" s="328" t="s">
        <v>11</v>
      </c>
      <c r="B6" s="329"/>
      <c r="C6" s="168"/>
      <c r="D6" s="174">
        <f>SUM(D7:D8)+SUM(D10:D11)+SUM(D13:D19)</f>
        <v>38969</v>
      </c>
      <c r="E6" s="174">
        <f t="shared" ref="E6:J6" si="0">SUM(E7:E8)+SUM(E10:E11)+SUM(E13:E19)</f>
        <v>1343</v>
      </c>
      <c r="F6" s="174">
        <f t="shared" si="0"/>
        <v>212</v>
      </c>
      <c r="G6" s="174">
        <f t="shared" si="0"/>
        <v>148</v>
      </c>
      <c r="H6" s="174">
        <f t="shared" si="0"/>
        <v>76</v>
      </c>
      <c r="I6" s="174">
        <f t="shared" si="0"/>
        <v>488</v>
      </c>
      <c r="J6" s="175">
        <f t="shared" si="0"/>
        <v>419</v>
      </c>
      <c r="K6" s="31"/>
    </row>
    <row r="7" spans="1:11" s="19" customFormat="1" ht="20.25" customHeight="1">
      <c r="A7" s="34"/>
      <c r="B7" s="338" t="s">
        <v>12</v>
      </c>
      <c r="C7" s="176" t="s">
        <v>246</v>
      </c>
      <c r="D7" s="177">
        <v>3774</v>
      </c>
      <c r="E7" s="177">
        <f>SUM(F7:J7)</f>
        <v>191</v>
      </c>
      <c r="F7" s="177">
        <v>35</v>
      </c>
      <c r="G7" s="177">
        <v>6</v>
      </c>
      <c r="H7" s="177">
        <v>13</v>
      </c>
      <c r="I7" s="177">
        <v>68</v>
      </c>
      <c r="J7" s="178">
        <v>69</v>
      </c>
      <c r="K7" s="31"/>
    </row>
    <row r="8" spans="1:11" s="19" customFormat="1" ht="20.25" customHeight="1">
      <c r="A8" s="34"/>
      <c r="B8" s="338"/>
      <c r="C8" s="176" t="s">
        <v>247</v>
      </c>
      <c r="D8" s="177">
        <v>4444</v>
      </c>
      <c r="E8" s="177">
        <f t="shared" ref="E8:E19" si="1">SUM(F8:J8)</f>
        <v>200</v>
      </c>
      <c r="F8" s="177">
        <v>8</v>
      </c>
      <c r="G8" s="177">
        <v>17</v>
      </c>
      <c r="H8" s="177">
        <v>10</v>
      </c>
      <c r="I8" s="177">
        <v>117</v>
      </c>
      <c r="J8" s="178">
        <v>48</v>
      </c>
      <c r="K8" s="31"/>
    </row>
    <row r="9" spans="1:11" s="19" customFormat="1" ht="20.25" customHeight="1">
      <c r="A9" s="34"/>
      <c r="B9" s="338"/>
      <c r="C9" s="176" t="s">
        <v>248</v>
      </c>
      <c r="D9" s="177">
        <f>SUM(D7:D8)</f>
        <v>8218</v>
      </c>
      <c r="E9" s="177">
        <f t="shared" si="1"/>
        <v>391</v>
      </c>
      <c r="F9" s="177">
        <f>SUM(F7:F8)</f>
        <v>43</v>
      </c>
      <c r="G9" s="177">
        <f t="shared" ref="G9:J9" si="2">SUM(G7:G8)</f>
        <v>23</v>
      </c>
      <c r="H9" s="177">
        <f t="shared" si="2"/>
        <v>23</v>
      </c>
      <c r="I9" s="177">
        <f t="shared" si="2"/>
        <v>185</v>
      </c>
      <c r="J9" s="178">
        <f t="shared" si="2"/>
        <v>117</v>
      </c>
      <c r="K9" s="31"/>
    </row>
    <row r="10" spans="1:11" s="19" customFormat="1" ht="20.25" customHeight="1">
      <c r="A10" s="34"/>
      <c r="B10" s="338" t="s">
        <v>249</v>
      </c>
      <c r="C10" s="176" t="s">
        <v>245</v>
      </c>
      <c r="D10" s="177">
        <v>2783</v>
      </c>
      <c r="E10" s="177">
        <f t="shared" si="1"/>
        <v>139</v>
      </c>
      <c r="F10" s="177">
        <v>20</v>
      </c>
      <c r="G10" s="177">
        <v>6</v>
      </c>
      <c r="H10" s="177">
        <v>9</v>
      </c>
      <c r="I10" s="177">
        <v>56</v>
      </c>
      <c r="J10" s="178">
        <v>48</v>
      </c>
      <c r="K10" s="31"/>
    </row>
    <row r="11" spans="1:11" s="19" customFormat="1" ht="20.25" customHeight="1">
      <c r="A11" s="34"/>
      <c r="B11" s="338"/>
      <c r="C11" s="176" t="s">
        <v>250</v>
      </c>
      <c r="D11" s="177">
        <v>1861</v>
      </c>
      <c r="E11" s="177">
        <f t="shared" si="1"/>
        <v>102</v>
      </c>
      <c r="F11" s="177">
        <v>7</v>
      </c>
      <c r="G11" s="177">
        <v>13</v>
      </c>
      <c r="H11" s="177">
        <v>3</v>
      </c>
      <c r="I11" s="177">
        <v>53</v>
      </c>
      <c r="J11" s="178">
        <v>26</v>
      </c>
      <c r="K11" s="31"/>
    </row>
    <row r="12" spans="1:11" s="19" customFormat="1" ht="20.25" customHeight="1">
      <c r="A12" s="34"/>
      <c r="B12" s="338"/>
      <c r="C12" s="176" t="s">
        <v>248</v>
      </c>
      <c r="D12" s="177">
        <f>SUM(D10:D11)</f>
        <v>4644</v>
      </c>
      <c r="E12" s="177">
        <f t="shared" si="1"/>
        <v>241</v>
      </c>
      <c r="F12" s="177">
        <f>SUM(F10:F11)</f>
        <v>27</v>
      </c>
      <c r="G12" s="177">
        <f t="shared" ref="G12:J12" si="3">SUM(G10:G11)</f>
        <v>19</v>
      </c>
      <c r="H12" s="177">
        <f t="shared" si="3"/>
        <v>12</v>
      </c>
      <c r="I12" s="177">
        <f t="shared" si="3"/>
        <v>109</v>
      </c>
      <c r="J12" s="178">
        <f t="shared" si="3"/>
        <v>74</v>
      </c>
      <c r="K12" s="31"/>
    </row>
    <row r="13" spans="1:11" s="19" customFormat="1" ht="20.25" customHeight="1">
      <c r="A13" s="34"/>
      <c r="B13" s="179" t="s">
        <v>14</v>
      </c>
      <c r="C13" s="339" t="s">
        <v>246</v>
      </c>
      <c r="D13" s="177">
        <v>5445</v>
      </c>
      <c r="E13" s="177">
        <f t="shared" si="1"/>
        <v>196</v>
      </c>
      <c r="F13" s="177">
        <v>38</v>
      </c>
      <c r="G13" s="177">
        <v>25</v>
      </c>
      <c r="H13" s="177">
        <v>8</v>
      </c>
      <c r="I13" s="177">
        <v>73</v>
      </c>
      <c r="J13" s="178">
        <v>52</v>
      </c>
      <c r="K13" s="31"/>
    </row>
    <row r="14" spans="1:11" s="32" customFormat="1" ht="20.25" customHeight="1">
      <c r="A14" s="34"/>
      <c r="B14" s="179" t="s">
        <v>15</v>
      </c>
      <c r="C14" s="339"/>
      <c r="D14" s="177">
        <v>3741</v>
      </c>
      <c r="E14" s="177">
        <f t="shared" si="1"/>
        <v>113</v>
      </c>
      <c r="F14" s="177">
        <v>21</v>
      </c>
      <c r="G14" s="177">
        <v>12</v>
      </c>
      <c r="H14" s="177">
        <v>5</v>
      </c>
      <c r="I14" s="177">
        <v>32</v>
      </c>
      <c r="J14" s="178">
        <v>43</v>
      </c>
      <c r="K14" s="31"/>
    </row>
    <row r="15" spans="1:11" s="19" customFormat="1" ht="20.25" customHeight="1">
      <c r="A15" s="34"/>
      <c r="B15" s="179" t="s">
        <v>28</v>
      </c>
      <c r="C15" s="339"/>
      <c r="D15" s="177">
        <v>4779</v>
      </c>
      <c r="E15" s="177">
        <f t="shared" si="1"/>
        <v>118</v>
      </c>
      <c r="F15" s="177">
        <v>20</v>
      </c>
      <c r="G15" s="177">
        <v>25</v>
      </c>
      <c r="H15" s="177">
        <v>5</v>
      </c>
      <c r="I15" s="177">
        <v>33</v>
      </c>
      <c r="J15" s="178">
        <v>35</v>
      </c>
      <c r="K15" s="31"/>
    </row>
    <row r="16" spans="1:11" s="19" customFormat="1" ht="15" customHeight="1">
      <c r="A16" s="34"/>
      <c r="B16" s="179" t="s">
        <v>17</v>
      </c>
      <c r="C16" s="339"/>
      <c r="D16" s="177">
        <v>4126</v>
      </c>
      <c r="E16" s="177">
        <f t="shared" si="1"/>
        <v>95</v>
      </c>
      <c r="F16" s="177">
        <v>23</v>
      </c>
      <c r="G16" s="177">
        <v>12</v>
      </c>
      <c r="H16" s="177">
        <v>3</v>
      </c>
      <c r="I16" s="177">
        <v>18</v>
      </c>
      <c r="J16" s="178">
        <v>39</v>
      </c>
    </row>
    <row r="17" spans="1:10" s="32" customFormat="1" ht="20.25" customHeight="1">
      <c r="A17" s="34"/>
      <c r="B17" s="179" t="s">
        <v>251</v>
      </c>
      <c r="C17" s="339"/>
      <c r="D17" s="177">
        <v>4915</v>
      </c>
      <c r="E17" s="177">
        <f t="shared" si="1"/>
        <v>114</v>
      </c>
      <c r="F17" s="177">
        <v>22</v>
      </c>
      <c r="G17" s="177">
        <v>18</v>
      </c>
      <c r="H17" s="177">
        <v>10</v>
      </c>
      <c r="I17" s="177">
        <v>26</v>
      </c>
      <c r="J17" s="178">
        <v>38</v>
      </c>
    </row>
    <row r="18" spans="1:10" ht="20.25" customHeight="1">
      <c r="A18" s="34"/>
      <c r="B18" s="179" t="s">
        <v>31</v>
      </c>
      <c r="C18" s="339"/>
      <c r="D18" s="177">
        <v>2001</v>
      </c>
      <c r="E18" s="177">
        <f t="shared" si="1"/>
        <v>49</v>
      </c>
      <c r="F18" s="177">
        <v>11</v>
      </c>
      <c r="G18" s="177">
        <v>10</v>
      </c>
      <c r="H18" s="177">
        <v>5</v>
      </c>
      <c r="I18" s="177">
        <v>9</v>
      </c>
      <c r="J18" s="178">
        <v>14</v>
      </c>
    </row>
    <row r="19" spans="1:10" ht="20.25" customHeight="1">
      <c r="A19" s="167"/>
      <c r="B19" s="179" t="s">
        <v>53</v>
      </c>
      <c r="C19" s="339"/>
      <c r="D19" s="177">
        <v>1100</v>
      </c>
      <c r="E19" s="177">
        <f t="shared" si="1"/>
        <v>26</v>
      </c>
      <c r="F19" s="177">
        <v>7</v>
      </c>
      <c r="G19" s="177">
        <v>4</v>
      </c>
      <c r="H19" s="177">
        <v>5</v>
      </c>
      <c r="I19" s="177">
        <v>3</v>
      </c>
      <c r="J19" s="178">
        <v>7</v>
      </c>
    </row>
    <row r="20" spans="1:10" ht="20.25" customHeight="1">
      <c r="A20" s="23"/>
      <c r="B20" s="24"/>
      <c r="C20" s="24"/>
      <c r="D20" s="163"/>
      <c r="E20" s="163"/>
      <c r="F20" s="163"/>
      <c r="G20" s="163"/>
      <c r="H20" s="163"/>
      <c r="I20" s="163"/>
      <c r="J20" s="173"/>
    </row>
    <row r="21" spans="1:10" ht="20.25" customHeight="1">
      <c r="A21" s="35" t="s">
        <v>54</v>
      </c>
      <c r="I21" s="28" t="s">
        <v>23</v>
      </c>
      <c r="J21" s="32"/>
    </row>
    <row r="22" spans="1:10" ht="20.25" customHeight="1">
      <c r="A22" s="35" t="s">
        <v>252</v>
      </c>
    </row>
    <row r="23" spans="1:10" ht="20.25" customHeight="1"/>
    <row r="24" spans="1:10" ht="33" customHeight="1">
      <c r="E24" s="180"/>
      <c r="F24" s="180"/>
      <c r="G24" s="181"/>
    </row>
    <row r="25" spans="1:10" ht="20.25" customHeight="1">
      <c r="E25" s="180"/>
      <c r="F25" s="180"/>
      <c r="G25" s="181"/>
    </row>
    <row r="26" spans="1:10" ht="20.25" customHeight="1"/>
    <row r="27" spans="1:10" ht="20.25" customHeight="1"/>
    <row r="28" spans="1:10" ht="20.25" customHeight="1"/>
    <row r="29" spans="1:10" ht="20.25" customHeight="1"/>
    <row r="30" spans="1:10" ht="20.25" customHeight="1"/>
    <row r="31" spans="1:10" ht="20.25" customHeight="1"/>
    <row r="32" spans="1:10" ht="20.25" customHeight="1"/>
    <row r="33" ht="20.25" customHeight="1"/>
    <row r="34" ht="12" customHeight="1"/>
  </sheetData>
  <mergeCells count="8">
    <mergeCell ref="D4:D5"/>
    <mergeCell ref="E4:J4"/>
    <mergeCell ref="B7:B9"/>
    <mergeCell ref="B10:B12"/>
    <mergeCell ref="C13:C19"/>
    <mergeCell ref="A4:B5"/>
    <mergeCell ref="C4:C5"/>
    <mergeCell ref="A6:B6"/>
  </mergeCells>
  <phoneticPr fontId="3"/>
  <printOptions horizontalCentered="1"/>
  <pageMargins left="0.78740157480314965" right="0.78740157480314965" top="0.78740157480314965" bottom="0.78740157480314965" header="0.39370078740157483" footer="0.19685039370078741"/>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I27"/>
  <sheetViews>
    <sheetView zoomScale="80" zoomScaleNormal="80" workbookViewId="0">
      <selection activeCell="D45" sqref="D45"/>
    </sheetView>
  </sheetViews>
  <sheetFormatPr defaultColWidth="9" defaultRowHeight="13.5"/>
  <cols>
    <col min="1" max="1" width="2.625" style="3" customWidth="1"/>
    <col min="2" max="7" width="12.75" style="3" customWidth="1"/>
    <col min="8" max="16384" width="9" style="3"/>
  </cols>
  <sheetData>
    <row r="1" spans="1:9" ht="18.75" customHeight="1"/>
    <row r="2" spans="1:9" ht="18.75" customHeight="1">
      <c r="A2" s="4" t="s">
        <v>218</v>
      </c>
      <c r="B2" s="4"/>
      <c r="C2" s="5"/>
      <c r="D2" s="5"/>
      <c r="E2" s="5"/>
      <c r="G2" s="6"/>
    </row>
    <row r="3" spans="1:9" ht="13.5" customHeight="1">
      <c r="A3" s="4"/>
      <c r="B3" s="4"/>
      <c r="C3" s="5"/>
      <c r="D3" s="5"/>
      <c r="E3" s="5"/>
      <c r="F3" s="6"/>
      <c r="G3" s="7" t="s">
        <v>226</v>
      </c>
    </row>
    <row r="4" spans="1:9" ht="18" customHeight="1">
      <c r="A4" s="335" t="s">
        <v>43</v>
      </c>
      <c r="B4" s="330"/>
      <c r="C4" s="330" t="s">
        <v>3</v>
      </c>
      <c r="D4" s="331" t="s">
        <v>219</v>
      </c>
      <c r="E4" s="331"/>
      <c r="F4" s="331"/>
      <c r="G4" s="332"/>
    </row>
    <row r="5" spans="1:9" ht="41.25" customHeight="1">
      <c r="A5" s="336"/>
      <c r="B5" s="334"/>
      <c r="C5" s="334"/>
      <c r="D5" s="151" t="s">
        <v>253</v>
      </c>
      <c r="E5" s="151" t="s">
        <v>254</v>
      </c>
      <c r="F5" s="151" t="s">
        <v>255</v>
      </c>
      <c r="G5" s="152" t="s">
        <v>256</v>
      </c>
    </row>
    <row r="6" spans="1:9" s="5" customFormat="1" ht="33" customHeight="1">
      <c r="A6" s="328" t="s">
        <v>11</v>
      </c>
      <c r="B6" s="329"/>
      <c r="C6" s="153">
        <f>SUM(C7:C11)</f>
        <v>2135</v>
      </c>
      <c r="D6" s="153">
        <f>SUM(D7:D11)</f>
        <v>1791</v>
      </c>
      <c r="E6" s="153">
        <f>SUM(E7:E11)</f>
        <v>258</v>
      </c>
      <c r="F6" s="153">
        <f>SUM(F7:F11)</f>
        <v>54</v>
      </c>
      <c r="G6" s="154">
        <f>SUM(G7:G11)</f>
        <v>11</v>
      </c>
      <c r="I6" s="155"/>
    </row>
    <row r="7" spans="1:9" s="5" customFormat="1" ht="20.25" customHeight="1">
      <c r="A7" s="14"/>
      <c r="B7" s="15" t="s">
        <v>220</v>
      </c>
      <c r="C7" s="156">
        <v>476</v>
      </c>
      <c r="D7" s="156">
        <v>413</v>
      </c>
      <c r="E7" s="156">
        <v>48</v>
      </c>
      <c r="F7" s="156">
        <v>9</v>
      </c>
      <c r="G7" s="157">
        <v>2</v>
      </c>
      <c r="I7" s="155"/>
    </row>
    <row r="8" spans="1:9" s="5" customFormat="1" ht="20.25" customHeight="1">
      <c r="A8" s="14"/>
      <c r="B8" s="15" t="s">
        <v>221</v>
      </c>
      <c r="C8" s="156">
        <v>359</v>
      </c>
      <c r="D8" s="156">
        <v>314</v>
      </c>
      <c r="E8" s="156">
        <v>32</v>
      </c>
      <c r="F8" s="156">
        <v>8</v>
      </c>
      <c r="G8" s="157">
        <v>2</v>
      </c>
      <c r="I8" s="155"/>
    </row>
    <row r="9" spans="1:9" s="5" customFormat="1" ht="20.25" customHeight="1">
      <c r="A9" s="14"/>
      <c r="B9" s="15" t="s">
        <v>222</v>
      </c>
      <c r="C9" s="156">
        <v>394</v>
      </c>
      <c r="D9" s="156">
        <v>322</v>
      </c>
      <c r="E9" s="156">
        <v>55</v>
      </c>
      <c r="F9" s="156">
        <v>11</v>
      </c>
      <c r="G9" s="157">
        <v>2</v>
      </c>
      <c r="I9" s="155"/>
    </row>
    <row r="10" spans="1:9" s="5" customFormat="1" ht="20.25" customHeight="1">
      <c r="A10" s="14"/>
      <c r="B10" s="15" t="s">
        <v>223</v>
      </c>
      <c r="C10" s="156">
        <v>464</v>
      </c>
      <c r="D10" s="156">
        <v>383</v>
      </c>
      <c r="E10" s="156">
        <v>61</v>
      </c>
      <c r="F10" s="156">
        <v>13</v>
      </c>
      <c r="G10" s="157">
        <v>4</v>
      </c>
      <c r="I10" s="155"/>
    </row>
    <row r="11" spans="1:9" s="5" customFormat="1" ht="20.25" customHeight="1">
      <c r="A11" s="14"/>
      <c r="B11" s="15" t="s">
        <v>224</v>
      </c>
      <c r="C11" s="156">
        <v>442</v>
      </c>
      <c r="D11" s="156">
        <v>359</v>
      </c>
      <c r="E11" s="156">
        <v>62</v>
      </c>
      <c r="F11" s="156">
        <v>13</v>
      </c>
      <c r="G11" s="157">
        <v>1</v>
      </c>
      <c r="I11" s="155"/>
    </row>
    <row r="12" spans="1:9" s="5" customFormat="1" ht="12" customHeight="1">
      <c r="A12" s="14"/>
      <c r="B12" s="167"/>
      <c r="C12" s="158"/>
      <c r="D12" s="158"/>
      <c r="E12" s="158"/>
      <c r="F12" s="158"/>
      <c r="G12" s="159"/>
    </row>
    <row r="13" spans="1:9" s="19" customFormat="1" ht="33" customHeight="1">
      <c r="A13" s="324" t="s">
        <v>21</v>
      </c>
      <c r="B13" s="325"/>
      <c r="C13" s="153">
        <f>SUM(C14:C18)</f>
        <v>647</v>
      </c>
      <c r="D13" s="153">
        <f>SUM(D14:D17)</f>
        <v>432</v>
      </c>
      <c r="E13" s="153">
        <f>SUM(E14:E17)</f>
        <v>77</v>
      </c>
      <c r="F13" s="153">
        <f>SUM(F14:F17)</f>
        <v>18</v>
      </c>
      <c r="G13" s="154">
        <f>SUM(G14:G17)</f>
        <v>2</v>
      </c>
      <c r="I13" s="160"/>
    </row>
    <row r="14" spans="1:9" s="19" customFormat="1" ht="20.25" customHeight="1">
      <c r="A14" s="14"/>
      <c r="B14" s="15" t="s">
        <v>220</v>
      </c>
      <c r="C14" s="156">
        <v>126</v>
      </c>
      <c r="D14" s="156">
        <v>102</v>
      </c>
      <c r="E14" s="156">
        <v>19</v>
      </c>
      <c r="F14" s="156">
        <v>4</v>
      </c>
      <c r="G14" s="157">
        <v>0</v>
      </c>
      <c r="I14" s="160"/>
    </row>
    <row r="15" spans="1:9" s="19" customFormat="1" ht="20.25" customHeight="1">
      <c r="A15" s="14"/>
      <c r="B15" s="15" t="s">
        <v>221</v>
      </c>
      <c r="C15" s="156">
        <v>117</v>
      </c>
      <c r="D15" s="156">
        <v>99</v>
      </c>
      <c r="E15" s="156">
        <v>16</v>
      </c>
      <c r="F15" s="156">
        <v>2</v>
      </c>
      <c r="G15" s="157">
        <v>0</v>
      </c>
      <c r="I15" s="160"/>
    </row>
    <row r="16" spans="1:9" s="19" customFormat="1" ht="20.25" customHeight="1">
      <c r="A16" s="14"/>
      <c r="B16" s="15" t="s">
        <v>222</v>
      </c>
      <c r="C16" s="156">
        <v>140</v>
      </c>
      <c r="D16" s="156">
        <v>111</v>
      </c>
      <c r="E16" s="156">
        <v>20</v>
      </c>
      <c r="F16" s="156">
        <v>8</v>
      </c>
      <c r="G16" s="157">
        <v>1</v>
      </c>
      <c r="I16" s="160"/>
    </row>
    <row r="17" spans="1:9" s="19" customFormat="1" ht="20.25" customHeight="1">
      <c r="A17" s="14"/>
      <c r="B17" s="15" t="s">
        <v>223</v>
      </c>
      <c r="C17" s="156">
        <v>147</v>
      </c>
      <c r="D17" s="156">
        <v>120</v>
      </c>
      <c r="E17" s="156">
        <v>22</v>
      </c>
      <c r="F17" s="156">
        <v>4</v>
      </c>
      <c r="G17" s="157">
        <v>1</v>
      </c>
      <c r="I17" s="160"/>
    </row>
    <row r="18" spans="1:9" s="19" customFormat="1" ht="20.25" customHeight="1">
      <c r="A18" s="14"/>
      <c r="B18" s="15" t="s">
        <v>224</v>
      </c>
      <c r="C18" s="156">
        <v>117</v>
      </c>
      <c r="D18" s="156">
        <v>87</v>
      </c>
      <c r="E18" s="156">
        <v>28</v>
      </c>
      <c r="F18" s="156">
        <v>1</v>
      </c>
      <c r="G18" s="160">
        <v>0</v>
      </c>
      <c r="I18" s="160"/>
    </row>
    <row r="19" spans="1:9" s="5" customFormat="1" ht="12" customHeight="1">
      <c r="A19" s="14"/>
      <c r="B19" s="167"/>
      <c r="C19" s="161"/>
      <c r="D19" s="161"/>
      <c r="E19" s="161"/>
      <c r="F19" s="161"/>
    </row>
    <row r="20" spans="1:9" s="19" customFormat="1" ht="33" customHeight="1">
      <c r="A20" s="324" t="s">
        <v>22</v>
      </c>
      <c r="B20" s="324"/>
      <c r="C20" s="153">
        <f>SUM(C21:C25)</f>
        <v>1488</v>
      </c>
      <c r="D20" s="153">
        <f>SUM(D21:D23)</f>
        <v>737</v>
      </c>
      <c r="E20" s="153">
        <f>SUM(E21:E23)</f>
        <v>80</v>
      </c>
      <c r="F20" s="153">
        <f>SUM(F21:F23)</f>
        <v>14</v>
      </c>
      <c r="G20" s="154">
        <f>SUM(G21:G23)</f>
        <v>5</v>
      </c>
      <c r="I20" s="160"/>
    </row>
    <row r="21" spans="1:9" s="19" customFormat="1" ht="20.25" customHeight="1">
      <c r="A21" s="14"/>
      <c r="B21" s="15" t="s">
        <v>220</v>
      </c>
      <c r="C21" s="156">
        <v>350</v>
      </c>
      <c r="D21" s="157">
        <v>311</v>
      </c>
      <c r="E21" s="162">
        <v>29</v>
      </c>
      <c r="F21" s="162">
        <v>5</v>
      </c>
      <c r="G21" s="160">
        <v>2</v>
      </c>
      <c r="I21" s="160"/>
    </row>
    <row r="22" spans="1:9" s="19" customFormat="1" ht="20.25" customHeight="1">
      <c r="A22" s="14"/>
      <c r="B22" s="15" t="s">
        <v>221</v>
      </c>
      <c r="C22" s="156">
        <v>242</v>
      </c>
      <c r="D22" s="157">
        <v>215</v>
      </c>
      <c r="E22" s="156">
        <v>16</v>
      </c>
      <c r="F22" s="156">
        <v>6</v>
      </c>
      <c r="G22" s="160">
        <v>2</v>
      </c>
      <c r="I22" s="160"/>
    </row>
    <row r="23" spans="1:9" s="19" customFormat="1" ht="20.25" customHeight="1">
      <c r="A23" s="14"/>
      <c r="B23" s="15" t="s">
        <v>222</v>
      </c>
      <c r="C23" s="156">
        <v>254</v>
      </c>
      <c r="D23" s="157">
        <v>211</v>
      </c>
      <c r="E23" s="156">
        <v>35</v>
      </c>
      <c r="F23" s="156">
        <v>3</v>
      </c>
      <c r="G23" s="160">
        <v>1</v>
      </c>
      <c r="I23" s="160"/>
    </row>
    <row r="24" spans="1:9" s="19" customFormat="1" ht="20.25" customHeight="1">
      <c r="A24" s="14"/>
      <c r="B24" s="15" t="s">
        <v>223</v>
      </c>
      <c r="C24" s="156">
        <v>317</v>
      </c>
      <c r="D24" s="157">
        <v>263</v>
      </c>
      <c r="E24" s="156">
        <v>39</v>
      </c>
      <c r="F24" s="156">
        <v>9</v>
      </c>
      <c r="G24" s="160">
        <v>3</v>
      </c>
      <c r="I24" s="160"/>
    </row>
    <row r="25" spans="1:9" s="19" customFormat="1" ht="20.25" customHeight="1">
      <c r="A25" s="14"/>
      <c r="B25" s="15" t="s">
        <v>224</v>
      </c>
      <c r="C25" s="156">
        <v>325</v>
      </c>
      <c r="D25" s="157">
        <v>272</v>
      </c>
      <c r="E25" s="156">
        <v>34</v>
      </c>
      <c r="F25" s="156">
        <v>12</v>
      </c>
      <c r="G25" s="160">
        <v>1</v>
      </c>
      <c r="I25" s="160"/>
    </row>
    <row r="26" spans="1:9" s="19" customFormat="1" ht="12" customHeight="1">
      <c r="A26" s="23"/>
      <c r="B26" s="24"/>
      <c r="C26" s="163"/>
      <c r="D26" s="164"/>
      <c r="E26" s="165"/>
      <c r="F26" s="165"/>
      <c r="G26" s="166"/>
    </row>
    <row r="27" spans="1:9" s="32" customFormat="1" ht="16.5" customHeight="1">
      <c r="B27" s="35" t="s">
        <v>225</v>
      </c>
      <c r="G27" s="28" t="s">
        <v>23</v>
      </c>
    </row>
  </sheetData>
  <mergeCells count="6">
    <mergeCell ref="A20:B20"/>
    <mergeCell ref="A4:B5"/>
    <mergeCell ref="C4:C5"/>
    <mergeCell ref="D4:G4"/>
    <mergeCell ref="A6:B6"/>
    <mergeCell ref="A13:B13"/>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K13"/>
  <sheetViews>
    <sheetView zoomScale="80" zoomScaleNormal="80" workbookViewId="0">
      <selection activeCell="L16" sqref="L16"/>
    </sheetView>
  </sheetViews>
  <sheetFormatPr defaultColWidth="9" defaultRowHeight="13.5"/>
  <cols>
    <col min="1" max="1" width="2.625" style="3" customWidth="1"/>
    <col min="2" max="3" width="12.75" style="3" customWidth="1"/>
    <col min="4" max="4" width="7.125" style="3" bestFit="1" customWidth="1"/>
    <col min="5" max="5" width="9.625" style="3" bestFit="1" customWidth="1"/>
    <col min="6" max="6" width="9" style="3" bestFit="1" customWidth="1"/>
    <col min="7" max="7" width="11.25" style="3" bestFit="1" customWidth="1"/>
    <col min="8" max="8" width="9.25" style="3" bestFit="1" customWidth="1"/>
    <col min="9" max="9" width="12.75" style="3" customWidth="1"/>
    <col min="10" max="16384" width="9" style="3"/>
  </cols>
  <sheetData>
    <row r="1" spans="1:11" ht="18.75" customHeight="1"/>
    <row r="2" spans="1:11" ht="18.75" customHeight="1">
      <c r="A2" s="4" t="s">
        <v>257</v>
      </c>
      <c r="B2" s="4"/>
      <c r="C2" s="5"/>
      <c r="D2" s="5"/>
      <c r="E2" s="5"/>
      <c r="F2" s="5"/>
      <c r="G2" s="5"/>
      <c r="I2" s="6"/>
    </row>
    <row r="3" spans="1:11" ht="13.5" customHeight="1">
      <c r="A3" s="4"/>
      <c r="B3" s="4"/>
      <c r="C3" s="5"/>
      <c r="D3" s="5"/>
      <c r="E3" s="5"/>
      <c r="F3" s="5"/>
      <c r="G3" s="5"/>
      <c r="H3" s="6"/>
      <c r="I3" s="7" t="s">
        <v>258</v>
      </c>
    </row>
    <row r="4" spans="1:11" ht="18" customHeight="1">
      <c r="A4" s="335" t="s">
        <v>43</v>
      </c>
      <c r="B4" s="330"/>
      <c r="C4" s="333" t="s">
        <v>3</v>
      </c>
      <c r="D4" s="330" t="s">
        <v>4</v>
      </c>
      <c r="E4" s="331"/>
      <c r="F4" s="331"/>
      <c r="G4" s="331"/>
      <c r="H4" s="331"/>
      <c r="I4" s="332"/>
    </row>
    <row r="5" spans="1:11" ht="41.25" customHeight="1">
      <c r="A5" s="336"/>
      <c r="B5" s="334"/>
      <c r="C5" s="334"/>
      <c r="D5" s="169" t="s">
        <v>5</v>
      </c>
      <c r="E5" s="169" t="s">
        <v>6</v>
      </c>
      <c r="F5" s="9" t="s">
        <v>7</v>
      </c>
      <c r="G5" s="9" t="s">
        <v>8</v>
      </c>
      <c r="H5" s="9" t="s">
        <v>9</v>
      </c>
      <c r="I5" s="169" t="s">
        <v>10</v>
      </c>
    </row>
    <row r="6" spans="1:11" s="5" customFormat="1" ht="33" customHeight="1">
      <c r="A6" s="328" t="s">
        <v>11</v>
      </c>
      <c r="B6" s="329"/>
      <c r="C6" s="153">
        <f t="shared" ref="C6:I6" si="0">SUM(C7:C10)</f>
        <v>3903</v>
      </c>
      <c r="D6" s="153">
        <f t="shared" si="0"/>
        <v>327</v>
      </c>
      <c r="E6" s="153">
        <f t="shared" si="0"/>
        <v>36</v>
      </c>
      <c r="F6" s="153">
        <f t="shared" si="0"/>
        <v>22</v>
      </c>
      <c r="G6" s="153">
        <f t="shared" si="0"/>
        <v>32</v>
      </c>
      <c r="H6" s="153">
        <f t="shared" si="0"/>
        <v>21</v>
      </c>
      <c r="I6" s="154">
        <f t="shared" si="0"/>
        <v>216</v>
      </c>
      <c r="K6" s="155"/>
    </row>
    <row r="7" spans="1:11" s="5" customFormat="1" ht="20.25" customHeight="1">
      <c r="A7" s="14"/>
      <c r="B7" s="15" t="s">
        <v>259</v>
      </c>
      <c r="C7" s="156">
        <v>815</v>
      </c>
      <c r="D7" s="156">
        <f>SUM(E7:I7)</f>
        <v>21</v>
      </c>
      <c r="E7" s="156">
        <v>1</v>
      </c>
      <c r="F7" s="156">
        <v>0</v>
      </c>
      <c r="G7" s="156">
        <v>3</v>
      </c>
      <c r="H7" s="156">
        <v>1</v>
      </c>
      <c r="I7" s="157">
        <v>16</v>
      </c>
      <c r="K7" s="155"/>
    </row>
    <row r="8" spans="1:11" s="5" customFormat="1" ht="20.25" customHeight="1">
      <c r="A8" s="14"/>
      <c r="B8" s="15" t="s">
        <v>261</v>
      </c>
      <c r="C8" s="156">
        <v>706</v>
      </c>
      <c r="D8" s="156">
        <f t="shared" ref="D8:D10" si="1">SUM(E8:I8)</f>
        <v>45</v>
      </c>
      <c r="E8" s="156">
        <v>3</v>
      </c>
      <c r="F8" s="156">
        <v>0</v>
      </c>
      <c r="G8" s="156">
        <v>4</v>
      </c>
      <c r="H8" s="156">
        <v>3</v>
      </c>
      <c r="I8" s="157">
        <v>35</v>
      </c>
      <c r="K8" s="155"/>
    </row>
    <row r="9" spans="1:11" s="5" customFormat="1" ht="20.25" customHeight="1">
      <c r="A9" s="14"/>
      <c r="B9" s="15" t="s">
        <v>262</v>
      </c>
      <c r="C9" s="156">
        <v>965</v>
      </c>
      <c r="D9" s="156">
        <f t="shared" si="1"/>
        <v>102</v>
      </c>
      <c r="E9" s="156">
        <v>9</v>
      </c>
      <c r="F9" s="156">
        <v>6</v>
      </c>
      <c r="G9" s="156">
        <v>8</v>
      </c>
      <c r="H9" s="156">
        <v>4</v>
      </c>
      <c r="I9" s="157">
        <v>75</v>
      </c>
      <c r="K9" s="155"/>
    </row>
    <row r="10" spans="1:11" s="5" customFormat="1" ht="20.25" customHeight="1">
      <c r="A10" s="14"/>
      <c r="B10" s="15" t="s">
        <v>17</v>
      </c>
      <c r="C10" s="156">
        <v>1417</v>
      </c>
      <c r="D10" s="156">
        <f t="shared" si="1"/>
        <v>159</v>
      </c>
      <c r="E10" s="156">
        <v>23</v>
      </c>
      <c r="F10" s="156">
        <v>16</v>
      </c>
      <c r="G10" s="156">
        <v>17</v>
      </c>
      <c r="H10" s="156">
        <v>13</v>
      </c>
      <c r="I10" s="157">
        <v>90</v>
      </c>
      <c r="K10" s="155"/>
    </row>
    <row r="11" spans="1:11" s="5" customFormat="1" ht="12" customHeight="1">
      <c r="A11" s="23"/>
      <c r="B11" s="24"/>
      <c r="C11" s="163"/>
      <c r="D11" s="163"/>
      <c r="E11" s="163"/>
      <c r="F11" s="163"/>
      <c r="G11" s="163"/>
      <c r="H11" s="163"/>
      <c r="I11" s="173"/>
      <c r="K11" s="155"/>
    </row>
    <row r="12" spans="1:11" ht="16.5" customHeight="1">
      <c r="B12" s="35" t="s">
        <v>260</v>
      </c>
      <c r="H12" s="27"/>
      <c r="I12" s="28" t="s">
        <v>23</v>
      </c>
    </row>
    <row r="13" spans="1:11">
      <c r="B13" s="35" t="s">
        <v>263</v>
      </c>
    </row>
  </sheetData>
  <mergeCells count="4">
    <mergeCell ref="A4:B5"/>
    <mergeCell ref="C4:C5"/>
    <mergeCell ref="D4:I4"/>
    <mergeCell ref="A6:B6"/>
  </mergeCells>
  <phoneticPr fontId="3"/>
  <printOptions horizontalCentered="1"/>
  <pageMargins left="0.78740157480314965" right="0.78740157480314965" top="0.78740157480314965" bottom="0.78740157480314965" header="0.39370078740157483" footer="0.19685039370078741"/>
  <pageSetup paperSize="9" scale="99" orientation="portrait" r:id="rId1"/>
  <headerFooter alignWithMargins="0"/>
  <rowBreaks count="3" manualBreakCount="3">
    <brk id="18" max="16383" man="1"/>
    <brk id="52" max="16383" man="1"/>
    <brk id="8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sheetPr>
  <dimension ref="A1:K42"/>
  <sheetViews>
    <sheetView zoomScaleNormal="100" zoomScaleSheetLayoutView="100" workbookViewId="0">
      <selection activeCell="L33" sqref="L33"/>
    </sheetView>
  </sheetViews>
  <sheetFormatPr defaultRowHeight="13.5"/>
  <cols>
    <col min="1" max="1" width="8.875" style="37" customWidth="1"/>
    <col min="2" max="9" width="8.625" style="37" customWidth="1"/>
    <col min="10" max="10" width="8.875" style="37" customWidth="1"/>
    <col min="11" max="16384" width="9" style="37"/>
  </cols>
  <sheetData>
    <row r="1" spans="1:11" ht="18.75" customHeight="1">
      <c r="A1" s="36" t="s">
        <v>55</v>
      </c>
      <c r="B1" s="36"/>
      <c r="C1" s="36"/>
      <c r="D1" s="36"/>
      <c r="E1" s="36"/>
    </row>
    <row r="2" spans="1:11" ht="18.75" customHeight="1">
      <c r="A2" s="38" t="s">
        <v>56</v>
      </c>
      <c r="B2" s="36"/>
      <c r="C2" s="36"/>
      <c r="D2" s="36"/>
      <c r="E2" s="36"/>
    </row>
    <row r="3" spans="1:11" ht="13.5" customHeight="1">
      <c r="B3" s="38"/>
      <c r="C3" s="38"/>
      <c r="D3" s="38"/>
      <c r="E3" s="38"/>
      <c r="F3" s="38"/>
      <c r="G3" s="38"/>
      <c r="H3" s="38"/>
      <c r="J3" s="7" t="str">
        <f>'1(1) 集団健康教育の実施状況(地域保健推進担当係)'!J3</f>
        <v>令和元年度</v>
      </c>
      <c r="K3" s="38"/>
    </row>
    <row r="4" spans="1:11" ht="22.5" customHeight="1">
      <c r="A4" s="39" t="s">
        <v>57</v>
      </c>
      <c r="B4" s="40" t="s">
        <v>58</v>
      </c>
      <c r="C4" s="40" t="s">
        <v>59</v>
      </c>
      <c r="D4" s="40" t="s">
        <v>60</v>
      </c>
      <c r="E4" s="40" t="s">
        <v>61</v>
      </c>
      <c r="F4" s="40" t="s">
        <v>62</v>
      </c>
      <c r="G4" s="40" t="s">
        <v>63</v>
      </c>
      <c r="H4" s="40" t="s">
        <v>64</v>
      </c>
      <c r="I4" s="41" t="s">
        <v>65</v>
      </c>
      <c r="J4" s="42" t="s">
        <v>66</v>
      </c>
    </row>
    <row r="5" spans="1:11" ht="22.5" customHeight="1">
      <c r="A5" s="43" t="s">
        <v>67</v>
      </c>
      <c r="B5" s="44">
        <f>SUM(C5:I5)</f>
        <v>83</v>
      </c>
      <c r="C5" s="44">
        <f>SUM(C6:C7)</f>
        <v>0</v>
      </c>
      <c r="D5" s="44">
        <f>SUM(D6:D7)</f>
        <v>14</v>
      </c>
      <c r="E5" s="44">
        <f t="shared" ref="E5:I5" si="0">SUM(E6:E7)</f>
        <v>14</v>
      </c>
      <c r="F5" s="44">
        <f t="shared" si="0"/>
        <v>13</v>
      </c>
      <c r="G5" s="44">
        <f t="shared" si="0"/>
        <v>13</v>
      </c>
      <c r="H5" s="44">
        <f t="shared" si="0"/>
        <v>19</v>
      </c>
      <c r="I5" s="45">
        <f t="shared" si="0"/>
        <v>10</v>
      </c>
      <c r="J5" s="342">
        <v>50</v>
      </c>
    </row>
    <row r="6" spans="1:11" ht="22.5" customHeight="1">
      <c r="A6" s="46" t="s">
        <v>68</v>
      </c>
      <c r="B6" s="47">
        <f>SUM(C6:I6)</f>
        <v>34</v>
      </c>
      <c r="C6" s="48">
        <v>0</v>
      </c>
      <c r="D6" s="48">
        <v>6</v>
      </c>
      <c r="E6" s="48">
        <v>7</v>
      </c>
      <c r="F6" s="48">
        <v>6</v>
      </c>
      <c r="G6" s="48">
        <v>3</v>
      </c>
      <c r="H6" s="48">
        <v>7</v>
      </c>
      <c r="I6" s="49">
        <v>5</v>
      </c>
      <c r="J6" s="342"/>
    </row>
    <row r="7" spans="1:11" ht="22.5" customHeight="1">
      <c r="A7" s="50" t="s">
        <v>69</v>
      </c>
      <c r="B7" s="51">
        <f>SUM(C7:I7)</f>
        <v>49</v>
      </c>
      <c r="C7" s="52">
        <v>0</v>
      </c>
      <c r="D7" s="52">
        <v>8</v>
      </c>
      <c r="E7" s="52">
        <v>7</v>
      </c>
      <c r="F7" s="52">
        <v>7</v>
      </c>
      <c r="G7" s="52">
        <v>10</v>
      </c>
      <c r="H7" s="52">
        <v>12</v>
      </c>
      <c r="I7" s="53">
        <v>5</v>
      </c>
      <c r="J7" s="343"/>
    </row>
    <row r="8" spans="1:11" s="32" customFormat="1" ht="16.5" customHeight="1">
      <c r="G8" s="54"/>
      <c r="I8" s="55"/>
      <c r="J8" s="28" t="s">
        <v>23</v>
      </c>
    </row>
    <row r="9" spans="1:11" ht="13.5" customHeight="1"/>
    <row r="10" spans="1:11" ht="13.5" customHeight="1"/>
    <row r="11" spans="1:11" ht="13.5" customHeight="1">
      <c r="A11" s="38" t="s">
        <v>70</v>
      </c>
      <c r="D11" s="37" t="s">
        <v>71</v>
      </c>
    </row>
    <row r="12" spans="1:11" ht="13.5" customHeight="1">
      <c r="B12" s="38"/>
      <c r="C12" s="38"/>
      <c r="D12" s="38"/>
      <c r="E12" s="38"/>
      <c r="F12" s="38"/>
      <c r="G12" s="38"/>
      <c r="H12" s="38"/>
      <c r="J12" s="7" t="str">
        <f>J3</f>
        <v>令和元年度</v>
      </c>
      <c r="K12" s="38"/>
    </row>
    <row r="13" spans="1:11" ht="22.5" customHeight="1">
      <c r="A13" s="39" t="s">
        <v>57</v>
      </c>
      <c r="B13" s="40" t="s">
        <v>72</v>
      </c>
      <c r="C13" s="40" t="s">
        <v>73</v>
      </c>
      <c r="D13" s="40" t="s">
        <v>74</v>
      </c>
      <c r="E13" s="40" t="s">
        <v>75</v>
      </c>
      <c r="F13" s="40" t="s">
        <v>76</v>
      </c>
      <c r="G13" s="40" t="s">
        <v>77</v>
      </c>
      <c r="H13" s="40" t="s">
        <v>78</v>
      </c>
      <c r="I13" s="41" t="s">
        <v>79</v>
      </c>
      <c r="J13" s="42" t="s">
        <v>66</v>
      </c>
    </row>
    <row r="14" spans="1:11" ht="22.5" customHeight="1">
      <c r="A14" s="43" t="s">
        <v>67</v>
      </c>
      <c r="B14" s="44">
        <f>SUM(C14:I14)</f>
        <v>1301</v>
      </c>
      <c r="C14" s="44">
        <f t="shared" ref="C14:I14" si="1">SUM(C15:C16)</f>
        <v>23</v>
      </c>
      <c r="D14" s="44">
        <f t="shared" si="1"/>
        <v>17</v>
      </c>
      <c r="E14" s="44">
        <f t="shared" si="1"/>
        <v>33</v>
      </c>
      <c r="F14" s="44">
        <f t="shared" si="1"/>
        <v>100</v>
      </c>
      <c r="G14" s="44">
        <f t="shared" si="1"/>
        <v>192</v>
      </c>
      <c r="H14" s="44">
        <f t="shared" si="1"/>
        <v>367</v>
      </c>
      <c r="I14" s="45">
        <f t="shared" si="1"/>
        <v>569</v>
      </c>
      <c r="J14" s="344">
        <v>230</v>
      </c>
    </row>
    <row r="15" spans="1:11" ht="22.5" customHeight="1">
      <c r="A15" s="46" t="s">
        <v>68</v>
      </c>
      <c r="B15" s="47">
        <f>SUM(C15:I15)</f>
        <v>501</v>
      </c>
      <c r="C15" s="48">
        <v>4</v>
      </c>
      <c r="D15" s="48">
        <v>4</v>
      </c>
      <c r="E15" s="48">
        <v>13</v>
      </c>
      <c r="F15" s="48">
        <v>44</v>
      </c>
      <c r="G15" s="48">
        <v>63</v>
      </c>
      <c r="H15" s="48">
        <v>160</v>
      </c>
      <c r="I15" s="49">
        <v>213</v>
      </c>
      <c r="J15" s="342"/>
    </row>
    <row r="16" spans="1:11" ht="22.5" customHeight="1">
      <c r="A16" s="50" t="s">
        <v>69</v>
      </c>
      <c r="B16" s="51">
        <f>SUM(C16:I16)</f>
        <v>800</v>
      </c>
      <c r="C16" s="52">
        <v>19</v>
      </c>
      <c r="D16" s="52">
        <v>13</v>
      </c>
      <c r="E16" s="52">
        <v>20</v>
      </c>
      <c r="F16" s="52">
        <v>56</v>
      </c>
      <c r="G16" s="52">
        <v>129</v>
      </c>
      <c r="H16" s="52">
        <v>207</v>
      </c>
      <c r="I16" s="53">
        <v>356</v>
      </c>
      <c r="J16" s="343"/>
    </row>
    <row r="17" spans="1:10" s="32" customFormat="1" ht="16.5" customHeight="1">
      <c r="G17" s="54"/>
      <c r="I17" s="55"/>
      <c r="J17" s="28" t="s">
        <v>23</v>
      </c>
    </row>
    <row r="18" spans="1:10" ht="13.5" customHeight="1"/>
    <row r="19" spans="1:10" ht="13.5" customHeight="1">
      <c r="A19" s="38" t="s">
        <v>80</v>
      </c>
    </row>
    <row r="20" spans="1:10" ht="13.5" customHeight="1">
      <c r="B20" s="38"/>
      <c r="C20" s="38"/>
      <c r="D20" s="38"/>
      <c r="E20" s="38"/>
      <c r="F20" s="38"/>
      <c r="G20" s="38"/>
      <c r="H20" s="38"/>
      <c r="J20" s="7" t="str">
        <f>J3</f>
        <v>令和元年度</v>
      </c>
    </row>
    <row r="21" spans="1:10" ht="22.5" customHeight="1">
      <c r="A21" s="39" t="s">
        <v>57</v>
      </c>
      <c r="B21" s="40" t="s">
        <v>72</v>
      </c>
      <c r="C21" s="40" t="s">
        <v>73</v>
      </c>
      <c r="D21" s="40" t="s">
        <v>74</v>
      </c>
      <c r="E21" s="40" t="s">
        <v>75</v>
      </c>
      <c r="F21" s="40" t="s">
        <v>76</v>
      </c>
      <c r="G21" s="40" t="s">
        <v>77</v>
      </c>
      <c r="H21" s="40" t="s">
        <v>78</v>
      </c>
      <c r="I21" s="41" t="s">
        <v>79</v>
      </c>
      <c r="J21" s="42" t="s">
        <v>66</v>
      </c>
    </row>
    <row r="22" spans="1:10" ht="22.5" customHeight="1">
      <c r="A22" s="43" t="s">
        <v>67</v>
      </c>
      <c r="B22" s="44">
        <f>SUM(C22:I22)</f>
        <v>979</v>
      </c>
      <c r="C22" s="44">
        <f>SUM(C23:C24)</f>
        <v>23</v>
      </c>
      <c r="D22" s="44">
        <f t="shared" ref="D22:H22" si="2">SUM(D23:D24)</f>
        <v>17</v>
      </c>
      <c r="E22" s="44">
        <f t="shared" si="2"/>
        <v>33</v>
      </c>
      <c r="F22" s="44">
        <f t="shared" si="2"/>
        <v>85</v>
      </c>
      <c r="G22" s="44">
        <f t="shared" si="2"/>
        <v>159</v>
      </c>
      <c r="H22" s="44">
        <f t="shared" si="2"/>
        <v>283</v>
      </c>
      <c r="I22" s="45">
        <f>SUM(I23:I24)</f>
        <v>379</v>
      </c>
      <c r="J22" s="344">
        <v>230</v>
      </c>
    </row>
    <row r="23" spans="1:10" ht="22.5" customHeight="1">
      <c r="A23" s="46" t="s">
        <v>68</v>
      </c>
      <c r="B23" s="47">
        <f>SUM(C23:I23)</f>
        <v>418</v>
      </c>
      <c r="C23" s="48">
        <v>4</v>
      </c>
      <c r="D23" s="48">
        <v>4</v>
      </c>
      <c r="E23" s="48">
        <v>13</v>
      </c>
      <c r="F23" s="48">
        <v>41</v>
      </c>
      <c r="G23" s="48">
        <v>58</v>
      </c>
      <c r="H23" s="48">
        <v>141</v>
      </c>
      <c r="I23" s="49">
        <v>157</v>
      </c>
      <c r="J23" s="342"/>
    </row>
    <row r="24" spans="1:10" ht="22.5" customHeight="1">
      <c r="A24" s="50" t="s">
        <v>69</v>
      </c>
      <c r="B24" s="51">
        <f>SUM(C24:I24)</f>
        <v>561</v>
      </c>
      <c r="C24" s="52">
        <v>19</v>
      </c>
      <c r="D24" s="52">
        <v>13</v>
      </c>
      <c r="E24" s="52">
        <v>20</v>
      </c>
      <c r="F24" s="52">
        <v>44</v>
      </c>
      <c r="G24" s="52">
        <v>101</v>
      </c>
      <c r="H24" s="52">
        <v>142</v>
      </c>
      <c r="I24" s="53">
        <v>222</v>
      </c>
      <c r="J24" s="343"/>
    </row>
    <row r="25" spans="1:10" ht="16.5" customHeight="1">
      <c r="A25" s="32"/>
      <c r="B25" s="32"/>
      <c r="C25" s="32"/>
      <c r="D25" s="32"/>
      <c r="E25" s="32"/>
      <c r="F25" s="32"/>
      <c r="G25" s="54"/>
      <c r="H25" s="32"/>
      <c r="I25" s="55"/>
      <c r="J25" s="28" t="s">
        <v>23</v>
      </c>
    </row>
    <row r="26" spans="1:10" ht="13.5" customHeight="1"/>
    <row r="27" spans="1:10" ht="13.5" customHeight="1">
      <c r="A27" s="38" t="s">
        <v>81</v>
      </c>
    </row>
    <row r="28" spans="1:10" ht="13.5" customHeight="1">
      <c r="B28" s="38"/>
      <c r="C28" s="38"/>
      <c r="D28" s="38"/>
      <c r="E28" s="38"/>
      <c r="F28" s="38"/>
      <c r="G28" s="38"/>
      <c r="H28" s="38"/>
      <c r="J28" s="7" t="str">
        <f>J3</f>
        <v>令和元年度</v>
      </c>
    </row>
    <row r="29" spans="1:10" ht="22.5" customHeight="1">
      <c r="A29" s="39" t="s">
        <v>57</v>
      </c>
      <c r="B29" s="40" t="s">
        <v>72</v>
      </c>
      <c r="C29" s="40" t="s">
        <v>73</v>
      </c>
      <c r="D29" s="40" t="s">
        <v>74</v>
      </c>
      <c r="E29" s="40" t="s">
        <v>75</v>
      </c>
      <c r="F29" s="40" t="s">
        <v>76</v>
      </c>
      <c r="G29" s="40" t="s">
        <v>77</v>
      </c>
      <c r="H29" s="40" t="s">
        <v>78</v>
      </c>
      <c r="I29" s="41" t="s">
        <v>79</v>
      </c>
      <c r="J29" s="42" t="s">
        <v>66</v>
      </c>
    </row>
    <row r="30" spans="1:10" ht="22.5" customHeight="1">
      <c r="A30" s="43" t="s">
        <v>67</v>
      </c>
      <c r="B30" s="44">
        <f>SUM(C30:I30)</f>
        <v>322</v>
      </c>
      <c r="C30" s="44">
        <f t="shared" ref="C30:I30" si="3">SUM(C31:C32)</f>
        <v>0</v>
      </c>
      <c r="D30" s="44">
        <f t="shared" si="3"/>
        <v>0</v>
      </c>
      <c r="E30" s="44">
        <f t="shared" si="3"/>
        <v>0</v>
      </c>
      <c r="F30" s="44">
        <f t="shared" si="3"/>
        <v>15</v>
      </c>
      <c r="G30" s="44">
        <f t="shared" si="3"/>
        <v>33</v>
      </c>
      <c r="H30" s="44">
        <f t="shared" si="3"/>
        <v>84</v>
      </c>
      <c r="I30" s="45">
        <f t="shared" si="3"/>
        <v>190</v>
      </c>
      <c r="J30" s="344">
        <v>230</v>
      </c>
    </row>
    <row r="31" spans="1:10" ht="22.5" customHeight="1">
      <c r="A31" s="46" t="s">
        <v>68</v>
      </c>
      <c r="B31" s="47">
        <f>SUM(C31:I31)</f>
        <v>83</v>
      </c>
      <c r="C31" s="48">
        <v>0</v>
      </c>
      <c r="D31" s="48">
        <v>0</v>
      </c>
      <c r="E31" s="48" t="s">
        <v>264</v>
      </c>
      <c r="F31" s="48">
        <v>3</v>
      </c>
      <c r="G31" s="48">
        <v>5</v>
      </c>
      <c r="H31" s="48">
        <v>19</v>
      </c>
      <c r="I31" s="49">
        <v>56</v>
      </c>
      <c r="J31" s="342"/>
    </row>
    <row r="32" spans="1:10" ht="22.5" customHeight="1">
      <c r="A32" s="50" t="s">
        <v>69</v>
      </c>
      <c r="B32" s="51">
        <f>SUM(C32:I32)</f>
        <v>239</v>
      </c>
      <c r="C32" s="52">
        <v>0</v>
      </c>
      <c r="D32" s="52">
        <v>0</v>
      </c>
      <c r="E32" s="52" t="s">
        <v>264</v>
      </c>
      <c r="F32" s="52">
        <v>12</v>
      </c>
      <c r="G32" s="52">
        <v>28</v>
      </c>
      <c r="H32" s="52">
        <v>65</v>
      </c>
      <c r="I32" s="53">
        <v>134</v>
      </c>
      <c r="J32" s="343"/>
    </row>
    <row r="33" spans="1:10" ht="16.5" customHeight="1">
      <c r="A33" s="32"/>
      <c r="B33" s="32"/>
      <c r="C33" s="32"/>
      <c r="D33" s="32"/>
      <c r="E33" s="32"/>
      <c r="F33" s="32"/>
      <c r="G33" s="54"/>
      <c r="H33" s="32"/>
      <c r="I33" s="55"/>
      <c r="J33" s="28" t="s">
        <v>23</v>
      </c>
    </row>
    <row r="34" spans="1:10" ht="13.5" customHeight="1"/>
    <row r="35" spans="1:10" ht="13.5" customHeight="1"/>
    <row r="36" spans="1:10" ht="13.5" customHeight="1">
      <c r="A36" s="38" t="s">
        <v>82</v>
      </c>
      <c r="B36" s="56"/>
      <c r="C36" s="56"/>
    </row>
    <row r="37" spans="1:10" ht="13.5" customHeight="1">
      <c r="B37" s="38"/>
      <c r="C37" s="38"/>
      <c r="D37" s="38"/>
      <c r="E37" s="38"/>
      <c r="F37" s="38"/>
      <c r="G37" s="38"/>
      <c r="H37" s="38"/>
      <c r="J37" s="7" t="str">
        <f>J3</f>
        <v>令和元年度</v>
      </c>
    </row>
    <row r="38" spans="1:10" ht="22.5" customHeight="1">
      <c r="A38" s="39" t="s">
        <v>57</v>
      </c>
      <c r="B38" s="40" t="s">
        <v>72</v>
      </c>
      <c r="C38" s="40" t="s">
        <v>73</v>
      </c>
      <c r="D38" s="40" t="s">
        <v>74</v>
      </c>
      <c r="E38" s="40" t="s">
        <v>75</v>
      </c>
      <c r="F38" s="40" t="s">
        <v>76</v>
      </c>
      <c r="G38" s="40" t="s">
        <v>77</v>
      </c>
      <c r="H38" s="40" t="s">
        <v>78</v>
      </c>
      <c r="I38" s="41" t="s">
        <v>79</v>
      </c>
      <c r="J38" s="195" t="s">
        <v>66</v>
      </c>
    </row>
    <row r="39" spans="1:10" ht="22.5" customHeight="1">
      <c r="A39" s="43" t="s">
        <v>67</v>
      </c>
      <c r="B39" s="44">
        <f>SUM(C39:I39)</f>
        <v>24</v>
      </c>
      <c r="C39" s="44">
        <f t="shared" ref="C39:I39" si="4">SUM(C40:C41)</f>
        <v>0</v>
      </c>
      <c r="D39" s="44">
        <f t="shared" si="4"/>
        <v>3</v>
      </c>
      <c r="E39" s="44">
        <f t="shared" si="4"/>
        <v>3</v>
      </c>
      <c r="F39" s="44">
        <f t="shared" si="4"/>
        <v>5</v>
      </c>
      <c r="G39" s="44">
        <f t="shared" si="4"/>
        <v>8</v>
      </c>
      <c r="H39" s="44">
        <f t="shared" si="4"/>
        <v>3</v>
      </c>
      <c r="I39" s="45">
        <f t="shared" si="4"/>
        <v>2</v>
      </c>
      <c r="J39" s="345">
        <v>17</v>
      </c>
    </row>
    <row r="40" spans="1:10" ht="22.5" customHeight="1">
      <c r="A40" s="46" t="s">
        <v>68</v>
      </c>
      <c r="B40" s="47">
        <f>SUM(C40:I40)</f>
        <v>11</v>
      </c>
      <c r="C40" s="48">
        <v>0</v>
      </c>
      <c r="D40" s="48">
        <v>1</v>
      </c>
      <c r="E40" s="48">
        <v>3</v>
      </c>
      <c r="F40" s="48">
        <v>0</v>
      </c>
      <c r="G40" s="48">
        <v>3</v>
      </c>
      <c r="H40" s="48">
        <v>2</v>
      </c>
      <c r="I40" s="49">
        <v>2</v>
      </c>
      <c r="J40" s="346"/>
    </row>
    <row r="41" spans="1:10" ht="22.5" customHeight="1">
      <c r="A41" s="50" t="s">
        <v>69</v>
      </c>
      <c r="B41" s="51">
        <f>SUM(C41:I41)</f>
        <v>13</v>
      </c>
      <c r="C41" s="52">
        <v>0</v>
      </c>
      <c r="D41" s="52">
        <v>2</v>
      </c>
      <c r="E41" s="52">
        <v>0</v>
      </c>
      <c r="F41" s="52">
        <v>5</v>
      </c>
      <c r="G41" s="52">
        <v>5</v>
      </c>
      <c r="H41" s="52">
        <v>1</v>
      </c>
      <c r="I41" s="53">
        <v>0</v>
      </c>
      <c r="J41" s="347"/>
    </row>
    <row r="42" spans="1:10" ht="16.5" customHeight="1">
      <c r="A42" s="32"/>
      <c r="B42" s="32"/>
      <c r="C42" s="32"/>
      <c r="D42" s="32"/>
      <c r="E42" s="32"/>
      <c r="F42" s="32"/>
      <c r="G42" s="54"/>
      <c r="H42" s="32"/>
      <c r="I42" s="55"/>
      <c r="J42" s="28" t="s">
        <v>23</v>
      </c>
    </row>
  </sheetData>
  <mergeCells count="5">
    <mergeCell ref="J5:J7"/>
    <mergeCell ref="J14:J16"/>
    <mergeCell ref="J22:J24"/>
    <mergeCell ref="J30:J32"/>
    <mergeCell ref="J39:J41"/>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5"/>
  <sheetViews>
    <sheetView workbookViewId="0">
      <selection activeCell="G22" sqref="G22"/>
    </sheetView>
  </sheetViews>
  <sheetFormatPr defaultRowHeight="13.5"/>
  <cols>
    <col min="1" max="6" width="14.5" style="3" customWidth="1"/>
    <col min="7" max="16384" width="9" style="3"/>
  </cols>
  <sheetData>
    <row r="1" spans="1:6" ht="18.75" customHeight="1">
      <c r="A1" s="348" t="s">
        <v>83</v>
      </c>
      <c r="B1" s="349"/>
      <c r="C1" s="349"/>
      <c r="D1" s="349"/>
      <c r="E1" s="349"/>
    </row>
    <row r="2" spans="1:6" ht="13.5" customHeight="1">
      <c r="A2" s="36"/>
      <c r="B2" s="57"/>
      <c r="C2" s="57"/>
      <c r="D2" s="57"/>
      <c r="E2" s="57"/>
      <c r="F2" s="7" t="str">
        <f>'1(1) 集団健康教育の実施状況(地域保健推進担当係)'!J3</f>
        <v>令和元年度</v>
      </c>
    </row>
    <row r="3" spans="1:6" ht="22.5" customHeight="1">
      <c r="A3" s="58" t="s">
        <v>84</v>
      </c>
      <c r="B3" s="40" t="s">
        <v>58</v>
      </c>
      <c r="C3" s="40" t="s">
        <v>85</v>
      </c>
      <c r="D3" s="40" t="s">
        <v>60</v>
      </c>
      <c r="E3" s="41" t="s">
        <v>61</v>
      </c>
      <c r="F3" s="42" t="s">
        <v>66</v>
      </c>
    </row>
    <row r="4" spans="1:6" ht="25.5" customHeight="1">
      <c r="A4" s="59" t="s">
        <v>86</v>
      </c>
      <c r="B4" s="60">
        <f>SUM(C4:E4)</f>
        <v>840</v>
      </c>
      <c r="C4" s="61">
        <v>3</v>
      </c>
      <c r="D4" s="61">
        <v>103</v>
      </c>
      <c r="E4" s="62">
        <v>734</v>
      </c>
      <c r="F4" s="63">
        <v>41</v>
      </c>
    </row>
    <row r="5" spans="1:6" s="32" customFormat="1" ht="16.5" customHeight="1">
      <c r="A5" s="54" t="s">
        <v>87</v>
      </c>
      <c r="F5" s="28" t="s">
        <v>23</v>
      </c>
    </row>
  </sheetData>
  <mergeCells count="1">
    <mergeCell ref="A1:E1"/>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9"/>
  <sheetViews>
    <sheetView workbookViewId="0">
      <selection activeCell="H11" sqref="H11"/>
    </sheetView>
  </sheetViews>
  <sheetFormatPr defaultRowHeight="13.5"/>
  <cols>
    <col min="1" max="1" width="1.875" style="3" customWidth="1"/>
    <col min="2" max="2" width="27.625" style="3" customWidth="1"/>
    <col min="3" max="3" width="0.875" style="3" customWidth="1"/>
    <col min="4" max="4" width="19.375" style="3" customWidth="1"/>
    <col min="5" max="6" width="18.625" style="3" customWidth="1"/>
    <col min="7" max="16384" width="9" style="3"/>
  </cols>
  <sheetData>
    <row r="1" spans="1:6" ht="18.75" customHeight="1">
      <c r="A1" s="36" t="s">
        <v>88</v>
      </c>
      <c r="B1" s="64"/>
      <c r="C1" s="64"/>
      <c r="D1" s="64"/>
      <c r="E1" s="64"/>
      <c r="F1" s="64"/>
    </row>
    <row r="2" spans="1:6" ht="13.5" customHeight="1">
      <c r="A2" s="36"/>
      <c r="B2" s="57"/>
      <c r="C2" s="57"/>
      <c r="D2" s="57"/>
      <c r="E2" s="57"/>
      <c r="F2" s="7" t="str">
        <f>'1(1) 集団健康教育の実施状況(地域保健推進担当係)'!J3</f>
        <v>令和元年度</v>
      </c>
    </row>
    <row r="3" spans="1:6" ht="25.5" customHeight="1">
      <c r="A3" s="350" t="s">
        <v>57</v>
      </c>
      <c r="B3" s="204"/>
      <c r="C3" s="39"/>
      <c r="D3" s="40" t="s">
        <v>89</v>
      </c>
      <c r="E3" s="40" t="s">
        <v>90</v>
      </c>
      <c r="F3" s="41" t="s">
        <v>91</v>
      </c>
    </row>
    <row r="4" spans="1:6" ht="22.5" customHeight="1">
      <c r="A4" s="351" t="s">
        <v>86</v>
      </c>
      <c r="B4" s="352"/>
      <c r="C4" s="65"/>
      <c r="D4" s="44">
        <f>SUM(D5+D7+D8)</f>
        <v>113408</v>
      </c>
      <c r="E4" s="44">
        <f>SUM(E5+E7+E8)</f>
        <v>53255</v>
      </c>
      <c r="F4" s="45">
        <f>SUM(F5+F7+F8)</f>
        <v>134635</v>
      </c>
    </row>
    <row r="5" spans="1:6" ht="22.5" customHeight="1">
      <c r="A5" s="353" t="s">
        <v>92</v>
      </c>
      <c r="B5" s="354"/>
      <c r="C5" s="66"/>
      <c r="D5" s="48">
        <v>76293</v>
      </c>
      <c r="E5" s="48">
        <v>40087</v>
      </c>
      <c r="F5" s="49">
        <v>103351</v>
      </c>
    </row>
    <row r="6" spans="1:6" ht="22.5" customHeight="1">
      <c r="A6" s="16"/>
      <c r="B6" s="67" t="s">
        <v>93</v>
      </c>
      <c r="C6" s="67"/>
      <c r="D6" s="68">
        <v>16584</v>
      </c>
      <c r="E6" s="68">
        <v>11564</v>
      </c>
      <c r="F6" s="69">
        <v>26401</v>
      </c>
    </row>
    <row r="7" spans="1:6" ht="22.5" customHeight="1">
      <c r="A7" s="353" t="s">
        <v>94</v>
      </c>
      <c r="B7" s="354"/>
      <c r="C7" s="66"/>
      <c r="D7" s="68">
        <v>19066</v>
      </c>
      <c r="E7" s="68">
        <v>10109</v>
      </c>
      <c r="F7" s="69">
        <v>22725</v>
      </c>
    </row>
    <row r="8" spans="1:6" ht="22.5" customHeight="1">
      <c r="A8" s="355" t="s">
        <v>95</v>
      </c>
      <c r="B8" s="356"/>
      <c r="C8" s="70"/>
      <c r="D8" s="71">
        <v>18049</v>
      </c>
      <c r="E8" s="71">
        <v>3059</v>
      </c>
      <c r="F8" s="72">
        <v>8559</v>
      </c>
    </row>
    <row r="9" spans="1:6" ht="22.5" customHeight="1">
      <c r="F9" s="28" t="s">
        <v>23</v>
      </c>
    </row>
  </sheetData>
  <mergeCells count="5">
    <mergeCell ref="A3:B3"/>
    <mergeCell ref="A4:B4"/>
    <mergeCell ref="A5:B5"/>
    <mergeCell ref="A7:B7"/>
    <mergeCell ref="A8:B8"/>
  </mergeCells>
  <phoneticPr fontId="3"/>
  <printOptions horizontalCentered="1"/>
  <pageMargins left="0.78740157480314965" right="0.78740157480314965" top="2.5590551181102366" bottom="0.78740157480314965" header="0.39370078740157483"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4"/>
  <sheetViews>
    <sheetView workbookViewId="0">
      <selection activeCell="L8" sqref="L8"/>
    </sheetView>
  </sheetViews>
  <sheetFormatPr defaultRowHeight="13.5"/>
  <cols>
    <col min="1" max="1" width="16.875" style="148" customWidth="1"/>
    <col min="2" max="10" width="7.625" style="148" customWidth="1"/>
    <col min="11" max="16384" width="9" style="148"/>
  </cols>
  <sheetData>
    <row r="1" spans="1:10" ht="18.75" customHeight="1">
      <c r="A1" s="37" t="s">
        <v>116</v>
      </c>
    </row>
    <row r="2" spans="1:10" ht="13.5" customHeight="1">
      <c r="C2" s="28"/>
      <c r="J2" s="28" t="str">
        <f>'1(1) 集団健康教育の実施状況(地域保健推進担当係)'!J3</f>
        <v>令和元年度</v>
      </c>
    </row>
    <row r="3" spans="1:10" ht="20.25" customHeight="1">
      <c r="A3" s="206" t="s">
        <v>99</v>
      </c>
      <c r="B3" s="208" t="s">
        <v>100</v>
      </c>
      <c r="C3" s="210" t="s">
        <v>101</v>
      </c>
      <c r="D3" s="212" t="s">
        <v>102</v>
      </c>
      <c r="E3" s="213"/>
      <c r="F3" s="213"/>
      <c r="G3" s="213"/>
      <c r="H3" s="213"/>
      <c r="I3" s="213"/>
      <c r="J3" s="214"/>
    </row>
    <row r="4" spans="1:10" ht="29.25" customHeight="1">
      <c r="A4" s="207"/>
      <c r="B4" s="209"/>
      <c r="C4" s="211"/>
      <c r="D4" s="141" t="s">
        <v>58</v>
      </c>
      <c r="E4" s="139" t="s">
        <v>103</v>
      </c>
      <c r="F4" s="141" t="s">
        <v>104</v>
      </c>
      <c r="G4" s="74" t="s">
        <v>105</v>
      </c>
      <c r="H4" s="141" t="s">
        <v>106</v>
      </c>
      <c r="I4" s="141" t="s">
        <v>107</v>
      </c>
      <c r="J4" s="140" t="s">
        <v>108</v>
      </c>
    </row>
    <row r="5" spans="1:10" ht="24" customHeight="1">
      <c r="A5" s="82" t="s">
        <v>117</v>
      </c>
      <c r="B5" s="183">
        <f>SUM(B6:B12)</f>
        <v>619</v>
      </c>
      <c r="C5" s="183">
        <f>SUM(C6:C12)</f>
        <v>32020</v>
      </c>
      <c r="D5" s="183">
        <f>SUM(D6:D12)</f>
        <v>1961</v>
      </c>
      <c r="E5" s="183">
        <f t="shared" ref="E5:J5" si="0">SUM(E6:E12)</f>
        <v>10</v>
      </c>
      <c r="F5" s="183">
        <f t="shared" si="0"/>
        <v>36</v>
      </c>
      <c r="G5" s="183">
        <f t="shared" si="0"/>
        <v>36</v>
      </c>
      <c r="H5" s="183">
        <f t="shared" si="0"/>
        <v>386</v>
      </c>
      <c r="I5" s="183">
        <f t="shared" si="0"/>
        <v>578</v>
      </c>
      <c r="J5" s="184">
        <f t="shared" si="0"/>
        <v>915</v>
      </c>
    </row>
    <row r="6" spans="1:10" ht="24" customHeight="1">
      <c r="A6" s="83" t="s">
        <v>118</v>
      </c>
      <c r="B6" s="187">
        <v>324</v>
      </c>
      <c r="C6" s="191">
        <v>17151</v>
      </c>
      <c r="D6" s="187">
        <f>SUM(E6:J6)</f>
        <v>888</v>
      </c>
      <c r="E6" s="185">
        <v>4</v>
      </c>
      <c r="F6" s="187">
        <v>0</v>
      </c>
      <c r="G6" s="187">
        <v>2</v>
      </c>
      <c r="H6" s="187">
        <v>33</v>
      </c>
      <c r="I6" s="187">
        <v>500</v>
      </c>
      <c r="J6" s="191">
        <v>349</v>
      </c>
    </row>
    <row r="7" spans="1:10" s="149" customFormat="1" ht="24" customHeight="1">
      <c r="A7" s="83" t="s">
        <v>119</v>
      </c>
      <c r="B7" s="187">
        <v>189</v>
      </c>
      <c r="C7" s="191">
        <v>8294</v>
      </c>
      <c r="D7" s="187">
        <f t="shared" ref="D7:D12" si="1">SUM(E7:J7)</f>
        <v>566</v>
      </c>
      <c r="E7" s="187">
        <v>4</v>
      </c>
      <c r="F7" s="187">
        <v>5</v>
      </c>
      <c r="G7" s="187">
        <v>13</v>
      </c>
      <c r="H7" s="187">
        <v>202</v>
      </c>
      <c r="I7" s="187">
        <v>32</v>
      </c>
      <c r="J7" s="191">
        <v>310</v>
      </c>
    </row>
    <row r="8" spans="1:10" ht="24" customHeight="1">
      <c r="A8" s="83" t="s">
        <v>120</v>
      </c>
      <c r="B8" s="187">
        <v>4</v>
      </c>
      <c r="C8" s="191">
        <v>265</v>
      </c>
      <c r="D8" s="187">
        <f t="shared" si="1"/>
        <v>17</v>
      </c>
      <c r="E8" s="187">
        <v>0</v>
      </c>
      <c r="F8" s="187">
        <v>0</v>
      </c>
      <c r="G8" s="187">
        <v>0</v>
      </c>
      <c r="H8" s="187">
        <v>7</v>
      </c>
      <c r="I8" s="187">
        <v>2</v>
      </c>
      <c r="J8" s="191">
        <v>8</v>
      </c>
    </row>
    <row r="9" spans="1:10" ht="24" customHeight="1">
      <c r="A9" s="83" t="s">
        <v>121</v>
      </c>
      <c r="B9" s="187">
        <v>3</v>
      </c>
      <c r="C9" s="191">
        <v>593</v>
      </c>
      <c r="D9" s="187">
        <f t="shared" si="1"/>
        <v>16</v>
      </c>
      <c r="E9" s="187">
        <v>0</v>
      </c>
      <c r="F9" s="187">
        <v>0</v>
      </c>
      <c r="G9" s="187">
        <v>2</v>
      </c>
      <c r="H9" s="187">
        <v>8</v>
      </c>
      <c r="I9" s="187">
        <v>0</v>
      </c>
      <c r="J9" s="191">
        <v>6</v>
      </c>
    </row>
    <row r="10" spans="1:10" ht="24" customHeight="1">
      <c r="A10" s="83" t="s">
        <v>122</v>
      </c>
      <c r="B10" s="187">
        <v>7</v>
      </c>
      <c r="C10" s="191">
        <v>82</v>
      </c>
      <c r="D10" s="187">
        <f t="shared" si="1"/>
        <v>7</v>
      </c>
      <c r="E10" s="187">
        <v>0</v>
      </c>
      <c r="F10" s="187">
        <v>0</v>
      </c>
      <c r="G10" s="187">
        <v>0</v>
      </c>
      <c r="H10" s="187">
        <v>1</v>
      </c>
      <c r="I10" s="187">
        <v>6</v>
      </c>
      <c r="J10" s="191">
        <v>0</v>
      </c>
    </row>
    <row r="11" spans="1:10" ht="24" customHeight="1">
      <c r="A11" s="83" t="s">
        <v>123</v>
      </c>
      <c r="B11" s="187">
        <v>3</v>
      </c>
      <c r="C11" s="191">
        <v>117</v>
      </c>
      <c r="D11" s="187">
        <f t="shared" si="1"/>
        <v>13</v>
      </c>
      <c r="E11" s="187">
        <v>0</v>
      </c>
      <c r="F11" s="187">
        <v>2</v>
      </c>
      <c r="G11" s="187">
        <v>3</v>
      </c>
      <c r="H11" s="187">
        <v>1</v>
      </c>
      <c r="I11" s="187">
        <v>0</v>
      </c>
      <c r="J11" s="191">
        <v>7</v>
      </c>
    </row>
    <row r="12" spans="1:10" ht="24" customHeight="1">
      <c r="A12" s="84" t="s">
        <v>95</v>
      </c>
      <c r="B12" s="189">
        <v>89</v>
      </c>
      <c r="C12" s="192">
        <v>5518</v>
      </c>
      <c r="D12" s="189">
        <f t="shared" si="1"/>
        <v>454</v>
      </c>
      <c r="E12" s="189">
        <v>2</v>
      </c>
      <c r="F12" s="189">
        <v>29</v>
      </c>
      <c r="G12" s="189">
        <v>16</v>
      </c>
      <c r="H12" s="189">
        <v>134</v>
      </c>
      <c r="I12" s="189">
        <v>38</v>
      </c>
      <c r="J12" s="192">
        <v>235</v>
      </c>
    </row>
    <row r="13" spans="1:10" ht="15.75" customHeight="1">
      <c r="A13" s="150"/>
      <c r="B13" s="150"/>
      <c r="C13" s="28"/>
      <c r="J13" s="28" t="s">
        <v>23</v>
      </c>
    </row>
    <row r="14" spans="1:10">
      <c r="A14" s="150"/>
      <c r="B14" s="150"/>
      <c r="C14" s="28"/>
    </row>
  </sheetData>
  <mergeCells count="4">
    <mergeCell ref="A3:A4"/>
    <mergeCell ref="B3:B4"/>
    <mergeCell ref="C3:C4"/>
    <mergeCell ref="D3:J3"/>
  </mergeCells>
  <phoneticPr fontId="3"/>
  <pageMargins left="0.70866141732283472" right="0.6692913385826772" top="4.7244094488188981" bottom="0.78740157480314965" header="0.39370078740157483"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249977111117893"/>
  </sheetPr>
  <dimension ref="A1:S54"/>
  <sheetViews>
    <sheetView zoomScaleNormal="100" zoomScaleSheetLayoutView="100" workbookViewId="0">
      <selection activeCell="L10" sqref="L10"/>
    </sheetView>
  </sheetViews>
  <sheetFormatPr defaultRowHeight="13.5"/>
  <cols>
    <col min="1" max="2" width="2.75" style="3" customWidth="1"/>
    <col min="3" max="3" width="11" style="3" customWidth="1"/>
    <col min="4" max="4" width="3.375" style="3" customWidth="1"/>
    <col min="5" max="7" width="6.125" style="3" customWidth="1"/>
    <col min="8" max="13" width="5.75" style="3" customWidth="1"/>
    <col min="14" max="14" width="6.125" style="3" customWidth="1"/>
    <col min="15" max="16" width="5.75" style="3" customWidth="1"/>
    <col min="17" max="17" width="6.875" style="3" customWidth="1"/>
    <col min="18" max="19" width="5.75" style="3" customWidth="1"/>
    <col min="20" max="16384" width="9" style="3"/>
  </cols>
  <sheetData>
    <row r="1" spans="1:19" ht="18.75" customHeight="1">
      <c r="A1" s="85" t="s">
        <v>124</v>
      </c>
      <c r="B1" s="2"/>
      <c r="C1" s="2"/>
      <c r="D1" s="2"/>
      <c r="Q1" s="86"/>
    </row>
    <row r="2" spans="1:19" ht="13.5" customHeight="1">
      <c r="A2" s="1"/>
      <c r="B2" s="2"/>
      <c r="C2" s="2"/>
      <c r="D2" s="2"/>
      <c r="S2" s="28" t="str">
        <f>'1(1) 集団健康教育の実施状況(地域保健推進担当係)'!J3</f>
        <v>令和元年度</v>
      </c>
    </row>
    <row r="3" spans="1:19" ht="21.95" customHeight="1">
      <c r="A3" s="276" t="s">
        <v>125</v>
      </c>
      <c r="B3" s="276"/>
      <c r="C3" s="276"/>
      <c r="D3" s="277"/>
      <c r="E3" s="265" t="s">
        <v>126</v>
      </c>
      <c r="F3" s="300"/>
      <c r="G3" s="300"/>
      <c r="H3" s="265" t="s">
        <v>127</v>
      </c>
      <c r="I3" s="300"/>
      <c r="J3" s="300"/>
      <c r="K3" s="265" t="s">
        <v>128</v>
      </c>
      <c r="L3" s="300"/>
      <c r="M3" s="300"/>
      <c r="N3" s="265" t="s">
        <v>129</v>
      </c>
      <c r="O3" s="300"/>
      <c r="P3" s="300"/>
      <c r="Q3" s="265" t="s">
        <v>130</v>
      </c>
      <c r="R3" s="300"/>
      <c r="S3" s="301"/>
    </row>
    <row r="4" spans="1:19" ht="21.95" customHeight="1">
      <c r="A4" s="302"/>
      <c r="B4" s="302"/>
      <c r="C4" s="302"/>
      <c r="D4" s="303"/>
      <c r="E4" s="87"/>
      <c r="F4" s="88" t="s">
        <v>131</v>
      </c>
      <c r="G4" s="88" t="s">
        <v>132</v>
      </c>
      <c r="H4" s="87"/>
      <c r="I4" s="88" t="s">
        <v>131</v>
      </c>
      <c r="J4" s="88" t="s">
        <v>132</v>
      </c>
      <c r="K4" s="87"/>
      <c r="L4" s="88" t="s">
        <v>131</v>
      </c>
      <c r="M4" s="88" t="s">
        <v>132</v>
      </c>
      <c r="N4" s="87"/>
      <c r="O4" s="88" t="s">
        <v>131</v>
      </c>
      <c r="P4" s="88" t="s">
        <v>132</v>
      </c>
      <c r="Q4" s="87"/>
      <c r="R4" s="88" t="s">
        <v>131</v>
      </c>
      <c r="S4" s="89" t="s">
        <v>132</v>
      </c>
    </row>
    <row r="5" spans="1:19" ht="21.95" customHeight="1">
      <c r="A5" s="294" t="s">
        <v>133</v>
      </c>
      <c r="B5" s="295" t="s">
        <v>135</v>
      </c>
      <c r="C5" s="296"/>
      <c r="D5" s="297"/>
      <c r="E5" s="90">
        <f>F5+G5</f>
        <v>292266</v>
      </c>
      <c r="F5" s="90">
        <f>SUM(I5,L5,O5,R5)</f>
        <v>127023</v>
      </c>
      <c r="G5" s="90">
        <f>SUM(J5,M5,P5,S5)</f>
        <v>165243</v>
      </c>
      <c r="H5" s="91">
        <f>I5+J5</f>
        <v>43993</v>
      </c>
      <c r="I5" s="91">
        <v>21873</v>
      </c>
      <c r="J5" s="91">
        <v>22120</v>
      </c>
      <c r="K5" s="91">
        <f>L5+M5</f>
        <v>47608</v>
      </c>
      <c r="L5" s="91">
        <v>21822</v>
      </c>
      <c r="M5" s="91">
        <v>25786</v>
      </c>
      <c r="N5" s="91">
        <f>SUM(O5:P5)</f>
        <v>97298</v>
      </c>
      <c r="O5" s="91">
        <v>38843</v>
      </c>
      <c r="P5" s="91">
        <v>58455</v>
      </c>
      <c r="Q5" s="91">
        <f>R5+S5</f>
        <v>103367</v>
      </c>
      <c r="R5" s="91">
        <v>44485</v>
      </c>
      <c r="S5" s="92">
        <v>58882</v>
      </c>
    </row>
    <row r="6" spans="1:19" ht="21.95" customHeight="1">
      <c r="A6" s="263"/>
      <c r="B6" s="245" t="s">
        <v>137</v>
      </c>
      <c r="C6" s="246"/>
      <c r="D6" s="247"/>
      <c r="E6" s="93">
        <f>F6+G6</f>
        <v>53242</v>
      </c>
      <c r="F6" s="93">
        <f>SUM(I6,L6,O6,R6)</f>
        <v>20737</v>
      </c>
      <c r="G6" s="93">
        <f>SUM(J6,M6,P6,S6)</f>
        <v>32505</v>
      </c>
      <c r="H6" s="94">
        <f>I6+J6</f>
        <v>4492</v>
      </c>
      <c r="I6" s="94">
        <v>2053</v>
      </c>
      <c r="J6" s="94">
        <v>2439</v>
      </c>
      <c r="K6" s="94">
        <f>L6+M6</f>
        <v>5717</v>
      </c>
      <c r="L6" s="94">
        <v>2257</v>
      </c>
      <c r="M6" s="94">
        <v>3460</v>
      </c>
      <c r="N6" s="94">
        <f>SUM(O6:P6)</f>
        <v>19562</v>
      </c>
      <c r="O6" s="94">
        <v>6910</v>
      </c>
      <c r="P6" s="94">
        <v>12652</v>
      </c>
      <c r="Q6" s="94">
        <f>R6+S6</f>
        <v>23471</v>
      </c>
      <c r="R6" s="94">
        <v>9517</v>
      </c>
      <c r="S6" s="95">
        <v>13954</v>
      </c>
    </row>
    <row r="7" spans="1:19" ht="21.95" customHeight="1">
      <c r="A7" s="264"/>
      <c r="B7" s="298" t="s">
        <v>138</v>
      </c>
      <c r="C7" s="283"/>
      <c r="D7" s="284"/>
      <c r="E7" s="96">
        <f t="shared" ref="E7:S7" si="0">ROUND(E6/E5,4)</f>
        <v>0.1822</v>
      </c>
      <c r="F7" s="96">
        <f t="shared" si="0"/>
        <v>0.1633</v>
      </c>
      <c r="G7" s="96">
        <f t="shared" si="0"/>
        <v>0.19670000000000001</v>
      </c>
      <c r="H7" s="97">
        <f t="shared" si="0"/>
        <v>0.1021</v>
      </c>
      <c r="I7" s="97">
        <f>ROUND(I6/I5,4)</f>
        <v>9.3899999999999997E-2</v>
      </c>
      <c r="J7" s="97">
        <f>ROUND(J6/J5,4)</f>
        <v>0.1103</v>
      </c>
      <c r="K7" s="97">
        <f>ROUND(K6/K5,4)</f>
        <v>0.1201</v>
      </c>
      <c r="L7" s="97">
        <f t="shared" si="0"/>
        <v>0.10340000000000001</v>
      </c>
      <c r="M7" s="97">
        <f t="shared" si="0"/>
        <v>0.13420000000000001</v>
      </c>
      <c r="N7" s="97">
        <f t="shared" si="0"/>
        <v>0.2011</v>
      </c>
      <c r="O7" s="97">
        <f t="shared" si="0"/>
        <v>0.1779</v>
      </c>
      <c r="P7" s="97">
        <f t="shared" si="0"/>
        <v>0.21640000000000001</v>
      </c>
      <c r="Q7" s="98">
        <f t="shared" si="0"/>
        <v>0.2271</v>
      </c>
      <c r="R7" s="98">
        <f t="shared" si="0"/>
        <v>0.21390000000000001</v>
      </c>
      <c r="S7" s="99">
        <f t="shared" si="0"/>
        <v>0.23699999999999999</v>
      </c>
    </row>
    <row r="8" spans="1:19" ht="21.95" customHeight="1">
      <c r="A8" s="249" t="s">
        <v>139</v>
      </c>
      <c r="B8" s="299" t="s">
        <v>140</v>
      </c>
      <c r="C8" s="288"/>
      <c r="D8" s="289"/>
      <c r="E8" s="100">
        <f>F8+G8</f>
        <v>15834</v>
      </c>
      <c r="F8" s="100">
        <f>SUM(I8,L8,O8,R8)</f>
        <v>10943</v>
      </c>
      <c r="G8" s="100">
        <f>SUM(J8,M8,P8,S8)</f>
        <v>4891</v>
      </c>
      <c r="H8" s="101">
        <f>I8+J8</f>
        <v>1297</v>
      </c>
      <c r="I8" s="101">
        <v>1007</v>
      </c>
      <c r="J8" s="101">
        <v>290</v>
      </c>
      <c r="K8" s="101">
        <f t="shared" ref="K8:K19" si="1">L8+M8</f>
        <v>1706</v>
      </c>
      <c r="L8" s="101">
        <v>1228</v>
      </c>
      <c r="M8" s="101">
        <v>478</v>
      </c>
      <c r="N8" s="101">
        <f t="shared" ref="N8:N19" si="2">O8+P8</f>
        <v>5661</v>
      </c>
      <c r="O8" s="101">
        <v>3802</v>
      </c>
      <c r="P8" s="101">
        <v>1859</v>
      </c>
      <c r="Q8" s="101">
        <f>R8+S8</f>
        <v>7170</v>
      </c>
      <c r="R8" s="101">
        <v>4906</v>
      </c>
      <c r="S8" s="102">
        <v>2264</v>
      </c>
    </row>
    <row r="9" spans="1:19" ht="21.95" customHeight="1">
      <c r="A9" s="250"/>
      <c r="B9" s="220" t="s">
        <v>141</v>
      </c>
      <c r="C9" s="221"/>
      <c r="D9" s="222"/>
      <c r="E9" s="93">
        <f>F9+G9</f>
        <v>13118</v>
      </c>
      <c r="F9" s="93">
        <f>SUM(I9,L9,O9,R9)</f>
        <v>7072</v>
      </c>
      <c r="G9" s="93">
        <f>SUM(J9,M9,P9,S9)</f>
        <v>6046</v>
      </c>
      <c r="H9" s="94">
        <f t="shared" ref="H9:H19" si="3">I9+J9</f>
        <v>1172</v>
      </c>
      <c r="I9" s="94">
        <v>755</v>
      </c>
      <c r="J9" s="94">
        <v>417</v>
      </c>
      <c r="K9" s="94">
        <f t="shared" si="1"/>
        <v>1480</v>
      </c>
      <c r="L9" s="94">
        <v>884</v>
      </c>
      <c r="M9" s="94">
        <v>596</v>
      </c>
      <c r="N9" s="94">
        <f t="shared" si="2"/>
        <v>4790</v>
      </c>
      <c r="O9" s="94">
        <v>2478</v>
      </c>
      <c r="P9" s="94">
        <v>2312</v>
      </c>
      <c r="Q9" s="94">
        <f t="shared" ref="Q9:Q19" si="4">R9+S9</f>
        <v>5676</v>
      </c>
      <c r="R9" s="94">
        <v>2955</v>
      </c>
      <c r="S9" s="95">
        <v>2721</v>
      </c>
    </row>
    <row r="10" spans="1:19" ht="21.95" customHeight="1">
      <c r="A10" s="250"/>
      <c r="B10" s="220" t="s">
        <v>142</v>
      </c>
      <c r="C10" s="221"/>
      <c r="D10" s="222"/>
      <c r="E10" s="93">
        <f t="shared" ref="E10:E19" si="5">F10+G10</f>
        <v>22946</v>
      </c>
      <c r="F10" s="93">
        <f t="shared" ref="F10:G19" si="6">SUM(I10,L10,O10,R10)</f>
        <v>10268</v>
      </c>
      <c r="G10" s="93">
        <f t="shared" si="6"/>
        <v>12678</v>
      </c>
      <c r="H10" s="94">
        <f t="shared" si="3"/>
        <v>828</v>
      </c>
      <c r="I10" s="94">
        <v>532</v>
      </c>
      <c r="J10" s="94">
        <v>296</v>
      </c>
      <c r="K10" s="94">
        <f t="shared" si="1"/>
        <v>1678</v>
      </c>
      <c r="L10" s="94">
        <v>826</v>
      </c>
      <c r="M10" s="94">
        <v>852</v>
      </c>
      <c r="N10" s="94">
        <f t="shared" si="2"/>
        <v>8399</v>
      </c>
      <c r="O10" s="94">
        <v>3540</v>
      </c>
      <c r="P10" s="94">
        <v>4859</v>
      </c>
      <c r="Q10" s="94">
        <f t="shared" si="4"/>
        <v>12041</v>
      </c>
      <c r="R10" s="94">
        <v>5370</v>
      </c>
      <c r="S10" s="95">
        <v>6671</v>
      </c>
    </row>
    <row r="11" spans="1:19" ht="21.95" customHeight="1">
      <c r="A11" s="250"/>
      <c r="B11" s="220" t="s">
        <v>143</v>
      </c>
      <c r="C11" s="221"/>
      <c r="D11" s="222"/>
      <c r="E11" s="93">
        <f t="shared" si="5"/>
        <v>10273</v>
      </c>
      <c r="F11" s="93">
        <f t="shared" si="6"/>
        <v>5364</v>
      </c>
      <c r="G11" s="93">
        <f t="shared" si="6"/>
        <v>4909</v>
      </c>
      <c r="H11" s="94">
        <f t="shared" si="3"/>
        <v>670</v>
      </c>
      <c r="I11" s="94">
        <v>431</v>
      </c>
      <c r="J11" s="94">
        <v>239</v>
      </c>
      <c r="K11" s="94">
        <f t="shared" si="1"/>
        <v>1217</v>
      </c>
      <c r="L11" s="94">
        <v>673</v>
      </c>
      <c r="M11" s="94">
        <v>544</v>
      </c>
      <c r="N11" s="94">
        <f t="shared" si="2"/>
        <v>4025</v>
      </c>
      <c r="O11" s="94">
        <v>1994</v>
      </c>
      <c r="P11" s="94">
        <v>2031</v>
      </c>
      <c r="Q11" s="94">
        <f t="shared" si="4"/>
        <v>4361</v>
      </c>
      <c r="R11" s="94">
        <v>2266</v>
      </c>
      <c r="S11" s="95">
        <v>2095</v>
      </c>
    </row>
    <row r="12" spans="1:19" ht="21.95" customHeight="1">
      <c r="A12" s="250"/>
      <c r="B12" s="220" t="s">
        <v>144</v>
      </c>
      <c r="C12" s="221"/>
      <c r="D12" s="222"/>
      <c r="E12" s="93">
        <f t="shared" si="5"/>
        <v>11046</v>
      </c>
      <c r="F12" s="93">
        <f t="shared" si="6"/>
        <v>6091</v>
      </c>
      <c r="G12" s="93">
        <f t="shared" si="6"/>
        <v>4955</v>
      </c>
      <c r="H12" s="94">
        <f t="shared" si="3"/>
        <v>919</v>
      </c>
      <c r="I12" s="94">
        <v>682</v>
      </c>
      <c r="J12" s="94">
        <v>237</v>
      </c>
      <c r="K12" s="94">
        <f t="shared" si="1"/>
        <v>1311</v>
      </c>
      <c r="L12" s="94">
        <v>811</v>
      </c>
      <c r="M12" s="94">
        <v>500</v>
      </c>
      <c r="N12" s="94">
        <f t="shared" si="2"/>
        <v>4088</v>
      </c>
      <c r="O12" s="94">
        <v>2133</v>
      </c>
      <c r="P12" s="94">
        <v>1955</v>
      </c>
      <c r="Q12" s="94">
        <f t="shared" si="4"/>
        <v>4728</v>
      </c>
      <c r="R12" s="94">
        <v>2465</v>
      </c>
      <c r="S12" s="95">
        <v>2263</v>
      </c>
    </row>
    <row r="13" spans="1:19" ht="21.95" customHeight="1">
      <c r="A13" s="250"/>
      <c r="B13" s="245" t="s">
        <v>145</v>
      </c>
      <c r="C13" s="246"/>
      <c r="D13" s="247"/>
      <c r="E13" s="93">
        <f t="shared" si="5"/>
        <v>1625</v>
      </c>
      <c r="F13" s="93">
        <f>SUM(I13,L13,O13,R13)</f>
        <v>1308</v>
      </c>
      <c r="G13" s="93">
        <f t="shared" si="6"/>
        <v>317</v>
      </c>
      <c r="H13" s="94">
        <f t="shared" si="3"/>
        <v>183</v>
      </c>
      <c r="I13" s="94">
        <v>161</v>
      </c>
      <c r="J13" s="94">
        <v>22</v>
      </c>
      <c r="K13" s="94">
        <f t="shared" si="1"/>
        <v>200</v>
      </c>
      <c r="L13" s="94">
        <v>172</v>
      </c>
      <c r="M13" s="94">
        <v>28</v>
      </c>
      <c r="N13" s="94">
        <f t="shared" si="2"/>
        <v>518</v>
      </c>
      <c r="O13" s="94">
        <v>407</v>
      </c>
      <c r="P13" s="94">
        <v>111</v>
      </c>
      <c r="Q13" s="94">
        <f t="shared" si="4"/>
        <v>724</v>
      </c>
      <c r="R13" s="94">
        <v>568</v>
      </c>
      <c r="S13" s="95">
        <v>156</v>
      </c>
    </row>
    <row r="14" spans="1:19" ht="21.95" customHeight="1">
      <c r="A14" s="250"/>
      <c r="B14" s="220" t="s">
        <v>146</v>
      </c>
      <c r="C14" s="221"/>
      <c r="D14" s="222"/>
      <c r="E14" s="93">
        <f t="shared" si="5"/>
        <v>31731</v>
      </c>
      <c r="F14" s="93">
        <f t="shared" si="6"/>
        <v>11199</v>
      </c>
      <c r="G14" s="93">
        <f t="shared" si="6"/>
        <v>20532</v>
      </c>
      <c r="H14" s="94">
        <f t="shared" si="3"/>
        <v>2228</v>
      </c>
      <c r="I14" s="94">
        <v>1226</v>
      </c>
      <c r="J14" s="94">
        <v>1002</v>
      </c>
      <c r="K14" s="94">
        <f t="shared" si="1"/>
        <v>3496</v>
      </c>
      <c r="L14" s="94">
        <v>1325</v>
      </c>
      <c r="M14" s="94">
        <v>2171</v>
      </c>
      <c r="N14" s="94">
        <f t="shared" si="2"/>
        <v>12187</v>
      </c>
      <c r="O14" s="94">
        <v>3731</v>
      </c>
      <c r="P14" s="94">
        <v>8456</v>
      </c>
      <c r="Q14" s="94">
        <f t="shared" si="4"/>
        <v>13820</v>
      </c>
      <c r="R14" s="94">
        <v>4917</v>
      </c>
      <c r="S14" s="95">
        <v>8903</v>
      </c>
    </row>
    <row r="15" spans="1:19" ht="21.95" customHeight="1">
      <c r="A15" s="250"/>
      <c r="B15" s="220" t="s">
        <v>147</v>
      </c>
      <c r="C15" s="221"/>
      <c r="D15" s="222"/>
      <c r="E15" s="93">
        <f t="shared" si="5"/>
        <v>12164</v>
      </c>
      <c r="F15" s="93">
        <f t="shared" si="6"/>
        <v>6441</v>
      </c>
      <c r="G15" s="93">
        <f t="shared" si="6"/>
        <v>5723</v>
      </c>
      <c r="H15" s="94">
        <f t="shared" si="3"/>
        <v>451</v>
      </c>
      <c r="I15" s="94">
        <v>294</v>
      </c>
      <c r="J15" s="94">
        <v>157</v>
      </c>
      <c r="K15" s="94">
        <f t="shared" si="1"/>
        <v>927</v>
      </c>
      <c r="L15" s="94">
        <v>546</v>
      </c>
      <c r="M15" s="94">
        <v>381</v>
      </c>
      <c r="N15" s="94">
        <f t="shared" si="2"/>
        <v>4589</v>
      </c>
      <c r="O15" s="94">
        <v>2305</v>
      </c>
      <c r="P15" s="94">
        <v>2284</v>
      </c>
      <c r="Q15" s="94">
        <f t="shared" si="4"/>
        <v>6197</v>
      </c>
      <c r="R15" s="94">
        <v>3296</v>
      </c>
      <c r="S15" s="95">
        <v>2901</v>
      </c>
    </row>
    <row r="16" spans="1:19" ht="21.95" customHeight="1">
      <c r="A16" s="250"/>
      <c r="B16" s="220" t="s">
        <v>148</v>
      </c>
      <c r="C16" s="221"/>
      <c r="D16" s="222"/>
      <c r="E16" s="93">
        <f t="shared" si="5"/>
        <v>20539</v>
      </c>
      <c r="F16" s="93">
        <f t="shared" si="6"/>
        <v>8520</v>
      </c>
      <c r="G16" s="93">
        <f t="shared" si="6"/>
        <v>12019</v>
      </c>
      <c r="H16" s="94">
        <f t="shared" si="3"/>
        <v>676</v>
      </c>
      <c r="I16" s="94">
        <v>409</v>
      </c>
      <c r="J16" s="94">
        <v>267</v>
      </c>
      <c r="K16" s="94">
        <f t="shared" si="1"/>
        <v>1479</v>
      </c>
      <c r="L16" s="94">
        <v>678</v>
      </c>
      <c r="M16" s="94">
        <v>801</v>
      </c>
      <c r="N16" s="94">
        <f t="shared" si="2"/>
        <v>7689</v>
      </c>
      <c r="O16" s="94">
        <v>2937</v>
      </c>
      <c r="P16" s="94">
        <v>4752</v>
      </c>
      <c r="Q16" s="94">
        <f t="shared" si="4"/>
        <v>10695</v>
      </c>
      <c r="R16" s="94">
        <v>4496</v>
      </c>
      <c r="S16" s="95">
        <v>6199</v>
      </c>
    </row>
    <row r="17" spans="1:19" ht="21.95" customHeight="1">
      <c r="A17" s="250"/>
      <c r="B17" s="220" t="s">
        <v>149</v>
      </c>
      <c r="C17" s="221"/>
      <c r="D17" s="222"/>
      <c r="E17" s="93">
        <f>F17+G17</f>
        <v>6462</v>
      </c>
      <c r="F17" s="93">
        <f t="shared" si="6"/>
        <v>3558</v>
      </c>
      <c r="G17" s="93">
        <f t="shared" si="6"/>
        <v>2904</v>
      </c>
      <c r="H17" s="94">
        <f t="shared" si="3"/>
        <v>512</v>
      </c>
      <c r="I17" s="94">
        <v>393</v>
      </c>
      <c r="J17" s="94">
        <v>119</v>
      </c>
      <c r="K17" s="94">
        <f t="shared" si="1"/>
        <v>740</v>
      </c>
      <c r="L17" s="94">
        <v>439</v>
      </c>
      <c r="M17" s="94">
        <v>301</v>
      </c>
      <c r="N17" s="94">
        <f t="shared" si="2"/>
        <v>2354</v>
      </c>
      <c r="O17" s="94">
        <v>1184</v>
      </c>
      <c r="P17" s="94">
        <v>1170</v>
      </c>
      <c r="Q17" s="94">
        <f t="shared" si="4"/>
        <v>2856</v>
      </c>
      <c r="R17" s="94">
        <v>1542</v>
      </c>
      <c r="S17" s="95">
        <v>1314</v>
      </c>
    </row>
    <row r="18" spans="1:19" ht="21.95" customHeight="1">
      <c r="A18" s="250"/>
      <c r="B18" s="220" t="s">
        <v>150</v>
      </c>
      <c r="C18" s="221"/>
      <c r="D18" s="222"/>
      <c r="E18" s="93">
        <f>F18+G18</f>
        <v>7560</v>
      </c>
      <c r="F18" s="93">
        <f t="shared" si="6"/>
        <v>4705</v>
      </c>
      <c r="G18" s="93">
        <f t="shared" si="6"/>
        <v>2855</v>
      </c>
      <c r="H18" s="94">
        <f t="shared" si="3"/>
        <v>897</v>
      </c>
      <c r="I18" s="94">
        <v>736</v>
      </c>
      <c r="J18" s="94">
        <v>161</v>
      </c>
      <c r="K18" s="94">
        <f t="shared" si="1"/>
        <v>1085</v>
      </c>
      <c r="L18" s="94">
        <v>743</v>
      </c>
      <c r="M18" s="94">
        <v>342</v>
      </c>
      <c r="N18" s="94">
        <f t="shared" si="2"/>
        <v>2780</v>
      </c>
      <c r="O18" s="94">
        <v>1562</v>
      </c>
      <c r="P18" s="94">
        <v>1218</v>
      </c>
      <c r="Q18" s="94">
        <f t="shared" si="4"/>
        <v>2798</v>
      </c>
      <c r="R18" s="94">
        <v>1664</v>
      </c>
      <c r="S18" s="95">
        <v>1134</v>
      </c>
    </row>
    <row r="19" spans="1:19" ht="21.95" customHeight="1">
      <c r="A19" s="251"/>
      <c r="B19" s="224" t="s">
        <v>151</v>
      </c>
      <c r="C19" s="225"/>
      <c r="D19" s="226"/>
      <c r="E19" s="103">
        <f t="shared" si="5"/>
        <v>8334</v>
      </c>
      <c r="F19" s="93">
        <f t="shared" si="6"/>
        <v>5366</v>
      </c>
      <c r="G19" s="93">
        <f t="shared" si="6"/>
        <v>2968</v>
      </c>
      <c r="H19" s="104">
        <f t="shared" si="3"/>
        <v>775</v>
      </c>
      <c r="I19" s="104">
        <v>591</v>
      </c>
      <c r="J19" s="104">
        <v>184</v>
      </c>
      <c r="K19" s="104">
        <f t="shared" si="1"/>
        <v>1143</v>
      </c>
      <c r="L19" s="104">
        <v>744</v>
      </c>
      <c r="M19" s="104">
        <v>399</v>
      </c>
      <c r="N19" s="104">
        <f t="shared" si="2"/>
        <v>3204</v>
      </c>
      <c r="O19" s="104">
        <v>1942</v>
      </c>
      <c r="P19" s="104">
        <v>1262</v>
      </c>
      <c r="Q19" s="94">
        <f t="shared" si="4"/>
        <v>3212</v>
      </c>
      <c r="R19" s="94">
        <v>2089</v>
      </c>
      <c r="S19" s="105">
        <v>1123</v>
      </c>
    </row>
    <row r="20" spans="1:19" ht="21.95" customHeight="1">
      <c r="A20" s="293" t="s">
        <v>152</v>
      </c>
      <c r="B20" s="285" t="s">
        <v>153</v>
      </c>
      <c r="C20" s="288" t="s">
        <v>135</v>
      </c>
      <c r="D20" s="289"/>
      <c r="E20" s="93">
        <f>F20+G20</f>
        <v>1489</v>
      </c>
      <c r="F20" s="100">
        <f t="shared" ref="F20:G21" si="7">SUM(I20,L20,O20,R20)</f>
        <v>1177</v>
      </c>
      <c r="G20" s="100">
        <f t="shared" si="7"/>
        <v>312</v>
      </c>
      <c r="H20" s="94">
        <f t="shared" ref="H20:H21" si="8">I20+J20</f>
        <v>468</v>
      </c>
      <c r="I20" s="94">
        <v>396</v>
      </c>
      <c r="J20" s="94">
        <v>72</v>
      </c>
      <c r="K20" s="94">
        <f t="shared" ref="K20:K21" si="9">L20+M20</f>
        <v>553</v>
      </c>
      <c r="L20" s="94">
        <v>435</v>
      </c>
      <c r="M20" s="94">
        <v>118</v>
      </c>
      <c r="N20" s="94">
        <f t="shared" ref="N20:N21" si="10">O20+P20</f>
        <v>468</v>
      </c>
      <c r="O20" s="94">
        <v>346</v>
      </c>
      <c r="P20" s="94">
        <v>122</v>
      </c>
      <c r="Q20" s="290"/>
      <c r="R20" s="290"/>
      <c r="S20" s="280"/>
    </row>
    <row r="21" spans="1:19" ht="21.95" customHeight="1">
      <c r="A21" s="263"/>
      <c r="B21" s="286"/>
      <c r="C21" s="246" t="s">
        <v>154</v>
      </c>
      <c r="D21" s="247"/>
      <c r="E21" s="93">
        <f t="shared" ref="E21" si="11">F21+G21</f>
        <v>110</v>
      </c>
      <c r="F21" s="93">
        <f t="shared" si="7"/>
        <v>84</v>
      </c>
      <c r="G21" s="93">
        <f t="shared" si="7"/>
        <v>26</v>
      </c>
      <c r="H21" s="94">
        <f t="shared" si="8"/>
        <v>34</v>
      </c>
      <c r="I21" s="94">
        <v>28</v>
      </c>
      <c r="J21" s="94">
        <v>6</v>
      </c>
      <c r="K21" s="94">
        <f t="shared" si="9"/>
        <v>31</v>
      </c>
      <c r="L21" s="94">
        <v>22</v>
      </c>
      <c r="M21" s="94">
        <v>9</v>
      </c>
      <c r="N21" s="94">
        <f t="shared" si="10"/>
        <v>45</v>
      </c>
      <c r="O21" s="94">
        <v>34</v>
      </c>
      <c r="P21" s="94">
        <v>11</v>
      </c>
      <c r="Q21" s="291"/>
      <c r="R21" s="291"/>
      <c r="S21" s="281"/>
    </row>
    <row r="22" spans="1:19" ht="21.95" customHeight="1">
      <c r="A22" s="263"/>
      <c r="B22" s="287"/>
      <c r="C22" s="283" t="s">
        <v>155</v>
      </c>
      <c r="D22" s="284"/>
      <c r="E22" s="96">
        <f t="shared" ref="E22:P22" si="12">ROUND(E21/E20,4)</f>
        <v>7.3899999999999993E-2</v>
      </c>
      <c r="F22" s="96">
        <f t="shared" si="12"/>
        <v>7.1400000000000005E-2</v>
      </c>
      <c r="G22" s="96">
        <f t="shared" si="12"/>
        <v>8.3299999999999999E-2</v>
      </c>
      <c r="H22" s="97">
        <f t="shared" si="12"/>
        <v>7.2599999999999998E-2</v>
      </c>
      <c r="I22" s="97">
        <f t="shared" si="12"/>
        <v>7.0699999999999999E-2</v>
      </c>
      <c r="J22" s="97">
        <f t="shared" si="12"/>
        <v>8.3299999999999999E-2</v>
      </c>
      <c r="K22" s="97">
        <f t="shared" si="12"/>
        <v>5.6099999999999997E-2</v>
      </c>
      <c r="L22" s="97">
        <f t="shared" si="12"/>
        <v>5.0599999999999999E-2</v>
      </c>
      <c r="M22" s="97">
        <f t="shared" si="12"/>
        <v>7.6300000000000007E-2</v>
      </c>
      <c r="N22" s="97">
        <f t="shared" si="12"/>
        <v>9.6199999999999994E-2</v>
      </c>
      <c r="O22" s="97">
        <f t="shared" si="12"/>
        <v>9.8299999999999998E-2</v>
      </c>
      <c r="P22" s="97">
        <f t="shared" si="12"/>
        <v>9.0200000000000002E-2</v>
      </c>
      <c r="Q22" s="292"/>
      <c r="R22" s="292"/>
      <c r="S22" s="282"/>
    </row>
    <row r="23" spans="1:19" ht="21.95" customHeight="1">
      <c r="A23" s="263"/>
      <c r="B23" s="285" t="s">
        <v>156</v>
      </c>
      <c r="C23" s="288" t="s">
        <v>135</v>
      </c>
      <c r="D23" s="289"/>
      <c r="E23" s="93">
        <f>F23+G23</f>
        <v>5079</v>
      </c>
      <c r="F23" s="93">
        <f>SUM(I23,L23,O23,R23)</f>
        <v>3160</v>
      </c>
      <c r="G23" s="93">
        <f>SUM(J23,M23,P23,S23)</f>
        <v>1919</v>
      </c>
      <c r="H23" s="94">
        <f>I23+J23</f>
        <v>355</v>
      </c>
      <c r="I23" s="94">
        <v>233</v>
      </c>
      <c r="J23" s="94">
        <v>122</v>
      </c>
      <c r="K23" s="94">
        <f>L23+M23</f>
        <v>400</v>
      </c>
      <c r="L23" s="94">
        <v>213</v>
      </c>
      <c r="M23" s="94">
        <v>187</v>
      </c>
      <c r="N23" s="94">
        <f>O23+P23</f>
        <v>1900</v>
      </c>
      <c r="O23" s="94">
        <v>1130</v>
      </c>
      <c r="P23" s="94">
        <v>770</v>
      </c>
      <c r="Q23" s="94">
        <f>R23+S23</f>
        <v>2424</v>
      </c>
      <c r="R23" s="94">
        <v>1584</v>
      </c>
      <c r="S23" s="95">
        <v>840</v>
      </c>
    </row>
    <row r="24" spans="1:19" ht="21.95" customHeight="1">
      <c r="A24" s="263"/>
      <c r="B24" s="286"/>
      <c r="C24" s="246" t="s">
        <v>154</v>
      </c>
      <c r="D24" s="247"/>
      <c r="E24" s="93">
        <f>F24+G24</f>
        <v>622</v>
      </c>
      <c r="F24" s="93">
        <f>SUM(I24,L24,O24,R24)</f>
        <v>367</v>
      </c>
      <c r="G24" s="93">
        <f>SUM(J24,M24,P24,S24)</f>
        <v>255</v>
      </c>
      <c r="H24" s="94">
        <f>I24+J24</f>
        <v>31</v>
      </c>
      <c r="I24" s="94">
        <v>15</v>
      </c>
      <c r="J24" s="94">
        <v>16</v>
      </c>
      <c r="K24" s="94">
        <f>L24+M24</f>
        <v>36</v>
      </c>
      <c r="L24" s="94">
        <v>21</v>
      </c>
      <c r="M24" s="94">
        <v>15</v>
      </c>
      <c r="N24" s="94">
        <f>O24+P24</f>
        <v>278</v>
      </c>
      <c r="O24" s="94">
        <v>154</v>
      </c>
      <c r="P24" s="94">
        <v>124</v>
      </c>
      <c r="Q24" s="94">
        <f>R24+S24</f>
        <v>277</v>
      </c>
      <c r="R24" s="94">
        <v>177</v>
      </c>
      <c r="S24" s="95">
        <v>100</v>
      </c>
    </row>
    <row r="25" spans="1:19" ht="21.95" customHeight="1">
      <c r="A25" s="264"/>
      <c r="B25" s="287"/>
      <c r="C25" s="283" t="s">
        <v>155</v>
      </c>
      <c r="D25" s="284"/>
      <c r="E25" s="96">
        <f t="shared" ref="E25:S25" si="13">ROUND(E24/E23,4)</f>
        <v>0.1225</v>
      </c>
      <c r="F25" s="96">
        <f t="shared" si="13"/>
        <v>0.11609999999999999</v>
      </c>
      <c r="G25" s="96">
        <f t="shared" si="13"/>
        <v>0.13289999999999999</v>
      </c>
      <c r="H25" s="97">
        <f t="shared" si="13"/>
        <v>8.7300000000000003E-2</v>
      </c>
      <c r="I25" s="97">
        <f t="shared" si="13"/>
        <v>6.4399999999999999E-2</v>
      </c>
      <c r="J25" s="97">
        <f t="shared" si="13"/>
        <v>0.13109999999999999</v>
      </c>
      <c r="K25" s="97">
        <f t="shared" si="13"/>
        <v>0.09</v>
      </c>
      <c r="L25" s="97">
        <f t="shared" si="13"/>
        <v>9.8599999999999993E-2</v>
      </c>
      <c r="M25" s="97">
        <f t="shared" si="13"/>
        <v>8.0199999999999994E-2</v>
      </c>
      <c r="N25" s="97">
        <f t="shared" si="13"/>
        <v>0.14630000000000001</v>
      </c>
      <c r="O25" s="97">
        <f t="shared" si="13"/>
        <v>0.1363</v>
      </c>
      <c r="P25" s="97">
        <f t="shared" si="13"/>
        <v>0.161</v>
      </c>
      <c r="Q25" s="97">
        <f t="shared" si="13"/>
        <v>0.1143</v>
      </c>
      <c r="R25" s="97">
        <f t="shared" si="13"/>
        <v>0.11169999999999999</v>
      </c>
      <c r="S25" s="106">
        <f t="shared" si="13"/>
        <v>0.11899999999999999</v>
      </c>
    </row>
    <row r="26" spans="1:19">
      <c r="A26" s="3" t="s">
        <v>157</v>
      </c>
      <c r="S26" s="55" t="s">
        <v>158</v>
      </c>
    </row>
    <row r="27" spans="1:19">
      <c r="A27" s="3" t="s">
        <v>159</v>
      </c>
      <c r="S27" s="55"/>
    </row>
    <row r="28" spans="1:19">
      <c r="A28" s="3" t="s">
        <v>160</v>
      </c>
      <c r="S28" s="55"/>
    </row>
    <row r="30" spans="1:19" ht="18.75" customHeight="1">
      <c r="A30" s="2" t="s">
        <v>161</v>
      </c>
      <c r="B30" s="2"/>
      <c r="C30" s="2"/>
      <c r="D30" s="2"/>
      <c r="J30" s="85" t="s">
        <v>162</v>
      </c>
      <c r="K30" s="2"/>
      <c r="L30" s="2"/>
    </row>
    <row r="31" spans="1:19">
      <c r="G31" s="28" t="str">
        <f>S2</f>
        <v>令和元年度</v>
      </c>
      <c r="P31" s="28" t="str">
        <f>S2</f>
        <v>令和元年度</v>
      </c>
    </row>
    <row r="32" spans="1:19" ht="21.95" customHeight="1">
      <c r="A32" s="267" t="s">
        <v>133</v>
      </c>
      <c r="B32" s="267"/>
      <c r="C32" s="268"/>
      <c r="D32" s="273" t="s">
        <v>134</v>
      </c>
      <c r="E32" s="273"/>
      <c r="F32" s="274">
        <v>253218</v>
      </c>
      <c r="G32" s="275"/>
      <c r="J32" s="276" t="s">
        <v>125</v>
      </c>
      <c r="K32" s="276"/>
      <c r="L32" s="276"/>
      <c r="M32" s="277"/>
      <c r="N32" s="265" t="s">
        <v>163</v>
      </c>
      <c r="O32" s="265" t="s">
        <v>131</v>
      </c>
      <c r="P32" s="260" t="s">
        <v>132</v>
      </c>
    </row>
    <row r="33" spans="1:19" ht="21.95" customHeight="1">
      <c r="A33" s="269"/>
      <c r="B33" s="269"/>
      <c r="C33" s="270"/>
      <c r="D33" s="232" t="s">
        <v>136</v>
      </c>
      <c r="E33" s="232"/>
      <c r="F33" s="243">
        <v>51895</v>
      </c>
      <c r="G33" s="244"/>
      <c r="J33" s="278"/>
      <c r="K33" s="278"/>
      <c r="L33" s="278"/>
      <c r="M33" s="279"/>
      <c r="N33" s="266"/>
      <c r="O33" s="266"/>
      <c r="P33" s="261"/>
    </row>
    <row r="34" spans="1:19" ht="21.95" customHeight="1">
      <c r="A34" s="271"/>
      <c r="B34" s="271"/>
      <c r="C34" s="272"/>
      <c r="D34" s="262" t="s">
        <v>164</v>
      </c>
      <c r="E34" s="262"/>
      <c r="F34" s="218">
        <f>F33/F32</f>
        <v>0.2049419867465978</v>
      </c>
      <c r="G34" s="219"/>
      <c r="J34" s="263" t="s">
        <v>165</v>
      </c>
      <c r="K34" s="245" t="s">
        <v>135</v>
      </c>
      <c r="L34" s="246"/>
      <c r="M34" s="247"/>
      <c r="N34" s="107">
        <f>O34+P34</f>
        <v>266546</v>
      </c>
      <c r="O34" s="108">
        <v>103198</v>
      </c>
      <c r="P34" s="109">
        <v>163348</v>
      </c>
    </row>
    <row r="35" spans="1:19" ht="21.95" customHeight="1">
      <c r="A35" s="233" t="s">
        <v>152</v>
      </c>
      <c r="B35" s="234"/>
      <c r="C35" s="237" t="s">
        <v>166</v>
      </c>
      <c r="D35" s="229" t="s">
        <v>134</v>
      </c>
      <c r="E35" s="229"/>
      <c r="F35" s="230">
        <v>5018</v>
      </c>
      <c r="G35" s="231"/>
      <c r="J35" s="263"/>
      <c r="K35" s="245" t="s">
        <v>137</v>
      </c>
      <c r="L35" s="246"/>
      <c r="M35" s="247"/>
      <c r="N35" s="107">
        <f>O35+P35</f>
        <v>28616</v>
      </c>
      <c r="O35" s="108">
        <v>11309</v>
      </c>
      <c r="P35" s="109">
        <v>17307</v>
      </c>
    </row>
    <row r="36" spans="1:19" ht="21.95" customHeight="1">
      <c r="A36" s="233"/>
      <c r="B36" s="234"/>
      <c r="C36" s="227"/>
      <c r="D36" s="232" t="s">
        <v>167</v>
      </c>
      <c r="E36" s="232"/>
      <c r="F36" s="230">
        <v>658</v>
      </c>
      <c r="G36" s="231"/>
      <c r="J36" s="264"/>
      <c r="K36" s="245" t="s">
        <v>138</v>
      </c>
      <c r="L36" s="246"/>
      <c r="M36" s="247"/>
      <c r="N36" s="96">
        <f>ROUND(N35/N34,4)</f>
        <v>0.1074</v>
      </c>
      <c r="O36" s="97">
        <f>ROUND(O35/O34,4)</f>
        <v>0.1096</v>
      </c>
      <c r="P36" s="106">
        <f>ROUND(P35/P34,4)</f>
        <v>0.106</v>
      </c>
    </row>
    <row r="37" spans="1:19" ht="21.95" customHeight="1">
      <c r="A37" s="233"/>
      <c r="B37" s="234"/>
      <c r="C37" s="227"/>
      <c r="D37" s="229" t="s">
        <v>164</v>
      </c>
      <c r="E37" s="229"/>
      <c r="F37" s="257">
        <f>F36/F35</f>
        <v>0.13112793941809486</v>
      </c>
      <c r="G37" s="258"/>
      <c r="J37" s="249" t="s">
        <v>168</v>
      </c>
      <c r="K37" s="252" t="s">
        <v>142</v>
      </c>
      <c r="L37" s="253"/>
      <c r="M37" s="254"/>
      <c r="N37" s="93">
        <f>O37+P37</f>
        <v>16798</v>
      </c>
      <c r="O37" s="94">
        <v>6607</v>
      </c>
      <c r="P37" s="95">
        <v>10191</v>
      </c>
    </row>
    <row r="38" spans="1:19" ht="21.95" customHeight="1">
      <c r="A38" s="233"/>
      <c r="B38" s="234"/>
      <c r="C38" s="255" t="s">
        <v>169</v>
      </c>
      <c r="D38" s="240" t="s">
        <v>134</v>
      </c>
      <c r="E38" s="240"/>
      <c r="F38" s="241">
        <v>1325</v>
      </c>
      <c r="G38" s="242"/>
      <c r="J38" s="250"/>
      <c r="K38" s="220" t="s">
        <v>143</v>
      </c>
      <c r="L38" s="221"/>
      <c r="M38" s="222"/>
      <c r="N38" s="93">
        <f t="shared" ref="N38:N46" si="14">O38+P38</f>
        <v>3756</v>
      </c>
      <c r="O38" s="94">
        <v>1716</v>
      </c>
      <c r="P38" s="95">
        <v>2040</v>
      </c>
    </row>
    <row r="39" spans="1:19" ht="21.95" customHeight="1">
      <c r="A39" s="233"/>
      <c r="B39" s="234"/>
      <c r="C39" s="227"/>
      <c r="D39" s="232" t="s">
        <v>167</v>
      </c>
      <c r="E39" s="232"/>
      <c r="F39" s="243">
        <v>68</v>
      </c>
      <c r="G39" s="244"/>
      <c r="J39" s="250"/>
      <c r="K39" s="220" t="s">
        <v>144</v>
      </c>
      <c r="L39" s="221"/>
      <c r="M39" s="222"/>
      <c r="N39" s="93">
        <f t="shared" si="14"/>
        <v>4987</v>
      </c>
      <c r="O39" s="94">
        <v>2215</v>
      </c>
      <c r="P39" s="95">
        <v>2772</v>
      </c>
    </row>
    <row r="40" spans="1:19" ht="21.95" customHeight="1">
      <c r="A40" s="233"/>
      <c r="B40" s="234"/>
      <c r="C40" s="256"/>
      <c r="D40" s="259" t="s">
        <v>164</v>
      </c>
      <c r="E40" s="259"/>
      <c r="F40" s="238">
        <f>F39/F38</f>
        <v>5.132075471698113E-2</v>
      </c>
      <c r="G40" s="239"/>
      <c r="J40" s="250"/>
      <c r="K40" s="245" t="s">
        <v>170</v>
      </c>
      <c r="L40" s="246"/>
      <c r="M40" s="247"/>
      <c r="N40" s="93">
        <f t="shared" si="14"/>
        <v>1235</v>
      </c>
      <c r="O40" s="94">
        <v>880</v>
      </c>
      <c r="P40" s="95">
        <v>355</v>
      </c>
    </row>
    <row r="41" spans="1:19" ht="21.95" customHeight="1">
      <c r="A41" s="233"/>
      <c r="B41" s="234"/>
      <c r="C41" s="227" t="s">
        <v>171</v>
      </c>
      <c r="D41" s="229" t="s">
        <v>134</v>
      </c>
      <c r="E41" s="229"/>
      <c r="F41" s="230">
        <f>F35+F38</f>
        <v>6343</v>
      </c>
      <c r="G41" s="231"/>
      <c r="J41" s="250"/>
      <c r="K41" s="220" t="s">
        <v>172</v>
      </c>
      <c r="L41" s="221"/>
      <c r="M41" s="222"/>
      <c r="N41" s="93">
        <f t="shared" si="14"/>
        <v>14195</v>
      </c>
      <c r="O41" s="94">
        <v>4826</v>
      </c>
      <c r="P41" s="95">
        <v>9369</v>
      </c>
    </row>
    <row r="42" spans="1:19" ht="21.95" customHeight="1">
      <c r="A42" s="233"/>
      <c r="B42" s="234"/>
      <c r="C42" s="227"/>
      <c r="D42" s="232" t="s">
        <v>167</v>
      </c>
      <c r="E42" s="232"/>
      <c r="F42" s="230">
        <f>F36+F39</f>
        <v>726</v>
      </c>
      <c r="G42" s="231"/>
      <c r="J42" s="250"/>
      <c r="K42" s="220" t="s">
        <v>147</v>
      </c>
      <c r="L42" s="221"/>
      <c r="M42" s="222"/>
      <c r="N42" s="93">
        <f t="shared" si="14"/>
        <v>7635</v>
      </c>
      <c r="O42" s="94">
        <v>3823</v>
      </c>
      <c r="P42" s="95">
        <v>3812</v>
      </c>
    </row>
    <row r="43" spans="1:19" ht="21.95" customHeight="1">
      <c r="A43" s="235"/>
      <c r="B43" s="236"/>
      <c r="C43" s="228"/>
      <c r="D43" s="248" t="s">
        <v>164</v>
      </c>
      <c r="E43" s="248"/>
      <c r="F43" s="218">
        <f>F42/F41</f>
        <v>0.11445688160176573</v>
      </c>
      <c r="G43" s="219"/>
      <c r="J43" s="250"/>
      <c r="K43" s="220" t="s">
        <v>173</v>
      </c>
      <c r="L43" s="221"/>
      <c r="M43" s="222"/>
      <c r="N43" s="93">
        <f t="shared" si="14"/>
        <v>14122</v>
      </c>
      <c r="O43" s="94">
        <v>5796</v>
      </c>
      <c r="P43" s="95">
        <v>8326</v>
      </c>
    </row>
    <row r="44" spans="1:19" ht="21.95" customHeight="1">
      <c r="A44" s="216" t="s">
        <v>174</v>
      </c>
      <c r="B44" s="223"/>
      <c r="C44" s="223"/>
      <c r="D44" s="223"/>
      <c r="E44" s="223"/>
      <c r="F44" s="223"/>
      <c r="G44" s="223"/>
      <c r="H44" s="223"/>
      <c r="J44" s="250"/>
      <c r="K44" s="220" t="s">
        <v>175</v>
      </c>
      <c r="L44" s="221"/>
      <c r="M44" s="222"/>
      <c r="N44" s="93">
        <f t="shared" si="14"/>
        <v>3563</v>
      </c>
      <c r="O44" s="94">
        <v>1645</v>
      </c>
      <c r="P44" s="95">
        <v>1918</v>
      </c>
    </row>
    <row r="45" spans="1:19" ht="21.95" customHeight="1">
      <c r="A45" s="223"/>
      <c r="B45" s="223"/>
      <c r="C45" s="223"/>
      <c r="D45" s="223"/>
      <c r="E45" s="223"/>
      <c r="F45" s="223"/>
      <c r="G45" s="223"/>
      <c r="H45" s="223"/>
      <c r="J45" s="250"/>
      <c r="K45" s="220" t="s">
        <v>176</v>
      </c>
      <c r="L45" s="221"/>
      <c r="M45" s="222"/>
      <c r="N45" s="93">
        <f t="shared" si="14"/>
        <v>2299</v>
      </c>
      <c r="O45" s="94">
        <v>1332</v>
      </c>
      <c r="P45" s="95">
        <v>967</v>
      </c>
    </row>
    <row r="46" spans="1:19" ht="21.95" customHeight="1">
      <c r="H46" s="110" t="s">
        <v>158</v>
      </c>
      <c r="J46" s="251"/>
      <c r="K46" s="224" t="s">
        <v>177</v>
      </c>
      <c r="L46" s="225"/>
      <c r="M46" s="226"/>
      <c r="N46" s="103">
        <f t="shared" si="14"/>
        <v>2700</v>
      </c>
      <c r="O46" s="104">
        <v>1705</v>
      </c>
      <c r="P46" s="105">
        <v>995</v>
      </c>
    </row>
    <row r="47" spans="1:19" ht="13.5" customHeight="1">
      <c r="B47" s="111"/>
      <c r="C47" s="111"/>
      <c r="D47" s="111"/>
      <c r="E47" s="112"/>
      <c r="F47" s="112"/>
      <c r="G47" s="112"/>
      <c r="J47" s="215" t="s">
        <v>178</v>
      </c>
      <c r="K47" s="215"/>
      <c r="L47" s="215"/>
      <c r="M47" s="215"/>
      <c r="N47" s="215"/>
      <c r="O47" s="215"/>
      <c r="P47" s="215"/>
      <c r="Q47" s="215"/>
      <c r="R47" s="215"/>
      <c r="S47" s="215"/>
    </row>
    <row r="48" spans="1:19">
      <c r="J48" s="215" t="s">
        <v>179</v>
      </c>
      <c r="K48" s="215"/>
      <c r="L48" s="215"/>
      <c r="M48" s="215"/>
      <c r="N48" s="215"/>
      <c r="O48" s="215"/>
      <c r="P48" s="215"/>
      <c r="Q48" s="215"/>
      <c r="R48" s="215"/>
      <c r="S48" s="215"/>
    </row>
    <row r="49" spans="2:19">
      <c r="R49" s="55"/>
      <c r="S49" s="55" t="s">
        <v>158</v>
      </c>
    </row>
    <row r="53" spans="2:19">
      <c r="B53" s="216"/>
      <c r="C53" s="216"/>
      <c r="D53" s="216"/>
      <c r="E53" s="216"/>
      <c r="F53" s="216"/>
      <c r="G53" s="216"/>
      <c r="H53" s="216"/>
      <c r="I53" s="216"/>
    </row>
    <row r="54" spans="2:19">
      <c r="B54" s="217"/>
      <c r="C54" s="217"/>
      <c r="D54" s="217"/>
      <c r="E54" s="217"/>
      <c r="F54" s="217"/>
      <c r="G54" s="217"/>
      <c r="H54" s="217"/>
      <c r="I54" s="217"/>
    </row>
  </sheetData>
  <mergeCells count="87">
    <mergeCell ref="Q3:S3"/>
    <mergeCell ref="A3:D4"/>
    <mergeCell ref="E3:G3"/>
    <mergeCell ref="H3:J3"/>
    <mergeCell ref="K3:M3"/>
    <mergeCell ref="N3:P3"/>
    <mergeCell ref="B18:D18"/>
    <mergeCell ref="A5:A7"/>
    <mergeCell ref="B5:D5"/>
    <mergeCell ref="B6:D6"/>
    <mergeCell ref="B7:D7"/>
    <mergeCell ref="A8:A19"/>
    <mergeCell ref="B8:D8"/>
    <mergeCell ref="B9:D9"/>
    <mergeCell ref="B10:D10"/>
    <mergeCell ref="B11:D11"/>
    <mergeCell ref="B12:D12"/>
    <mergeCell ref="B13:D13"/>
    <mergeCell ref="B14:D14"/>
    <mergeCell ref="B15:D15"/>
    <mergeCell ref="B16:D16"/>
    <mergeCell ref="B17:D17"/>
    <mergeCell ref="B19:D19"/>
    <mergeCell ref="A20:A25"/>
    <mergeCell ref="B20:B22"/>
    <mergeCell ref="C20:D20"/>
    <mergeCell ref="Q20:Q22"/>
    <mergeCell ref="S20:S22"/>
    <mergeCell ref="C21:D21"/>
    <mergeCell ref="C22:D22"/>
    <mergeCell ref="B23:B25"/>
    <mergeCell ref="C23:D23"/>
    <mergeCell ref="C24:D24"/>
    <mergeCell ref="C25:D25"/>
    <mergeCell ref="R20:R22"/>
    <mergeCell ref="A32:C34"/>
    <mergeCell ref="D32:E32"/>
    <mergeCell ref="F32:G32"/>
    <mergeCell ref="J32:M33"/>
    <mergeCell ref="N32:N33"/>
    <mergeCell ref="P32:P33"/>
    <mergeCell ref="D33:E33"/>
    <mergeCell ref="F33:G33"/>
    <mergeCell ref="D34:E34"/>
    <mergeCell ref="F34:G34"/>
    <mergeCell ref="J34:J36"/>
    <mergeCell ref="K34:M34"/>
    <mergeCell ref="O32:O33"/>
    <mergeCell ref="K35:M35"/>
    <mergeCell ref="D36:E36"/>
    <mergeCell ref="F36:G36"/>
    <mergeCell ref="K36:M36"/>
    <mergeCell ref="K40:M40"/>
    <mergeCell ref="D43:E43"/>
    <mergeCell ref="J37:J46"/>
    <mergeCell ref="K37:M37"/>
    <mergeCell ref="C38:C40"/>
    <mergeCell ref="D37:E37"/>
    <mergeCell ref="F37:G37"/>
    <mergeCell ref="D40:E40"/>
    <mergeCell ref="K38:M38"/>
    <mergeCell ref="K39:M39"/>
    <mergeCell ref="A35:B43"/>
    <mergeCell ref="C35:C37"/>
    <mergeCell ref="D35:E35"/>
    <mergeCell ref="F35:G35"/>
    <mergeCell ref="F40:G40"/>
    <mergeCell ref="D38:E38"/>
    <mergeCell ref="F38:G38"/>
    <mergeCell ref="D39:E39"/>
    <mergeCell ref="F39:G39"/>
    <mergeCell ref="J47:S47"/>
    <mergeCell ref="J48:S48"/>
    <mergeCell ref="B53:I54"/>
    <mergeCell ref="F43:G43"/>
    <mergeCell ref="K43:M43"/>
    <mergeCell ref="A44:H45"/>
    <mergeCell ref="K44:M44"/>
    <mergeCell ref="K45:M45"/>
    <mergeCell ref="K46:M46"/>
    <mergeCell ref="C41:C43"/>
    <mergeCell ref="D41:E41"/>
    <mergeCell ref="F41:G41"/>
    <mergeCell ref="K41:M41"/>
    <mergeCell ref="D42:E42"/>
    <mergeCell ref="F42:G42"/>
    <mergeCell ref="K42:M42"/>
  </mergeCells>
  <phoneticPr fontId="3"/>
  <printOptions horizontalCentered="1"/>
  <pageMargins left="0.39370078740157483" right="0.39370078740157483" top="0.78740157480314965" bottom="0.59055118110236227" header="0.39370078740157483" footer="0.19685039370078741"/>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sheetPr>
  <dimension ref="A1:G17"/>
  <sheetViews>
    <sheetView workbookViewId="0">
      <selection activeCell="I10" sqref="I10"/>
    </sheetView>
  </sheetViews>
  <sheetFormatPr defaultColWidth="8.75" defaultRowHeight="13.5"/>
  <cols>
    <col min="1" max="3" width="4.125" style="116" customWidth="1"/>
    <col min="4" max="4" width="11.375" style="116" customWidth="1"/>
    <col min="5" max="5" width="18.125" style="116" customWidth="1"/>
    <col min="6" max="16384" width="8.75" style="116"/>
  </cols>
  <sheetData>
    <row r="1" spans="1:7" ht="18.75" customHeight="1">
      <c r="A1" s="1" t="s">
        <v>180</v>
      </c>
      <c r="B1" s="2"/>
      <c r="C1" s="2"/>
      <c r="D1" s="2"/>
      <c r="E1" s="3"/>
      <c r="G1" s="117"/>
    </row>
    <row r="2" spans="1:7" ht="13.5" customHeight="1">
      <c r="A2" s="1"/>
      <c r="B2" s="2"/>
      <c r="C2" s="2"/>
      <c r="D2" s="2"/>
      <c r="E2" s="28" t="str">
        <f>'1(1) 集団健康教育の実施状況(地域保健推進担当係)'!J3</f>
        <v>令和元年度</v>
      </c>
    </row>
    <row r="3" spans="1:7" ht="20.25" customHeight="1">
      <c r="A3" s="206" t="s">
        <v>125</v>
      </c>
      <c r="B3" s="306"/>
      <c r="C3" s="306"/>
      <c r="D3" s="306"/>
      <c r="E3" s="41" t="s">
        <v>126</v>
      </c>
    </row>
    <row r="4" spans="1:7" ht="20.25" customHeight="1">
      <c r="A4" s="207"/>
      <c r="B4" s="307"/>
      <c r="C4" s="307"/>
      <c r="D4" s="307"/>
      <c r="E4" s="118" t="s">
        <v>181</v>
      </c>
    </row>
    <row r="5" spans="1:7" ht="20.25" customHeight="1">
      <c r="A5" s="308" t="s">
        <v>182</v>
      </c>
      <c r="B5" s="209" t="s">
        <v>163</v>
      </c>
      <c r="C5" s="209"/>
      <c r="D5" s="209"/>
      <c r="E5" s="119">
        <f>E6+E10</f>
        <v>29372</v>
      </c>
      <c r="F5" s="120"/>
    </row>
    <row r="6" spans="1:7" ht="20.25" customHeight="1">
      <c r="A6" s="309"/>
      <c r="B6" s="311" t="s">
        <v>183</v>
      </c>
      <c r="C6" s="295" t="s">
        <v>117</v>
      </c>
      <c r="D6" s="313"/>
      <c r="E6" s="119">
        <f>E7+E8+E9</f>
        <v>26520</v>
      </c>
      <c r="F6" s="120"/>
    </row>
    <row r="7" spans="1:7" ht="20.25" customHeight="1">
      <c r="A7" s="309"/>
      <c r="B7" s="312"/>
      <c r="C7" s="245" t="s">
        <v>184</v>
      </c>
      <c r="D7" s="304"/>
      <c r="E7" s="182">
        <v>25982</v>
      </c>
    </row>
    <row r="8" spans="1:7" ht="20.25" customHeight="1">
      <c r="A8" s="309"/>
      <c r="B8" s="312"/>
      <c r="C8" s="245" t="s">
        <v>185</v>
      </c>
      <c r="D8" s="304"/>
      <c r="E8" s="182">
        <v>450</v>
      </c>
    </row>
    <row r="9" spans="1:7" ht="20.25" customHeight="1">
      <c r="A9" s="309"/>
      <c r="B9" s="312"/>
      <c r="C9" s="314" t="s">
        <v>186</v>
      </c>
      <c r="D9" s="315"/>
      <c r="E9" s="182">
        <v>88</v>
      </c>
    </row>
    <row r="10" spans="1:7" ht="20.25" customHeight="1">
      <c r="A10" s="309"/>
      <c r="B10" s="316" t="s">
        <v>187</v>
      </c>
      <c r="C10" s="295" t="s">
        <v>117</v>
      </c>
      <c r="D10" s="313"/>
      <c r="E10" s="119">
        <f>E11+E12+E13</f>
        <v>2852</v>
      </c>
      <c r="F10" s="120"/>
    </row>
    <row r="11" spans="1:7" ht="20.25" customHeight="1">
      <c r="A11" s="309"/>
      <c r="B11" s="317"/>
      <c r="C11" s="245" t="s">
        <v>184</v>
      </c>
      <c r="D11" s="304"/>
      <c r="E11" s="193">
        <v>2844</v>
      </c>
    </row>
    <row r="12" spans="1:7" ht="20.25" customHeight="1">
      <c r="A12" s="309"/>
      <c r="B12" s="317"/>
      <c r="C12" s="245" t="s">
        <v>185</v>
      </c>
      <c r="D12" s="304"/>
      <c r="E12" s="193">
        <v>3</v>
      </c>
    </row>
    <row r="13" spans="1:7" ht="20.25" customHeight="1">
      <c r="A13" s="310"/>
      <c r="B13" s="318"/>
      <c r="C13" s="298" t="s">
        <v>186</v>
      </c>
      <c r="D13" s="305"/>
      <c r="E13" s="194">
        <v>5</v>
      </c>
    </row>
    <row r="14" spans="1:7" s="123" customFormat="1" ht="14.25" customHeight="1">
      <c r="A14" s="121" t="s">
        <v>188</v>
      </c>
      <c r="B14" s="122"/>
      <c r="C14" s="122"/>
      <c r="D14" s="122"/>
      <c r="E14" s="122"/>
    </row>
    <row r="15" spans="1:7" s="123" customFormat="1" ht="14.25" customHeight="1">
      <c r="A15" s="32"/>
      <c r="B15" s="32"/>
      <c r="C15" s="124"/>
      <c r="D15" s="124"/>
      <c r="E15" s="124"/>
      <c r="G15" s="125" t="s">
        <v>189</v>
      </c>
    </row>
    <row r="16" spans="1:7">
      <c r="A16" s="3"/>
      <c r="B16" s="3"/>
      <c r="C16" s="126"/>
      <c r="D16" s="126"/>
      <c r="E16" s="126"/>
    </row>
    <row r="17" spans="1:5">
      <c r="A17" s="3"/>
      <c r="B17" s="3"/>
      <c r="C17" s="126"/>
      <c r="D17" s="126"/>
      <c r="E17" s="126"/>
    </row>
  </sheetData>
  <mergeCells count="13">
    <mergeCell ref="C11:D11"/>
    <mergeCell ref="C12:D12"/>
    <mergeCell ref="C13:D13"/>
    <mergeCell ref="A3:D4"/>
    <mergeCell ref="A5:A13"/>
    <mergeCell ref="B5:D5"/>
    <mergeCell ref="B6:B9"/>
    <mergeCell ref="C6:D6"/>
    <mergeCell ref="C7:D7"/>
    <mergeCell ref="C8:D8"/>
    <mergeCell ref="C9:D9"/>
    <mergeCell ref="B10:B13"/>
    <mergeCell ref="C10:D10"/>
  </mergeCells>
  <phoneticPr fontId="3"/>
  <pageMargins left="0.78740157480314965" right="0.78740157480314965" top="0.78740157480314965" bottom="0.78740157480314965" header="0.47244094488188981" footer="0.4724409448818898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F16"/>
  <sheetViews>
    <sheetView workbookViewId="0">
      <selection activeCell="F10" sqref="F10"/>
    </sheetView>
  </sheetViews>
  <sheetFormatPr defaultRowHeight="13.5"/>
  <cols>
    <col min="1" max="1" width="1.875" style="37" customWidth="1"/>
    <col min="2" max="2" width="8.125" style="37" customWidth="1"/>
    <col min="3" max="3" width="19.75" style="37" customWidth="1"/>
    <col min="4" max="5" width="27.625" style="37" customWidth="1"/>
    <col min="6" max="7" width="15.125" style="37" customWidth="1"/>
    <col min="8" max="16384" width="9" style="37"/>
  </cols>
  <sheetData>
    <row r="1" spans="1:6" ht="18.75" customHeight="1">
      <c r="A1" s="114" t="s">
        <v>190</v>
      </c>
      <c r="B1" s="115"/>
      <c r="C1" s="115"/>
    </row>
    <row r="2" spans="1:6" ht="18.75" customHeight="1">
      <c r="A2" s="37" t="s">
        <v>191</v>
      </c>
    </row>
    <row r="3" spans="1:6">
      <c r="E3" s="7" t="str">
        <f>'1(1) 集団健康教育の実施状況(地域保健推進担当係)'!J3</f>
        <v>令和元年度</v>
      </c>
    </row>
    <row r="4" spans="1:6" ht="19.5" customHeight="1">
      <c r="A4" s="206" t="s">
        <v>192</v>
      </c>
      <c r="B4" s="306"/>
      <c r="C4" s="306"/>
      <c r="D4" s="212" t="s">
        <v>193</v>
      </c>
      <c r="E4" s="204"/>
      <c r="F4" s="38"/>
    </row>
    <row r="5" spans="1:6" ht="19.5" customHeight="1">
      <c r="A5" s="207"/>
      <c r="B5" s="307"/>
      <c r="C5" s="307"/>
      <c r="D5" s="113" t="s">
        <v>194</v>
      </c>
      <c r="E5" s="127" t="s">
        <v>195</v>
      </c>
      <c r="F5" s="38"/>
    </row>
    <row r="6" spans="1:6" ht="21.75" customHeight="1">
      <c r="A6" s="319" t="s">
        <v>196</v>
      </c>
      <c r="B6" s="319"/>
      <c r="C6" s="319"/>
      <c r="D6" s="128">
        <v>71</v>
      </c>
      <c r="E6" s="21">
        <v>75</v>
      </c>
      <c r="F6" s="38"/>
    </row>
    <row r="7" spans="1:6" ht="21.75" customHeight="1">
      <c r="A7" s="319" t="s">
        <v>197</v>
      </c>
      <c r="B7" s="319"/>
      <c r="C7" s="319"/>
      <c r="D7" s="129">
        <v>0</v>
      </c>
      <c r="E7" s="130">
        <v>0</v>
      </c>
      <c r="F7" s="38"/>
    </row>
    <row r="8" spans="1:6" ht="21.75" customHeight="1">
      <c r="A8" s="319" t="s">
        <v>198</v>
      </c>
      <c r="B8" s="319"/>
      <c r="C8" s="319"/>
      <c r="D8" s="20">
        <v>12</v>
      </c>
      <c r="E8" s="22">
        <v>20</v>
      </c>
      <c r="F8" s="38"/>
    </row>
    <row r="9" spans="1:6" ht="21.75" customHeight="1">
      <c r="A9" s="319" t="s">
        <v>199</v>
      </c>
      <c r="B9" s="319"/>
      <c r="C9" s="319"/>
      <c r="D9" s="20">
        <v>670</v>
      </c>
      <c r="E9" s="22">
        <v>913</v>
      </c>
      <c r="F9" s="38"/>
    </row>
    <row r="10" spans="1:6" ht="21.75" customHeight="1">
      <c r="A10" s="319" t="s">
        <v>200</v>
      </c>
      <c r="B10" s="319"/>
      <c r="C10" s="319"/>
      <c r="D10" s="20">
        <v>17</v>
      </c>
      <c r="E10" s="22">
        <v>28</v>
      </c>
      <c r="F10" s="131"/>
    </row>
    <row r="11" spans="1:6" ht="16.5" customHeight="1">
      <c r="A11" s="132"/>
      <c r="B11" s="14" t="s">
        <v>201</v>
      </c>
      <c r="C11" s="16" t="s">
        <v>202</v>
      </c>
      <c r="D11" s="129">
        <v>0</v>
      </c>
      <c r="E11" s="130">
        <v>0</v>
      </c>
      <c r="F11" s="38"/>
    </row>
    <row r="12" spans="1:6" ht="16.5" customHeight="1">
      <c r="A12" s="132"/>
      <c r="B12" s="14" t="s">
        <v>201</v>
      </c>
      <c r="C12" s="16" t="s">
        <v>203</v>
      </c>
      <c r="D12" s="129">
        <v>0</v>
      </c>
      <c r="E12" s="130">
        <v>0</v>
      </c>
      <c r="F12" s="38"/>
    </row>
    <row r="13" spans="1:6" ht="21.75" customHeight="1">
      <c r="A13" s="319" t="s">
        <v>204</v>
      </c>
      <c r="B13" s="319"/>
      <c r="C13" s="319"/>
      <c r="D13" s="20">
        <v>25</v>
      </c>
      <c r="E13" s="22">
        <v>47</v>
      </c>
      <c r="F13" s="131"/>
    </row>
    <row r="14" spans="1:6" ht="21.75" customHeight="1">
      <c r="A14" s="319" t="s">
        <v>95</v>
      </c>
      <c r="B14" s="319"/>
      <c r="C14" s="319"/>
      <c r="D14" s="20">
        <v>17</v>
      </c>
      <c r="E14" s="22">
        <v>23</v>
      </c>
      <c r="F14" s="38"/>
    </row>
    <row r="15" spans="1:6" ht="5.25" customHeight="1">
      <c r="A15" s="23"/>
      <c r="B15" s="133"/>
      <c r="C15" s="133"/>
      <c r="D15" s="134"/>
      <c r="E15" s="135"/>
      <c r="F15" s="38"/>
    </row>
    <row r="16" spans="1:6" ht="16.5" customHeight="1">
      <c r="B16" s="37" t="s">
        <v>205</v>
      </c>
      <c r="E16" s="28" t="s">
        <v>206</v>
      </c>
    </row>
  </sheetData>
  <mergeCells count="9">
    <mergeCell ref="A10:C10"/>
    <mergeCell ref="A13:C13"/>
    <mergeCell ref="A14:C14"/>
    <mergeCell ref="A4:C5"/>
    <mergeCell ref="D4:E4"/>
    <mergeCell ref="A6:C6"/>
    <mergeCell ref="A7:C7"/>
    <mergeCell ref="A8:C8"/>
    <mergeCell ref="A9:C9"/>
  </mergeCells>
  <phoneticPr fontId="3"/>
  <printOptions horizontalCentered="1"/>
  <pageMargins left="0.82677165354330717" right="0.82677165354330717" top="4.7244094488188981" bottom="0.78740157480314965" header="0.39370078740157483"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3"/>
  <sheetViews>
    <sheetView workbookViewId="0">
      <selection activeCell="D11" sqref="D11"/>
    </sheetView>
  </sheetViews>
  <sheetFormatPr defaultRowHeight="13.5"/>
  <cols>
    <col min="1" max="1" width="15.875" style="3" customWidth="1"/>
    <col min="2" max="8" width="10.125" style="3" customWidth="1"/>
    <col min="9" max="16384" width="9" style="3"/>
  </cols>
  <sheetData>
    <row r="1" spans="1:8" ht="18.75" customHeight="1">
      <c r="A1" s="38" t="s">
        <v>207</v>
      </c>
    </row>
    <row r="2" spans="1:8">
      <c r="A2" s="38"/>
      <c r="H2" s="7" t="str">
        <f>'1(1) 集団健康教育の実施状況(地域保健推進担当係)'!J3</f>
        <v>令和元年度</v>
      </c>
    </row>
    <row r="3" spans="1:8" ht="24" customHeight="1">
      <c r="A3" s="138" t="s">
        <v>43</v>
      </c>
      <c r="B3" s="143" t="s">
        <v>67</v>
      </c>
      <c r="C3" s="137" t="s">
        <v>208</v>
      </c>
      <c r="D3" s="137" t="s">
        <v>106</v>
      </c>
      <c r="E3" s="137" t="s">
        <v>209</v>
      </c>
      <c r="F3" s="137" t="s">
        <v>107</v>
      </c>
      <c r="G3" s="137" t="s">
        <v>210</v>
      </c>
      <c r="H3" s="136" t="s">
        <v>95</v>
      </c>
    </row>
    <row r="4" spans="1:8" ht="24" customHeight="1">
      <c r="A4" s="43" t="s">
        <v>67</v>
      </c>
      <c r="B4" s="44">
        <f>SUM(C4:H4)</f>
        <v>250</v>
      </c>
      <c r="C4" s="44">
        <f t="shared" ref="C4:H4" si="0">SUM(C5:C6)</f>
        <v>0</v>
      </c>
      <c r="D4" s="44">
        <f t="shared" si="0"/>
        <v>250</v>
      </c>
      <c r="E4" s="44">
        <f t="shared" si="0"/>
        <v>0</v>
      </c>
      <c r="F4" s="44">
        <f t="shared" si="0"/>
        <v>0</v>
      </c>
      <c r="G4" s="44">
        <f t="shared" si="0"/>
        <v>0</v>
      </c>
      <c r="H4" s="45">
        <f t="shared" si="0"/>
        <v>0</v>
      </c>
    </row>
    <row r="5" spans="1:8" ht="24" customHeight="1">
      <c r="A5" s="144" t="s">
        <v>211</v>
      </c>
      <c r="B5" s="47">
        <f>SUM(C5:H5)</f>
        <v>250</v>
      </c>
      <c r="C5" s="48">
        <v>0</v>
      </c>
      <c r="D5" s="48">
        <v>250</v>
      </c>
      <c r="E5" s="48">
        <v>0</v>
      </c>
      <c r="F5" s="48">
        <v>0</v>
      </c>
      <c r="G5" s="48">
        <v>0</v>
      </c>
      <c r="H5" s="49">
        <v>0</v>
      </c>
    </row>
    <row r="6" spans="1:8" ht="24" customHeight="1">
      <c r="A6" s="145" t="s">
        <v>212</v>
      </c>
      <c r="B6" s="51">
        <f>SUM(C6:H6)</f>
        <v>0</v>
      </c>
      <c r="C6" s="52">
        <v>0</v>
      </c>
      <c r="D6" s="52">
        <v>0</v>
      </c>
      <c r="E6" s="52">
        <v>0</v>
      </c>
      <c r="F6" s="52">
        <v>0</v>
      </c>
      <c r="G6" s="71">
        <v>0</v>
      </c>
      <c r="H6" s="72">
        <v>0</v>
      </c>
    </row>
    <row r="7" spans="1:8" s="32" customFormat="1" ht="16.5" customHeight="1">
      <c r="A7" s="15" t="s">
        <v>213</v>
      </c>
      <c r="H7" s="28" t="s">
        <v>214</v>
      </c>
    </row>
    <row r="13" spans="1:8">
      <c r="A13" s="146"/>
      <c r="D13" s="147"/>
    </row>
  </sheetData>
  <phoneticPr fontId="3"/>
  <printOptions horizontalCentered="1"/>
  <pageMargins left="0.78740157480314965" right="0.78740157480314965" top="8.8582677165354333" bottom="0.78740157480314965" header="0.39370078740157483"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99"/>
    <pageSetUpPr fitToPage="1"/>
  </sheetPr>
  <dimension ref="A1:K39"/>
  <sheetViews>
    <sheetView zoomScale="85" zoomScaleNormal="85" workbookViewId="0">
      <pane xSplit="2" ySplit="5" topLeftCell="C15" activePane="bottomRight" state="frozen"/>
      <selection activeCell="K20" sqref="K20"/>
      <selection pane="topRight" activeCell="K20" sqref="K20"/>
      <selection pane="bottomLeft" activeCell="K20" sqref="K20"/>
      <selection pane="bottomRight" activeCell="O33" sqref="O33"/>
    </sheetView>
  </sheetViews>
  <sheetFormatPr defaultRowHeight="13.5"/>
  <cols>
    <col min="1" max="1" width="2.625" style="3" customWidth="1"/>
    <col min="2" max="2" width="10.625" style="3" customWidth="1"/>
    <col min="3" max="9" width="10.5" style="3" customWidth="1"/>
    <col min="10" max="16384" width="9" style="3"/>
  </cols>
  <sheetData>
    <row r="1" spans="1:11" ht="18.75" customHeight="1">
      <c r="A1" s="1" t="s">
        <v>0</v>
      </c>
      <c r="B1" s="2"/>
    </row>
    <row r="2" spans="1:11" ht="18.75" customHeight="1">
      <c r="A2" s="4" t="s">
        <v>1</v>
      </c>
      <c r="B2" s="4"/>
      <c r="C2" s="5"/>
      <c r="D2" s="5"/>
      <c r="E2" s="5"/>
      <c r="F2" s="5"/>
      <c r="G2" s="5"/>
      <c r="I2" s="6"/>
    </row>
    <row r="3" spans="1:11" ht="13.5" customHeight="1">
      <c r="A3" s="4"/>
      <c r="B3" s="4"/>
      <c r="C3" s="5"/>
      <c r="D3" s="5"/>
      <c r="E3" s="5"/>
      <c r="F3" s="5"/>
      <c r="G3" s="5"/>
      <c r="H3" s="6"/>
      <c r="I3" s="7" t="str">
        <f>'1(1) 集団健康教育の実施状況(地域保健推進担当係)'!J3</f>
        <v>令和元年度</v>
      </c>
    </row>
    <row r="4" spans="1:11" ht="18" customHeight="1">
      <c r="A4" s="276" t="s">
        <v>2</v>
      </c>
      <c r="B4" s="277"/>
      <c r="C4" s="326" t="s">
        <v>229</v>
      </c>
      <c r="D4" s="320" t="s">
        <v>230</v>
      </c>
      <c r="E4" s="321"/>
      <c r="F4" s="322" t="s">
        <v>4</v>
      </c>
      <c r="G4" s="323"/>
      <c r="H4" s="323"/>
      <c r="I4" s="323"/>
      <c r="J4" s="323"/>
      <c r="K4" s="323"/>
    </row>
    <row r="5" spans="1:11" ht="41.25" customHeight="1">
      <c r="A5" s="302"/>
      <c r="B5" s="303"/>
      <c r="C5" s="327"/>
      <c r="D5" s="151" t="s">
        <v>231</v>
      </c>
      <c r="E5" s="151" t="s">
        <v>232</v>
      </c>
      <c r="F5" s="169" t="s">
        <v>216</v>
      </c>
      <c r="G5" s="169" t="s">
        <v>6</v>
      </c>
      <c r="H5" s="151" t="s">
        <v>215</v>
      </c>
      <c r="I5" s="151" t="s">
        <v>233</v>
      </c>
      <c r="J5" s="151" t="s">
        <v>9</v>
      </c>
      <c r="K5" s="169" t="s">
        <v>10</v>
      </c>
    </row>
    <row r="6" spans="1:11" s="5" customFormat="1" ht="33" customHeight="1">
      <c r="A6" s="328" t="s">
        <v>11</v>
      </c>
      <c r="B6" s="329"/>
      <c r="C6" s="11">
        <f>SUM(C7:C15)</f>
        <v>20364</v>
      </c>
      <c r="D6" s="11">
        <f t="shared" ref="D6:H6" si="0">SUM(D7:D15)</f>
        <v>14544</v>
      </c>
      <c r="E6" s="11">
        <f t="shared" si="0"/>
        <v>5820</v>
      </c>
      <c r="F6" s="11">
        <f>SUM(F7:F15)</f>
        <v>1341</v>
      </c>
      <c r="G6" s="11">
        <f t="shared" si="0"/>
        <v>67</v>
      </c>
      <c r="H6" s="11">
        <f t="shared" si="0"/>
        <v>37</v>
      </c>
      <c r="I6" s="11">
        <f>SUM(I7:I15)</f>
        <v>7</v>
      </c>
      <c r="J6" s="11">
        <f t="shared" ref="J6:K6" si="1">SUM(J7:J15)</f>
        <v>466</v>
      </c>
      <c r="K6" s="11">
        <f t="shared" si="1"/>
        <v>764</v>
      </c>
    </row>
    <row r="7" spans="1:11" s="5" customFormat="1" ht="20.25" customHeight="1">
      <c r="A7" s="14"/>
      <c r="B7" s="15" t="s">
        <v>12</v>
      </c>
      <c r="C7" s="20">
        <f>C18+C28</f>
        <v>0</v>
      </c>
      <c r="D7" s="20">
        <f>SUM(E7:I7)</f>
        <v>0</v>
      </c>
      <c r="E7" s="20">
        <f t="shared" ref="E7:I8" si="2">E18+E28</f>
        <v>0</v>
      </c>
      <c r="F7" s="20">
        <f>F18+F28</f>
        <v>0</v>
      </c>
      <c r="G7" s="20">
        <f t="shared" si="2"/>
        <v>0</v>
      </c>
      <c r="H7" s="128">
        <f t="shared" si="2"/>
        <v>0</v>
      </c>
      <c r="I7" s="128">
        <f>I18+I28</f>
        <v>0</v>
      </c>
      <c r="J7" s="128">
        <f t="shared" ref="J7:K7" si="3">J18+J28</f>
        <v>0</v>
      </c>
      <c r="K7" s="128">
        <f t="shared" si="3"/>
        <v>0</v>
      </c>
    </row>
    <row r="8" spans="1:11" s="5" customFormat="1" ht="20.25" customHeight="1">
      <c r="A8" s="14"/>
      <c r="B8" s="15" t="s">
        <v>13</v>
      </c>
      <c r="C8" s="20">
        <f t="shared" ref="C8" si="4">C19+C29</f>
        <v>0</v>
      </c>
      <c r="D8" s="20">
        <f>SUM(E8:I8)</f>
        <v>0</v>
      </c>
      <c r="E8" s="20">
        <f t="shared" si="2"/>
        <v>0</v>
      </c>
      <c r="F8" s="20">
        <f t="shared" si="2"/>
        <v>0</v>
      </c>
      <c r="G8" s="20">
        <f t="shared" si="2"/>
        <v>0</v>
      </c>
      <c r="H8" s="20">
        <f t="shared" si="2"/>
        <v>0</v>
      </c>
      <c r="I8" s="20">
        <f t="shared" si="2"/>
        <v>0</v>
      </c>
      <c r="J8" s="20">
        <f>J19+J29</f>
        <v>0</v>
      </c>
      <c r="K8" s="20">
        <f t="shared" ref="K8" si="5">K19+K29</f>
        <v>0</v>
      </c>
    </row>
    <row r="9" spans="1:11" s="5" customFormat="1" ht="20.25" customHeight="1">
      <c r="A9" s="14"/>
      <c r="B9" s="15" t="s">
        <v>14</v>
      </c>
      <c r="C9" s="156">
        <v>1746</v>
      </c>
      <c r="D9" s="156">
        <v>1190</v>
      </c>
      <c r="E9" s="156">
        <v>556</v>
      </c>
      <c r="F9" s="156">
        <v>76</v>
      </c>
      <c r="G9" s="156">
        <v>5</v>
      </c>
      <c r="H9" s="156">
        <v>1</v>
      </c>
      <c r="I9" s="156">
        <v>0</v>
      </c>
      <c r="J9" s="156">
        <v>27</v>
      </c>
      <c r="K9" s="156">
        <v>43</v>
      </c>
    </row>
    <row r="10" spans="1:11" s="5" customFormat="1" ht="20.25" customHeight="1">
      <c r="A10" s="14"/>
      <c r="B10" s="15" t="s">
        <v>15</v>
      </c>
      <c r="C10" s="156">
        <v>1576</v>
      </c>
      <c r="D10" s="156">
        <v>1085</v>
      </c>
      <c r="E10" s="156">
        <v>491</v>
      </c>
      <c r="F10" s="156">
        <v>75</v>
      </c>
      <c r="G10" s="156">
        <v>5</v>
      </c>
      <c r="H10" s="156">
        <v>1</v>
      </c>
      <c r="I10" s="156">
        <v>1</v>
      </c>
      <c r="J10" s="156">
        <v>18</v>
      </c>
      <c r="K10" s="156">
        <v>50</v>
      </c>
    </row>
    <row r="11" spans="1:11" s="5" customFormat="1" ht="20.25" customHeight="1">
      <c r="A11" s="14"/>
      <c r="B11" s="15" t="s">
        <v>16</v>
      </c>
      <c r="C11" s="156">
        <v>2710</v>
      </c>
      <c r="D11" s="156">
        <v>1965</v>
      </c>
      <c r="E11" s="156">
        <v>745</v>
      </c>
      <c r="F11" s="156">
        <v>147</v>
      </c>
      <c r="G11" s="156">
        <v>6</v>
      </c>
      <c r="H11" s="156">
        <v>0</v>
      </c>
      <c r="I11" s="156">
        <v>0</v>
      </c>
      <c r="J11" s="156">
        <v>52</v>
      </c>
      <c r="K11" s="156">
        <v>89</v>
      </c>
    </row>
    <row r="12" spans="1:11" s="5" customFormat="1" ht="20.25" customHeight="1">
      <c r="A12" s="14"/>
      <c r="B12" s="15" t="s">
        <v>17</v>
      </c>
      <c r="C12" s="156">
        <v>4042</v>
      </c>
      <c r="D12" s="156">
        <v>2919</v>
      </c>
      <c r="E12" s="156">
        <v>1123</v>
      </c>
      <c r="F12" s="156">
        <v>281</v>
      </c>
      <c r="G12" s="156">
        <v>11</v>
      </c>
      <c r="H12" s="156">
        <v>12</v>
      </c>
      <c r="I12" s="156">
        <v>1</v>
      </c>
      <c r="J12" s="156">
        <v>86</v>
      </c>
      <c r="K12" s="156">
        <v>171</v>
      </c>
    </row>
    <row r="13" spans="1:11" s="5" customFormat="1" ht="20.25" customHeight="1">
      <c r="A13" s="14"/>
      <c r="B13" s="15" t="s">
        <v>18</v>
      </c>
      <c r="C13" s="156">
        <v>5544</v>
      </c>
      <c r="D13" s="156">
        <v>3873</v>
      </c>
      <c r="E13" s="156">
        <v>1671</v>
      </c>
      <c r="F13" s="156">
        <v>400</v>
      </c>
      <c r="G13" s="156">
        <v>23</v>
      </c>
      <c r="H13" s="156">
        <v>9</v>
      </c>
      <c r="I13" s="156">
        <v>1</v>
      </c>
      <c r="J13" s="156">
        <v>132</v>
      </c>
      <c r="K13" s="156">
        <v>235</v>
      </c>
    </row>
    <row r="14" spans="1:11" s="5" customFormat="1" ht="20.25" customHeight="1">
      <c r="A14" s="14"/>
      <c r="B14" s="15" t="s">
        <v>19</v>
      </c>
      <c r="C14" s="156">
        <v>2851</v>
      </c>
      <c r="D14" s="156">
        <v>2124</v>
      </c>
      <c r="E14" s="156">
        <v>727</v>
      </c>
      <c r="F14" s="156">
        <v>212</v>
      </c>
      <c r="G14" s="156">
        <v>10</v>
      </c>
      <c r="H14" s="156">
        <v>4</v>
      </c>
      <c r="I14" s="156">
        <v>1</v>
      </c>
      <c r="J14" s="156">
        <v>81</v>
      </c>
      <c r="K14" s="156">
        <v>116</v>
      </c>
    </row>
    <row r="15" spans="1:11" s="5" customFormat="1" ht="20.25" customHeight="1">
      <c r="A15" s="14"/>
      <c r="B15" s="15" t="s">
        <v>20</v>
      </c>
      <c r="C15" s="156">
        <v>1895</v>
      </c>
      <c r="D15" s="156">
        <v>1388</v>
      </c>
      <c r="E15" s="156">
        <v>507</v>
      </c>
      <c r="F15" s="156">
        <v>150</v>
      </c>
      <c r="G15" s="156">
        <v>7</v>
      </c>
      <c r="H15" s="156">
        <v>10</v>
      </c>
      <c r="I15" s="156">
        <v>3</v>
      </c>
      <c r="J15" s="156">
        <v>70</v>
      </c>
      <c r="K15" s="156">
        <v>60</v>
      </c>
    </row>
    <row r="16" spans="1:11" s="5" customFormat="1" ht="12" customHeight="1">
      <c r="A16" s="14"/>
      <c r="B16" s="16"/>
      <c r="C16" s="17"/>
      <c r="D16" s="17"/>
      <c r="E16" s="17"/>
      <c r="F16" s="17"/>
      <c r="G16" s="17"/>
      <c r="H16" s="17"/>
      <c r="I16" s="17"/>
      <c r="J16" s="161"/>
      <c r="K16" s="171"/>
    </row>
    <row r="17" spans="1:11" s="19" customFormat="1" ht="33" customHeight="1">
      <c r="A17" s="324" t="s">
        <v>21</v>
      </c>
      <c r="B17" s="325"/>
      <c r="C17" s="11">
        <f>SUM(C18:C26)</f>
        <v>7659</v>
      </c>
      <c r="D17" s="11">
        <f t="shared" ref="D17:H17" si="6">SUM(D18:D26)</f>
        <v>5468</v>
      </c>
      <c r="E17" s="11">
        <f>SUM(E18:E26)</f>
        <v>2191</v>
      </c>
      <c r="F17" s="11">
        <f>SUM(F18:F26)</f>
        <v>661</v>
      </c>
      <c r="G17" s="11">
        <f t="shared" si="6"/>
        <v>36</v>
      </c>
      <c r="H17" s="17">
        <f t="shared" si="6"/>
        <v>20</v>
      </c>
      <c r="I17" s="12">
        <f>SUM(I18:I26)</f>
        <v>5</v>
      </c>
      <c r="J17" s="196">
        <f t="shared" ref="J17:K17" si="7">SUM(J18:J26)</f>
        <v>194</v>
      </c>
      <c r="K17" s="197">
        <f t="shared" si="7"/>
        <v>406</v>
      </c>
    </row>
    <row r="18" spans="1:11" s="19" customFormat="1" ht="20.25" customHeight="1">
      <c r="A18" s="14"/>
      <c r="B18" s="15" t="s">
        <v>12</v>
      </c>
      <c r="C18" s="20">
        <v>0</v>
      </c>
      <c r="D18" s="20">
        <v>0</v>
      </c>
      <c r="E18" s="20">
        <v>0</v>
      </c>
      <c r="F18" s="20">
        <v>0</v>
      </c>
      <c r="G18" s="20">
        <v>0</v>
      </c>
      <c r="H18" s="20">
        <v>0</v>
      </c>
      <c r="I18" s="20">
        <v>0</v>
      </c>
      <c r="J18" s="20">
        <v>0</v>
      </c>
      <c r="K18" s="20">
        <v>0</v>
      </c>
    </row>
    <row r="19" spans="1:11" s="19" customFormat="1" ht="20.25" customHeight="1">
      <c r="A19" s="14"/>
      <c r="B19" s="15" t="s">
        <v>13</v>
      </c>
      <c r="C19" s="20">
        <v>0</v>
      </c>
      <c r="D19" s="20">
        <v>0</v>
      </c>
      <c r="E19" s="20">
        <v>0</v>
      </c>
      <c r="F19" s="20">
        <v>0</v>
      </c>
      <c r="G19" s="20">
        <v>0</v>
      </c>
      <c r="H19" s="20">
        <v>0</v>
      </c>
      <c r="I19" s="20">
        <v>0</v>
      </c>
      <c r="J19" s="20">
        <v>0</v>
      </c>
      <c r="K19" s="20">
        <v>0</v>
      </c>
    </row>
    <row r="20" spans="1:11" s="19" customFormat="1" ht="20.25" customHeight="1">
      <c r="A20" s="14"/>
      <c r="B20" s="15" t="s">
        <v>14</v>
      </c>
      <c r="C20" s="156">
        <v>411</v>
      </c>
      <c r="D20" s="156">
        <v>278</v>
      </c>
      <c r="E20" s="156">
        <v>133</v>
      </c>
      <c r="F20" s="156">
        <f t="shared" ref="F20:F26" si="8">SUM(G20:K20)</f>
        <v>27</v>
      </c>
      <c r="G20" s="156">
        <v>3</v>
      </c>
      <c r="H20" s="156">
        <v>0</v>
      </c>
      <c r="I20" s="156">
        <v>0</v>
      </c>
      <c r="J20" s="156">
        <v>9</v>
      </c>
      <c r="K20" s="156">
        <v>15</v>
      </c>
    </row>
    <row r="21" spans="1:11" s="19" customFormat="1" ht="20.25" customHeight="1">
      <c r="A21" s="14"/>
      <c r="B21" s="15" t="s">
        <v>15</v>
      </c>
      <c r="C21" s="156">
        <v>329</v>
      </c>
      <c r="D21" s="156">
        <v>220</v>
      </c>
      <c r="E21" s="156">
        <v>109</v>
      </c>
      <c r="F21" s="156">
        <f t="shared" si="8"/>
        <v>26</v>
      </c>
      <c r="G21" s="156">
        <v>1</v>
      </c>
      <c r="H21" s="156">
        <v>1</v>
      </c>
      <c r="I21" s="156">
        <v>1</v>
      </c>
      <c r="J21" s="156">
        <v>4</v>
      </c>
      <c r="K21" s="156">
        <v>19</v>
      </c>
    </row>
    <row r="22" spans="1:11" s="19" customFormat="1" ht="20.25" customHeight="1">
      <c r="A22" s="14"/>
      <c r="B22" s="15" t="s">
        <v>16</v>
      </c>
      <c r="C22" s="156">
        <v>685</v>
      </c>
      <c r="D22" s="156">
        <v>470</v>
      </c>
      <c r="E22" s="156">
        <v>215</v>
      </c>
      <c r="F22" s="156">
        <f t="shared" si="8"/>
        <v>56</v>
      </c>
      <c r="G22" s="156">
        <v>4</v>
      </c>
      <c r="H22" s="156">
        <v>0</v>
      </c>
      <c r="I22" s="156">
        <v>0</v>
      </c>
      <c r="J22" s="156">
        <v>13</v>
      </c>
      <c r="K22" s="156">
        <v>39</v>
      </c>
    </row>
    <row r="23" spans="1:11" s="19" customFormat="1" ht="20.25" customHeight="1">
      <c r="A23" s="14"/>
      <c r="B23" s="15" t="s">
        <v>17</v>
      </c>
      <c r="C23" s="156">
        <v>1603</v>
      </c>
      <c r="D23" s="156">
        <v>1119</v>
      </c>
      <c r="E23" s="156">
        <v>484</v>
      </c>
      <c r="F23" s="156">
        <f t="shared" si="8"/>
        <v>138</v>
      </c>
      <c r="G23" s="156">
        <v>4</v>
      </c>
      <c r="H23" s="156">
        <v>4</v>
      </c>
      <c r="I23" s="156">
        <v>1</v>
      </c>
      <c r="J23" s="156">
        <v>34</v>
      </c>
      <c r="K23" s="156">
        <v>95</v>
      </c>
    </row>
    <row r="24" spans="1:11" s="19" customFormat="1" ht="20.25" customHeight="1">
      <c r="A24" s="14"/>
      <c r="B24" s="15" t="s">
        <v>18</v>
      </c>
      <c r="C24" s="156">
        <v>2373</v>
      </c>
      <c r="D24" s="156">
        <v>1692</v>
      </c>
      <c r="E24" s="156">
        <v>681</v>
      </c>
      <c r="F24" s="156">
        <f t="shared" si="8"/>
        <v>224</v>
      </c>
      <c r="G24" s="156">
        <v>15</v>
      </c>
      <c r="H24" s="156">
        <v>5</v>
      </c>
      <c r="I24" s="156">
        <v>1</v>
      </c>
      <c r="J24" s="156">
        <v>64</v>
      </c>
      <c r="K24" s="156">
        <v>139</v>
      </c>
    </row>
    <row r="25" spans="1:11" s="19" customFormat="1" ht="20.25" customHeight="1">
      <c r="A25" s="14"/>
      <c r="B25" s="15" t="s">
        <v>19</v>
      </c>
      <c r="C25" s="156">
        <v>1343</v>
      </c>
      <c r="D25" s="156">
        <v>997</v>
      </c>
      <c r="E25" s="156">
        <v>346</v>
      </c>
      <c r="F25" s="156">
        <f t="shared" si="8"/>
        <v>112</v>
      </c>
      <c r="G25" s="156">
        <v>4</v>
      </c>
      <c r="H25" s="156">
        <v>3</v>
      </c>
      <c r="I25" s="156">
        <v>1</v>
      </c>
      <c r="J25" s="156">
        <v>39</v>
      </c>
      <c r="K25" s="156">
        <v>65</v>
      </c>
    </row>
    <row r="26" spans="1:11" s="19" customFormat="1" ht="20.25" customHeight="1">
      <c r="A26" s="14"/>
      <c r="B26" s="15" t="s">
        <v>20</v>
      </c>
      <c r="C26" s="156">
        <v>915</v>
      </c>
      <c r="D26" s="156">
        <v>692</v>
      </c>
      <c r="E26" s="156">
        <v>223</v>
      </c>
      <c r="F26" s="156">
        <f t="shared" si="8"/>
        <v>78</v>
      </c>
      <c r="G26" s="156">
        <v>5</v>
      </c>
      <c r="H26" s="156">
        <v>7</v>
      </c>
      <c r="I26" s="158">
        <v>1</v>
      </c>
      <c r="J26" s="158">
        <v>31</v>
      </c>
      <c r="K26" s="158">
        <v>34</v>
      </c>
    </row>
    <row r="27" spans="1:11" s="19" customFormat="1" ht="33" customHeight="1">
      <c r="A27" s="324" t="s">
        <v>22</v>
      </c>
      <c r="B27" s="325"/>
      <c r="C27" s="11">
        <f>SUM(C28:C36)</f>
        <v>12705</v>
      </c>
      <c r="D27" s="11">
        <f t="shared" ref="D27:K27" si="9">SUM(D28:D36)</f>
        <v>9076</v>
      </c>
      <c r="E27" s="11">
        <f t="shared" si="9"/>
        <v>3629</v>
      </c>
      <c r="F27" s="11">
        <f t="shared" si="9"/>
        <v>680</v>
      </c>
      <c r="G27" s="11">
        <f>SUM(G28:G36)</f>
        <v>31</v>
      </c>
      <c r="H27" s="11">
        <f t="shared" si="9"/>
        <v>17</v>
      </c>
      <c r="I27" s="18">
        <f t="shared" si="9"/>
        <v>2</v>
      </c>
      <c r="J27" s="18">
        <f t="shared" si="9"/>
        <v>272</v>
      </c>
      <c r="K27" s="18">
        <f t="shared" si="9"/>
        <v>358</v>
      </c>
    </row>
    <row r="28" spans="1:11" s="19" customFormat="1" ht="20.25" customHeight="1">
      <c r="A28" s="14"/>
      <c r="B28" s="15" t="s">
        <v>12</v>
      </c>
      <c r="C28" s="20">
        <v>0</v>
      </c>
      <c r="D28" s="20">
        <v>0</v>
      </c>
      <c r="E28" s="20">
        <v>0</v>
      </c>
      <c r="F28" s="20">
        <v>0</v>
      </c>
      <c r="G28" s="20">
        <v>0</v>
      </c>
      <c r="H28" s="20">
        <v>0</v>
      </c>
      <c r="I28" s="20">
        <v>0</v>
      </c>
      <c r="J28" s="20">
        <v>0</v>
      </c>
      <c r="K28" s="20">
        <v>0</v>
      </c>
    </row>
    <row r="29" spans="1:11" s="19" customFormat="1" ht="20.25" customHeight="1">
      <c r="A29" s="14"/>
      <c r="B29" s="15" t="s">
        <v>13</v>
      </c>
      <c r="C29" s="20">
        <v>0</v>
      </c>
      <c r="D29" s="20">
        <v>0</v>
      </c>
      <c r="E29" s="20">
        <v>0</v>
      </c>
      <c r="F29" s="20">
        <v>0</v>
      </c>
      <c r="G29" s="20">
        <v>0</v>
      </c>
      <c r="H29" s="20">
        <v>0</v>
      </c>
      <c r="I29" s="20">
        <v>0</v>
      </c>
      <c r="J29" s="20">
        <v>0</v>
      </c>
      <c r="K29" s="20">
        <v>0</v>
      </c>
    </row>
    <row r="30" spans="1:11" s="19" customFormat="1" ht="20.25" customHeight="1">
      <c r="A30" s="14"/>
      <c r="B30" s="15" t="s">
        <v>14</v>
      </c>
      <c r="C30" s="156">
        <v>1335</v>
      </c>
      <c r="D30" s="156">
        <v>912</v>
      </c>
      <c r="E30" s="156">
        <v>423</v>
      </c>
      <c r="F30" s="156">
        <v>49</v>
      </c>
      <c r="G30" s="156">
        <v>2</v>
      </c>
      <c r="H30" s="156">
        <v>1</v>
      </c>
      <c r="I30" s="156">
        <v>0</v>
      </c>
      <c r="J30" s="156">
        <v>18</v>
      </c>
      <c r="K30" s="157">
        <v>28</v>
      </c>
    </row>
    <row r="31" spans="1:11" s="19" customFormat="1" ht="20.25" customHeight="1">
      <c r="A31" s="14"/>
      <c r="B31" s="15" t="s">
        <v>15</v>
      </c>
      <c r="C31" s="156">
        <v>1247</v>
      </c>
      <c r="D31" s="156">
        <v>865</v>
      </c>
      <c r="E31" s="156">
        <v>382</v>
      </c>
      <c r="F31" s="156">
        <v>49</v>
      </c>
      <c r="G31" s="156">
        <v>4</v>
      </c>
      <c r="H31" s="156">
        <v>0</v>
      </c>
      <c r="I31" s="156">
        <v>0</v>
      </c>
      <c r="J31" s="156">
        <v>14</v>
      </c>
      <c r="K31" s="157">
        <v>31</v>
      </c>
    </row>
    <row r="32" spans="1:11" s="19" customFormat="1" ht="20.25" customHeight="1">
      <c r="A32" s="14"/>
      <c r="B32" s="15" t="s">
        <v>16</v>
      </c>
      <c r="C32" s="156">
        <v>2025</v>
      </c>
      <c r="D32" s="156">
        <v>1495</v>
      </c>
      <c r="E32" s="156">
        <v>530</v>
      </c>
      <c r="F32" s="156">
        <v>91</v>
      </c>
      <c r="G32" s="156">
        <v>2</v>
      </c>
      <c r="H32" s="156">
        <v>0</v>
      </c>
      <c r="I32" s="156">
        <v>0</v>
      </c>
      <c r="J32" s="156">
        <v>39</v>
      </c>
      <c r="K32" s="157">
        <v>50</v>
      </c>
    </row>
    <row r="33" spans="1:11" s="19" customFormat="1" ht="20.25" customHeight="1">
      <c r="A33" s="14"/>
      <c r="B33" s="15" t="s">
        <v>17</v>
      </c>
      <c r="C33" s="156">
        <v>2439</v>
      </c>
      <c r="D33" s="156">
        <v>1800</v>
      </c>
      <c r="E33" s="156">
        <v>639</v>
      </c>
      <c r="F33" s="156">
        <v>143</v>
      </c>
      <c r="G33" s="156">
        <v>7</v>
      </c>
      <c r="H33" s="156">
        <v>8</v>
      </c>
      <c r="I33" s="156">
        <v>0</v>
      </c>
      <c r="J33" s="156">
        <v>52</v>
      </c>
      <c r="K33" s="157">
        <v>76</v>
      </c>
    </row>
    <row r="34" spans="1:11" s="19" customFormat="1" ht="20.25" customHeight="1">
      <c r="A34" s="14"/>
      <c r="B34" s="15" t="s">
        <v>18</v>
      </c>
      <c r="C34" s="156">
        <v>3171</v>
      </c>
      <c r="D34" s="156">
        <v>2181</v>
      </c>
      <c r="E34" s="156">
        <v>990</v>
      </c>
      <c r="F34" s="156">
        <v>176</v>
      </c>
      <c r="G34" s="156">
        <v>8</v>
      </c>
      <c r="H34" s="156">
        <v>4</v>
      </c>
      <c r="I34" s="156">
        <v>0</v>
      </c>
      <c r="J34" s="156">
        <v>68</v>
      </c>
      <c r="K34" s="157">
        <v>96</v>
      </c>
    </row>
    <row r="35" spans="1:11" s="19" customFormat="1" ht="20.25" customHeight="1">
      <c r="A35" s="14"/>
      <c r="B35" s="15" t="s">
        <v>19</v>
      </c>
      <c r="C35" s="156">
        <v>1508</v>
      </c>
      <c r="D35" s="156">
        <v>1127</v>
      </c>
      <c r="E35" s="156">
        <v>381</v>
      </c>
      <c r="F35" s="156">
        <v>100</v>
      </c>
      <c r="G35" s="156">
        <v>6</v>
      </c>
      <c r="H35" s="156">
        <v>1</v>
      </c>
      <c r="I35" s="156">
        <v>0</v>
      </c>
      <c r="J35" s="156">
        <v>42</v>
      </c>
      <c r="K35" s="157">
        <v>51</v>
      </c>
    </row>
    <row r="36" spans="1:11" s="19" customFormat="1" ht="20.25" customHeight="1">
      <c r="A36" s="14"/>
      <c r="B36" s="15" t="s">
        <v>20</v>
      </c>
      <c r="C36" s="156">
        <v>980</v>
      </c>
      <c r="D36" s="156">
        <v>696</v>
      </c>
      <c r="E36" s="156">
        <v>284</v>
      </c>
      <c r="F36" s="156">
        <v>72</v>
      </c>
      <c r="G36" s="156">
        <v>2</v>
      </c>
      <c r="H36" s="156">
        <v>3</v>
      </c>
      <c r="I36" s="156">
        <v>2</v>
      </c>
      <c r="J36" s="156">
        <v>39</v>
      </c>
      <c r="K36" s="157">
        <v>26</v>
      </c>
    </row>
    <row r="37" spans="1:11" s="19" customFormat="1" ht="12" customHeight="1">
      <c r="A37" s="23"/>
      <c r="B37" s="24"/>
      <c r="C37" s="25"/>
      <c r="D37" s="25"/>
      <c r="E37" s="25"/>
      <c r="F37" s="25"/>
      <c r="G37" s="25"/>
      <c r="H37" s="25"/>
      <c r="I37" s="26"/>
      <c r="J37" s="26"/>
      <c r="K37" s="26"/>
    </row>
    <row r="38" spans="1:11" ht="16.5" customHeight="1">
      <c r="C38" s="35" t="s">
        <v>227</v>
      </c>
      <c r="H38" s="27"/>
      <c r="I38" s="28"/>
      <c r="J38" s="27"/>
      <c r="K38" s="28" t="s">
        <v>23</v>
      </c>
    </row>
    <row r="39" spans="1:11">
      <c r="C39" s="35" t="s">
        <v>234</v>
      </c>
      <c r="D39" s="29"/>
    </row>
  </sheetData>
  <mergeCells count="7">
    <mergeCell ref="D4:E4"/>
    <mergeCell ref="F4:K4"/>
    <mergeCell ref="A27:B27"/>
    <mergeCell ref="A4:B5"/>
    <mergeCell ref="C4:C5"/>
    <mergeCell ref="A6:B6"/>
    <mergeCell ref="A17:B17"/>
  </mergeCells>
  <phoneticPr fontId="3"/>
  <printOptions horizontalCentered="1"/>
  <pageMargins left="0.78740157480314965" right="0.78740157480314965" top="0.78740157480314965" bottom="0.78740157480314965" header="0.39370078740157483" footer="0.19685039370078741"/>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99"/>
    <pageSetUpPr fitToPage="1"/>
  </sheetPr>
  <dimension ref="A1:K38"/>
  <sheetViews>
    <sheetView zoomScale="85" zoomScaleNormal="85" workbookViewId="0">
      <selection activeCell="H40" sqref="H40"/>
    </sheetView>
  </sheetViews>
  <sheetFormatPr defaultRowHeight="13.5"/>
  <cols>
    <col min="1" max="1" width="2.625" style="3" customWidth="1"/>
    <col min="2" max="2" width="10.625" style="3" customWidth="1"/>
    <col min="3" max="9" width="10.5" style="3" customWidth="1"/>
    <col min="10" max="16384" width="9" style="3"/>
  </cols>
  <sheetData>
    <row r="1" spans="1:11" ht="18.75" customHeight="1"/>
    <row r="2" spans="1:11" ht="18.75" customHeight="1">
      <c r="A2" s="4" t="s">
        <v>24</v>
      </c>
      <c r="B2" s="4"/>
      <c r="C2" s="5"/>
      <c r="D2" s="5"/>
      <c r="E2" s="5"/>
      <c r="F2" s="5"/>
      <c r="G2" s="5"/>
      <c r="I2" s="6"/>
    </row>
    <row r="3" spans="1:11" ht="13.5" customHeight="1">
      <c r="A3" s="4"/>
      <c r="B3" s="4"/>
      <c r="C3" s="5"/>
      <c r="D3" s="5"/>
      <c r="E3" s="5"/>
      <c r="F3" s="5"/>
      <c r="G3" s="5"/>
      <c r="H3" s="6"/>
      <c r="I3" s="7" t="str">
        <f>'1(1) 集団健康教育の実施状況(地域保健推進担当係)'!J3</f>
        <v>令和元年度</v>
      </c>
    </row>
    <row r="4" spans="1:11" ht="18" customHeight="1">
      <c r="A4" s="276" t="s">
        <v>2</v>
      </c>
      <c r="B4" s="277"/>
      <c r="C4" s="333" t="s">
        <v>3</v>
      </c>
      <c r="D4" s="330" t="s">
        <v>4</v>
      </c>
      <c r="E4" s="331"/>
      <c r="F4" s="331"/>
      <c r="G4" s="331"/>
      <c r="H4" s="331"/>
      <c r="I4" s="331"/>
      <c r="J4" s="332"/>
    </row>
    <row r="5" spans="1:11" ht="41.25" customHeight="1">
      <c r="A5" s="302"/>
      <c r="B5" s="303"/>
      <c r="C5" s="334"/>
      <c r="D5" s="169" t="s">
        <v>5</v>
      </c>
      <c r="E5" s="169" t="s">
        <v>6</v>
      </c>
      <c r="F5" s="9" t="s">
        <v>7</v>
      </c>
      <c r="G5" s="9" t="s">
        <v>8</v>
      </c>
      <c r="H5" s="9" t="s">
        <v>235</v>
      </c>
      <c r="I5" s="9" t="s">
        <v>9</v>
      </c>
      <c r="J5" s="10" t="s">
        <v>10</v>
      </c>
    </row>
    <row r="6" spans="1:11" s="5" customFormat="1" ht="33" customHeight="1">
      <c r="A6" s="328" t="s">
        <v>11</v>
      </c>
      <c r="B6" s="329"/>
      <c r="C6" s="153">
        <f>SUM(C7:C15)</f>
        <v>60134</v>
      </c>
      <c r="D6" s="153">
        <f t="shared" ref="D6:J6" si="0">SUM(D7:D15)</f>
        <v>5248</v>
      </c>
      <c r="E6" s="153">
        <f t="shared" si="0"/>
        <v>570</v>
      </c>
      <c r="F6" s="153">
        <f t="shared" si="0"/>
        <v>134</v>
      </c>
      <c r="G6" s="153">
        <f t="shared" si="0"/>
        <v>65</v>
      </c>
      <c r="H6" s="153">
        <f t="shared" si="0"/>
        <v>111</v>
      </c>
      <c r="I6" s="153">
        <f t="shared" si="0"/>
        <v>1492</v>
      </c>
      <c r="J6" s="154">
        <f t="shared" si="0"/>
        <v>2876</v>
      </c>
      <c r="K6" s="13"/>
    </row>
    <row r="7" spans="1:11" s="5" customFormat="1" ht="20.25" customHeight="1">
      <c r="A7" s="14"/>
      <c r="B7" s="15" t="s">
        <v>12</v>
      </c>
      <c r="C7" s="156">
        <v>2230</v>
      </c>
      <c r="D7" s="156">
        <v>136</v>
      </c>
      <c r="E7" s="156">
        <v>27</v>
      </c>
      <c r="F7" s="156">
        <v>1</v>
      </c>
      <c r="G7" s="156">
        <v>0</v>
      </c>
      <c r="H7" s="156">
        <v>2</v>
      </c>
      <c r="I7" s="156">
        <v>29</v>
      </c>
      <c r="J7" s="157">
        <v>77</v>
      </c>
      <c r="K7" s="13"/>
    </row>
    <row r="8" spans="1:11" s="5" customFormat="1" ht="20.25" customHeight="1">
      <c r="A8" s="14"/>
      <c r="B8" s="15" t="s">
        <v>13</v>
      </c>
      <c r="C8" s="156">
        <v>2823</v>
      </c>
      <c r="D8" s="156">
        <v>175</v>
      </c>
      <c r="E8" s="156">
        <v>34</v>
      </c>
      <c r="F8" s="156">
        <v>1</v>
      </c>
      <c r="G8" s="156">
        <v>1</v>
      </c>
      <c r="H8" s="156">
        <v>3</v>
      </c>
      <c r="I8" s="156">
        <v>23</v>
      </c>
      <c r="J8" s="157">
        <v>113</v>
      </c>
      <c r="K8" s="13"/>
    </row>
    <row r="9" spans="1:11" s="5" customFormat="1" ht="20.25" customHeight="1">
      <c r="A9" s="14"/>
      <c r="B9" s="15" t="s">
        <v>14</v>
      </c>
      <c r="C9" s="156">
        <v>3496</v>
      </c>
      <c r="D9" s="156">
        <v>203</v>
      </c>
      <c r="E9" s="156">
        <v>40</v>
      </c>
      <c r="F9" s="156">
        <v>3</v>
      </c>
      <c r="G9" s="156">
        <v>4</v>
      </c>
      <c r="H9" s="156">
        <v>4</v>
      </c>
      <c r="I9" s="156">
        <v>42</v>
      </c>
      <c r="J9" s="157">
        <v>110</v>
      </c>
      <c r="K9" s="13"/>
    </row>
    <row r="10" spans="1:11" s="5" customFormat="1" ht="20.25" customHeight="1">
      <c r="A10" s="14"/>
      <c r="B10" s="15" t="s">
        <v>15</v>
      </c>
      <c r="C10" s="156">
        <v>3880</v>
      </c>
      <c r="D10" s="156">
        <v>245</v>
      </c>
      <c r="E10" s="156">
        <v>38</v>
      </c>
      <c r="F10" s="156">
        <v>7</v>
      </c>
      <c r="G10" s="156">
        <v>2</v>
      </c>
      <c r="H10" s="156">
        <v>6</v>
      </c>
      <c r="I10" s="156">
        <v>61</v>
      </c>
      <c r="J10" s="157">
        <v>131</v>
      </c>
      <c r="K10" s="13"/>
    </row>
    <row r="11" spans="1:11" s="5" customFormat="1" ht="20.25" customHeight="1">
      <c r="A11" s="14"/>
      <c r="B11" s="15" t="s">
        <v>16</v>
      </c>
      <c r="C11" s="156">
        <v>6090</v>
      </c>
      <c r="D11" s="156">
        <v>403</v>
      </c>
      <c r="E11" s="156">
        <v>46</v>
      </c>
      <c r="F11" s="156">
        <v>10</v>
      </c>
      <c r="G11" s="156">
        <v>6</v>
      </c>
      <c r="H11" s="156">
        <v>8</v>
      </c>
      <c r="I11" s="156">
        <v>115</v>
      </c>
      <c r="J11" s="157">
        <v>218</v>
      </c>
      <c r="K11" s="13"/>
    </row>
    <row r="12" spans="1:11" s="5" customFormat="1" ht="20.25" customHeight="1">
      <c r="A12" s="14"/>
      <c r="B12" s="15" t="s">
        <v>17</v>
      </c>
      <c r="C12" s="156">
        <v>11247</v>
      </c>
      <c r="D12" s="156">
        <v>883</v>
      </c>
      <c r="E12" s="156">
        <v>93</v>
      </c>
      <c r="F12" s="156">
        <v>20</v>
      </c>
      <c r="G12" s="156">
        <v>6</v>
      </c>
      <c r="H12" s="156">
        <v>23</v>
      </c>
      <c r="I12" s="156">
        <v>271</v>
      </c>
      <c r="J12" s="157">
        <v>470</v>
      </c>
      <c r="K12" s="13"/>
    </row>
    <row r="13" spans="1:11" s="5" customFormat="1" ht="20.25" customHeight="1">
      <c r="A13" s="14"/>
      <c r="B13" s="15" t="s">
        <v>18</v>
      </c>
      <c r="C13" s="156">
        <v>13555</v>
      </c>
      <c r="D13" s="156">
        <v>1166</v>
      </c>
      <c r="E13" s="156">
        <v>117</v>
      </c>
      <c r="F13" s="156">
        <v>38</v>
      </c>
      <c r="G13" s="156">
        <v>21</v>
      </c>
      <c r="H13" s="156">
        <v>31</v>
      </c>
      <c r="I13" s="156">
        <v>366</v>
      </c>
      <c r="J13" s="157">
        <v>593</v>
      </c>
      <c r="K13" s="13"/>
    </row>
    <row r="14" spans="1:11" s="5" customFormat="1" ht="20.25" customHeight="1">
      <c r="A14" s="14"/>
      <c r="B14" s="15" t="s">
        <v>19</v>
      </c>
      <c r="C14" s="156">
        <v>9534</v>
      </c>
      <c r="D14" s="156">
        <v>1005</v>
      </c>
      <c r="E14" s="156">
        <v>91</v>
      </c>
      <c r="F14" s="156">
        <v>28</v>
      </c>
      <c r="G14" s="156">
        <v>13</v>
      </c>
      <c r="H14" s="156">
        <v>20</v>
      </c>
      <c r="I14" s="156">
        <v>317</v>
      </c>
      <c r="J14" s="157">
        <v>536</v>
      </c>
      <c r="K14" s="13"/>
    </row>
    <row r="15" spans="1:11" s="5" customFormat="1" ht="20.25" customHeight="1">
      <c r="A15" s="14"/>
      <c r="B15" s="15" t="s">
        <v>20</v>
      </c>
      <c r="C15" s="156">
        <v>7279</v>
      </c>
      <c r="D15" s="156">
        <v>1032</v>
      </c>
      <c r="E15" s="156">
        <v>84</v>
      </c>
      <c r="F15" s="156">
        <v>26</v>
      </c>
      <c r="G15" s="156">
        <v>12</v>
      </c>
      <c r="H15" s="156">
        <v>14</v>
      </c>
      <c r="I15" s="156">
        <v>268</v>
      </c>
      <c r="J15" s="157">
        <v>628</v>
      </c>
      <c r="K15" s="13"/>
    </row>
    <row r="16" spans="1:11" s="5" customFormat="1" ht="12" customHeight="1">
      <c r="A16" s="14"/>
      <c r="B16" s="16"/>
      <c r="C16" s="158"/>
      <c r="D16" s="158"/>
      <c r="E16" s="158"/>
      <c r="F16" s="158"/>
      <c r="G16" s="158"/>
      <c r="H16" s="158"/>
      <c r="I16" s="158"/>
      <c r="J16" s="159"/>
      <c r="K16" s="13"/>
    </row>
    <row r="17" spans="1:11" s="19" customFormat="1" ht="33" customHeight="1">
      <c r="A17" s="324" t="s">
        <v>21</v>
      </c>
      <c r="B17" s="325"/>
      <c r="C17" s="153">
        <f t="shared" ref="C17:J17" si="1">SUM(C18:C26)</f>
        <v>21119</v>
      </c>
      <c r="D17" s="153">
        <f t="shared" si="1"/>
        <v>2357</v>
      </c>
      <c r="E17" s="153">
        <f t="shared" si="1"/>
        <v>173</v>
      </c>
      <c r="F17" s="153">
        <f t="shared" si="1"/>
        <v>65</v>
      </c>
      <c r="G17" s="153">
        <f t="shared" si="1"/>
        <v>40</v>
      </c>
      <c r="H17" s="153">
        <f t="shared" si="1"/>
        <v>58</v>
      </c>
      <c r="I17" s="153">
        <f t="shared" si="1"/>
        <v>676</v>
      </c>
      <c r="J17" s="154">
        <f t="shared" si="1"/>
        <v>1345</v>
      </c>
      <c r="K17" s="30"/>
    </row>
    <row r="18" spans="1:11" s="19" customFormat="1" ht="20.25" customHeight="1">
      <c r="A18" s="14"/>
      <c r="B18" s="15" t="s">
        <v>12</v>
      </c>
      <c r="C18" s="156">
        <v>617</v>
      </c>
      <c r="D18" s="156">
        <v>47</v>
      </c>
      <c r="E18" s="156">
        <v>9</v>
      </c>
      <c r="F18" s="156">
        <v>1</v>
      </c>
      <c r="G18" s="156">
        <v>0</v>
      </c>
      <c r="H18" s="156">
        <v>1</v>
      </c>
      <c r="I18" s="156">
        <v>10</v>
      </c>
      <c r="J18" s="172">
        <v>26</v>
      </c>
      <c r="K18" s="13"/>
    </row>
    <row r="19" spans="1:11" s="19" customFormat="1" ht="20.25" customHeight="1">
      <c r="A19" s="14"/>
      <c r="B19" s="15" t="s">
        <v>25</v>
      </c>
      <c r="C19" s="156">
        <v>737</v>
      </c>
      <c r="D19" s="156">
        <v>58</v>
      </c>
      <c r="E19" s="156">
        <v>11</v>
      </c>
      <c r="F19" s="156">
        <v>1</v>
      </c>
      <c r="G19" s="156">
        <v>1</v>
      </c>
      <c r="H19" s="156">
        <v>0</v>
      </c>
      <c r="I19" s="156">
        <v>9</v>
      </c>
      <c r="J19" s="157">
        <v>36</v>
      </c>
      <c r="K19" s="13"/>
    </row>
    <row r="20" spans="1:11" s="19" customFormat="1" ht="20.25" customHeight="1">
      <c r="A20" s="14"/>
      <c r="B20" s="15" t="s">
        <v>26</v>
      </c>
      <c r="C20" s="156">
        <v>817</v>
      </c>
      <c r="D20" s="156">
        <v>64</v>
      </c>
      <c r="E20" s="156">
        <v>12</v>
      </c>
      <c r="F20" s="156">
        <v>1</v>
      </c>
      <c r="G20" s="156">
        <v>2</v>
      </c>
      <c r="H20" s="156">
        <v>0</v>
      </c>
      <c r="I20" s="156">
        <v>10</v>
      </c>
      <c r="J20" s="157">
        <v>39</v>
      </c>
      <c r="K20" s="13"/>
    </row>
    <row r="21" spans="1:11" s="19" customFormat="1" ht="20.25" customHeight="1">
      <c r="A21" s="14"/>
      <c r="B21" s="15" t="s">
        <v>27</v>
      </c>
      <c r="C21" s="156">
        <v>883</v>
      </c>
      <c r="D21" s="156">
        <v>84</v>
      </c>
      <c r="E21" s="156">
        <v>7</v>
      </c>
      <c r="F21" s="156">
        <v>2</v>
      </c>
      <c r="G21" s="156">
        <v>0</v>
      </c>
      <c r="H21" s="156">
        <v>3</v>
      </c>
      <c r="I21" s="156">
        <v>15</v>
      </c>
      <c r="J21" s="157">
        <v>57</v>
      </c>
      <c r="K21" s="13"/>
    </row>
    <row r="22" spans="1:11" s="19" customFormat="1" ht="20.25" customHeight="1">
      <c r="A22" s="14"/>
      <c r="B22" s="15" t="s">
        <v>28</v>
      </c>
      <c r="C22" s="156">
        <v>1453</v>
      </c>
      <c r="D22" s="156">
        <v>131</v>
      </c>
      <c r="E22" s="156">
        <v>6</v>
      </c>
      <c r="F22" s="156">
        <v>4</v>
      </c>
      <c r="G22" s="156">
        <v>2</v>
      </c>
      <c r="H22" s="156">
        <v>5</v>
      </c>
      <c r="I22" s="156">
        <v>36</v>
      </c>
      <c r="J22" s="157">
        <v>78</v>
      </c>
      <c r="K22" s="13"/>
    </row>
    <row r="23" spans="1:11" s="19" customFormat="1" ht="20.25" customHeight="1">
      <c r="A23" s="14"/>
      <c r="B23" s="15" t="s">
        <v>29</v>
      </c>
      <c r="C23" s="156">
        <v>4104</v>
      </c>
      <c r="D23" s="156">
        <v>403</v>
      </c>
      <c r="E23" s="156">
        <v>24</v>
      </c>
      <c r="F23" s="156">
        <v>10</v>
      </c>
      <c r="G23" s="156">
        <v>5</v>
      </c>
      <c r="H23" s="156">
        <v>15</v>
      </c>
      <c r="I23" s="156">
        <v>117</v>
      </c>
      <c r="J23" s="157">
        <v>232</v>
      </c>
      <c r="K23" s="13"/>
    </row>
    <row r="24" spans="1:11" s="19" customFormat="1" ht="20.25" customHeight="1">
      <c r="A24" s="14"/>
      <c r="B24" s="15" t="s">
        <v>30</v>
      </c>
      <c r="C24" s="156">
        <v>5409</v>
      </c>
      <c r="D24" s="156">
        <v>594</v>
      </c>
      <c r="E24" s="156">
        <v>34</v>
      </c>
      <c r="F24" s="156">
        <v>22</v>
      </c>
      <c r="G24" s="156">
        <v>13</v>
      </c>
      <c r="H24" s="156">
        <v>16</v>
      </c>
      <c r="I24" s="156">
        <v>184</v>
      </c>
      <c r="J24" s="157">
        <v>325</v>
      </c>
      <c r="K24" s="13"/>
    </row>
    <row r="25" spans="1:11" s="19" customFormat="1" ht="20.25" customHeight="1">
      <c r="A25" s="14"/>
      <c r="B25" s="15" t="s">
        <v>31</v>
      </c>
      <c r="C25" s="156">
        <v>4074</v>
      </c>
      <c r="D25" s="156">
        <v>511</v>
      </c>
      <c r="E25" s="156">
        <v>34</v>
      </c>
      <c r="F25" s="156">
        <v>12</v>
      </c>
      <c r="G25" s="156">
        <v>9</v>
      </c>
      <c r="H25" s="156">
        <v>12</v>
      </c>
      <c r="I25" s="156">
        <v>162</v>
      </c>
      <c r="J25" s="157">
        <v>282</v>
      </c>
      <c r="K25" s="13"/>
    </row>
    <row r="26" spans="1:11" s="19" customFormat="1" ht="20.25" customHeight="1">
      <c r="A26" s="14"/>
      <c r="B26" s="15" t="s">
        <v>20</v>
      </c>
      <c r="C26" s="156">
        <v>3025</v>
      </c>
      <c r="D26" s="156">
        <v>465</v>
      </c>
      <c r="E26" s="156">
        <v>36</v>
      </c>
      <c r="F26" s="156">
        <v>12</v>
      </c>
      <c r="G26" s="156">
        <v>8</v>
      </c>
      <c r="H26" s="156">
        <v>6</v>
      </c>
      <c r="I26" s="156">
        <v>133</v>
      </c>
      <c r="J26" s="157">
        <v>270</v>
      </c>
      <c r="K26" s="13"/>
    </row>
    <row r="27" spans="1:11" s="19" customFormat="1" ht="33" customHeight="1">
      <c r="A27" s="324" t="s">
        <v>22</v>
      </c>
      <c r="B27" s="324"/>
      <c r="C27" s="153">
        <f>SUM(C28:C36)</f>
        <v>39015</v>
      </c>
      <c r="D27" s="153">
        <f t="shared" ref="D27:J27" si="2">SUM(D28:D36)</f>
        <v>2891</v>
      </c>
      <c r="E27" s="153">
        <f t="shared" si="2"/>
        <v>397</v>
      </c>
      <c r="F27" s="153">
        <f t="shared" si="2"/>
        <v>69</v>
      </c>
      <c r="G27" s="153">
        <f t="shared" si="2"/>
        <v>25</v>
      </c>
      <c r="H27" s="153">
        <f t="shared" si="2"/>
        <v>53</v>
      </c>
      <c r="I27" s="153">
        <f t="shared" si="2"/>
        <v>816</v>
      </c>
      <c r="J27" s="154">
        <f t="shared" si="2"/>
        <v>1531</v>
      </c>
      <c r="K27" s="13"/>
    </row>
    <row r="28" spans="1:11" s="19" customFormat="1" ht="20.25" customHeight="1">
      <c r="A28" s="14"/>
      <c r="B28" s="15" t="s">
        <v>12</v>
      </c>
      <c r="C28" s="156">
        <v>1613</v>
      </c>
      <c r="D28" s="156">
        <v>89</v>
      </c>
      <c r="E28" s="156">
        <v>18</v>
      </c>
      <c r="F28" s="156">
        <v>0</v>
      </c>
      <c r="G28" s="156">
        <v>0</v>
      </c>
      <c r="H28" s="156">
        <v>1</v>
      </c>
      <c r="I28" s="156">
        <v>19</v>
      </c>
      <c r="J28" s="157">
        <v>51</v>
      </c>
      <c r="K28" s="30"/>
    </row>
    <row r="29" spans="1:11" s="19" customFormat="1" ht="20.25" customHeight="1">
      <c r="A29" s="14"/>
      <c r="B29" s="15" t="s">
        <v>25</v>
      </c>
      <c r="C29" s="156">
        <v>2086</v>
      </c>
      <c r="D29" s="156">
        <v>117</v>
      </c>
      <c r="E29" s="156">
        <v>23</v>
      </c>
      <c r="F29" s="156">
        <v>0</v>
      </c>
      <c r="G29" s="156">
        <v>0</v>
      </c>
      <c r="H29" s="156">
        <v>3</v>
      </c>
      <c r="I29" s="156">
        <v>14</v>
      </c>
      <c r="J29" s="157">
        <v>77</v>
      </c>
      <c r="K29" s="13"/>
    </row>
    <row r="30" spans="1:11" s="19" customFormat="1" ht="20.25" customHeight="1">
      <c r="A30" s="14"/>
      <c r="B30" s="15" t="s">
        <v>32</v>
      </c>
      <c r="C30" s="156">
        <v>2679</v>
      </c>
      <c r="D30" s="156">
        <v>139</v>
      </c>
      <c r="E30" s="156">
        <v>28</v>
      </c>
      <c r="F30" s="156">
        <v>2</v>
      </c>
      <c r="G30" s="156">
        <v>2</v>
      </c>
      <c r="H30" s="156">
        <v>4</v>
      </c>
      <c r="I30" s="156">
        <v>32</v>
      </c>
      <c r="J30" s="157">
        <v>71</v>
      </c>
      <c r="K30" s="13"/>
    </row>
    <row r="31" spans="1:11" s="19" customFormat="1" ht="20.25" customHeight="1">
      <c r="A31" s="14"/>
      <c r="B31" s="15" t="s">
        <v>15</v>
      </c>
      <c r="C31" s="156">
        <v>2997</v>
      </c>
      <c r="D31" s="156">
        <v>161</v>
      </c>
      <c r="E31" s="156">
        <v>31</v>
      </c>
      <c r="F31" s="156">
        <v>5</v>
      </c>
      <c r="G31" s="156">
        <v>2</v>
      </c>
      <c r="H31" s="156">
        <v>3</v>
      </c>
      <c r="I31" s="156">
        <v>46</v>
      </c>
      <c r="J31" s="157">
        <v>74</v>
      </c>
      <c r="K31" s="13"/>
    </row>
    <row r="32" spans="1:11" s="19" customFormat="1" ht="20.25" customHeight="1">
      <c r="A32" s="14"/>
      <c r="B32" s="15" t="s">
        <v>33</v>
      </c>
      <c r="C32" s="156">
        <v>4637</v>
      </c>
      <c r="D32" s="156">
        <v>272</v>
      </c>
      <c r="E32" s="156">
        <v>40</v>
      </c>
      <c r="F32" s="156">
        <v>6</v>
      </c>
      <c r="G32" s="156">
        <v>4</v>
      </c>
      <c r="H32" s="156">
        <v>3</v>
      </c>
      <c r="I32" s="156">
        <v>79</v>
      </c>
      <c r="J32" s="157">
        <v>140</v>
      </c>
      <c r="K32" s="13"/>
    </row>
    <row r="33" spans="1:11" s="19" customFormat="1" ht="20.25" customHeight="1">
      <c r="A33" s="14"/>
      <c r="B33" s="15" t="s">
        <v>34</v>
      </c>
      <c r="C33" s="156">
        <v>7143</v>
      </c>
      <c r="D33" s="156">
        <v>480</v>
      </c>
      <c r="E33" s="156">
        <v>69</v>
      </c>
      <c r="F33" s="156">
        <v>10</v>
      </c>
      <c r="G33" s="156">
        <v>1</v>
      </c>
      <c r="H33" s="156">
        <v>8</v>
      </c>
      <c r="I33" s="156">
        <v>154</v>
      </c>
      <c r="J33" s="157">
        <v>238</v>
      </c>
      <c r="K33" s="13"/>
    </row>
    <row r="34" spans="1:11" s="19" customFormat="1" ht="20.25" customHeight="1">
      <c r="A34" s="14"/>
      <c r="B34" s="15" t="s">
        <v>35</v>
      </c>
      <c r="C34" s="156">
        <v>8146</v>
      </c>
      <c r="D34" s="156">
        <v>572</v>
      </c>
      <c r="E34" s="156">
        <v>83</v>
      </c>
      <c r="F34" s="156">
        <v>16</v>
      </c>
      <c r="G34" s="156">
        <v>8</v>
      </c>
      <c r="H34" s="156">
        <v>15</v>
      </c>
      <c r="I34" s="156">
        <v>182</v>
      </c>
      <c r="J34" s="157">
        <v>268</v>
      </c>
      <c r="K34" s="13"/>
    </row>
    <row r="35" spans="1:11" s="19" customFormat="1" ht="20.25" customHeight="1">
      <c r="A35" s="14"/>
      <c r="B35" s="15" t="s">
        <v>36</v>
      </c>
      <c r="C35" s="156">
        <v>5460</v>
      </c>
      <c r="D35" s="156">
        <v>494</v>
      </c>
      <c r="E35" s="156">
        <v>57</v>
      </c>
      <c r="F35" s="156">
        <v>16</v>
      </c>
      <c r="G35" s="156">
        <v>4</v>
      </c>
      <c r="H35" s="156">
        <v>8</v>
      </c>
      <c r="I35" s="156">
        <v>155</v>
      </c>
      <c r="J35" s="157">
        <v>254</v>
      </c>
      <c r="K35" s="13"/>
    </row>
    <row r="36" spans="1:11" s="19" customFormat="1" ht="20.25" customHeight="1">
      <c r="A36" s="14"/>
      <c r="B36" s="15" t="s">
        <v>20</v>
      </c>
      <c r="C36" s="156">
        <v>4254</v>
      </c>
      <c r="D36" s="156">
        <v>567</v>
      </c>
      <c r="E36" s="156">
        <v>48</v>
      </c>
      <c r="F36" s="156">
        <v>14</v>
      </c>
      <c r="G36" s="156">
        <v>4</v>
      </c>
      <c r="H36" s="156">
        <v>8</v>
      </c>
      <c r="I36" s="156">
        <v>135</v>
      </c>
      <c r="J36" s="157">
        <v>358</v>
      </c>
      <c r="K36" s="13"/>
    </row>
    <row r="37" spans="1:11" s="19" customFormat="1" ht="12" customHeight="1">
      <c r="A37" s="23"/>
      <c r="B37" s="24"/>
      <c r="C37" s="163"/>
      <c r="D37" s="163"/>
      <c r="E37" s="163"/>
      <c r="F37" s="163"/>
      <c r="G37" s="163"/>
      <c r="H37" s="163"/>
      <c r="I37" s="163"/>
      <c r="J37" s="173"/>
    </row>
    <row r="38" spans="1:11" ht="16.5" customHeight="1">
      <c r="B38" s="35" t="s">
        <v>234</v>
      </c>
      <c r="I38" s="27"/>
      <c r="J38" s="28" t="s">
        <v>23</v>
      </c>
    </row>
  </sheetData>
  <mergeCells count="6">
    <mergeCell ref="D4:J4"/>
    <mergeCell ref="A27:B27"/>
    <mergeCell ref="A4:B5"/>
    <mergeCell ref="C4:C5"/>
    <mergeCell ref="A6:B6"/>
    <mergeCell ref="A17:B17"/>
  </mergeCells>
  <phoneticPr fontId="3"/>
  <printOptions horizontalCentered="1"/>
  <pageMargins left="0.78740157480314965" right="0.78740157480314965" top="0.78740157480314965" bottom="0.78740157480314965" header="0.39370078740157483" footer="0.19685039370078741"/>
  <pageSetup paperSize="9" scale="90" orientation="portrait" r:id="rId1"/>
  <headerFooter alignWithMargins="0"/>
  <rowBreaks count="3" manualBreakCount="3">
    <brk id="44" max="16383" man="1"/>
    <brk id="78" max="16383" man="1"/>
    <brk id="11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99"/>
    <pageSetUpPr fitToPage="1"/>
  </sheetPr>
  <dimension ref="A1:K38"/>
  <sheetViews>
    <sheetView zoomScale="85" zoomScaleNormal="85" workbookViewId="0">
      <selection activeCell="H40" sqref="H40"/>
    </sheetView>
  </sheetViews>
  <sheetFormatPr defaultRowHeight="13.5"/>
  <cols>
    <col min="1" max="1" width="2.625" style="3" customWidth="1"/>
    <col min="2" max="2" width="10.625" style="3" customWidth="1"/>
    <col min="3" max="9" width="10.5" style="3" customWidth="1"/>
    <col min="10" max="16384" width="9" style="3"/>
  </cols>
  <sheetData>
    <row r="1" spans="1:11" ht="18.75" customHeight="1"/>
    <row r="2" spans="1:11" ht="18.75" customHeight="1">
      <c r="A2" s="4" t="s">
        <v>37</v>
      </c>
      <c r="B2" s="4"/>
      <c r="C2" s="5"/>
      <c r="D2" s="5"/>
      <c r="E2" s="5"/>
      <c r="F2" s="5"/>
      <c r="G2" s="5"/>
      <c r="I2" s="6"/>
    </row>
    <row r="3" spans="1:11" ht="13.5" customHeight="1">
      <c r="A3" s="4"/>
      <c r="B3" s="4"/>
      <c r="C3" s="5"/>
      <c r="D3" s="5"/>
      <c r="E3" s="5"/>
      <c r="F3" s="5"/>
      <c r="G3" s="5"/>
      <c r="H3" s="6"/>
      <c r="I3" s="7" t="str">
        <f>'1(1) 集団健康教育の実施状況(地域保健推進担当係)'!J3</f>
        <v>令和元年度</v>
      </c>
    </row>
    <row r="4" spans="1:11" ht="18" customHeight="1">
      <c r="A4" s="276" t="s">
        <v>2</v>
      </c>
      <c r="B4" s="277"/>
      <c r="C4" s="330" t="s">
        <v>3</v>
      </c>
      <c r="D4" s="330" t="s">
        <v>4</v>
      </c>
      <c r="E4" s="331"/>
      <c r="F4" s="331"/>
      <c r="G4" s="331"/>
      <c r="H4" s="331"/>
      <c r="I4" s="332"/>
    </row>
    <row r="5" spans="1:11" ht="41.25" customHeight="1">
      <c r="A5" s="302"/>
      <c r="B5" s="303"/>
      <c r="C5" s="334"/>
      <c r="D5" s="8" t="s">
        <v>5</v>
      </c>
      <c r="E5" s="8" t="s">
        <v>6</v>
      </c>
      <c r="F5" s="9" t="s">
        <v>7</v>
      </c>
      <c r="G5" s="9" t="s">
        <v>8</v>
      </c>
      <c r="H5" s="9" t="s">
        <v>9</v>
      </c>
      <c r="I5" s="10" t="s">
        <v>10</v>
      </c>
    </row>
    <row r="6" spans="1:11" s="5" customFormat="1" ht="33" customHeight="1">
      <c r="A6" s="328" t="s">
        <v>11</v>
      </c>
      <c r="B6" s="329"/>
      <c r="C6" s="153">
        <f>SUM(C7:C15)</f>
        <v>21458</v>
      </c>
      <c r="D6" s="153">
        <f t="shared" ref="D6:I6" si="0">SUM(D7:D15)</f>
        <v>1282</v>
      </c>
      <c r="E6" s="153">
        <f t="shared" si="0"/>
        <v>286</v>
      </c>
      <c r="F6" s="153">
        <f t="shared" si="0"/>
        <v>16</v>
      </c>
      <c r="G6" s="153">
        <f t="shared" si="0"/>
        <v>24</v>
      </c>
      <c r="H6" s="153">
        <f t="shared" si="0"/>
        <v>661</v>
      </c>
      <c r="I6" s="154">
        <f t="shared" si="0"/>
        <v>295</v>
      </c>
      <c r="K6" s="13"/>
    </row>
    <row r="7" spans="1:11" s="5" customFormat="1" ht="20.25" customHeight="1">
      <c r="A7" s="14"/>
      <c r="B7" s="15" t="s">
        <v>12</v>
      </c>
      <c r="C7" s="156">
        <v>1249</v>
      </c>
      <c r="D7" s="156">
        <v>16</v>
      </c>
      <c r="E7" s="156">
        <v>7</v>
      </c>
      <c r="F7" s="156">
        <v>0</v>
      </c>
      <c r="G7" s="156">
        <v>0</v>
      </c>
      <c r="H7" s="156">
        <v>3</v>
      </c>
      <c r="I7" s="157">
        <v>6</v>
      </c>
      <c r="K7" s="13"/>
    </row>
    <row r="8" spans="1:11" s="5" customFormat="1" ht="20.25" customHeight="1">
      <c r="A8" s="14"/>
      <c r="B8" s="15" t="s">
        <v>13</v>
      </c>
      <c r="C8" s="156">
        <v>1193</v>
      </c>
      <c r="D8" s="156">
        <v>23</v>
      </c>
      <c r="E8" s="156">
        <v>9</v>
      </c>
      <c r="F8" s="156">
        <v>0</v>
      </c>
      <c r="G8" s="156">
        <v>0</v>
      </c>
      <c r="H8" s="156">
        <v>6</v>
      </c>
      <c r="I8" s="157">
        <v>8</v>
      </c>
      <c r="K8" s="13"/>
    </row>
    <row r="9" spans="1:11" s="5" customFormat="1" ht="20.25" customHeight="1">
      <c r="A9" s="14"/>
      <c r="B9" s="15" t="s">
        <v>14</v>
      </c>
      <c r="C9" s="156">
        <v>1157</v>
      </c>
      <c r="D9" s="156">
        <v>34</v>
      </c>
      <c r="E9" s="156">
        <v>7</v>
      </c>
      <c r="F9" s="156">
        <v>0</v>
      </c>
      <c r="G9" s="156">
        <v>3</v>
      </c>
      <c r="H9" s="156">
        <v>14</v>
      </c>
      <c r="I9" s="157">
        <v>10</v>
      </c>
      <c r="K9" s="13"/>
    </row>
    <row r="10" spans="1:11" s="5" customFormat="1" ht="20.25" customHeight="1">
      <c r="A10" s="14"/>
      <c r="B10" s="15" t="s">
        <v>15</v>
      </c>
      <c r="C10" s="156">
        <v>1384</v>
      </c>
      <c r="D10" s="156">
        <v>57</v>
      </c>
      <c r="E10" s="156">
        <v>12</v>
      </c>
      <c r="F10" s="156">
        <v>0</v>
      </c>
      <c r="G10" s="156">
        <v>1</v>
      </c>
      <c r="H10" s="156">
        <v>29</v>
      </c>
      <c r="I10" s="157">
        <v>15</v>
      </c>
      <c r="K10" s="13"/>
    </row>
    <row r="11" spans="1:11" s="5" customFormat="1" ht="20.25" customHeight="1">
      <c r="A11" s="14"/>
      <c r="B11" s="15" t="s">
        <v>16</v>
      </c>
      <c r="C11" s="156">
        <v>2411</v>
      </c>
      <c r="D11" s="156">
        <v>122</v>
      </c>
      <c r="E11" s="156">
        <v>32</v>
      </c>
      <c r="F11" s="156">
        <v>1</v>
      </c>
      <c r="G11" s="156">
        <v>0</v>
      </c>
      <c r="H11" s="156">
        <v>54</v>
      </c>
      <c r="I11" s="157">
        <v>35</v>
      </c>
      <c r="K11" s="13"/>
    </row>
    <row r="12" spans="1:11" s="5" customFormat="1" ht="20.25" customHeight="1">
      <c r="A12" s="14"/>
      <c r="B12" s="15" t="s">
        <v>17</v>
      </c>
      <c r="C12" s="156">
        <v>5128</v>
      </c>
      <c r="D12" s="156">
        <v>301</v>
      </c>
      <c r="E12" s="156">
        <v>65</v>
      </c>
      <c r="F12" s="156">
        <v>3</v>
      </c>
      <c r="G12" s="156">
        <v>8</v>
      </c>
      <c r="H12" s="156">
        <v>159</v>
      </c>
      <c r="I12" s="157">
        <v>66</v>
      </c>
      <c r="K12" s="13"/>
    </row>
    <row r="13" spans="1:11" s="5" customFormat="1" ht="20.25" customHeight="1">
      <c r="A13" s="14"/>
      <c r="B13" s="15" t="s">
        <v>18</v>
      </c>
      <c r="C13" s="156">
        <v>5086</v>
      </c>
      <c r="D13" s="156">
        <v>365</v>
      </c>
      <c r="E13" s="156">
        <v>75</v>
      </c>
      <c r="F13" s="156">
        <v>10</v>
      </c>
      <c r="G13" s="156">
        <v>4</v>
      </c>
      <c r="H13" s="156">
        <v>200</v>
      </c>
      <c r="I13" s="157">
        <v>76</v>
      </c>
      <c r="K13" s="13"/>
    </row>
    <row r="14" spans="1:11" s="5" customFormat="1" ht="20.25" customHeight="1">
      <c r="A14" s="14"/>
      <c r="B14" s="15" t="s">
        <v>19</v>
      </c>
      <c r="C14" s="156">
        <v>2469</v>
      </c>
      <c r="D14" s="156">
        <v>201</v>
      </c>
      <c r="E14" s="156">
        <v>38</v>
      </c>
      <c r="F14" s="156">
        <v>1</v>
      </c>
      <c r="G14" s="156">
        <v>5</v>
      </c>
      <c r="H14" s="156">
        <v>118</v>
      </c>
      <c r="I14" s="157">
        <v>39</v>
      </c>
      <c r="K14" s="13"/>
    </row>
    <row r="15" spans="1:11" s="5" customFormat="1" ht="20.25" customHeight="1">
      <c r="A15" s="14"/>
      <c r="B15" s="15" t="s">
        <v>20</v>
      </c>
      <c r="C15" s="156">
        <v>1381</v>
      </c>
      <c r="D15" s="156">
        <v>163</v>
      </c>
      <c r="E15" s="156">
        <v>41</v>
      </c>
      <c r="F15" s="156">
        <v>1</v>
      </c>
      <c r="G15" s="156">
        <v>3</v>
      </c>
      <c r="H15" s="156">
        <v>78</v>
      </c>
      <c r="I15" s="157">
        <v>40</v>
      </c>
      <c r="K15" s="13"/>
    </row>
    <row r="16" spans="1:11" s="5" customFormat="1" ht="12" customHeight="1">
      <c r="A16" s="14"/>
      <c r="B16" s="16"/>
      <c r="C16" s="158"/>
      <c r="D16" s="158"/>
      <c r="E16" s="158"/>
      <c r="F16" s="158"/>
      <c r="G16" s="158"/>
      <c r="H16" s="158"/>
      <c r="I16" s="159"/>
    </row>
    <row r="17" spans="1:11" s="19" customFormat="1" ht="33" customHeight="1">
      <c r="A17" s="324" t="s">
        <v>21</v>
      </c>
      <c r="B17" s="325"/>
      <c r="C17" s="153">
        <f t="shared" ref="C17:I17" si="1">SUM(C18:C26)</f>
        <v>8011</v>
      </c>
      <c r="D17" s="153">
        <f t="shared" si="1"/>
        <v>602</v>
      </c>
      <c r="E17" s="153">
        <f t="shared" si="1"/>
        <v>124</v>
      </c>
      <c r="F17" s="153">
        <f t="shared" si="1"/>
        <v>8</v>
      </c>
      <c r="G17" s="153">
        <f t="shared" si="1"/>
        <v>10</v>
      </c>
      <c r="H17" s="153">
        <f t="shared" si="1"/>
        <v>305</v>
      </c>
      <c r="I17" s="154">
        <f t="shared" si="1"/>
        <v>155</v>
      </c>
      <c r="K17" s="31"/>
    </row>
    <row r="18" spans="1:11" s="19" customFormat="1" ht="20.25" customHeight="1">
      <c r="A18" s="14"/>
      <c r="B18" s="15" t="s">
        <v>12</v>
      </c>
      <c r="C18" s="156">
        <v>404</v>
      </c>
      <c r="D18" s="156">
        <v>7</v>
      </c>
      <c r="E18" s="156">
        <v>1</v>
      </c>
      <c r="F18" s="156">
        <v>0</v>
      </c>
      <c r="G18" s="156">
        <v>0</v>
      </c>
      <c r="H18" s="156">
        <v>2</v>
      </c>
      <c r="I18" s="172">
        <v>4</v>
      </c>
      <c r="K18" s="31"/>
    </row>
    <row r="19" spans="1:11" s="19" customFormat="1" ht="20.25" customHeight="1">
      <c r="A19" s="14"/>
      <c r="B19" s="15" t="s">
        <v>13</v>
      </c>
      <c r="C19" s="156">
        <v>393</v>
      </c>
      <c r="D19" s="156">
        <v>13</v>
      </c>
      <c r="E19" s="156">
        <v>4</v>
      </c>
      <c r="F19" s="156">
        <v>0</v>
      </c>
      <c r="G19" s="156">
        <v>0</v>
      </c>
      <c r="H19" s="156">
        <v>2</v>
      </c>
      <c r="I19" s="157">
        <v>7</v>
      </c>
      <c r="K19" s="31"/>
    </row>
    <row r="20" spans="1:11" s="19" customFormat="1" ht="20.25" customHeight="1">
      <c r="A20" s="14"/>
      <c r="B20" s="15" t="s">
        <v>38</v>
      </c>
      <c r="C20" s="156">
        <v>326</v>
      </c>
      <c r="D20" s="156">
        <v>10</v>
      </c>
      <c r="E20" s="156">
        <v>1</v>
      </c>
      <c r="F20" s="156">
        <v>0</v>
      </c>
      <c r="G20" s="156">
        <v>0</v>
      </c>
      <c r="H20" s="156">
        <v>5</v>
      </c>
      <c r="I20" s="157">
        <v>4</v>
      </c>
      <c r="K20" s="31"/>
    </row>
    <row r="21" spans="1:11" s="19" customFormat="1" ht="20.25" customHeight="1">
      <c r="A21" s="14"/>
      <c r="B21" s="15" t="s">
        <v>39</v>
      </c>
      <c r="C21" s="156">
        <v>340</v>
      </c>
      <c r="D21" s="156">
        <v>16</v>
      </c>
      <c r="E21" s="156">
        <v>1</v>
      </c>
      <c r="F21" s="156">
        <v>0</v>
      </c>
      <c r="G21" s="156">
        <v>0</v>
      </c>
      <c r="H21" s="156">
        <v>8</v>
      </c>
      <c r="I21" s="157">
        <v>7</v>
      </c>
      <c r="K21" s="31"/>
    </row>
    <row r="22" spans="1:11" s="19" customFormat="1" ht="20.25" customHeight="1">
      <c r="A22" s="14"/>
      <c r="B22" s="15" t="s">
        <v>28</v>
      </c>
      <c r="C22" s="156">
        <v>648</v>
      </c>
      <c r="D22" s="156">
        <v>38</v>
      </c>
      <c r="E22" s="156">
        <v>12</v>
      </c>
      <c r="F22" s="156">
        <v>0</v>
      </c>
      <c r="G22" s="156">
        <v>0</v>
      </c>
      <c r="H22" s="156">
        <v>13</v>
      </c>
      <c r="I22" s="157">
        <v>13</v>
      </c>
      <c r="K22" s="31"/>
    </row>
    <row r="23" spans="1:11" s="19" customFormat="1" ht="20.25" customHeight="1">
      <c r="A23" s="14"/>
      <c r="B23" s="15" t="s">
        <v>29</v>
      </c>
      <c r="C23" s="156">
        <v>1976</v>
      </c>
      <c r="D23" s="156">
        <v>147</v>
      </c>
      <c r="E23" s="156">
        <v>33</v>
      </c>
      <c r="F23" s="156">
        <v>1</v>
      </c>
      <c r="G23" s="156">
        <v>6</v>
      </c>
      <c r="H23" s="156">
        <v>70</v>
      </c>
      <c r="I23" s="157">
        <v>37</v>
      </c>
      <c r="K23" s="31"/>
    </row>
    <row r="24" spans="1:11" s="19" customFormat="1" ht="20.25" customHeight="1">
      <c r="A24" s="14"/>
      <c r="B24" s="15" t="s">
        <v>30</v>
      </c>
      <c r="C24" s="156">
        <v>2183</v>
      </c>
      <c r="D24" s="156">
        <v>182</v>
      </c>
      <c r="E24" s="156">
        <v>38</v>
      </c>
      <c r="F24" s="156">
        <v>6</v>
      </c>
      <c r="G24" s="156">
        <v>1</v>
      </c>
      <c r="H24" s="156">
        <v>94</v>
      </c>
      <c r="I24" s="157">
        <v>43</v>
      </c>
      <c r="K24" s="31"/>
    </row>
    <row r="25" spans="1:11" s="19" customFormat="1" ht="20.25" customHeight="1">
      <c r="A25" s="14"/>
      <c r="B25" s="15" t="s">
        <v>19</v>
      </c>
      <c r="C25" s="156">
        <v>1125</v>
      </c>
      <c r="D25" s="156">
        <v>111</v>
      </c>
      <c r="E25" s="156">
        <v>18</v>
      </c>
      <c r="F25" s="156">
        <v>1</v>
      </c>
      <c r="G25" s="156">
        <v>2</v>
      </c>
      <c r="H25" s="156">
        <v>68</v>
      </c>
      <c r="I25" s="157">
        <v>22</v>
      </c>
      <c r="K25" s="31"/>
    </row>
    <row r="26" spans="1:11" s="19" customFormat="1" ht="20.25" customHeight="1">
      <c r="A26" s="14"/>
      <c r="B26" s="15" t="s">
        <v>20</v>
      </c>
      <c r="C26" s="156">
        <v>616</v>
      </c>
      <c r="D26" s="156">
        <v>78</v>
      </c>
      <c r="E26" s="156">
        <v>16</v>
      </c>
      <c r="F26" s="156">
        <v>0</v>
      </c>
      <c r="G26" s="156">
        <v>1</v>
      </c>
      <c r="H26" s="156">
        <v>43</v>
      </c>
      <c r="I26" s="157">
        <v>18</v>
      </c>
      <c r="K26" s="31"/>
    </row>
    <row r="27" spans="1:11" s="19" customFormat="1" ht="33" customHeight="1">
      <c r="A27" s="324" t="s">
        <v>22</v>
      </c>
      <c r="B27" s="324"/>
      <c r="C27" s="153">
        <f>SUM(C28:C36)</f>
        <v>13447</v>
      </c>
      <c r="D27" s="153">
        <f t="shared" ref="D27:I27" si="2">SUM(D28:D36)</f>
        <v>680</v>
      </c>
      <c r="E27" s="153">
        <f t="shared" si="2"/>
        <v>162</v>
      </c>
      <c r="F27" s="153">
        <f t="shared" si="2"/>
        <v>8</v>
      </c>
      <c r="G27" s="153">
        <f t="shared" si="2"/>
        <v>14</v>
      </c>
      <c r="H27" s="153">
        <f t="shared" si="2"/>
        <v>356</v>
      </c>
      <c r="I27" s="154">
        <f t="shared" si="2"/>
        <v>140</v>
      </c>
      <c r="K27" s="31"/>
    </row>
    <row r="28" spans="1:11" s="19" customFormat="1" ht="20.25" customHeight="1">
      <c r="A28" s="14"/>
      <c r="B28" s="15" t="s">
        <v>12</v>
      </c>
      <c r="C28" s="156">
        <v>845</v>
      </c>
      <c r="D28" s="156">
        <v>9</v>
      </c>
      <c r="E28" s="156">
        <v>6</v>
      </c>
      <c r="F28" s="156">
        <v>0</v>
      </c>
      <c r="G28" s="156">
        <v>0</v>
      </c>
      <c r="H28" s="156">
        <v>1</v>
      </c>
      <c r="I28" s="157">
        <v>2</v>
      </c>
      <c r="K28" s="31"/>
    </row>
    <row r="29" spans="1:11" s="19" customFormat="1" ht="20.25" customHeight="1">
      <c r="A29" s="14"/>
      <c r="B29" s="15" t="s">
        <v>40</v>
      </c>
      <c r="C29" s="156">
        <v>800</v>
      </c>
      <c r="D29" s="156">
        <v>10</v>
      </c>
      <c r="E29" s="156">
        <v>5</v>
      </c>
      <c r="F29" s="156">
        <v>0</v>
      </c>
      <c r="G29" s="156">
        <v>0</v>
      </c>
      <c r="H29" s="156">
        <v>4</v>
      </c>
      <c r="I29" s="157">
        <v>1</v>
      </c>
      <c r="K29" s="31"/>
    </row>
    <row r="30" spans="1:11" s="19" customFormat="1" ht="20.25" customHeight="1">
      <c r="A30" s="14"/>
      <c r="B30" s="15" t="s">
        <v>32</v>
      </c>
      <c r="C30" s="156">
        <v>831</v>
      </c>
      <c r="D30" s="156">
        <v>24</v>
      </c>
      <c r="E30" s="156">
        <v>6</v>
      </c>
      <c r="F30" s="156">
        <v>0</v>
      </c>
      <c r="G30" s="156">
        <v>3</v>
      </c>
      <c r="H30" s="156">
        <v>9</v>
      </c>
      <c r="I30" s="157">
        <v>6</v>
      </c>
      <c r="K30" s="31"/>
    </row>
    <row r="31" spans="1:11" s="19" customFormat="1" ht="20.25" customHeight="1">
      <c r="A31" s="14"/>
      <c r="B31" s="15" t="s">
        <v>41</v>
      </c>
      <c r="C31" s="156">
        <v>1044</v>
      </c>
      <c r="D31" s="156">
        <v>41</v>
      </c>
      <c r="E31" s="156">
        <v>11</v>
      </c>
      <c r="F31" s="156">
        <v>0</v>
      </c>
      <c r="G31" s="156">
        <v>1</v>
      </c>
      <c r="H31" s="156">
        <v>21</v>
      </c>
      <c r="I31" s="157">
        <v>8</v>
      </c>
      <c r="K31" s="31"/>
    </row>
    <row r="32" spans="1:11" s="19" customFormat="1" ht="20.25" customHeight="1">
      <c r="A32" s="14"/>
      <c r="B32" s="15" t="s">
        <v>33</v>
      </c>
      <c r="C32" s="156">
        <v>1763</v>
      </c>
      <c r="D32" s="156">
        <v>84</v>
      </c>
      <c r="E32" s="156">
        <v>20</v>
      </c>
      <c r="F32" s="156">
        <v>1</v>
      </c>
      <c r="G32" s="156">
        <v>0</v>
      </c>
      <c r="H32" s="156">
        <v>41</v>
      </c>
      <c r="I32" s="157">
        <v>22</v>
      </c>
      <c r="K32" s="31"/>
    </row>
    <row r="33" spans="1:11" s="19" customFormat="1" ht="20.25" customHeight="1">
      <c r="A33" s="14"/>
      <c r="B33" s="15" t="s">
        <v>34</v>
      </c>
      <c r="C33" s="156">
        <v>3152</v>
      </c>
      <c r="D33" s="156">
        <v>154</v>
      </c>
      <c r="E33" s="156">
        <v>32</v>
      </c>
      <c r="F33" s="156">
        <v>2</v>
      </c>
      <c r="G33" s="156">
        <v>2</v>
      </c>
      <c r="H33" s="156">
        <v>89</v>
      </c>
      <c r="I33" s="157">
        <v>29</v>
      </c>
      <c r="K33" s="31"/>
    </row>
    <row r="34" spans="1:11" s="19" customFormat="1" ht="20.25" customHeight="1">
      <c r="A34" s="14"/>
      <c r="B34" s="15" t="s">
        <v>35</v>
      </c>
      <c r="C34" s="156">
        <v>2903</v>
      </c>
      <c r="D34" s="156">
        <v>183</v>
      </c>
      <c r="E34" s="156">
        <v>37</v>
      </c>
      <c r="F34" s="156">
        <v>4</v>
      </c>
      <c r="G34" s="156">
        <v>3</v>
      </c>
      <c r="H34" s="156">
        <v>106</v>
      </c>
      <c r="I34" s="157">
        <v>33</v>
      </c>
      <c r="K34" s="31"/>
    </row>
    <row r="35" spans="1:11" s="19" customFormat="1" ht="20.25" customHeight="1">
      <c r="A35" s="14"/>
      <c r="B35" s="15" t="s">
        <v>36</v>
      </c>
      <c r="C35" s="156">
        <v>1344</v>
      </c>
      <c r="D35" s="156">
        <v>90</v>
      </c>
      <c r="E35" s="156">
        <v>20</v>
      </c>
      <c r="F35" s="156">
        <v>0</v>
      </c>
      <c r="G35" s="156">
        <v>3</v>
      </c>
      <c r="H35" s="156">
        <v>50</v>
      </c>
      <c r="I35" s="157">
        <v>17</v>
      </c>
      <c r="K35" s="31"/>
    </row>
    <row r="36" spans="1:11" s="19" customFormat="1" ht="20.25" customHeight="1">
      <c r="A36" s="14"/>
      <c r="B36" s="15" t="s">
        <v>20</v>
      </c>
      <c r="C36" s="156">
        <v>765</v>
      </c>
      <c r="D36" s="156">
        <v>85</v>
      </c>
      <c r="E36" s="156">
        <v>25</v>
      </c>
      <c r="F36" s="156">
        <v>1</v>
      </c>
      <c r="G36" s="156">
        <v>2</v>
      </c>
      <c r="H36" s="156">
        <v>35</v>
      </c>
      <c r="I36" s="157">
        <v>22</v>
      </c>
      <c r="K36" s="31"/>
    </row>
    <row r="37" spans="1:11" s="19" customFormat="1" ht="12" customHeight="1">
      <c r="A37" s="23"/>
      <c r="B37" s="24"/>
      <c r="C37" s="25"/>
      <c r="D37" s="25"/>
      <c r="E37" s="25"/>
      <c r="F37" s="25"/>
      <c r="G37" s="25"/>
      <c r="H37" s="25"/>
      <c r="I37" s="26"/>
    </row>
    <row r="38" spans="1:11" s="32" customFormat="1" ht="16.5" customHeight="1">
      <c r="B38" s="35" t="s">
        <v>236</v>
      </c>
      <c r="H38" s="28"/>
      <c r="I38" s="28" t="s">
        <v>23</v>
      </c>
    </row>
  </sheetData>
  <mergeCells count="6">
    <mergeCell ref="A27:B27"/>
    <mergeCell ref="A4:B5"/>
    <mergeCell ref="C4:C5"/>
    <mergeCell ref="D4:I4"/>
    <mergeCell ref="A6:B6"/>
    <mergeCell ref="A17:B17"/>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1(1) 集団健康教育の実施状況(地域保健推進担当係)</vt:lpstr>
      <vt:lpstr>1(2)一般健康教育の実施内訳(地域保健推進担当係)</vt:lpstr>
      <vt:lpstr>2・3 特定健診・特定保健指導(保険企画課)</vt:lpstr>
      <vt:lpstr>4 肝炎ウイルス検診(感染症) </vt:lpstr>
      <vt:lpstr>5(1) 訪問指導(地域保健推進担当係)</vt:lpstr>
      <vt:lpstr>5(2) 訪問指導(従事者数)(地域保健推進担当係)</vt:lpstr>
      <vt:lpstr>6(1) 胃がん検診 </vt:lpstr>
      <vt:lpstr>6(2) 大腸がん検診</vt:lpstr>
      <vt:lpstr>6(3) 肺がん検診 </vt:lpstr>
      <vt:lpstr>6(4) 子宮がん検診 </vt:lpstr>
      <vt:lpstr>6(5) 乳がん検診 </vt:lpstr>
      <vt:lpstr>6(6) 胃がんリスク判定</vt:lpstr>
      <vt:lpstr>6(7) 前立腺がん検査</vt:lpstr>
      <vt:lpstr>7(1)(2) (3) 健康度測定</vt:lpstr>
      <vt:lpstr>8女性のフレッシュ健診 </vt:lpstr>
      <vt:lpstr>9 運動指導事業</vt:lpstr>
      <vt:lpstr>'2・3 特定健診・特定保健指導(保険企画課)'!Print_Area</vt:lpstr>
      <vt:lpstr>'4 肝炎ウイルス検診(感染症) '!Print_Area</vt:lpstr>
      <vt:lpstr>'7(1)(2) (3) 健康度測定'!Print_Area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2022-01-31T07:10:24Z</dcterms:created>
  <dcterms:modified xsi:type="dcterms:W3CDTF">2022-01-31T07:10:27Z</dcterms:modified>
</cp:coreProperties>
</file>