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00" yWindow="30" windowWidth="20475" windowHeight="9180"/>
  </bookViews>
  <sheets>
    <sheet name="1(1) 集団健康教育の実施状況(健康推進係)" sheetId="9" r:id="rId1"/>
    <sheet name="1(2)一般健康教育の実施内訳(健康推進係)" sheetId="10" r:id="rId2"/>
    <sheet name="2・3 特定健診・特定保健指導(保険企画課)" sheetId="11" r:id="rId3"/>
    <sheet name="4 肝炎ウイルス検診(感染症) " sheetId="12" r:id="rId4"/>
    <sheet name="5(1) 訪問指導(健康推進係)" sheetId="13" r:id="rId5"/>
    <sheet name="5(2) 訪問指導(従事者数)(健康推進係)" sheetId="14" r:id="rId6"/>
    <sheet name="6(1) 胃がん検診 " sheetId="1" r:id="rId7"/>
    <sheet name="6(2) 大腸がん検診" sheetId="2" r:id="rId8"/>
    <sheet name="6(3) 肺がん検診 " sheetId="3" r:id="rId9"/>
    <sheet name="6(4) 子宮がん検診 " sheetId="4" r:id="rId10"/>
    <sheet name="6(5) 乳がん検診 " sheetId="5" r:id="rId11"/>
    <sheet name="7(1)(2) (3) 健康度測定" sheetId="6" r:id="rId12"/>
    <sheet name="8女性のフレッシュ健診 " sheetId="7" r:id="rId13"/>
    <sheet name="9 運動指導事業" sheetId="8" r:id="rId14"/>
  </sheets>
  <definedNames>
    <definedName name="_xlnm.Print_Area" localSheetId="2">'2・3 特定健診・特定保健指導(保険企画課)'!$A$1:$S$49</definedName>
    <definedName name="_xlnm.Print_Area" localSheetId="3">'4 肝炎ウイルス検診(感染症) '!$A$1:$I$15</definedName>
    <definedName name="_xlnm.Print_Area" localSheetId="11">'7(1)(2) (3) 健康度測定'!$A$1:$J$43</definedName>
  </definedNames>
  <calcPr calcId="152511"/>
</workbook>
</file>

<file path=xl/calcChain.xml><?xml version="1.0" encoding="utf-8"?>
<calcChain xmlns="http://schemas.openxmlformats.org/spreadsheetml/2006/main">
  <c r="I7" i="11" l="1"/>
  <c r="J7" i="11"/>
  <c r="E10" i="12" l="1"/>
  <c r="D7" i="4" l="1"/>
  <c r="J6" i="4"/>
  <c r="I6" i="4"/>
  <c r="H6" i="4"/>
  <c r="G6" i="4"/>
  <c r="C15" i="6" l="1"/>
  <c r="D16" i="5"/>
  <c r="D15" i="5"/>
  <c r="D14" i="5"/>
  <c r="D13" i="5"/>
  <c r="D12" i="5"/>
  <c r="D11" i="5"/>
  <c r="D10" i="5"/>
  <c r="D9" i="5"/>
  <c r="D8" i="5"/>
  <c r="D7" i="5"/>
  <c r="D19" i="4"/>
  <c r="D18" i="4"/>
  <c r="D17" i="4"/>
  <c r="D16" i="4"/>
  <c r="D15" i="4"/>
  <c r="D14" i="4"/>
  <c r="D13" i="4"/>
  <c r="D12" i="4"/>
  <c r="D11" i="4"/>
  <c r="D10" i="4"/>
  <c r="D9" i="4"/>
  <c r="D8" i="4"/>
  <c r="D6" i="4" s="1"/>
  <c r="H4" i="14"/>
  <c r="G4" i="14"/>
  <c r="F4" i="14"/>
  <c r="E4" i="14"/>
  <c r="B4" i="14" s="1"/>
  <c r="D4" i="14"/>
  <c r="C4" i="14"/>
  <c r="D6" i="5" l="1"/>
  <c r="F2" i="8"/>
  <c r="F2" i="7"/>
  <c r="C16" i="6"/>
  <c r="J12" i="6"/>
  <c r="J3" i="6"/>
  <c r="J37" i="6" s="1"/>
  <c r="I3" i="5"/>
  <c r="M3" i="4"/>
  <c r="I3" i="3"/>
  <c r="I3" i="2"/>
  <c r="E12" i="1"/>
  <c r="I3" i="1"/>
  <c r="H2" i="14"/>
  <c r="E3" i="13"/>
  <c r="E2" i="12"/>
  <c r="N37" i="11"/>
  <c r="S2" i="11"/>
  <c r="J2" i="10"/>
  <c r="B6" i="14"/>
  <c r="B5" i="14"/>
  <c r="J20" i="6" l="1"/>
  <c r="J28" i="6"/>
  <c r="E6" i="12"/>
  <c r="E5" i="12" s="1"/>
  <c r="N46" i="11" l="1"/>
  <c r="N45" i="11"/>
  <c r="N44" i="11"/>
  <c r="N43" i="11"/>
  <c r="N42" i="11"/>
  <c r="F42" i="11"/>
  <c r="N41" i="11"/>
  <c r="F41" i="11"/>
  <c r="F43" i="11" s="1"/>
  <c r="N40" i="11"/>
  <c r="F40" i="11"/>
  <c r="N39" i="11"/>
  <c r="N38" i="11"/>
  <c r="F37" i="11"/>
  <c r="P36" i="11"/>
  <c r="O36" i="11"/>
  <c r="N35" i="11"/>
  <c r="N34" i="11"/>
  <c r="F34" i="11"/>
  <c r="P31" i="11"/>
  <c r="G31" i="11"/>
  <c r="S25" i="11"/>
  <c r="R25" i="11"/>
  <c r="P25" i="11"/>
  <c r="O25" i="11"/>
  <c r="M25" i="11"/>
  <c r="L25" i="11"/>
  <c r="J25" i="11"/>
  <c r="I25" i="11"/>
  <c r="Q24" i="11"/>
  <c r="N24" i="11"/>
  <c r="K24" i="11"/>
  <c r="H24" i="11"/>
  <c r="G24" i="11"/>
  <c r="F24" i="11"/>
  <c r="Q23" i="11"/>
  <c r="N23" i="11"/>
  <c r="K23" i="11"/>
  <c r="H23" i="11"/>
  <c r="G23" i="11"/>
  <c r="F23" i="11"/>
  <c r="P22" i="11"/>
  <c r="O22" i="11"/>
  <c r="M22" i="11"/>
  <c r="L22" i="11"/>
  <c r="J22" i="11"/>
  <c r="I22" i="11"/>
  <c r="N21" i="11"/>
  <c r="K21" i="11"/>
  <c r="H21" i="11"/>
  <c r="G21" i="11"/>
  <c r="F21" i="11"/>
  <c r="N20" i="11"/>
  <c r="K20" i="11"/>
  <c r="H20" i="11"/>
  <c r="G20" i="11"/>
  <c r="F20" i="11"/>
  <c r="Q19" i="11"/>
  <c r="N19" i="11"/>
  <c r="K19" i="11"/>
  <c r="H19" i="11"/>
  <c r="G19" i="11"/>
  <c r="F19" i="11"/>
  <c r="Q18" i="11"/>
  <c r="N18" i="11"/>
  <c r="K18" i="11"/>
  <c r="H18" i="11"/>
  <c r="G18" i="11"/>
  <c r="F18" i="11"/>
  <c r="Q17" i="11"/>
  <c r="N17" i="11"/>
  <c r="K17" i="11"/>
  <c r="H17" i="11"/>
  <c r="G17" i="11"/>
  <c r="F17" i="11"/>
  <c r="Q16" i="11"/>
  <c r="N16" i="11"/>
  <c r="K16" i="11"/>
  <c r="H16" i="11"/>
  <c r="G16" i="11"/>
  <c r="F16" i="11"/>
  <c r="Q15" i="11"/>
  <c r="N15" i="11"/>
  <c r="K15" i="11"/>
  <c r="H15" i="11"/>
  <c r="G15" i="11"/>
  <c r="F15" i="11"/>
  <c r="Q14" i="11"/>
  <c r="N14" i="11"/>
  <c r="K14" i="11"/>
  <c r="H14" i="11"/>
  <c r="G14" i="11"/>
  <c r="F14" i="11"/>
  <c r="Q13" i="11"/>
  <c r="N13" i="11"/>
  <c r="K13" i="11"/>
  <c r="H13" i="11"/>
  <c r="G13" i="11"/>
  <c r="F13" i="11"/>
  <c r="Q12" i="11"/>
  <c r="N12" i="11"/>
  <c r="K12" i="11"/>
  <c r="H12" i="11"/>
  <c r="G12" i="11"/>
  <c r="F12" i="11"/>
  <c r="Q11" i="11"/>
  <c r="N11" i="11"/>
  <c r="K11" i="11"/>
  <c r="H11" i="11"/>
  <c r="G11" i="11"/>
  <c r="F11" i="11"/>
  <c r="Q10" i="11"/>
  <c r="N10" i="11"/>
  <c r="K10" i="11"/>
  <c r="H10" i="11"/>
  <c r="G10" i="11"/>
  <c r="F10" i="11"/>
  <c r="Q9" i="11"/>
  <c r="N9" i="11"/>
  <c r="K9" i="11"/>
  <c r="H9" i="11"/>
  <c r="G9" i="11"/>
  <c r="F9" i="11"/>
  <c r="Q8" i="11"/>
  <c r="N8" i="11"/>
  <c r="K8" i="11"/>
  <c r="H8" i="11"/>
  <c r="G8" i="11"/>
  <c r="F8" i="11"/>
  <c r="S7" i="11"/>
  <c r="R7" i="11"/>
  <c r="P7" i="11"/>
  <c r="O7" i="11"/>
  <c r="M7" i="11"/>
  <c r="L7" i="11"/>
  <c r="Q6" i="11"/>
  <c r="N6" i="11"/>
  <c r="K6" i="11"/>
  <c r="H6" i="11"/>
  <c r="G6" i="11"/>
  <c r="F6" i="11"/>
  <c r="Q5" i="11"/>
  <c r="N5" i="11"/>
  <c r="K5" i="11"/>
  <c r="H5" i="11"/>
  <c r="G5" i="11"/>
  <c r="F5" i="11"/>
  <c r="K7" i="11" l="1"/>
  <c r="N36" i="11"/>
  <c r="Q25" i="11"/>
  <c r="G25" i="11"/>
  <c r="N7" i="11"/>
  <c r="E16" i="11"/>
  <c r="E18" i="11"/>
  <c r="N25" i="11"/>
  <c r="F25" i="11"/>
  <c r="E20" i="11"/>
  <c r="E17" i="11"/>
  <c r="E19" i="11"/>
  <c r="E12" i="11"/>
  <c r="E8" i="11"/>
  <c r="H7" i="11"/>
  <c r="E10" i="11"/>
  <c r="G22" i="11"/>
  <c r="G7" i="11"/>
  <c r="Q7" i="11"/>
  <c r="E9" i="11"/>
  <c r="E11" i="11"/>
  <c r="E14" i="11"/>
  <c r="H22" i="11"/>
  <c r="K25" i="11"/>
  <c r="E5" i="11"/>
  <c r="E13" i="11"/>
  <c r="E15" i="11"/>
  <c r="F22" i="11"/>
  <c r="N22" i="11"/>
  <c r="K22" i="11"/>
  <c r="H25" i="11"/>
  <c r="E23" i="11"/>
  <c r="E6" i="11"/>
  <c r="E7" i="11" s="1"/>
  <c r="F7" i="11"/>
  <c r="E21" i="11"/>
  <c r="E22" i="11" s="1"/>
  <c r="E24" i="11"/>
  <c r="E25" i="11" s="1"/>
  <c r="J5" i="10"/>
  <c r="I5" i="10"/>
  <c r="H5" i="10"/>
  <c r="G5" i="10"/>
  <c r="F5" i="10"/>
  <c r="E5" i="10"/>
  <c r="C5" i="10"/>
  <c r="B5" i="10"/>
  <c r="J6" i="9"/>
  <c r="I6" i="9"/>
  <c r="H6" i="9"/>
  <c r="G6" i="9"/>
  <c r="F6" i="9"/>
  <c r="E6" i="9"/>
  <c r="C6" i="9"/>
  <c r="B6" i="9"/>
  <c r="D5" i="10" l="1"/>
  <c r="D6" i="9"/>
  <c r="F4" i="8"/>
  <c r="E4" i="8"/>
  <c r="D4" i="8"/>
  <c r="B4" i="7"/>
  <c r="B41" i="6"/>
  <c r="B40" i="6"/>
  <c r="I39" i="6"/>
  <c r="H39" i="6"/>
  <c r="G39" i="6"/>
  <c r="F39" i="6"/>
  <c r="E39" i="6"/>
  <c r="D39" i="6"/>
  <c r="C39" i="6"/>
  <c r="B39" i="6"/>
  <c r="B32" i="6"/>
  <c r="B31" i="6"/>
  <c r="I30" i="6"/>
  <c r="H30" i="6"/>
  <c r="G30" i="6"/>
  <c r="F30" i="6"/>
  <c r="E30" i="6"/>
  <c r="D30" i="6"/>
  <c r="B30" i="6" s="1"/>
  <c r="C30" i="6"/>
  <c r="B24" i="6"/>
  <c r="B23" i="6"/>
  <c r="I22" i="6"/>
  <c r="H22" i="6"/>
  <c r="G22" i="6"/>
  <c r="F22" i="6"/>
  <c r="E22" i="6"/>
  <c r="B22" i="6" s="1"/>
  <c r="D22" i="6"/>
  <c r="C22" i="6"/>
  <c r="I16" i="6"/>
  <c r="H16" i="6"/>
  <c r="H14" i="6" s="1"/>
  <c r="G16" i="6"/>
  <c r="F16" i="6"/>
  <c r="E16" i="6"/>
  <c r="E14" i="6" s="1"/>
  <c r="D16" i="6"/>
  <c r="D14" i="6" s="1"/>
  <c r="I15" i="6"/>
  <c r="H15" i="6"/>
  <c r="G15" i="6"/>
  <c r="G14" i="6" s="1"/>
  <c r="F15" i="6"/>
  <c r="E15" i="6"/>
  <c r="D15" i="6"/>
  <c r="C14" i="6"/>
  <c r="B7" i="6"/>
  <c r="B6" i="6"/>
  <c r="I5" i="6"/>
  <c r="H5" i="6"/>
  <c r="G5" i="6"/>
  <c r="F5" i="6"/>
  <c r="E5" i="6"/>
  <c r="D5" i="6"/>
  <c r="C5" i="6"/>
  <c r="I14" i="6" l="1"/>
  <c r="F14" i="6"/>
  <c r="B15" i="6"/>
  <c r="B14" i="6"/>
  <c r="B16" i="6"/>
  <c r="B5" i="6"/>
  <c r="I6" i="5"/>
  <c r="H6" i="5"/>
  <c r="G6" i="5"/>
  <c r="F6" i="5"/>
  <c r="E6" i="5"/>
  <c r="C6" i="5"/>
  <c r="M6" i="4"/>
  <c r="L6" i="4"/>
  <c r="K6" i="4"/>
  <c r="F6" i="4"/>
  <c r="E6" i="4"/>
  <c r="C6" i="4"/>
  <c r="D36" i="3"/>
  <c r="D35" i="3"/>
  <c r="D34" i="3"/>
  <c r="D33" i="3"/>
  <c r="D32" i="3"/>
  <c r="D31" i="3"/>
  <c r="D30" i="3"/>
  <c r="D29" i="3"/>
  <c r="D28" i="3"/>
  <c r="I27" i="3"/>
  <c r="H27" i="3"/>
  <c r="G27" i="3"/>
  <c r="F27" i="3"/>
  <c r="E27" i="3"/>
  <c r="C27" i="3"/>
  <c r="I15" i="3"/>
  <c r="H15" i="3"/>
  <c r="G15" i="3"/>
  <c r="F15" i="3"/>
  <c r="I14" i="3"/>
  <c r="H14" i="3"/>
  <c r="F14" i="3"/>
  <c r="E14" i="3"/>
  <c r="I13" i="3"/>
  <c r="H13" i="3"/>
  <c r="G13" i="3"/>
  <c r="F13" i="3"/>
  <c r="I12" i="3"/>
  <c r="H12" i="3"/>
  <c r="F12" i="3"/>
  <c r="E12" i="3"/>
  <c r="I11" i="3"/>
  <c r="H11" i="3"/>
  <c r="G11" i="3"/>
  <c r="F11" i="3"/>
  <c r="I10" i="3"/>
  <c r="H10" i="3"/>
  <c r="G10" i="3"/>
  <c r="F10" i="3"/>
  <c r="E10" i="3"/>
  <c r="I9" i="3"/>
  <c r="G9" i="3"/>
  <c r="F9" i="3"/>
  <c r="I8" i="3"/>
  <c r="H8" i="3"/>
  <c r="G8" i="3"/>
  <c r="F8" i="3"/>
  <c r="E8" i="3"/>
  <c r="I7" i="3"/>
  <c r="H7" i="3"/>
  <c r="G7" i="3"/>
  <c r="C17" i="3"/>
  <c r="C15" i="3"/>
  <c r="C14" i="3"/>
  <c r="C13" i="3"/>
  <c r="G12" i="3"/>
  <c r="C12" i="3"/>
  <c r="C11" i="3"/>
  <c r="C10" i="3"/>
  <c r="C9" i="3"/>
  <c r="C8" i="3"/>
  <c r="C7" i="3"/>
  <c r="C15" i="2"/>
  <c r="C14" i="2"/>
  <c r="C13" i="2"/>
  <c r="C12" i="2"/>
  <c r="C11" i="2"/>
  <c r="C10" i="2"/>
  <c r="C9" i="2"/>
  <c r="C8" i="2"/>
  <c r="H13" i="2"/>
  <c r="I9" i="2"/>
  <c r="H9" i="2"/>
  <c r="E9" i="2"/>
  <c r="C17" i="2"/>
  <c r="D36" i="1"/>
  <c r="D35" i="1"/>
  <c r="D34" i="1"/>
  <c r="D33" i="1"/>
  <c r="D32" i="1"/>
  <c r="D31" i="1"/>
  <c r="D30" i="1"/>
  <c r="D29" i="1"/>
  <c r="D28" i="1"/>
  <c r="I27" i="1"/>
  <c r="H27" i="1"/>
  <c r="G27" i="1"/>
  <c r="F27" i="1"/>
  <c r="E27" i="1"/>
  <c r="C27" i="1"/>
  <c r="D26" i="1"/>
  <c r="D25" i="1"/>
  <c r="D24" i="1"/>
  <c r="D23" i="1"/>
  <c r="D22" i="1"/>
  <c r="D21" i="1"/>
  <c r="D20" i="1"/>
  <c r="D19" i="1"/>
  <c r="D18" i="1"/>
  <c r="I17" i="1"/>
  <c r="H17" i="1"/>
  <c r="G17" i="1"/>
  <c r="F17" i="1"/>
  <c r="E17" i="1"/>
  <c r="C17" i="1"/>
  <c r="I15" i="1"/>
  <c r="H15" i="1"/>
  <c r="G15" i="1"/>
  <c r="F15" i="1"/>
  <c r="E15" i="1"/>
  <c r="C15" i="1"/>
  <c r="I14" i="1"/>
  <c r="H14" i="1"/>
  <c r="G14" i="1"/>
  <c r="F14" i="1"/>
  <c r="E14" i="1"/>
  <c r="C14" i="1"/>
  <c r="I13" i="1"/>
  <c r="H13" i="1"/>
  <c r="G13" i="1"/>
  <c r="F13" i="1"/>
  <c r="E13" i="1"/>
  <c r="C13" i="1"/>
  <c r="I12" i="1"/>
  <c r="H12" i="1"/>
  <c r="G12" i="1"/>
  <c r="F12" i="1"/>
  <c r="C12" i="1"/>
  <c r="I11" i="1"/>
  <c r="H11" i="1"/>
  <c r="G11" i="1"/>
  <c r="F11" i="1"/>
  <c r="E11" i="1"/>
  <c r="C11" i="1"/>
  <c r="I10" i="1"/>
  <c r="H10" i="1"/>
  <c r="G10" i="1"/>
  <c r="F10" i="1"/>
  <c r="E10" i="1"/>
  <c r="C10" i="1"/>
  <c r="I9" i="1"/>
  <c r="H9" i="1"/>
  <c r="G9" i="1"/>
  <c r="F9" i="1"/>
  <c r="E9" i="1"/>
  <c r="C9" i="1"/>
  <c r="I8" i="1"/>
  <c r="H8" i="1"/>
  <c r="G8" i="1"/>
  <c r="F8" i="1"/>
  <c r="E8" i="1"/>
  <c r="C8" i="1"/>
  <c r="I7" i="1"/>
  <c r="H7" i="1"/>
  <c r="G7" i="1"/>
  <c r="F7" i="1"/>
  <c r="E7" i="1"/>
  <c r="C7" i="1"/>
  <c r="H6" i="1" l="1"/>
  <c r="D9" i="1"/>
  <c r="E6" i="1"/>
  <c r="I6" i="1"/>
  <c r="D13" i="1"/>
  <c r="D14" i="1"/>
  <c r="D7" i="1"/>
  <c r="D17" i="1"/>
  <c r="G6" i="1"/>
  <c r="D27" i="1"/>
  <c r="C6" i="1"/>
  <c r="D11" i="1"/>
  <c r="D8" i="1"/>
  <c r="D10" i="1"/>
  <c r="D12" i="1"/>
  <c r="D15" i="1"/>
  <c r="C6" i="3"/>
  <c r="D27" i="3"/>
  <c r="I14" i="2"/>
  <c r="H11" i="2"/>
  <c r="H15" i="2"/>
  <c r="H10" i="2"/>
  <c r="I8" i="2"/>
  <c r="I12" i="2"/>
  <c r="G11" i="2"/>
  <c r="G15" i="2"/>
  <c r="D31" i="2"/>
  <c r="D35" i="2"/>
  <c r="D36" i="2"/>
  <c r="H27" i="2"/>
  <c r="F9" i="2"/>
  <c r="E17" i="2"/>
  <c r="F14" i="2"/>
  <c r="F17" i="2"/>
  <c r="I17" i="2"/>
  <c r="G10" i="2"/>
  <c r="G14" i="2"/>
  <c r="G27" i="2"/>
  <c r="E13" i="2"/>
  <c r="I13" i="2"/>
  <c r="H7" i="2"/>
  <c r="I15" i="2"/>
  <c r="D10" i="3"/>
  <c r="D19" i="2"/>
  <c r="D23" i="2"/>
  <c r="D30" i="2"/>
  <c r="H12" i="2"/>
  <c r="H17" i="3"/>
  <c r="D25" i="3"/>
  <c r="F13" i="2"/>
  <c r="F11" i="2"/>
  <c r="F17" i="3"/>
  <c r="E12" i="2"/>
  <c r="G7" i="2"/>
  <c r="C27" i="2"/>
  <c r="D29" i="2"/>
  <c r="D34" i="2"/>
  <c r="H14" i="2"/>
  <c r="F15" i="2"/>
  <c r="D8" i="3"/>
  <c r="G17" i="3"/>
  <c r="D20" i="3"/>
  <c r="D24" i="3"/>
  <c r="H17" i="2"/>
  <c r="D21" i="2"/>
  <c r="I10" i="2"/>
  <c r="D25" i="2"/>
  <c r="D28" i="2"/>
  <c r="I27" i="2"/>
  <c r="G8" i="2"/>
  <c r="D33" i="2"/>
  <c r="H9" i="3"/>
  <c r="H6" i="3" s="1"/>
  <c r="D12" i="3"/>
  <c r="D19" i="3"/>
  <c r="D23" i="3"/>
  <c r="E8" i="2"/>
  <c r="D20" i="2"/>
  <c r="F10" i="2"/>
  <c r="D24" i="2"/>
  <c r="F27" i="2"/>
  <c r="H8" i="2"/>
  <c r="D32" i="2"/>
  <c r="I11" i="2"/>
  <c r="G12" i="2"/>
  <c r="F7" i="3"/>
  <c r="F6" i="3" s="1"/>
  <c r="D18" i="3"/>
  <c r="I6" i="3"/>
  <c r="D22" i="3"/>
  <c r="D26" i="3"/>
  <c r="E13" i="3"/>
  <c r="D13" i="3" s="1"/>
  <c r="D21" i="3"/>
  <c r="G14" i="3"/>
  <c r="G6" i="3" s="1"/>
  <c r="E17" i="3"/>
  <c r="I17" i="3"/>
  <c r="E9" i="3"/>
  <c r="E7" i="3"/>
  <c r="E11" i="3"/>
  <c r="D11" i="3" s="1"/>
  <c r="E15" i="3"/>
  <c r="D15" i="3" s="1"/>
  <c r="E7" i="2"/>
  <c r="I7" i="2"/>
  <c r="F8" i="2"/>
  <c r="G9" i="2"/>
  <c r="E11" i="2"/>
  <c r="F12" i="2"/>
  <c r="G13" i="2"/>
  <c r="E15" i="2"/>
  <c r="D18" i="2"/>
  <c r="D22" i="2"/>
  <c r="D26" i="2"/>
  <c r="E27" i="2"/>
  <c r="F7" i="2"/>
  <c r="E10" i="2"/>
  <c r="E14" i="2"/>
  <c r="G17" i="2"/>
  <c r="C7" i="2"/>
  <c r="C6" i="2" s="1"/>
  <c r="F6" i="1"/>
  <c r="D9" i="3" l="1"/>
  <c r="D6" i="1"/>
  <c r="H6" i="2"/>
  <c r="D17" i="3"/>
  <c r="D8" i="2"/>
  <c r="D13" i="2"/>
  <c r="D12" i="2"/>
  <c r="I6" i="2"/>
  <c r="D14" i="2"/>
  <c r="D27" i="2"/>
  <c r="D10" i="2"/>
  <c r="D11" i="2"/>
  <c r="D15" i="2"/>
  <c r="G6" i="2"/>
  <c r="D14" i="3"/>
  <c r="D7" i="3"/>
  <c r="E6" i="3"/>
  <c r="F6" i="2"/>
  <c r="D17" i="2"/>
  <c r="E6" i="2"/>
  <c r="D7" i="2"/>
  <c r="D9" i="2"/>
  <c r="D6" i="3" l="1"/>
  <c r="D6" i="2"/>
</calcChain>
</file>

<file path=xl/sharedStrings.xml><?xml version="1.0" encoding="utf-8"?>
<sst xmlns="http://schemas.openxmlformats.org/spreadsheetml/2006/main" count="459" uniqueCount="225">
  <si>
    <t>6　が　ん　検　診</t>
    <rPh sb="6" eb="7">
      <t>ケン</t>
    </rPh>
    <rPh sb="8" eb="9">
      <t>ミ</t>
    </rPh>
    <phoneticPr fontId="3"/>
  </si>
  <si>
    <t>　（1）　胃 が ん 検 診</t>
    <rPh sb="5" eb="6">
      <t>イ</t>
    </rPh>
    <rPh sb="11" eb="12">
      <t>ケン</t>
    </rPh>
    <rPh sb="13" eb="14">
      <t>ミ</t>
    </rPh>
    <phoneticPr fontId="3"/>
  </si>
  <si>
    <t>区　　　　分</t>
    <rPh sb="0" eb="1">
      <t>ク</t>
    </rPh>
    <rPh sb="5" eb="6">
      <t>ブン</t>
    </rPh>
    <phoneticPr fontId="3"/>
  </si>
  <si>
    <t>受診者</t>
    <rPh sb="0" eb="2">
      <t>ジュシン</t>
    </rPh>
    <rPh sb="2" eb="3">
      <t>シャ</t>
    </rPh>
    <phoneticPr fontId="3"/>
  </si>
  <si>
    <t>要精密検査者</t>
    <rPh sb="0" eb="1">
      <t>ヨウ</t>
    </rPh>
    <rPh sb="1" eb="3">
      <t>セイミツ</t>
    </rPh>
    <rPh sb="3" eb="5">
      <t>ケンサ</t>
    </rPh>
    <rPh sb="5" eb="6">
      <t>モノ</t>
    </rPh>
    <phoneticPr fontId="3"/>
  </si>
  <si>
    <t>総　　数</t>
    <rPh sb="0" eb="1">
      <t>フサ</t>
    </rPh>
    <rPh sb="3" eb="4">
      <t>カズ</t>
    </rPh>
    <phoneticPr fontId="3"/>
  </si>
  <si>
    <t>異常認めず</t>
    <rPh sb="0" eb="2">
      <t>イジョウ</t>
    </rPh>
    <rPh sb="2" eb="3">
      <t>ミト</t>
    </rPh>
    <phoneticPr fontId="3"/>
  </si>
  <si>
    <t>が   ん   で
あ っ た 者</t>
    <rPh sb="16" eb="17">
      <t>モノ</t>
    </rPh>
    <phoneticPr fontId="3"/>
  </si>
  <si>
    <t>が ん の 疑 い
の  あ  る  者</t>
    <rPh sb="6" eb="7">
      <t>ウタガ</t>
    </rPh>
    <rPh sb="19" eb="20">
      <t>モノ</t>
    </rPh>
    <phoneticPr fontId="3"/>
  </si>
  <si>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</si>
  <si>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</si>
  <si>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</si>
  <si>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40歳～44歳</t>
    <rPh sb="2" eb="3">
      <t>サイ</t>
    </rPh>
    <rPh sb="6" eb="7">
      <t>サイ</t>
    </rPh>
    <phoneticPr fontId="3"/>
  </si>
  <si>
    <t>45　 ～49</t>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</si>
  <si>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</si>
  <si>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</si>
  <si>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</si>
  <si>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</si>
  <si>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</si>
  <si>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</si>
  <si>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</si>
  <si>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</si>
  <si>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　　　　　女</t>
    <rPh sb="5" eb="6">
      <t>オンナ</t>
    </rPh>
    <phoneticPr fontId="3"/>
  </si>
  <si>
    <t>資料　保健所健康企画課</t>
    <rPh sb="0" eb="2">
      <t>シリョウ</t>
    </rPh>
    <rPh sb="3" eb="11">
      <t>ホケンジョ</t>
    </rPh>
    <phoneticPr fontId="3"/>
  </si>
  <si>
    <t>　（2）　大腸がん検診</t>
    <rPh sb="5" eb="7">
      <t>ダイチョウ</t>
    </rPh>
    <rPh sb="9" eb="11">
      <t>ケンシン</t>
    </rPh>
    <phoneticPr fontId="3"/>
  </si>
  <si>
    <t>45　 ～49</t>
    <phoneticPr fontId="3"/>
  </si>
  <si>
    <t>50　 ～54</t>
    <phoneticPr fontId="3"/>
  </si>
  <si>
    <t>55　 ～59</t>
    <phoneticPr fontId="3"/>
  </si>
  <si>
    <t>60　 ～64</t>
    <phoneticPr fontId="3"/>
  </si>
  <si>
    <t>65　 ～69</t>
    <phoneticPr fontId="3"/>
  </si>
  <si>
    <t>70　 ～74</t>
    <phoneticPr fontId="3"/>
  </si>
  <si>
    <t>75　 ～79</t>
    <phoneticPr fontId="3"/>
  </si>
  <si>
    <t>50　 ～54</t>
    <phoneticPr fontId="3"/>
  </si>
  <si>
    <t>60　 ～64</t>
    <phoneticPr fontId="3"/>
  </si>
  <si>
    <t>65　 ～69</t>
    <phoneticPr fontId="3"/>
  </si>
  <si>
    <t>70　 ～74</t>
    <phoneticPr fontId="3"/>
  </si>
  <si>
    <t>75　 ～79</t>
    <phoneticPr fontId="3"/>
  </si>
  <si>
    <t>　（3）　肺 が ん 検 診</t>
    <rPh sb="5" eb="6">
      <t>ハイ</t>
    </rPh>
    <rPh sb="11" eb="12">
      <t>ケン</t>
    </rPh>
    <rPh sb="13" eb="14">
      <t>ミ</t>
    </rPh>
    <phoneticPr fontId="3"/>
  </si>
  <si>
    <t>50　 ～54</t>
    <phoneticPr fontId="3"/>
  </si>
  <si>
    <t>55　 ～59</t>
    <phoneticPr fontId="3"/>
  </si>
  <si>
    <t>45　 ～49</t>
    <phoneticPr fontId="3"/>
  </si>
  <si>
    <t>55　 ～59</t>
    <phoneticPr fontId="3"/>
  </si>
  <si>
    <t>　（4）　子宮がん検診</t>
    <rPh sb="5" eb="7">
      <t>シキュウ</t>
    </rPh>
    <rPh sb="9" eb="11">
      <t>ケンシン</t>
    </rPh>
    <phoneticPr fontId="3"/>
  </si>
  <si>
    <t>区分</t>
    <rPh sb="0" eb="1">
      <t>ク</t>
    </rPh>
    <rPh sb="1" eb="2">
      <t>ブン</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</si>
  <si>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</si>
  <si>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</si>
  <si>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</si>
  <si>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</si>
  <si>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</si>
  <si>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</si>
  <si>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</si>
  <si>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</si>
  <si>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　（5）　乳 が ん 検 診</t>
    <rPh sb="5" eb="6">
      <t>ニュウ</t>
    </rPh>
    <rPh sb="11" eb="12">
      <t>ケン</t>
    </rPh>
    <rPh sb="13" eb="14">
      <t>ミ</t>
    </rPh>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</si>
  <si>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</si>
  <si>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</si>
  <si>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</si>
  <si>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</si>
  <si>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区分</t>
    <rPh sb="0" eb="2">
      <t>クブン</t>
    </rPh>
    <phoneticPr fontId="3"/>
  </si>
  <si>
    <t>総　　数</t>
    <rPh sb="0" eb="1">
      <t>ソウ</t>
    </rPh>
    <rPh sb="3" eb="4">
      <t>スウ</t>
    </rPh>
    <phoneticPr fontId="3"/>
  </si>
  <si>
    <t>20歳未満</t>
    <rPh sb="2" eb="5">
      <t>サイミマン</t>
    </rPh>
    <phoneticPr fontId="3"/>
  </si>
  <si>
    <t>20～29</t>
    <phoneticPr fontId="3"/>
  </si>
  <si>
    <t>30～39</t>
    <phoneticPr fontId="3"/>
  </si>
  <si>
    <t>40～49</t>
    <phoneticPr fontId="3"/>
  </si>
  <si>
    <t>50～59</t>
    <phoneticPr fontId="3"/>
  </si>
  <si>
    <t>60～69</t>
    <phoneticPr fontId="3"/>
  </si>
  <si>
    <t>70歳以上</t>
    <rPh sb="2" eb="5">
      <t>サイイジョウ</t>
    </rPh>
    <phoneticPr fontId="3"/>
  </si>
  <si>
    <t>実施回数</t>
    <rPh sb="0" eb="2">
      <t>ジッシ</t>
    </rPh>
    <rPh sb="2" eb="4">
      <t>カイスウ</t>
    </rPh>
    <phoneticPr fontId="3"/>
  </si>
  <si>
    <t>総数</t>
    <rPh sb="0" eb="1">
      <t>ソウ</t>
    </rPh>
    <rPh sb="1" eb="2">
      <t>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</si>
  <si>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</si>
  <si>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</si>
  <si>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</si>
  <si>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</si>
  <si>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</si>
  <si>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</si>
  <si>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</si>
  <si>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</si>
  <si>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</si>
  <si>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</si>
  <si>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</si>
  <si>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</si>
  <si>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</si>
  <si>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</si>
  <si>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</si>
  <si>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</si>
  <si>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</si>
  <si>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</si>
  <si>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</si>
  <si>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</si>
  <si>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</si>
  <si>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</si>
  <si>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</si>
  <si>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</si>
  <si>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</si>
  <si>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</si>
  <si>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</si>
  <si>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その他</t>
    <rPh sb="2" eb="3">
      <t>タ</t>
    </rPh>
    <phoneticPr fontId="3"/>
  </si>
  <si>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</si>
  <si>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</si>
  <si>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</si>
  <si>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</si>
  <si>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</si>
  <si>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</si>
  <si>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</si>
  <si>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</si>
  <si>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</si>
  <si>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</si>
  <si>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</si>
  <si>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</si>
  <si>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</si>
  <si>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</si>
  <si>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</si>
  <si>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</si>
  <si>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</si>
  <si>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</si>
  <si>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</si>
  <si>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</si>
  <si>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 xml:space="preserve">  (2)　一般健康教育の実施内訳</t>
    <rPh sb="6" eb="8">
      <t>イッパン</t>
    </rPh>
    <rPh sb="8" eb="10">
      <t>ケンコウ</t>
    </rPh>
    <rPh sb="10" eb="12">
      <t>キョウイク</t>
    </rPh>
    <rPh sb="13" eb="15">
      <t>ジッシ</t>
    </rPh>
    <rPh sb="15" eb="17">
      <t>ウチワケ</t>
    </rPh>
    <phoneticPr fontId="3"/>
  </si>
  <si>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</si>
  <si>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</si>
  <si>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</si>
  <si>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</si>
  <si>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たばこ</t>
    <phoneticPr fontId="3"/>
  </si>
  <si>
    <t>アルコール</t>
    <phoneticPr fontId="3"/>
  </si>
  <si>
    <t>歯の健康</t>
    <rPh sb="0" eb="1">
      <t>ハ</t>
    </rPh>
    <rPh sb="2" eb="4">
      <t>ケンコウ</t>
    </rPh>
    <phoneticPr fontId="3"/>
  </si>
  <si>
    <t>2　特定健診</t>
    <rPh sb="2" eb="4">
      <t>トクテイ</t>
    </rPh>
    <rPh sb="4" eb="6">
      <t>ケンシン</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</si>
  <si>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</si>
  <si>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</si>
  <si>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</si>
  <si>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</si>
  <si>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</si>
  <si>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</si>
  <si>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</si>
  <si>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</si>
  <si>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</si>
  <si>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3"/>
  </si>
  <si>
    <t>対象者数</t>
    <rPh sb="0" eb="3">
      <t>タイショウシャ</t>
    </rPh>
    <rPh sb="3" eb="4">
      <t>スウ</t>
    </rPh>
    <phoneticPr fontId="4"/>
  </si>
  <si>
    <t>受診者数</t>
    <rPh sb="0" eb="3">
      <t>ジュシンシャ</t>
    </rPh>
    <rPh sb="3" eb="4">
      <t>スウ</t>
    </rPh>
    <phoneticPr fontId="3"/>
  </si>
  <si>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</si>
  <si>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</si>
  <si>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</si>
  <si>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</si>
  <si>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B M I</t>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</si>
  <si>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</si>
  <si>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</si>
  <si>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</si>
  <si>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ＨＤＬコレステロール</t>
    <phoneticPr fontId="4"/>
  </si>
  <si>
    <t>ＬＤＬコレステロール</t>
    <phoneticPr fontId="4"/>
  </si>
  <si>
    <t>空腹時血糖</t>
    <rPh sb="0" eb="2">
      <t>クウフク</t>
    </rPh>
    <rPh sb="2" eb="3">
      <t>ジ</t>
    </rPh>
    <rPh sb="3" eb="5">
      <t>ケットウ</t>
    </rPh>
    <phoneticPr fontId="4"/>
  </si>
  <si>
    <t>ヘモグロビンＡ１ｃ</t>
    <phoneticPr fontId="4"/>
  </si>
  <si>
    <t>ＡＳＴ（ＧＯＴ）</t>
    <phoneticPr fontId="4"/>
  </si>
  <si>
    <t>ＡＬＴ（ＧＰＴ）</t>
    <phoneticPr fontId="4"/>
  </si>
  <si>
    <t>γ-ＧＴ（γ-ＧＴＰ）</t>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</si>
  <si>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</si>
  <si>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</si>
  <si>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</si>
  <si>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</si>
  <si>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</si>
  <si>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</si>
  <si>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</si>
  <si>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</si>
  <si>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　特定保健指導利用者は初回面接を実施した者の数。</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</si>
  <si>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</si>
  <si>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</si>
  <si>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総数</t>
    <rPh sb="0" eb="2">
      <t>ソウスウ</t>
    </rPh>
    <phoneticPr fontId="4"/>
  </si>
  <si>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</si>
  <si>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</si>
  <si>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</si>
  <si>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</si>
  <si>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</si>
  <si>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</si>
  <si>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ＨＤＬコレステロール</t>
    <phoneticPr fontId="4"/>
  </si>
  <si>
    <t>合計</t>
    <rPh sb="0" eb="2">
      <t>ゴウケイ</t>
    </rPh>
    <phoneticPr fontId="4"/>
  </si>
  <si>
    <t>ＬＤＬコレステロール</t>
    <phoneticPr fontId="4"/>
  </si>
  <si>
    <t>ヘモグロビンＡ１ｃ</t>
    <phoneticPr fontId="4"/>
  </si>
  <si>
    <t>※　対象者数及び受診者数、終了者数は法定報
　告ベース（途中加入、途中脱退者等を除く）
※　社会保険診療報酬支払基金へ報告した値。</t>
    <phoneticPr fontId="4"/>
  </si>
  <si>
    <t>ＡＳＴ（ＧＯＴ）</t>
    <phoneticPr fontId="4"/>
  </si>
  <si>
    <t>ＡＬＴ（ＧＰＴ）</t>
    <phoneticPr fontId="4"/>
  </si>
  <si>
    <t>γ-ＧＴ（γ-ＧＴＰ）</t>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</si>
  <si>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</si>
  <si>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</si>
  <si>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</si>
  <si>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</si>
  <si>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</si>
  <si>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</si>
  <si>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</si>
  <si>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</si>
  <si>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</si>
  <si>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</si>
  <si>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</si>
  <si>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</si>
  <si>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</si>
  <si>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</si>
  <si>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</si>
  <si>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</si>
  <si>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</si>
  <si>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</si>
  <si>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</si>
  <si>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</si>
  <si>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</si>
  <si>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</si>
  <si>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</si>
  <si>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</si>
  <si>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</si>
  <si>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</si>
  <si>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</si>
  <si>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</si>
  <si>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r>
      <t>資料　保健所健康企画</t>
    </r>
    <r>
      <rPr>
        <sz val="10"/>
        <color indexed="8"/>
        <rFont val="ＭＳ Ｐ明朝"/>
        <family val="1"/>
        <charset val="128"/>
      </rPr>
      <t>課</t>
    </r>
    <rPh sb="0" eb="2">
      <t>シリョウ</t>
    </rPh>
    <rPh sb="3" eb="6">
      <t>ホケンジョ</t>
    </rPh>
    <rPh sb="6" eb="8">
      <t>ケンコウ</t>
    </rPh>
    <rPh sb="8" eb="10">
      <t>キカク</t>
    </rPh>
    <rPh sb="10" eb="11">
      <t>カ</t>
    </rPh>
    <phoneticPr fontId="3"/>
  </si>
  <si>
    <t xml:space="preserve">  (2)　従事者延人員</t>
    <rPh sb="6" eb="9">
      <t>ジュウジシャ</t>
    </rPh>
    <rPh sb="9" eb="10">
      <t>ノ</t>
    </rPh>
    <rPh sb="10" eb="12">
      <t>ジンイン</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</si>
  <si>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</si>
  <si>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</si>
  <si>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</si>
  <si>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</si>
  <si>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</si>
  <si>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t>*　臨時職員を含む。</t>
    <rPh sb="2" eb="4">
      <t>リンジ</t>
    </rPh>
    <rPh sb="4" eb="6">
      <t>ショクイン</t>
    </rPh>
    <rPh sb="7" eb="8">
      <t>フク</t>
    </rPh>
    <phoneticPr fontId="3"/>
  </si>
  <si>
    <r>
      <t>資料　保健所健康企画</t>
    </r>
    <r>
      <rPr>
        <sz val="10"/>
        <color indexed="8"/>
        <rFont val="ＭＳ Ｐ明朝"/>
        <family val="1"/>
        <charset val="128"/>
      </rPr>
      <t>課</t>
    </r>
    <rPh sb="3" eb="6">
      <t>ホケンジョ</t>
    </rPh>
    <rPh sb="6" eb="8">
      <t>ケンコウ</t>
    </rPh>
    <rPh sb="8" eb="10">
      <t>キカク</t>
    </rPh>
    <rPh sb="10" eb="11">
      <t>カ</t>
    </rPh>
    <phoneticPr fontId="3"/>
  </si>
  <si>
    <t>平成29年度</t>
    <phoneticPr fontId="3"/>
  </si>
  <si>
    <t>がんで
あった者</t>
    <rPh sb="7" eb="8">
      <t>モノ</t>
    </rPh>
    <phoneticPr fontId="3"/>
  </si>
  <si>
    <t>異常
認めず</t>
    <phoneticPr fontId="3"/>
  </si>
  <si>
    <t>総数</t>
    <rPh sb="0" eb="1">
      <t>フサ</t>
    </rPh>
    <rPh sb="1" eb="2">
      <t>カズ</t>
    </rPh>
    <phoneticPr fontId="3"/>
  </si>
  <si>
    <t>腺異形成であった者</t>
    <rPh sb="0" eb="1">
      <t>セン</t>
    </rPh>
    <rPh sb="1" eb="2">
      <t>イ</t>
    </rPh>
    <rPh sb="2" eb="4">
      <t>ケイセイ</t>
    </rPh>
    <rPh sb="8" eb="9">
      <t>モノ</t>
    </rPh>
    <phoneticPr fontId="3"/>
  </si>
  <si>
    <t>C I N 1 で
あった者</t>
    <rPh sb="13" eb="14">
      <t>モノ</t>
    </rPh>
    <phoneticPr fontId="3"/>
  </si>
  <si>
    <t>C I N 2 で
あった者</t>
    <rPh sb="13" eb="14">
      <t>モノ</t>
    </rPh>
    <phoneticPr fontId="3"/>
  </si>
  <si>
    <t>がん以外の疾患であった者</t>
    <rPh sb="2" eb="4">
      <t>イガイ</t>
    </rPh>
    <rPh sb="5" eb="6">
      <t>シツ</t>
    </rPh>
    <rPh sb="6" eb="7">
      <t>ワズラ</t>
    </rPh>
    <rPh sb="11" eb="12">
      <t>モノ</t>
    </rPh>
    <phoneticPr fontId="3"/>
  </si>
  <si>
    <t>がんの疑いのある者</t>
    <rPh sb="3" eb="4">
      <t>ウタガ</t>
    </rPh>
    <rPh sb="8" eb="9">
      <t>モノ</t>
    </rPh>
    <phoneticPr fontId="3"/>
  </si>
  <si>
    <r>
      <t>C</t>
    </r>
    <r>
      <rPr>
        <sz val="4"/>
        <rFont val="ＭＳ Ｐ明朝"/>
        <family val="1"/>
        <charset val="128"/>
      </rPr>
      <t xml:space="preserve"> </t>
    </r>
    <r>
      <rPr>
        <sz val="8.5"/>
        <rFont val="ＭＳ Ｐ明朝"/>
        <family val="1"/>
        <charset val="128"/>
      </rPr>
      <t>I</t>
    </r>
    <r>
      <rPr>
        <sz val="4"/>
        <rFont val="ＭＳ Ｐ明朝"/>
        <family val="1"/>
        <charset val="128"/>
      </rPr>
      <t xml:space="preserve"> </t>
    </r>
    <r>
      <rPr>
        <sz val="8.5"/>
        <rFont val="ＭＳ Ｐ明朝"/>
        <family val="1"/>
        <charset val="128"/>
      </rPr>
      <t>N</t>
    </r>
    <r>
      <rPr>
        <sz val="4"/>
        <rFont val="ＭＳ Ｐ明朝"/>
        <family val="1"/>
        <charset val="128"/>
      </rPr>
      <t xml:space="preserve"> </t>
    </r>
    <r>
      <rPr>
        <sz val="8.5"/>
        <rFont val="ＭＳ Ｐ明朝"/>
        <family val="1"/>
        <charset val="128"/>
      </rPr>
      <t>3又は
A I S で
あった者</t>
    </r>
    <rPh sb="7" eb="8">
      <t>マタ</t>
    </rPh>
    <rPh sb="21" eb="22">
      <t>モノ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</si>
</sst>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
    <numFmt numFmtId="177" formatCode="#,##0;_ * \-#,##0_ ;&quot;-&quot;;_ @_ "/>
    <numFmt numFmtId="178" formatCode="#,##0_);[Red]\(#,##0\)"/>
    <numFmt numFmtId="179" formatCode="0.0%\ "/>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color rgb="FFFF0000"/>
      <name val="ＭＳ Ｐ明朝"/>
      <family val="1"/>
      <charset val="128"/>
    </font>
    <font>
      <sz val="10"/>
      <name val="ＭＳ Ｐゴシック"/>
      <family val="3"/>
      <charset val="128"/>
    </font>
    <font>
      <sz val="14"/>
      <name val="ＭＳ Ｐ明朝"/>
      <family val="1"/>
      <charset val="128"/>
    </font>
    <font>
      <sz val="14.5"/>
      <name val="ＭＳ Ｐゴシック"/>
      <family val="3"/>
      <charset val="128"/>
    </font>
    <font>
      <sz val="8"/>
      <name val="ＭＳ Ｐゴシック"/>
      <family val="3"/>
      <charset val="128"/>
    </font>
    <font>
      <sz val="8"/>
      <name val="ＭＳ Ｐ明朝"/>
      <family val="1"/>
      <charset val="128"/>
    </font>
    <font>
      <sz val="10"/>
      <name val="ＭＳ 明朝"/>
      <family val="1"/>
      <charset val="128"/>
    </font>
    <font>
      <sz val="10"/>
      <color indexed="8"/>
      <name val="ＭＳ Ｐ明朝"/>
      <family val="1"/>
      <charset val="128"/>
    </font>
    <font>
      <sz val="8.5"/>
      <name val="ＭＳ Ｐ明朝"/>
      <family val="1"/>
      <charset val="128"/>
    </font>
    <font>
      <sz val="4"/>
      <name val="ＭＳ Ｐ明朝"/>
      <family val="1"/>
      <charset val="128"/>
    </font>
  </fonts>
  <fills count="2">
    <fill>
      <patternFill patternType="none"/>
    </fill>
    <fill>
      <patternFill patternType="gray125"/>
    </fill>
  </fills>
  <borders count="38">
    <border>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320">
    <xf numFmtId="0" fontId="0" fillId="0" borderId="0" xfId="0"/>
    <xf numFmtId="0" fontId="2" fillId="0" borderId="0" xfId="0" applyFont="1" applyFill="1" applyAlignment="1">
      <alignment horizontal="left" vertical="center"/>
    </xf>
    <xf numFmtId="0" fontId="1" fillId="0" borderId="0" xfId="0" applyFont="1" applyFill="1" applyAlignment="1">
      <alignment horizontal="left" vertical="center"/>
    </xf>
    <xf numFmtId="0" fontId="4" fillId="0" borderId="0" xfId="0" applyFont="1" applyFill="1"/>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horizontal="right" vertical="center"/>
    </xf>
    <xf numFmtId="0" fontId="5" fillId="0" borderId="0" xfId="0" applyFont="1" applyFill="1" applyBorder="1" applyAlignment="1">
      <alignment horizontal="right" vertical="center"/>
    </xf>
    <xf numFmtId="0" fontId="6" fillId="0" borderId="9" xfId="0" applyFont="1" applyFill="1" applyBorder="1" applyAlignment="1">
      <alignment horizontal="distributed" vertical="center" justifyLastLine="1"/>
    </xf>
    <xf numFmtId="0" fontId="6" fillId="0" borderId="9" xfId="0" applyFont="1" applyFill="1" applyBorder="1" applyAlignment="1">
      <alignment horizontal="center" vertical="center" wrapText="1"/>
    </xf>
    <xf numFmtId="0" fontId="6" fillId="0" borderId="10" xfId="0" applyFont="1" applyFill="1" applyBorder="1" applyAlignment="1">
      <alignment horizontal="distributed" vertical="center" justifyLastLine="1"/>
    </xf>
    <xf numFmtId="41" fontId="1" fillId="0" borderId="9" xfId="0" applyNumberFormat="1" applyFont="1" applyFill="1" applyBorder="1" applyAlignment="1"/>
    <xf numFmtId="41" fontId="1" fillId="0" borderId="10" xfId="0" applyNumberFormat="1" applyFont="1" applyFill="1" applyBorder="1" applyAlignment="1"/>
    <xf numFmtId="41" fontId="4" fillId="0" borderId="0" xfId="0" applyNumberFormat="1"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41" fontId="1" fillId="0" borderId="13" xfId="0" applyNumberFormat="1" applyFont="1" applyFill="1" applyBorder="1" applyAlignment="1"/>
    <xf numFmtId="41" fontId="1" fillId="0" borderId="14" xfId="0" applyNumberFormat="1" applyFont="1" applyFill="1" applyBorder="1" applyAlignment="1"/>
    <xf numFmtId="0" fontId="5" fillId="0" borderId="0" xfId="0" applyFont="1" applyFill="1" applyBorder="1" applyAlignment="1">
      <alignment horizontal="distributed"/>
    </xf>
    <xf numFmtId="41" fontId="1" fillId="0" borderId="8" xfId="0" applyNumberFormat="1" applyFont="1" applyFill="1" applyBorder="1" applyAlignment="1"/>
    <xf numFmtId="41" fontId="1" fillId="0" borderId="15" xfId="0" applyNumberFormat="1" applyFont="1" applyFill="1" applyBorder="1" applyAlignment="1"/>
    <xf numFmtId="0" fontId="4" fillId="0" borderId="0" xfId="0" applyFont="1" applyFill="1" applyBorder="1" applyAlignment="1"/>
    <xf numFmtId="41" fontId="4" fillId="0" borderId="13" xfId="0" applyNumberFormat="1" applyFont="1" applyFill="1" applyBorder="1" applyAlignment="1"/>
    <xf numFmtId="41" fontId="4" fillId="0" borderId="16" xfId="0" applyNumberFormat="1" applyFont="1" applyFill="1" applyBorder="1" applyAlignment="1"/>
    <xf numFmtId="41" fontId="4" fillId="0" borderId="14" xfId="0" applyNumberFormat="1" applyFont="1" applyFill="1" applyBorder="1" applyAlignment="1"/>
    <xf numFmtId="0" fontId="5" fillId="0" borderId="17" xfId="0" applyFont="1" applyFill="1" applyBorder="1" applyAlignment="1">
      <alignment horizontal="center"/>
    </xf>
    <xf numFmtId="0" fontId="5" fillId="0" borderId="17" xfId="0" applyFont="1" applyFill="1" applyBorder="1" applyAlignment="1">
      <alignment horizontal="distributed"/>
    </xf>
    <xf numFmtId="41" fontId="4" fillId="0" borderId="18" xfId="0" applyNumberFormat="1" applyFont="1" applyFill="1" applyBorder="1" applyAlignment="1"/>
    <xf numFmtId="41" fontId="4" fillId="0" borderId="19" xfId="0" applyNumberFormat="1" applyFont="1" applyFill="1" applyBorder="1" applyAlignment="1"/>
    <xf numFmtId="0" fontId="5" fillId="0" borderId="0" xfId="0" applyFont="1" applyFill="1" applyAlignment="1">
      <alignment horizontal="right" vertical="center"/>
    </xf>
    <xf numFmtId="0" fontId="5" fillId="0" borderId="0" xfId="0" applyFont="1" applyFill="1" applyAlignment="1">
      <alignment horizontal="right"/>
    </xf>
    <xf numFmtId="41" fontId="4" fillId="0" borderId="0" xfId="0" applyNumberFormat="1" applyFont="1" applyFill="1"/>
    <xf numFmtId="176" fontId="4" fillId="0" borderId="0" xfId="1" applyNumberFormat="1" applyFont="1" applyFill="1" applyBorder="1"/>
    <xf numFmtId="41" fontId="4" fillId="0" borderId="0" xfId="0" applyNumberFormat="1" applyFont="1" applyFill="1" applyBorder="1" applyAlignment="1"/>
    <xf numFmtId="0" fontId="4" fillId="0" borderId="0" xfId="0" applyFont="1" applyFill="1" applyAlignment="1"/>
    <xf numFmtId="0" fontId="6" fillId="0" borderId="16" xfId="0" applyFont="1" applyFill="1" applyBorder="1" applyAlignment="1">
      <alignment horizontal="distributed" vertical="center" justifyLastLine="1"/>
    </xf>
    <xf numFmtId="0" fontId="5" fillId="0" borderId="0" xfId="0" applyFont="1" applyFill="1" applyBorder="1" applyAlignment="1"/>
    <xf numFmtId="0" fontId="5" fillId="0" borderId="0" xfId="0" applyFont="1" applyFill="1"/>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21" xfId="0" applyFont="1" applyFill="1" applyBorder="1" applyAlignment="1">
      <alignment horizontal="distributed" vertical="center" justifyLastLine="1"/>
    </xf>
    <xf numFmtId="0" fontId="5" fillId="0" borderId="2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distributed" vertical="center" justifyLastLine="1"/>
    </xf>
    <xf numFmtId="41" fontId="1" fillId="0" borderId="9" xfId="0" applyNumberFormat="1" applyFont="1" applyFill="1" applyBorder="1" applyAlignment="1">
      <alignment vertical="center"/>
    </xf>
    <xf numFmtId="41" fontId="1" fillId="0" borderId="10" xfId="0" applyNumberFormat="1" applyFont="1" applyFill="1" applyBorder="1" applyAlignment="1">
      <alignment vertical="center"/>
    </xf>
    <xf numFmtId="0" fontId="5" fillId="0" borderId="23" xfId="0" applyFont="1" applyFill="1" applyBorder="1" applyAlignment="1">
      <alignment horizontal="center" vertical="center"/>
    </xf>
    <xf numFmtId="41" fontId="1" fillId="0" borderId="22"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0" fontId="5" fillId="0" borderId="24" xfId="0" applyFont="1" applyFill="1" applyBorder="1" applyAlignment="1">
      <alignment horizontal="center" vertical="center"/>
    </xf>
    <xf numFmtId="41" fontId="1" fillId="0" borderId="18" xfId="0" applyNumberFormat="1" applyFont="1" applyFill="1" applyBorder="1" applyAlignment="1">
      <alignment vertical="center"/>
    </xf>
    <xf numFmtId="41" fontId="4" fillId="0" borderId="18" xfId="0" applyNumberFormat="1" applyFont="1" applyFill="1" applyBorder="1" applyAlignment="1">
      <alignment vertical="center"/>
    </xf>
    <xf numFmtId="41" fontId="4" fillId="0" borderId="19" xfId="0" applyNumberFormat="1" applyFont="1" applyFill="1" applyBorder="1" applyAlignment="1">
      <alignment vertical="center"/>
    </xf>
    <xf numFmtId="0" fontId="5" fillId="0" borderId="0" xfId="0" applyFont="1" applyFill="1" applyAlignment="1"/>
    <xf numFmtId="0" fontId="4" fillId="0" borderId="0" xfId="0" applyFont="1" applyFill="1" applyAlignment="1">
      <alignment horizontal="right"/>
    </xf>
    <xf numFmtId="0" fontId="8"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center" vertical="center"/>
    </xf>
    <xf numFmtId="0" fontId="5" fillId="0" borderId="26" xfId="0" applyFont="1" applyFill="1" applyBorder="1" applyAlignment="1">
      <alignment horizontal="center" vertical="center"/>
    </xf>
    <xf numFmtId="41" fontId="1" fillId="0" borderId="27" xfId="0" applyNumberFormat="1" applyFont="1" applyFill="1" applyBorder="1" applyAlignment="1">
      <alignment vertical="center"/>
    </xf>
    <xf numFmtId="41" fontId="4" fillId="0" borderId="27" xfId="0" applyNumberFormat="1" applyFont="1" applyFill="1" applyBorder="1" applyAlignment="1">
      <alignment vertical="center"/>
    </xf>
    <xf numFmtId="41" fontId="4" fillId="0" borderId="28" xfId="0" applyNumberFormat="1" applyFont="1" applyFill="1" applyBorder="1" applyAlignment="1">
      <alignment vertical="center"/>
    </xf>
    <xf numFmtId="0" fontId="1" fillId="0" borderId="29" xfId="0" applyFont="1" applyFill="1" applyBorder="1" applyAlignment="1">
      <alignment vertical="center"/>
    </xf>
    <xf numFmtId="0" fontId="1" fillId="0" borderId="0" xfId="0" applyFont="1" applyFill="1" applyAlignment="1"/>
    <xf numFmtId="0" fontId="5" fillId="0" borderId="12"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0" xfId="0" applyFont="1" applyFill="1" applyBorder="1" applyAlignment="1">
      <alignment horizontal="distributed" vertical="center" shrinkToFit="1"/>
    </xf>
    <xf numFmtId="41" fontId="4" fillId="0" borderId="13" xfId="0" applyNumberFormat="1" applyFont="1" applyFill="1" applyBorder="1" applyAlignment="1">
      <alignment vertical="center"/>
    </xf>
    <xf numFmtId="41" fontId="4" fillId="0" borderId="14" xfId="0" applyNumberFormat="1" applyFont="1" applyFill="1" applyBorder="1" applyAlignment="1">
      <alignment vertical="center"/>
    </xf>
    <xf numFmtId="0" fontId="9" fillId="0" borderId="17" xfId="0" applyFont="1" applyFill="1" applyBorder="1" applyAlignment="1">
      <alignment horizontal="distributed" vertical="center"/>
    </xf>
    <xf numFmtId="41" fontId="4" fillId="0" borderId="18"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0" fontId="10" fillId="0" borderId="0" xfId="0" applyFont="1" applyFill="1" applyAlignment="1">
      <alignment horizontal="left"/>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177" fontId="0" fillId="0" borderId="9" xfId="0" applyNumberFormat="1" applyFont="1" applyFill="1" applyBorder="1" applyAlignment="1">
      <alignment vertical="center"/>
    </xf>
    <xf numFmtId="177" fontId="0" fillId="0" borderId="10" xfId="0" applyNumberFormat="1" applyFont="1" applyFill="1" applyBorder="1" applyAlignment="1">
      <alignment vertical="center"/>
    </xf>
    <xf numFmtId="0" fontId="5" fillId="0" borderId="23" xfId="0" applyFont="1" applyFill="1" applyBorder="1" applyAlignment="1">
      <alignment horizontal="distributed" vertical="center"/>
    </xf>
    <xf numFmtId="177" fontId="4" fillId="0" borderId="22" xfId="0" applyNumberFormat="1" applyFont="1" applyFill="1" applyBorder="1" applyAlignment="1">
      <alignment vertical="center"/>
    </xf>
    <xf numFmtId="177" fontId="4" fillId="0" borderId="16" xfId="0" applyNumberFormat="1" applyFont="1" applyFill="1" applyBorder="1" applyAlignment="1">
      <alignment vertical="center"/>
    </xf>
    <xf numFmtId="177" fontId="4" fillId="0" borderId="0" xfId="0" applyNumberFormat="1" applyFont="1" applyFill="1"/>
    <xf numFmtId="0" fontId="5" fillId="0" borderId="30" xfId="0" applyFont="1" applyFill="1" applyBorder="1" applyAlignment="1">
      <alignment horizontal="distributed" vertical="center"/>
    </xf>
    <xf numFmtId="177" fontId="4" fillId="0" borderId="13" xfId="0" applyNumberFormat="1" applyFont="1" applyFill="1" applyBorder="1" applyAlignment="1">
      <alignment vertical="center"/>
    </xf>
    <xf numFmtId="177" fontId="4" fillId="0" borderId="14" xfId="0" applyNumberFormat="1" applyFont="1" applyFill="1" applyBorder="1" applyAlignment="1">
      <alignment vertical="center"/>
    </xf>
    <xf numFmtId="0" fontId="5" fillId="0" borderId="30" xfId="0" applyFont="1" applyFill="1" applyBorder="1" applyAlignment="1">
      <alignment horizontal="distributed" vertical="center" wrapText="1"/>
    </xf>
    <xf numFmtId="0" fontId="5" fillId="0" borderId="24" xfId="0" applyFont="1" applyFill="1" applyBorder="1" applyAlignment="1">
      <alignment horizontal="distributed" vertical="center"/>
    </xf>
    <xf numFmtId="177" fontId="4" fillId="0" borderId="18" xfId="0" applyNumberFormat="1" applyFont="1" applyFill="1" applyBorder="1" applyAlignment="1">
      <alignment vertical="center"/>
    </xf>
    <xf numFmtId="177" fontId="4" fillId="0" borderId="19" xfId="0" applyNumberFormat="1" applyFont="1" applyFill="1" applyBorder="1" applyAlignment="1">
      <alignment vertical="center"/>
    </xf>
    <xf numFmtId="0" fontId="9" fillId="0" borderId="0" xfId="0" applyFont="1" applyFill="1" applyAlignment="1">
      <alignment horizontal="right" vertical="center"/>
    </xf>
    <xf numFmtId="0" fontId="4" fillId="0" borderId="12" xfId="0" applyFont="1" applyFill="1" applyBorder="1" applyAlignment="1">
      <alignment horizontal="distributed" vertical="center"/>
    </xf>
    <xf numFmtId="0" fontId="4" fillId="0" borderId="30" xfId="0" applyFont="1" applyBorder="1" applyAlignment="1">
      <alignment horizontal="distributed" vertical="center"/>
    </xf>
    <xf numFmtId="177" fontId="4" fillId="0" borderId="0" xfId="0" applyNumberFormat="1" applyFont="1" applyFill="1" applyBorder="1" applyAlignment="1">
      <alignment vertical="center"/>
    </xf>
    <xf numFmtId="0" fontId="4" fillId="0" borderId="24" xfId="0" applyFont="1" applyBorder="1" applyAlignment="1">
      <alignment horizontal="distributed" vertical="center"/>
    </xf>
    <xf numFmtId="177" fontId="4" fillId="0" borderId="17" xfId="0" applyNumberFormat="1" applyFont="1" applyFill="1" applyBorder="1" applyAlignment="1">
      <alignment vertical="center"/>
    </xf>
    <xf numFmtId="0" fontId="11" fillId="0" borderId="0" xfId="0" applyFont="1" applyFill="1" applyAlignment="1">
      <alignment horizontal="left" vertical="center"/>
    </xf>
    <xf numFmtId="14" fontId="4" fillId="0" borderId="0" xfId="0" applyNumberFormat="1" applyFont="1" applyFill="1" applyAlignment="1">
      <alignment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178" fontId="12" fillId="0" borderId="22" xfId="0" applyNumberFormat="1" applyFont="1" applyFill="1" applyBorder="1" applyAlignment="1">
      <alignment vertical="center"/>
    </xf>
    <xf numFmtId="178" fontId="13" fillId="0" borderId="22" xfId="0" applyNumberFormat="1" applyFont="1" applyFill="1" applyBorder="1" applyAlignment="1">
      <alignment vertical="center"/>
    </xf>
    <xf numFmtId="178" fontId="13" fillId="0" borderId="16" xfId="0" applyNumberFormat="1" applyFont="1" applyFill="1" applyBorder="1" applyAlignment="1">
      <alignment vertical="center"/>
    </xf>
    <xf numFmtId="178" fontId="12" fillId="0" borderId="13" xfId="0" applyNumberFormat="1" applyFont="1" applyFill="1" applyBorder="1" applyAlignment="1">
      <alignment vertical="center"/>
    </xf>
    <xf numFmtId="178" fontId="13" fillId="0" borderId="13" xfId="0" applyNumberFormat="1" applyFont="1" applyFill="1" applyBorder="1" applyAlignment="1">
      <alignment vertical="center"/>
    </xf>
    <xf numFmtId="178" fontId="13" fillId="0" borderId="14" xfId="0" applyNumberFormat="1" applyFont="1" applyFill="1" applyBorder="1" applyAlignment="1">
      <alignment vertical="center"/>
    </xf>
    <xf numFmtId="176" fontId="12" fillId="0" borderId="18" xfId="0" applyNumberFormat="1" applyFont="1" applyFill="1" applyBorder="1" applyAlignment="1">
      <alignment vertical="center"/>
    </xf>
    <xf numFmtId="176" fontId="13" fillId="0" borderId="18" xfId="0" applyNumberFormat="1" applyFont="1" applyFill="1" applyBorder="1" applyAlignment="1">
      <alignment vertical="center"/>
    </xf>
    <xf numFmtId="176" fontId="13" fillId="0" borderId="18" xfId="0" applyNumberFormat="1" applyFont="1" applyFill="1" applyBorder="1" applyAlignment="1">
      <alignment horizontal="center" vertical="center"/>
    </xf>
    <xf numFmtId="176" fontId="13" fillId="0" borderId="19" xfId="0" applyNumberFormat="1" applyFont="1" applyFill="1" applyBorder="1" applyAlignment="1">
      <alignment horizontal="center" vertical="center"/>
    </xf>
    <xf numFmtId="178" fontId="12" fillId="0" borderId="3" xfId="0" applyNumberFormat="1" applyFont="1" applyFill="1" applyBorder="1" applyAlignment="1">
      <alignment vertical="center"/>
    </xf>
    <xf numFmtId="178" fontId="13" fillId="0" borderId="3" xfId="0" applyNumberFormat="1" applyFont="1" applyFill="1" applyBorder="1" applyAlignment="1">
      <alignment vertical="center"/>
    </xf>
    <xf numFmtId="178" fontId="13" fillId="0" borderId="31" xfId="0" applyNumberFormat="1" applyFont="1" applyFill="1" applyBorder="1" applyAlignment="1">
      <alignment vertical="center"/>
    </xf>
    <xf numFmtId="178" fontId="12" fillId="0" borderId="18" xfId="0" applyNumberFormat="1" applyFont="1" applyFill="1" applyBorder="1" applyAlignment="1">
      <alignment vertical="center"/>
    </xf>
    <xf numFmtId="178" fontId="13" fillId="0" borderId="18" xfId="0" applyNumberFormat="1" applyFont="1" applyFill="1" applyBorder="1" applyAlignment="1">
      <alignment vertical="center"/>
    </xf>
    <xf numFmtId="178" fontId="13" fillId="0" borderId="19" xfId="0" applyNumberFormat="1" applyFont="1" applyFill="1" applyBorder="1" applyAlignment="1">
      <alignment vertical="center"/>
    </xf>
    <xf numFmtId="176" fontId="13" fillId="0" borderId="19" xfId="0" applyNumberFormat="1" applyFont="1" applyFill="1" applyBorder="1" applyAlignment="1">
      <alignment vertical="center"/>
    </xf>
    <xf numFmtId="177" fontId="12" fillId="0" borderId="13" xfId="0" applyNumberFormat="1" applyFont="1" applyFill="1" applyBorder="1" applyAlignment="1">
      <alignment vertical="center"/>
    </xf>
    <xf numFmtId="177" fontId="13" fillId="0" borderId="13" xfId="0" applyNumberFormat="1" applyFont="1" applyFill="1" applyBorder="1" applyAlignment="1">
      <alignment vertical="center"/>
    </xf>
    <xf numFmtId="177" fontId="13" fillId="0" borderId="14" xfId="0" applyNumberFormat="1" applyFont="1" applyFill="1" applyBorder="1" applyAlignment="1">
      <alignment vertical="center"/>
    </xf>
    <xf numFmtId="0" fontId="4" fillId="0" borderId="0" xfId="0" applyFont="1" applyFill="1" applyAlignment="1">
      <alignment horizontal="right" vertical="top"/>
    </xf>
    <xf numFmtId="0" fontId="6" fillId="0" borderId="0" xfId="0" applyFont="1" applyFill="1" applyBorder="1" applyAlignment="1">
      <alignment horizontal="distributed" vertical="center" wrapText="1"/>
    </xf>
    <xf numFmtId="178" fontId="12" fillId="0" borderId="0" xfId="0" applyNumberFormat="1" applyFont="1" applyFill="1" applyBorder="1" applyAlignment="1">
      <alignment vertical="center"/>
    </xf>
    <xf numFmtId="0" fontId="5" fillId="0" borderId="9" xfId="0" applyFont="1" applyFill="1" applyBorder="1" applyAlignment="1">
      <alignment horizontal="distributed" vertical="center" justifyLastLine="1"/>
    </xf>
    <xf numFmtId="0" fontId="2" fillId="0" borderId="0" xfId="0" applyFont="1" applyFill="1" applyAlignment="1">
      <alignment vertical="center"/>
    </xf>
    <xf numFmtId="0" fontId="1" fillId="0" borderId="0" xfId="0" applyFont="1" applyFill="1" applyAlignment="1">
      <alignment vertical="center"/>
    </xf>
    <xf numFmtId="0" fontId="0" fillId="0" borderId="0" xfId="0" applyFill="1"/>
    <xf numFmtId="0" fontId="14" fillId="0" borderId="0" xfId="0" applyFont="1" applyFill="1" applyAlignment="1">
      <alignment horizontal="center"/>
    </xf>
    <xf numFmtId="0" fontId="5" fillId="0" borderId="16" xfId="0" applyFont="1" applyFill="1" applyBorder="1" applyAlignment="1">
      <alignment horizontal="center" vertical="center"/>
    </xf>
    <xf numFmtId="177" fontId="9" fillId="0" borderId="16" xfId="0" applyNumberFormat="1" applyFont="1" applyFill="1" applyBorder="1" applyAlignment="1">
      <alignment vertical="center"/>
    </xf>
    <xf numFmtId="177" fontId="0" fillId="0" borderId="0" xfId="0" applyNumberFormat="1" applyFill="1"/>
    <xf numFmtId="177" fontId="5" fillId="0" borderId="14" xfId="0" applyNumberFormat="1" applyFont="1" applyFill="1" applyBorder="1" applyAlignment="1">
      <alignment vertical="center"/>
    </xf>
    <xf numFmtId="177" fontId="5" fillId="0" borderId="19" xfId="0" applyNumberFormat="1" applyFont="1" applyFill="1" applyBorder="1" applyAlignment="1">
      <alignment vertical="center"/>
    </xf>
    <xf numFmtId="0" fontId="6" fillId="0" borderId="0" xfId="0" applyFont="1" applyFill="1" applyAlignment="1"/>
    <xf numFmtId="0" fontId="7" fillId="0" borderId="0" xfId="0" applyFont="1" applyFill="1" applyAlignment="1"/>
    <xf numFmtId="0" fontId="0" fillId="0" borderId="0" xfId="0" applyFill="1" applyAlignment="1"/>
    <xf numFmtId="0" fontId="5" fillId="0" borderId="0" xfId="0" applyFont="1" applyFill="1" applyAlignment="1">
      <alignment horizontal="left"/>
    </xf>
    <xf numFmtId="0" fontId="6" fillId="0" borderId="0" xfId="0" applyFont="1" applyFill="1" applyAlignment="1">
      <alignment horizontal="right"/>
    </xf>
    <xf numFmtId="0" fontId="5" fillId="0" borderId="0" xfId="0" applyFont="1" applyFill="1" applyAlignment="1">
      <alignment horizontal="left" vertical="center"/>
    </xf>
    <xf numFmtId="0" fontId="5" fillId="0" borderId="10" xfId="0" applyFont="1" applyFill="1" applyBorder="1" applyAlignment="1">
      <alignment horizontal="distributed" vertical="center" justifyLastLine="1"/>
    </xf>
    <xf numFmtId="41" fontId="4" fillId="0" borderId="22" xfId="0" applyNumberFormat="1" applyFont="1" applyFill="1" applyBorder="1" applyAlignment="1"/>
    <xf numFmtId="41" fontId="4" fillId="0" borderId="13" xfId="0" applyNumberFormat="1" applyFont="1" applyFill="1" applyBorder="1" applyAlignment="1">
      <alignment horizontal="right"/>
    </xf>
    <xf numFmtId="41" fontId="4" fillId="0" borderId="14" xfId="0" applyNumberFormat="1" applyFont="1" applyFill="1" applyBorder="1" applyAlignment="1">
      <alignment horizontal="right"/>
    </xf>
    <xf numFmtId="0" fontId="1" fillId="0" borderId="0" xfId="0" applyFont="1" applyFill="1" applyBorder="1" applyAlignment="1">
      <alignment vertical="center"/>
    </xf>
    <xf numFmtId="0" fontId="9" fillId="0" borderId="0" xfId="0" applyFont="1" applyFill="1" applyBorder="1" applyAlignment="1">
      <alignment horizont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5" fillId="0" borderId="4"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distributed" vertical="center"/>
    </xf>
    <xf numFmtId="0" fontId="9" fillId="0" borderId="2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15" fillId="0" borderId="0" xfId="0" applyFont="1" applyFill="1"/>
    <xf numFmtId="0" fontId="4" fillId="0" borderId="0" xfId="0" applyNumberFormat="1" applyFont="1" applyFill="1"/>
    <xf numFmtId="0" fontId="0" fillId="0" borderId="0" xfId="0" applyFont="1" applyFill="1"/>
    <xf numFmtId="0" fontId="0" fillId="0" borderId="0" xfId="0" applyFont="1" applyFill="1" applyAlignment="1"/>
    <xf numFmtId="0" fontId="0" fillId="0" borderId="0" xfId="0" applyFont="1" applyFill="1" applyBorder="1"/>
    <xf numFmtId="41" fontId="0" fillId="0" borderId="9" xfId="0" applyNumberFormat="1" applyFont="1" applyFill="1" applyBorder="1" applyAlignment="1"/>
    <xf numFmtId="41" fontId="0" fillId="0" borderId="10" xfId="0" applyNumberFormat="1" applyFont="1" applyFill="1" applyBorder="1" applyAlignment="1"/>
    <xf numFmtId="0" fontId="6" fillId="0" borderId="22" xfId="0" applyFont="1" applyFill="1" applyBorder="1" applyAlignment="1">
      <alignment horizontal="distributed" vertical="center" justifyLastLine="1"/>
    </xf>
    <xf numFmtId="0" fontId="16" fillId="0" borderId="22" xfId="0" applyFont="1" applyFill="1" applyBorder="1" applyAlignment="1">
      <alignment horizontal="distributed" vertical="center" wrapText="1"/>
    </xf>
    <xf numFmtId="0" fontId="16" fillId="0" borderId="9" xfId="0" applyFont="1" applyFill="1" applyBorder="1" applyAlignment="1">
      <alignment horizontal="distributed" vertical="center" wrapText="1"/>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distributed" vertical="center" wrapText="1" justifyLastLine="1"/>
    </xf>
    <xf numFmtId="0" fontId="5" fillId="0" borderId="8" xfId="0" applyFont="1" applyFill="1" applyBorder="1" applyAlignment="1">
      <alignment horizontal="distributed" vertical="center" wrapText="1" justifyLastLine="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2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distributed" vertical="center" wrapText="1" justifyLastLine="1"/>
    </xf>
    <xf numFmtId="0" fontId="5" fillId="0" borderId="9" xfId="0" applyFont="1" applyFill="1" applyBorder="1" applyAlignment="1">
      <alignment horizontal="distributed" vertical="center" justifyLastLine="1"/>
    </xf>
    <xf numFmtId="0" fontId="5" fillId="0" borderId="2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0"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6" fillId="0" borderId="3"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30" xfId="0" applyFont="1" applyFill="1" applyBorder="1" applyAlignment="1">
      <alignment horizontal="distributed" vertical="center" wrapText="1"/>
    </xf>
    <xf numFmtId="0" fontId="6" fillId="0" borderId="25" xfId="0" applyFont="1" applyFill="1" applyBorder="1" applyAlignment="1">
      <alignment horizontal="distributed" vertical="center" textRotation="255"/>
    </xf>
    <xf numFmtId="0" fontId="6" fillId="0" borderId="0" xfId="0" applyFont="1" applyFill="1" applyBorder="1" applyAlignment="1">
      <alignment horizontal="distributed" vertical="center" textRotation="255"/>
    </xf>
    <xf numFmtId="0" fontId="6" fillId="0" borderId="17" xfId="0" applyFont="1" applyFill="1" applyBorder="1" applyAlignment="1">
      <alignment horizontal="distributed" vertical="center" textRotation="255"/>
    </xf>
    <xf numFmtId="0" fontId="6" fillId="0" borderId="16"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14"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30" xfId="0" applyFont="1" applyFill="1" applyBorder="1" applyAlignment="1">
      <alignment horizontal="distributed" vertical="center"/>
    </xf>
    <xf numFmtId="0" fontId="6" fillId="0" borderId="19" xfId="0" applyFont="1" applyFill="1" applyBorder="1" applyAlignment="1">
      <alignment horizontal="distributed" vertical="center"/>
    </xf>
    <xf numFmtId="0" fontId="6" fillId="0" borderId="17"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25" xfId="0" applyFont="1" applyFill="1" applyBorder="1" applyAlignment="1">
      <alignment horizontal="center" vertical="distributed" textRotation="255" justifyLastLine="1"/>
    </xf>
    <xf numFmtId="0" fontId="6" fillId="0" borderId="0" xfId="0" applyFont="1" applyFill="1" applyBorder="1" applyAlignment="1">
      <alignment horizontal="center" vertical="distributed" textRotation="255" justifyLastLine="1"/>
    </xf>
    <xf numFmtId="0" fontId="6" fillId="0" borderId="17" xfId="0" applyFont="1" applyFill="1" applyBorder="1" applyAlignment="1">
      <alignment horizontal="center" vertical="distributed" textRotation="255" justifyLastLine="1"/>
    </xf>
    <xf numFmtId="0" fontId="6" fillId="0" borderId="31" xfId="0" applyFont="1" applyFill="1" applyBorder="1" applyAlignment="1">
      <alignment horizontal="distributed" vertical="center"/>
    </xf>
    <xf numFmtId="0" fontId="6" fillId="0" borderId="1"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19" xfId="0" applyFont="1" applyFill="1" applyBorder="1" applyAlignment="1">
      <alignment horizontal="distributed" vertical="center" wrapText="1"/>
    </xf>
    <xf numFmtId="0" fontId="6" fillId="0" borderId="17" xfId="0" applyFont="1" applyFill="1" applyBorder="1" applyAlignment="1">
      <alignment horizontal="distributed" vertical="center" wrapText="1"/>
    </xf>
    <xf numFmtId="0" fontId="6" fillId="0" borderId="24" xfId="0" applyFont="1" applyFill="1" applyBorder="1" applyAlignment="1">
      <alignment horizontal="distributed" vertical="center" wrapText="1"/>
    </xf>
    <xf numFmtId="0" fontId="6" fillId="0" borderId="1" xfId="0" applyFont="1" applyFill="1" applyBorder="1" applyAlignment="1">
      <alignment horizontal="distributed" vertical="center" textRotation="255"/>
    </xf>
    <xf numFmtId="0" fontId="13" fillId="0" borderId="31" xfId="0" applyFont="1" applyFill="1" applyBorder="1" applyAlignment="1">
      <alignment horizontal="distributed" vertical="center"/>
    </xf>
    <xf numFmtId="0" fontId="13" fillId="0" borderId="14" xfId="0" applyFont="1" applyFill="1" applyBorder="1" applyAlignment="1">
      <alignment horizontal="distributed" vertical="center"/>
    </xf>
    <xf numFmtId="0" fontId="13" fillId="0" borderId="19" xfId="0" applyFont="1" applyFill="1" applyBorder="1" applyAlignment="1">
      <alignment horizontal="distributed" vertical="center"/>
    </xf>
    <xf numFmtId="178" fontId="13" fillId="0" borderId="32" xfId="0" applyNumberFormat="1" applyFont="1" applyFill="1" applyBorder="1" applyAlignment="1">
      <alignment vertical="center"/>
    </xf>
    <xf numFmtId="178" fontId="13" fillId="0" borderId="34" xfId="0" applyNumberFormat="1" applyFont="1" applyFill="1" applyBorder="1" applyAlignment="1">
      <alignment vertical="center"/>
    </xf>
    <xf numFmtId="178" fontId="13" fillId="0" borderId="36" xfId="0" applyNumberFormat="1" applyFont="1" applyFill="1" applyBorder="1" applyAlignment="1">
      <alignment vertical="center"/>
    </xf>
    <xf numFmtId="178" fontId="13" fillId="0" borderId="33" xfId="0" applyNumberFormat="1" applyFont="1" applyFill="1" applyBorder="1" applyAlignment="1">
      <alignment vertical="center"/>
    </xf>
    <xf numFmtId="178" fontId="13" fillId="0" borderId="35" xfId="0" applyNumberFormat="1" applyFont="1" applyFill="1" applyBorder="1" applyAlignment="1">
      <alignment vertical="center"/>
    </xf>
    <xf numFmtId="178" fontId="13" fillId="0" borderId="37" xfId="0" applyNumberFormat="1" applyFont="1" applyFill="1" applyBorder="1" applyAlignment="1">
      <alignment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0"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4" xfId="0" applyFont="1" applyFill="1" applyBorder="1" applyAlignment="1">
      <alignment horizontal="distributed" vertical="center"/>
    </xf>
    <xf numFmtId="176" fontId="4" fillId="0" borderId="3" xfId="0" applyNumberFormat="1" applyFont="1" applyBorder="1" applyAlignment="1">
      <alignment horizontal="distributed" vertical="center"/>
    </xf>
    <xf numFmtId="178" fontId="4" fillId="0" borderId="3" xfId="2" applyNumberFormat="1" applyFont="1" applyFill="1" applyBorder="1" applyAlignment="1">
      <alignment vertical="center"/>
    </xf>
    <xf numFmtId="178" fontId="4" fillId="0" borderId="31" xfId="2" applyNumberFormat="1" applyFont="1" applyFill="1" applyBorder="1" applyAlignment="1">
      <alignment vertical="center"/>
    </xf>
    <xf numFmtId="0" fontId="6" fillId="0" borderId="17"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9" xfId="0" applyFont="1" applyFill="1" applyBorder="1" applyAlignment="1">
      <alignment horizontal="center" vertical="center"/>
    </xf>
    <xf numFmtId="176" fontId="4" fillId="0" borderId="13" xfId="0" applyNumberFormat="1" applyFont="1" applyBorder="1" applyAlignment="1">
      <alignment horizontal="distributed" vertical="center"/>
    </xf>
    <xf numFmtId="178" fontId="4" fillId="0" borderId="13" xfId="0" applyNumberFormat="1" applyFont="1" applyFill="1" applyBorder="1" applyAlignment="1" applyProtection="1">
      <alignment vertical="center"/>
      <protection locked="0"/>
    </xf>
    <xf numFmtId="178" fontId="4" fillId="0" borderId="14" xfId="0" applyNumberFormat="1" applyFont="1" applyFill="1" applyBorder="1" applyAlignment="1" applyProtection="1">
      <alignment vertical="center"/>
      <protection locked="0"/>
    </xf>
    <xf numFmtId="176" fontId="4" fillId="0" borderId="18" xfId="0" applyNumberFormat="1" applyFont="1" applyBorder="1" applyAlignment="1">
      <alignment horizontal="distributed" vertical="center"/>
    </xf>
    <xf numFmtId="179" fontId="4" fillId="0" borderId="18" xfId="0" applyNumberFormat="1" applyFont="1" applyFill="1" applyBorder="1" applyAlignment="1">
      <alignment vertical="center"/>
    </xf>
    <xf numFmtId="179" fontId="4" fillId="0" borderId="19" xfId="0" applyNumberFormat="1" applyFont="1" applyFill="1" applyBorder="1" applyAlignment="1">
      <alignment vertical="center"/>
    </xf>
    <xf numFmtId="178" fontId="4" fillId="0" borderId="13" xfId="0" applyNumberFormat="1" applyFont="1" applyFill="1" applyBorder="1" applyAlignment="1">
      <alignment vertical="center"/>
    </xf>
    <xf numFmtId="178" fontId="4" fillId="0" borderId="14" xfId="0" applyNumberFormat="1" applyFont="1" applyFill="1" applyBorder="1" applyAlignment="1">
      <alignment vertical="center"/>
    </xf>
    <xf numFmtId="176" fontId="4" fillId="0" borderId="18" xfId="0" applyNumberFormat="1" applyFont="1" applyFill="1" applyBorder="1" applyAlignment="1">
      <alignment horizontal="distributed" vertical="center"/>
    </xf>
    <xf numFmtId="0" fontId="6" fillId="0" borderId="31"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13" xfId="0" applyFont="1" applyFill="1" applyBorder="1" applyAlignment="1">
      <alignment horizontal="distributed" vertical="center"/>
    </xf>
    <xf numFmtId="0" fontId="4" fillId="0" borderId="8" xfId="0" applyFont="1" applyFill="1" applyBorder="1" applyAlignment="1">
      <alignment horizontal="distributed" vertical="center"/>
    </xf>
    <xf numFmtId="176" fontId="4" fillId="0" borderId="13" xfId="0" applyNumberFormat="1" applyFont="1" applyFill="1" applyBorder="1" applyAlignment="1">
      <alignment horizontal="distributed" vertical="center"/>
    </xf>
    <xf numFmtId="179" fontId="4" fillId="0" borderId="13" xfId="0" applyNumberFormat="1" applyFont="1" applyFill="1" applyBorder="1" applyAlignment="1">
      <alignment vertical="center"/>
    </xf>
    <xf numFmtId="179" fontId="4" fillId="0" borderId="14" xfId="0" applyNumberFormat="1" applyFont="1" applyFill="1" applyBorder="1" applyAlignment="1">
      <alignment vertical="center"/>
    </xf>
    <xf numFmtId="176" fontId="4" fillId="0" borderId="8" xfId="0" applyNumberFormat="1" applyFont="1" applyFill="1" applyBorder="1" applyAlignment="1">
      <alignment horizontal="distributed" vertical="center"/>
    </xf>
    <xf numFmtId="0" fontId="4" fillId="0" borderId="30" xfId="0" applyFont="1" applyFill="1" applyBorder="1" applyAlignment="1">
      <alignment vertical="center" textRotation="255"/>
    </xf>
    <xf numFmtId="0" fontId="4" fillId="0" borderId="13" xfId="0" applyFont="1" applyFill="1" applyBorder="1" applyAlignment="1">
      <alignment vertical="center" textRotation="255"/>
    </xf>
    <xf numFmtId="0" fontId="4" fillId="0" borderId="24" xfId="0" applyFont="1" applyFill="1" applyBorder="1" applyAlignment="1">
      <alignment vertical="center" textRotation="255"/>
    </xf>
    <xf numFmtId="0" fontId="4" fillId="0" borderId="18" xfId="0" applyFont="1" applyFill="1" applyBorder="1" applyAlignment="1">
      <alignment vertical="center" textRotation="255"/>
    </xf>
    <xf numFmtId="0" fontId="4" fillId="0" borderId="13" xfId="0" applyFont="1" applyFill="1" applyBorder="1" applyAlignment="1">
      <alignment horizontal="distributed" vertical="center" wrapText="1"/>
    </xf>
    <xf numFmtId="179" fontId="4" fillId="0" borderId="8" xfId="0" applyNumberFormat="1" applyFont="1" applyFill="1" applyBorder="1" applyAlignment="1">
      <alignment vertical="center"/>
    </xf>
    <xf numFmtId="179" fontId="4" fillId="0" borderId="15" xfId="0" applyNumberFormat="1" applyFont="1" applyFill="1" applyBorder="1" applyAlignment="1">
      <alignment vertical="center"/>
    </xf>
    <xf numFmtId="176" fontId="4" fillId="0" borderId="22" xfId="0" applyNumberFormat="1" applyFont="1" applyFill="1" applyBorder="1" applyAlignment="1">
      <alignment horizontal="distributed" vertical="center"/>
    </xf>
    <xf numFmtId="178" fontId="4" fillId="0" borderId="22" xfId="0" applyNumberFormat="1" applyFont="1" applyFill="1" applyBorder="1" applyAlignment="1">
      <alignment vertical="center"/>
    </xf>
    <xf numFmtId="178" fontId="4" fillId="0" borderId="16" xfId="0" applyNumberFormat="1" applyFont="1" applyFill="1" applyBorder="1" applyAlignment="1">
      <alignment vertical="center"/>
    </xf>
    <xf numFmtId="0" fontId="4" fillId="0" borderId="0" xfId="0" applyFont="1" applyFill="1" applyAlignment="1">
      <alignment shrinkToFit="1"/>
    </xf>
    <xf numFmtId="0" fontId="4" fillId="0" borderId="0" xfId="0" applyFont="1" applyFill="1" applyAlignment="1">
      <alignment vertical="center" wrapText="1"/>
    </xf>
    <xf numFmtId="0" fontId="0" fillId="0" borderId="0" xfId="0" applyAlignment="1"/>
    <xf numFmtId="0" fontId="0" fillId="0" borderId="0" xfId="0"/>
    <xf numFmtId="0" fontId="4" fillId="0" borderId="18" xfId="0" applyFont="1" applyFill="1" applyBorder="1" applyAlignment="1">
      <alignment horizontal="distributed" vertical="center"/>
    </xf>
    <xf numFmtId="0" fontId="0" fillId="0" borderId="30" xfId="0" applyBorder="1" applyAlignment="1">
      <alignment horizontal="distributed" vertical="center"/>
    </xf>
    <xf numFmtId="0" fontId="0" fillId="0" borderId="24" xfId="0" applyBorder="1" applyAlignment="1">
      <alignment horizontal="distributed"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distributed" textRotation="255" justifyLastLine="1"/>
    </xf>
    <xf numFmtId="0" fontId="0" fillId="0" borderId="12" xfId="0" applyFill="1" applyBorder="1" applyAlignment="1">
      <alignment vertical="distributed" textRotation="255" justifyLastLine="1"/>
    </xf>
    <xf numFmtId="0" fontId="0" fillId="0" borderId="26" xfId="0" applyFill="1" applyBorder="1" applyAlignment="1">
      <alignment vertical="distributed" textRotation="255" justifyLastLine="1"/>
    </xf>
    <xf numFmtId="0" fontId="5" fillId="0" borderId="9" xfId="0" applyFont="1" applyFill="1" applyBorder="1" applyAlignment="1">
      <alignment horizontal="distributed" vertical="distributed" textRotation="255" justifyLastLine="1"/>
    </xf>
    <xf numFmtId="0" fontId="0" fillId="0" borderId="9" xfId="0" applyFill="1" applyBorder="1" applyAlignment="1">
      <alignment vertical="distributed" textRotation="255" justifyLastLine="1"/>
    </xf>
    <xf numFmtId="0" fontId="0" fillId="0" borderId="23" xfId="0" applyBorder="1" applyAlignment="1">
      <alignment horizontal="distributed" vertical="center"/>
    </xf>
    <xf numFmtId="0" fontId="6" fillId="0" borderId="15" xfId="0" applyFont="1" applyFill="1" applyBorder="1" applyAlignment="1">
      <alignment horizontal="distributed" vertical="center"/>
    </xf>
    <xf numFmtId="0" fontId="0" fillId="0" borderId="7" xfId="0" applyBorder="1" applyAlignment="1">
      <alignment horizontal="distributed" vertical="center"/>
    </xf>
    <xf numFmtId="0" fontId="5" fillId="0" borderId="22" xfId="0" applyFont="1"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8" xfId="0" applyFill="1" applyBorder="1" applyAlignment="1">
      <alignment horizontal="center" vertical="center" textRotation="255"/>
    </xf>
    <xf numFmtId="0" fontId="5" fillId="0" borderId="0" xfId="0" applyFont="1" applyFill="1" applyBorder="1" applyAlignment="1">
      <alignment horizontal="distributed"/>
    </xf>
    <xf numFmtId="0" fontId="5" fillId="0" borderId="11" xfId="0" applyFont="1" applyFill="1" applyBorder="1" applyAlignment="1">
      <alignment horizontal="left"/>
    </xf>
    <xf numFmtId="0" fontId="5" fillId="0" borderId="12" xfId="0" applyFont="1" applyFill="1" applyBorder="1" applyAlignment="1">
      <alignment horizontal="left"/>
    </xf>
    <xf numFmtId="0" fontId="6" fillId="0" borderId="3" xfId="0" applyFont="1" applyFill="1" applyBorder="1" applyAlignment="1">
      <alignment horizontal="distributed" vertical="center" wrapText="1" justifyLastLine="1"/>
    </xf>
    <xf numFmtId="0" fontId="6" fillId="0" borderId="8" xfId="0" applyFont="1" applyFill="1" applyBorder="1" applyAlignment="1">
      <alignment horizontal="distributed" vertical="center" wrapText="1"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5" fillId="0" borderId="11" xfId="0" applyFont="1" applyFill="1" applyBorder="1" applyAlignment="1">
      <alignment horizontal="distributed" justifyLastLine="1"/>
    </xf>
    <xf numFmtId="0" fontId="5" fillId="0" borderId="12" xfId="0" applyFont="1" applyFill="1" applyBorder="1" applyAlignment="1">
      <alignment horizontal="distributed" justifyLastLine="1"/>
    </xf>
    <xf numFmtId="0" fontId="6" fillId="0" borderId="20" xfId="0" applyFont="1" applyFill="1" applyBorder="1" applyAlignment="1">
      <alignment horizontal="distributed" vertical="center" wrapText="1" justifyLastLine="1"/>
    </xf>
    <xf numFmtId="0" fontId="6" fillId="0" borderId="9"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41" fontId="1" fillId="0" borderId="0" xfId="0" applyNumberFormat="1" applyFont="1" applyFill="1" applyBorder="1" applyAlignment="1">
      <alignment horizontal="center" vertical="center"/>
    </xf>
    <xf numFmtId="41" fontId="1" fillId="0" borderId="17" xfId="0" applyNumberFormat="1" applyFont="1" applyFill="1" applyBorder="1" applyAlignment="1">
      <alignment horizontal="center" vertical="center"/>
    </xf>
    <xf numFmtId="41" fontId="1" fillId="0" borderId="25" xfId="0" applyNumberFormat="1" applyFont="1" applyFill="1" applyBorder="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0" fontId="9" fillId="0" borderId="17" xfId="0" applyFont="1" applyFill="1" applyBorder="1" applyAlignment="1">
      <alignment horizontal="distributed" vertical="center"/>
    </xf>
  </cellXfs>
  <cellStyles count="4">
    <cellStyle name="パーセント 2" xfId="1"/>
    <cellStyle name="桁区切り 2" xfId="2"/>
    <cellStyle name="標準" xfId="0" builtinId="0"/>
    <cellStyle name="標準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a:extLst>
            <a:ext uri="{FF2B5EF4-FFF2-40B4-BE49-F238E27FC236}">
              <a16:creationId xmlns="" xmlns:a16="http://schemas.microsoft.com/office/drawing/2014/main" id="{00000000-0008-0000-0000-000002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a:extLst>
            <a:ext uri="{FF2B5EF4-FFF2-40B4-BE49-F238E27FC236}">
              <a16:creationId xmlns="" xmlns:a16="http://schemas.microsoft.com/office/drawing/2014/main" id="{00000000-0008-0000-0000-000003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a:extLst>
            <a:ext uri="{FF2B5EF4-FFF2-40B4-BE49-F238E27FC236}">
              <a16:creationId xmlns="" xmlns:a16="http://schemas.microsoft.com/office/drawing/2014/main" id="{00000000-0008-0000-0000-000004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a:extLst>
            <a:ext uri="{FF2B5EF4-FFF2-40B4-BE49-F238E27FC236}">
              <a16:creationId xmlns="" xmlns:a16="http://schemas.microsoft.com/office/drawing/2014/main" id="{00000000-0008-0000-0000-000005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a:extLst>
            <a:ext uri="{FF2B5EF4-FFF2-40B4-BE49-F238E27FC236}">
              <a16:creationId xmlns="" xmlns:a16="http://schemas.microsoft.com/office/drawing/2014/main" id="{00000000-0008-0000-0000-000006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a:extLst>
            <a:ext uri="{FF2B5EF4-FFF2-40B4-BE49-F238E27FC236}">
              <a16:creationId xmlns="" xmlns:a16="http://schemas.microsoft.com/office/drawing/2014/main" id="{00000000-0008-0000-0000-000007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a:extLst>
            <a:ext uri="{FF2B5EF4-FFF2-40B4-BE49-F238E27FC236}">
              <a16:creationId xmlns="" xmlns:a16="http://schemas.microsoft.com/office/drawing/2014/main" id="{00000000-0008-0000-0000-000008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a:extLst>
            <a:ext uri="{FF2B5EF4-FFF2-40B4-BE49-F238E27FC236}">
              <a16:creationId xmlns="" xmlns:a16="http://schemas.microsoft.com/office/drawing/2014/main" id="{00000000-0008-0000-0000-000009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a:extLst>
            <a:ext uri="{FF2B5EF4-FFF2-40B4-BE49-F238E27FC236}">
              <a16:creationId xmlns="" xmlns:a16="http://schemas.microsoft.com/office/drawing/2014/main" id="{00000000-0008-0000-0000-00000A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a:extLst>
            <a:ext uri="{FF2B5EF4-FFF2-40B4-BE49-F238E27FC236}">
              <a16:creationId xmlns="" xmlns:a16="http://schemas.microsoft.com/office/drawing/2014/main" id="{00000000-0008-0000-0000-00000B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a:extLst>
            <a:ext uri="{FF2B5EF4-FFF2-40B4-BE49-F238E27FC236}">
              <a16:creationId xmlns="" xmlns:a16="http://schemas.microsoft.com/office/drawing/2014/main" id="{00000000-0008-0000-0000-00000C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a:extLst>
            <a:ext uri="{FF2B5EF4-FFF2-40B4-BE49-F238E27FC236}">
              <a16:creationId xmlns="" xmlns:a16="http://schemas.microsoft.com/office/drawing/2014/main" id="{00000000-0008-0000-0000-00000D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a:extLst>
            <a:ext uri="{FF2B5EF4-FFF2-40B4-BE49-F238E27FC236}">
              <a16:creationId xmlns="" xmlns:a16="http://schemas.microsoft.com/office/drawing/2014/main" id="{00000000-0008-0000-0000-00000E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a:extLst>
            <a:ext uri="{FF2B5EF4-FFF2-40B4-BE49-F238E27FC236}">
              <a16:creationId xmlns="" xmlns:a16="http://schemas.microsoft.com/office/drawing/2014/main" id="{00000000-0008-0000-0000-00000F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a:extLst>
            <a:ext uri="{FF2B5EF4-FFF2-40B4-BE49-F238E27FC236}">
              <a16:creationId xmlns="" xmlns:a16="http://schemas.microsoft.com/office/drawing/2014/main" id="{00000000-0008-0000-0000-000010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a:extLst>
            <a:ext uri="{FF2B5EF4-FFF2-40B4-BE49-F238E27FC236}">
              <a16:creationId xmlns="" xmlns:a16="http://schemas.microsoft.com/office/drawing/2014/main" id="{00000000-0008-0000-0000-000011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a:extLst>
            <a:ext uri="{FF2B5EF4-FFF2-40B4-BE49-F238E27FC236}">
              <a16:creationId xmlns="" xmlns:a16="http://schemas.microsoft.com/office/drawing/2014/main" id="{00000000-0008-0000-0000-00001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a:extLst>
            <a:ext uri="{FF2B5EF4-FFF2-40B4-BE49-F238E27FC236}">
              <a16:creationId xmlns="" xmlns:a16="http://schemas.microsoft.com/office/drawing/2014/main" id="{00000000-0008-0000-0000-00001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a:extLst>
            <a:ext uri="{FF2B5EF4-FFF2-40B4-BE49-F238E27FC236}">
              <a16:creationId xmlns="" xmlns:a16="http://schemas.microsoft.com/office/drawing/2014/main" id="{00000000-0008-0000-0000-00001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a:extLst>
            <a:ext uri="{FF2B5EF4-FFF2-40B4-BE49-F238E27FC236}">
              <a16:creationId xmlns="" xmlns:a16="http://schemas.microsoft.com/office/drawing/2014/main" id="{00000000-0008-0000-0000-00001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a:extLst>
            <a:ext uri="{FF2B5EF4-FFF2-40B4-BE49-F238E27FC236}">
              <a16:creationId xmlns="" xmlns:a16="http://schemas.microsoft.com/office/drawing/2014/main" id="{00000000-0008-0000-0000-00001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a:extLst>
            <a:ext uri="{FF2B5EF4-FFF2-40B4-BE49-F238E27FC236}">
              <a16:creationId xmlns="" xmlns:a16="http://schemas.microsoft.com/office/drawing/2014/main" id="{00000000-0008-0000-0000-00001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a:extLst>
            <a:ext uri="{FF2B5EF4-FFF2-40B4-BE49-F238E27FC236}">
              <a16:creationId xmlns="" xmlns:a16="http://schemas.microsoft.com/office/drawing/2014/main" id="{00000000-0008-0000-0000-00001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a:extLst>
            <a:ext uri="{FF2B5EF4-FFF2-40B4-BE49-F238E27FC236}">
              <a16:creationId xmlns="" xmlns:a16="http://schemas.microsoft.com/office/drawing/2014/main" id="{00000000-0008-0000-0000-00001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a:extLst>
            <a:ext uri="{FF2B5EF4-FFF2-40B4-BE49-F238E27FC236}">
              <a16:creationId xmlns="" xmlns:a16="http://schemas.microsoft.com/office/drawing/2014/main" id="{00000000-0008-0000-0000-00001A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a:extLst>
            <a:ext uri="{FF2B5EF4-FFF2-40B4-BE49-F238E27FC236}">
              <a16:creationId xmlns="" xmlns:a16="http://schemas.microsoft.com/office/drawing/2014/main" id="{00000000-0008-0000-0000-00001B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a:extLst>
            <a:ext uri="{FF2B5EF4-FFF2-40B4-BE49-F238E27FC236}">
              <a16:creationId xmlns="" xmlns:a16="http://schemas.microsoft.com/office/drawing/2014/main" id="{00000000-0008-0000-0000-00001C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a:extLst>
            <a:ext uri="{FF2B5EF4-FFF2-40B4-BE49-F238E27FC236}">
              <a16:creationId xmlns="" xmlns:a16="http://schemas.microsoft.com/office/drawing/2014/main" id="{00000000-0008-0000-0000-00001D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a:extLst>
            <a:ext uri="{FF2B5EF4-FFF2-40B4-BE49-F238E27FC236}">
              <a16:creationId xmlns="" xmlns:a16="http://schemas.microsoft.com/office/drawing/2014/main" id="{00000000-0008-0000-0000-00001E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a:extLst>
            <a:ext uri="{FF2B5EF4-FFF2-40B4-BE49-F238E27FC236}">
              <a16:creationId xmlns="" xmlns:a16="http://schemas.microsoft.com/office/drawing/2014/main" id="{00000000-0008-0000-0000-00001F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a:extLst>
            <a:ext uri="{FF2B5EF4-FFF2-40B4-BE49-F238E27FC236}">
              <a16:creationId xmlns="" xmlns:a16="http://schemas.microsoft.com/office/drawing/2014/main" id="{00000000-0008-0000-0000-000020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a:extLst>
            <a:ext uri="{FF2B5EF4-FFF2-40B4-BE49-F238E27FC236}">
              <a16:creationId xmlns="" xmlns:a16="http://schemas.microsoft.com/office/drawing/2014/main" id="{00000000-0008-0000-0000-000021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a:extLst>
            <a:ext uri="{FF2B5EF4-FFF2-40B4-BE49-F238E27FC236}">
              <a16:creationId xmlns="" xmlns:a16="http://schemas.microsoft.com/office/drawing/2014/main" id="{00000000-0008-0000-0000-00002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a:extLst>
            <a:ext uri="{FF2B5EF4-FFF2-40B4-BE49-F238E27FC236}">
              <a16:creationId xmlns="" xmlns:a16="http://schemas.microsoft.com/office/drawing/2014/main" id="{00000000-0008-0000-0000-00002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a:extLst>
            <a:ext uri="{FF2B5EF4-FFF2-40B4-BE49-F238E27FC236}">
              <a16:creationId xmlns="" xmlns:a16="http://schemas.microsoft.com/office/drawing/2014/main" id="{00000000-0008-0000-0000-00002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a:extLst>
            <a:ext uri="{FF2B5EF4-FFF2-40B4-BE49-F238E27FC236}">
              <a16:creationId xmlns="" xmlns:a16="http://schemas.microsoft.com/office/drawing/2014/main" id="{00000000-0008-0000-0000-00002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a:extLst>
            <a:ext uri="{FF2B5EF4-FFF2-40B4-BE49-F238E27FC236}">
              <a16:creationId xmlns="" xmlns:a16="http://schemas.microsoft.com/office/drawing/2014/main" id="{00000000-0008-0000-0000-00002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a:extLst>
            <a:ext uri="{FF2B5EF4-FFF2-40B4-BE49-F238E27FC236}">
              <a16:creationId xmlns="" xmlns:a16="http://schemas.microsoft.com/office/drawing/2014/main" id="{00000000-0008-0000-0000-00002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a:extLst>
            <a:ext uri="{FF2B5EF4-FFF2-40B4-BE49-F238E27FC236}">
              <a16:creationId xmlns="" xmlns:a16="http://schemas.microsoft.com/office/drawing/2014/main" id="{00000000-0008-0000-0000-00002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a:extLst>
            <a:ext uri="{FF2B5EF4-FFF2-40B4-BE49-F238E27FC236}">
              <a16:creationId xmlns="" xmlns:a16="http://schemas.microsoft.com/office/drawing/2014/main" id="{00000000-0008-0000-0000-00002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a:extLst>
            <a:ext uri="{FF2B5EF4-FFF2-40B4-BE49-F238E27FC236}">
              <a16:creationId xmlns="" xmlns:a16="http://schemas.microsoft.com/office/drawing/2014/main"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a:extLst>
            <a:ext uri="{FF2B5EF4-FFF2-40B4-BE49-F238E27FC236}">
              <a16:creationId xmlns="" xmlns:a16="http://schemas.microsoft.com/office/drawing/2014/main"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a:extLst>
            <a:ext uri="{FF2B5EF4-FFF2-40B4-BE49-F238E27FC236}">
              <a16:creationId xmlns="" xmlns:a16="http://schemas.microsoft.com/office/drawing/2014/main"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a:extLst>
            <a:ext uri="{FF2B5EF4-FFF2-40B4-BE49-F238E27FC236}">
              <a16:creationId xmlns="" xmlns:a16="http://schemas.microsoft.com/office/drawing/2014/main"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a:extLst>
            <a:ext uri="{FF2B5EF4-FFF2-40B4-BE49-F238E27FC236}">
              <a16:creationId xmlns="" xmlns:a16="http://schemas.microsoft.com/office/drawing/2014/main"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a:extLst>
            <a:ext uri="{FF2B5EF4-FFF2-40B4-BE49-F238E27FC236}">
              <a16:creationId xmlns="" xmlns:a16="http://schemas.microsoft.com/office/drawing/2014/main"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a:extLst>
            <a:ext uri="{FF2B5EF4-FFF2-40B4-BE49-F238E27FC236}">
              <a16:creationId xmlns="" xmlns:a16="http://schemas.microsoft.com/office/drawing/2014/main" id="{00000000-0008-0000-0000-000030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a:extLst>
            <a:ext uri="{FF2B5EF4-FFF2-40B4-BE49-F238E27FC236}">
              <a16:creationId xmlns="" xmlns:a16="http://schemas.microsoft.com/office/drawing/2014/main"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a:extLst>
            <a:ext uri="{FF2B5EF4-FFF2-40B4-BE49-F238E27FC236}">
              <a16:creationId xmlns="" xmlns:a16="http://schemas.microsoft.com/office/drawing/2014/main"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a:extLst>
            <a:ext uri="{FF2B5EF4-FFF2-40B4-BE49-F238E27FC236}">
              <a16:creationId xmlns="" xmlns:a16="http://schemas.microsoft.com/office/drawing/2014/main"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a:extLst>
            <a:ext uri="{FF2B5EF4-FFF2-40B4-BE49-F238E27FC236}">
              <a16:creationId xmlns="" xmlns:a16="http://schemas.microsoft.com/office/drawing/2014/main"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a:extLst>
            <a:ext uri="{FF2B5EF4-FFF2-40B4-BE49-F238E27FC236}">
              <a16:creationId xmlns="" xmlns:a16="http://schemas.microsoft.com/office/drawing/2014/main"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a:extLst>
            <a:ext uri="{FF2B5EF4-FFF2-40B4-BE49-F238E27FC236}">
              <a16:creationId xmlns="" xmlns:a16="http://schemas.microsoft.com/office/drawing/2014/main"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a:extLst>
            <a:ext uri="{FF2B5EF4-FFF2-40B4-BE49-F238E27FC236}">
              <a16:creationId xmlns="" xmlns:a16="http://schemas.microsoft.com/office/drawing/2014/main"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a:extLst>
            <a:ext uri="{FF2B5EF4-FFF2-40B4-BE49-F238E27FC236}">
              <a16:creationId xmlns="" xmlns:a16="http://schemas.microsoft.com/office/drawing/2014/main"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a:extLst>
            <a:ext uri="{FF2B5EF4-FFF2-40B4-BE49-F238E27FC236}">
              <a16:creationId xmlns="" xmlns:a16="http://schemas.microsoft.com/office/drawing/2014/main"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a:extLst>
            <a:ext uri="{FF2B5EF4-FFF2-40B4-BE49-F238E27FC236}">
              <a16:creationId xmlns="" xmlns:a16="http://schemas.microsoft.com/office/drawing/2014/main"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a:extLst>
            <a:ext uri="{FF2B5EF4-FFF2-40B4-BE49-F238E27FC236}">
              <a16:creationId xmlns="" xmlns:a16="http://schemas.microsoft.com/office/drawing/2014/main"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a:extLst>
            <a:ext uri="{FF2B5EF4-FFF2-40B4-BE49-F238E27FC236}">
              <a16:creationId xmlns="" xmlns:a16="http://schemas.microsoft.com/office/drawing/2014/main"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a:extLst>
            <a:ext uri="{FF2B5EF4-FFF2-40B4-BE49-F238E27FC236}">
              <a16:creationId xmlns="" xmlns:a16="http://schemas.microsoft.com/office/drawing/2014/main"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a:extLst>
            <a:ext uri="{FF2B5EF4-FFF2-40B4-BE49-F238E27FC236}">
              <a16:creationId xmlns="" xmlns:a16="http://schemas.microsoft.com/office/drawing/2014/main"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a:extLst>
            <a:ext uri="{FF2B5EF4-FFF2-40B4-BE49-F238E27FC236}">
              <a16:creationId xmlns="" xmlns:a16="http://schemas.microsoft.com/office/drawing/2014/main"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a:extLst>
            <a:ext uri="{FF2B5EF4-FFF2-40B4-BE49-F238E27FC236}">
              <a16:creationId xmlns="" xmlns:a16="http://schemas.microsoft.com/office/drawing/2014/main"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a:extLst>
            <a:ext uri="{FF2B5EF4-FFF2-40B4-BE49-F238E27FC236}">
              <a16:creationId xmlns="" xmlns:a16="http://schemas.microsoft.com/office/drawing/2014/main"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a:extLst>
            <a:ext uri="{FF2B5EF4-FFF2-40B4-BE49-F238E27FC236}">
              <a16:creationId xmlns="" xmlns:a16="http://schemas.microsoft.com/office/drawing/2014/main"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a:extLst>
            <a:ext uri="{FF2B5EF4-FFF2-40B4-BE49-F238E27FC236}">
              <a16:creationId xmlns="" xmlns:a16="http://schemas.microsoft.com/office/drawing/2014/main"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a:extLst>
            <a:ext uri="{FF2B5EF4-FFF2-40B4-BE49-F238E27FC236}">
              <a16:creationId xmlns="" xmlns:a16="http://schemas.microsoft.com/office/drawing/2014/main"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a:extLst>
            <a:ext uri="{FF2B5EF4-FFF2-40B4-BE49-F238E27FC236}">
              <a16:creationId xmlns="" xmlns:a16="http://schemas.microsoft.com/office/drawing/2014/main"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a:extLst>
            <a:ext uri="{FF2B5EF4-FFF2-40B4-BE49-F238E27FC236}">
              <a16:creationId xmlns="" xmlns:a16="http://schemas.microsoft.com/office/drawing/2014/main"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a:extLst>
            <a:ext uri="{FF2B5EF4-FFF2-40B4-BE49-F238E27FC236}">
              <a16:creationId xmlns="" xmlns:a16="http://schemas.microsoft.com/office/drawing/2014/main"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a:extLst>
            <a:ext uri="{FF2B5EF4-FFF2-40B4-BE49-F238E27FC236}">
              <a16:creationId xmlns="" xmlns:a16="http://schemas.microsoft.com/office/drawing/2014/main"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a:extLst>
            <a:ext uri="{FF2B5EF4-FFF2-40B4-BE49-F238E27FC236}">
              <a16:creationId xmlns="" xmlns:a16="http://schemas.microsoft.com/office/drawing/2014/main"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a:extLst>
            <a:ext uri="{FF2B5EF4-FFF2-40B4-BE49-F238E27FC236}">
              <a16:creationId xmlns="" xmlns:a16="http://schemas.microsoft.com/office/drawing/2014/main"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a:extLst>
            <a:ext uri="{FF2B5EF4-FFF2-40B4-BE49-F238E27FC236}">
              <a16:creationId xmlns="" xmlns:a16="http://schemas.microsoft.com/office/drawing/2014/main"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a:extLst>
            <a:ext uri="{FF2B5EF4-FFF2-40B4-BE49-F238E27FC236}">
              <a16:creationId xmlns="" xmlns:a16="http://schemas.microsoft.com/office/drawing/2014/main"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a:extLst>
            <a:ext uri="{FF2B5EF4-FFF2-40B4-BE49-F238E27FC236}">
              <a16:creationId xmlns="" xmlns:a16="http://schemas.microsoft.com/office/drawing/2014/main"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a:extLst>
            <a:ext uri="{FF2B5EF4-FFF2-40B4-BE49-F238E27FC236}">
              <a16:creationId xmlns="" xmlns:a16="http://schemas.microsoft.com/office/drawing/2014/main"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a:extLst>
            <a:ext uri="{FF2B5EF4-FFF2-40B4-BE49-F238E27FC236}">
              <a16:creationId xmlns="" xmlns:a16="http://schemas.microsoft.com/office/drawing/2014/main"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a:extLst>
            <a:ext uri="{FF2B5EF4-FFF2-40B4-BE49-F238E27FC236}">
              <a16:creationId xmlns="" xmlns:a16="http://schemas.microsoft.com/office/drawing/2014/main"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a:extLst>
            <a:ext uri="{FF2B5EF4-FFF2-40B4-BE49-F238E27FC236}">
              <a16:creationId xmlns="" xmlns:a16="http://schemas.microsoft.com/office/drawing/2014/main"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a:extLst>
            <a:ext uri="{FF2B5EF4-FFF2-40B4-BE49-F238E27FC236}">
              <a16:creationId xmlns="" xmlns:a16="http://schemas.microsoft.com/office/drawing/2014/main"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a:extLst>
            <a:ext uri="{FF2B5EF4-FFF2-40B4-BE49-F238E27FC236}">
              <a16:creationId xmlns="" xmlns:a16="http://schemas.microsoft.com/office/drawing/2014/main"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a:extLst>
            <a:ext uri="{FF2B5EF4-FFF2-40B4-BE49-F238E27FC236}">
              <a16:creationId xmlns="" xmlns:a16="http://schemas.microsoft.com/office/drawing/2014/main"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a:extLst>
            <a:ext uri="{FF2B5EF4-FFF2-40B4-BE49-F238E27FC236}">
              <a16:creationId xmlns="" xmlns:a16="http://schemas.microsoft.com/office/drawing/2014/main"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a:extLst>
            <a:ext uri="{FF2B5EF4-FFF2-40B4-BE49-F238E27FC236}">
              <a16:creationId xmlns="" xmlns:a16="http://schemas.microsoft.com/office/drawing/2014/main"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a:extLst>
            <a:ext uri="{FF2B5EF4-FFF2-40B4-BE49-F238E27FC236}">
              <a16:creationId xmlns="" xmlns:a16="http://schemas.microsoft.com/office/drawing/2014/main"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a:extLst>
            <a:ext uri="{FF2B5EF4-FFF2-40B4-BE49-F238E27FC236}">
              <a16:creationId xmlns="" xmlns:a16="http://schemas.microsoft.com/office/drawing/2014/main"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a:extLst>
            <a:ext uri="{FF2B5EF4-FFF2-40B4-BE49-F238E27FC236}">
              <a16:creationId xmlns="" xmlns:a16="http://schemas.microsoft.com/office/drawing/2014/main"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a:extLst>
            <a:ext uri="{FF2B5EF4-FFF2-40B4-BE49-F238E27FC236}">
              <a16:creationId xmlns="" xmlns:a16="http://schemas.microsoft.com/office/drawing/2014/main"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a:extLst>
            <a:ext uri="{FF2B5EF4-FFF2-40B4-BE49-F238E27FC236}">
              <a16:creationId xmlns="" xmlns:a16="http://schemas.microsoft.com/office/drawing/2014/main"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a:extLst>
            <a:ext uri="{FF2B5EF4-FFF2-40B4-BE49-F238E27FC236}">
              <a16:creationId xmlns="" xmlns:a16="http://schemas.microsoft.com/office/drawing/2014/main"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a:extLst>
            <a:ext uri="{FF2B5EF4-FFF2-40B4-BE49-F238E27FC236}">
              <a16:creationId xmlns="" xmlns:a16="http://schemas.microsoft.com/office/drawing/2014/main"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a:extLst>
            <a:ext uri="{FF2B5EF4-FFF2-40B4-BE49-F238E27FC236}">
              <a16:creationId xmlns="" xmlns:a16="http://schemas.microsoft.com/office/drawing/2014/main"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a:extLst>
            <a:ext uri="{FF2B5EF4-FFF2-40B4-BE49-F238E27FC236}">
              <a16:creationId xmlns="" xmlns:a16="http://schemas.microsoft.com/office/drawing/2014/main"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a:extLst>
            <a:ext uri="{FF2B5EF4-FFF2-40B4-BE49-F238E27FC236}">
              <a16:creationId xmlns="" xmlns:a16="http://schemas.microsoft.com/office/drawing/2014/main"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a:extLst>
            <a:ext uri="{FF2B5EF4-FFF2-40B4-BE49-F238E27FC236}">
              <a16:creationId xmlns="" xmlns:a16="http://schemas.microsoft.com/office/drawing/2014/main"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3"/>
  <sheetViews>
    <sheetView tabSelected="1" workbookViewId="0">
      <selection activeCell="B7" sqref="B7:J12"/>
    </sheetView>
  </sheetViews>
  <sheetFormatPr defaultRowHeight="13.5"/>
  <cols>
    <col min="1" max="1" width="21.125" style="3" customWidth="1"/>
    <col min="2" max="2" width="7.25" style="3" customWidth="1"/>
    <col min="3" max="3" width="7.625" style="3" customWidth="1"/>
    <col min="4" max="10" width="7.25" style="3" customWidth="1"/>
    <col min="11" max="16384" width="9" style="3"/>
  </cols>
  <sheetData>
    <row r="1" spans="1:11" ht="19.5" customHeight="1">
      <c r="A1" s="75" t="s">
        <v>96</v>
      </c>
    </row>
    <row r="2" spans="1:11" ht="18.75" customHeight="1">
      <c r="A2" s="1" t="s">
        <v>97</v>
      </c>
    </row>
    <row r="3" spans="1:11">
      <c r="A3" s="39" t="s">
        <v>98</v>
      </c>
      <c r="J3" s="7" t="s">
        <v>215</v>
      </c>
    </row>
    <row r="4" spans="1:11" ht="20.25" customHeight="1">
      <c r="A4" s="170" t="s">
        <v>99</v>
      </c>
      <c r="B4" s="172" t="s">
        <v>100</v>
      </c>
      <c r="C4" s="174" t="s">
        <v>101</v>
      </c>
      <c r="D4" s="176" t="s">
        <v>102</v>
      </c>
      <c r="E4" s="177"/>
      <c r="F4" s="177"/>
      <c r="G4" s="177"/>
      <c r="H4" s="177"/>
      <c r="I4" s="177"/>
      <c r="J4" s="177"/>
    </row>
    <row r="5" spans="1:11" ht="29.25" customHeight="1">
      <c r="A5" s="171"/>
      <c r="B5" s="173"/>
      <c r="C5" s="175"/>
      <c r="D5" s="155" t="s">
        <v>58</v>
      </c>
      <c r="E5" s="155" t="s">
        <v>103</v>
      </c>
      <c r="F5" s="155" t="s">
        <v>104</v>
      </c>
      <c r="G5" s="76" t="s">
        <v>105</v>
      </c>
      <c r="H5" s="155" t="s">
        <v>106</v>
      </c>
      <c r="I5" s="155" t="s">
        <v>107</v>
      </c>
      <c r="J5" s="77" t="s">
        <v>108</v>
      </c>
    </row>
    <row r="6" spans="1:11" ht="24" customHeight="1">
      <c r="A6" s="156" t="s">
        <v>109</v>
      </c>
      <c r="B6" s="78">
        <f>SUM(B7:B12)</f>
        <v>727</v>
      </c>
      <c r="C6" s="78">
        <f>SUM(C7:C12)</f>
        <v>27975</v>
      </c>
      <c r="D6" s="78">
        <f>SUM(D7:D12)</f>
        <v>2246</v>
      </c>
      <c r="E6" s="78">
        <f>SUM(E7:E12)</f>
        <v>61</v>
      </c>
      <c r="F6" s="78">
        <f t="shared" ref="F6:J6" si="0">SUM(F7:F12)</f>
        <v>40</v>
      </c>
      <c r="G6" s="78">
        <f t="shared" si="0"/>
        <v>15</v>
      </c>
      <c r="H6" s="78">
        <f t="shared" si="0"/>
        <v>514</v>
      </c>
      <c r="I6" s="78">
        <f t="shared" si="0"/>
        <v>566</v>
      </c>
      <c r="J6" s="79">
        <f t="shared" si="0"/>
        <v>1050</v>
      </c>
    </row>
    <row r="7" spans="1:11" ht="24" customHeight="1">
      <c r="A7" s="80" t="s">
        <v>110</v>
      </c>
      <c r="B7" s="81">
        <v>655</v>
      </c>
      <c r="C7" s="81">
        <v>24694</v>
      </c>
      <c r="D7" s="81">
        <v>2022</v>
      </c>
      <c r="E7" s="81">
        <v>10</v>
      </c>
      <c r="F7" s="81">
        <v>25</v>
      </c>
      <c r="G7" s="81">
        <v>10</v>
      </c>
      <c r="H7" s="81">
        <v>437</v>
      </c>
      <c r="I7" s="81">
        <v>563</v>
      </c>
      <c r="J7" s="82">
        <v>977</v>
      </c>
      <c r="K7" s="83"/>
    </row>
    <row r="8" spans="1:11" ht="24" customHeight="1">
      <c r="A8" s="84" t="s">
        <v>111</v>
      </c>
      <c r="B8" s="85">
        <v>10</v>
      </c>
      <c r="C8" s="85">
        <v>245</v>
      </c>
      <c r="D8" s="85">
        <v>38</v>
      </c>
      <c r="E8" s="85">
        <v>0</v>
      </c>
      <c r="F8" s="85">
        <v>15</v>
      </c>
      <c r="G8" s="85">
        <v>4</v>
      </c>
      <c r="H8" s="85">
        <v>10</v>
      </c>
      <c r="I8" s="85">
        <v>0</v>
      </c>
      <c r="J8" s="86">
        <v>9</v>
      </c>
      <c r="K8" s="83"/>
    </row>
    <row r="9" spans="1:11" ht="24" customHeight="1">
      <c r="A9" s="87" t="s">
        <v>112</v>
      </c>
      <c r="B9" s="85">
        <v>2</v>
      </c>
      <c r="C9" s="85">
        <v>150</v>
      </c>
      <c r="D9" s="85">
        <v>6</v>
      </c>
      <c r="E9" s="85">
        <v>2</v>
      </c>
      <c r="F9" s="85">
        <v>0</v>
      </c>
      <c r="G9" s="85">
        <v>0</v>
      </c>
      <c r="H9" s="85">
        <v>4</v>
      </c>
      <c r="I9" s="85">
        <v>0</v>
      </c>
      <c r="J9" s="86">
        <v>0</v>
      </c>
      <c r="K9" s="83"/>
    </row>
    <row r="10" spans="1:11" ht="24" customHeight="1">
      <c r="A10" s="87" t="s">
        <v>113</v>
      </c>
      <c r="B10" s="85">
        <v>0</v>
      </c>
      <c r="C10" s="85">
        <v>0</v>
      </c>
      <c r="D10" s="85">
        <v>0</v>
      </c>
      <c r="E10" s="85">
        <v>0</v>
      </c>
      <c r="F10" s="85">
        <v>0</v>
      </c>
      <c r="G10" s="85">
        <v>0</v>
      </c>
      <c r="H10" s="85">
        <v>0</v>
      </c>
      <c r="I10" s="85">
        <v>0</v>
      </c>
      <c r="J10" s="86">
        <v>0</v>
      </c>
      <c r="K10" s="83"/>
    </row>
    <row r="11" spans="1:11" ht="24" customHeight="1">
      <c r="A11" s="84" t="s">
        <v>114</v>
      </c>
      <c r="B11" s="85">
        <v>50</v>
      </c>
      <c r="C11" s="85">
        <v>2458</v>
      </c>
      <c r="D11" s="85">
        <v>154</v>
      </c>
      <c r="E11" s="85">
        <v>49</v>
      </c>
      <c r="F11" s="85">
        <v>0</v>
      </c>
      <c r="G11" s="85">
        <v>1</v>
      </c>
      <c r="H11" s="85">
        <v>55</v>
      </c>
      <c r="I11" s="85">
        <v>2</v>
      </c>
      <c r="J11" s="86">
        <v>47</v>
      </c>
      <c r="K11" s="83"/>
    </row>
    <row r="12" spans="1:11" ht="24" customHeight="1">
      <c r="A12" s="88" t="s">
        <v>115</v>
      </c>
      <c r="B12" s="89">
        <v>10</v>
      </c>
      <c r="C12" s="89">
        <v>428</v>
      </c>
      <c r="D12" s="89">
        <v>26</v>
      </c>
      <c r="E12" s="89">
        <v>0</v>
      </c>
      <c r="F12" s="89">
        <v>0</v>
      </c>
      <c r="G12" s="89">
        <v>0</v>
      </c>
      <c r="H12" s="89">
        <v>8</v>
      </c>
      <c r="I12" s="89">
        <v>1</v>
      </c>
      <c r="J12" s="90">
        <v>17</v>
      </c>
      <c r="K12" s="83"/>
    </row>
    <row r="13" spans="1:11" ht="16.5" customHeight="1">
      <c r="I13" s="91"/>
      <c r="J13" s="30" t="s">
        <v>23</v>
      </c>
    </row>
  </sheetData>
  <mergeCells count="4">
    <mergeCell ref="A4:A5"/>
    <mergeCell ref="B4:B5"/>
    <mergeCell ref="C4:C5"/>
    <mergeCell ref="D4:J4"/>
  </mergeCells>
  <phoneticPr fontId="3"/>
  <pageMargins left="0.70866141732283472" right="0.6692913385826772" top="0.78740157480314965" bottom="0.78740157480314965"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A1:O30"/>
  <sheetViews>
    <sheetView zoomScale="85" zoomScaleNormal="85" zoomScaleSheetLayoutView="100" workbookViewId="0">
      <selection activeCell="N5" sqref="N5"/>
    </sheetView>
  </sheetViews>
  <sheetFormatPr defaultRowHeight="13.5"/>
  <cols>
    <col min="1" max="1" width="2.125" style="3" customWidth="1"/>
    <col min="2" max="3" width="9.375" style="3" customWidth="1"/>
    <col min="4" max="13" width="7.625" style="3" customWidth="1"/>
    <col min="14" max="16384" width="9" style="3"/>
  </cols>
  <sheetData>
    <row r="1" spans="1:15" ht="18.75" customHeight="1"/>
    <row r="2" spans="1:15" ht="18.75" customHeight="1">
      <c r="A2" s="4" t="s">
        <v>42</v>
      </c>
      <c r="B2" s="4"/>
      <c r="C2" s="5"/>
      <c r="D2" s="5"/>
      <c r="E2" s="5"/>
      <c r="F2" s="5"/>
      <c r="G2" s="5"/>
      <c r="I2" s="6"/>
      <c r="K2" s="5"/>
      <c r="M2" s="6"/>
    </row>
    <row r="3" spans="1:15" ht="13.5" customHeight="1">
      <c r="A3" s="4"/>
      <c r="B3" s="4"/>
      <c r="C3" s="5"/>
      <c r="D3" s="5"/>
      <c r="E3" s="5"/>
      <c r="F3" s="5"/>
      <c r="G3" s="5"/>
      <c r="H3" s="6"/>
      <c r="K3" s="5"/>
      <c r="L3" s="6"/>
      <c r="M3" s="7" t="str">
        <f>'1(1) 集団健康教育の実施状況(健康推進係)'!J3</f>
        <v>平成29年度</v>
      </c>
    </row>
    <row r="4" spans="1:15" ht="18" customHeight="1">
      <c r="A4" s="305" t="s">
        <v>43</v>
      </c>
      <c r="B4" s="302"/>
      <c r="C4" s="302" t="s">
        <v>3</v>
      </c>
      <c r="D4" s="302" t="s">
        <v>4</v>
      </c>
      <c r="E4" s="303"/>
      <c r="F4" s="303"/>
      <c r="G4" s="303"/>
      <c r="H4" s="303"/>
      <c r="I4" s="303"/>
      <c r="J4" s="303"/>
      <c r="K4" s="303"/>
      <c r="L4" s="303"/>
      <c r="M4" s="304"/>
    </row>
    <row r="5" spans="1:15" ht="41.25" customHeight="1">
      <c r="A5" s="306"/>
      <c r="B5" s="301"/>
      <c r="C5" s="307"/>
      <c r="D5" s="167" t="s">
        <v>218</v>
      </c>
      <c r="E5" s="168" t="s">
        <v>217</v>
      </c>
      <c r="F5" s="169" t="s">
        <v>216</v>
      </c>
      <c r="G5" s="169" t="s">
        <v>224</v>
      </c>
      <c r="H5" s="169" t="s">
        <v>221</v>
      </c>
      <c r="I5" s="169" t="s">
        <v>220</v>
      </c>
      <c r="J5" s="169" t="s">
        <v>219</v>
      </c>
      <c r="K5" s="169" t="s">
        <v>223</v>
      </c>
      <c r="L5" s="169" t="s">
        <v>222</v>
      </c>
      <c r="M5" s="35" t="s">
        <v>10</v>
      </c>
    </row>
    <row r="6" spans="1:15" s="21" customFormat="1" ht="33" customHeight="1">
      <c r="A6" s="298" t="s">
        <v>44</v>
      </c>
      <c r="B6" s="298"/>
      <c r="C6" s="165">
        <f>SUM(C7:C19)</f>
        <v>83022</v>
      </c>
      <c r="D6" s="165">
        <f>SUM(D7:D19)</f>
        <v>2500</v>
      </c>
      <c r="E6" s="165">
        <f t="shared" ref="E6:M6" si="0">SUM(E7:E19)</f>
        <v>246</v>
      </c>
      <c r="F6" s="165">
        <f t="shared" si="0"/>
        <v>18</v>
      </c>
      <c r="G6" s="165">
        <f t="shared" ref="G6:J6" si="1">SUM(G7:G19)</f>
        <v>60</v>
      </c>
      <c r="H6" s="165">
        <f t="shared" si="1"/>
        <v>52</v>
      </c>
      <c r="I6" s="165">
        <f t="shared" si="1"/>
        <v>105</v>
      </c>
      <c r="J6" s="165">
        <f t="shared" si="1"/>
        <v>0</v>
      </c>
      <c r="K6" s="165">
        <f t="shared" si="0"/>
        <v>73</v>
      </c>
      <c r="L6" s="165">
        <f t="shared" si="0"/>
        <v>32</v>
      </c>
      <c r="M6" s="166">
        <f t="shared" si="0"/>
        <v>1914</v>
      </c>
      <c r="N6" s="33"/>
      <c r="O6" s="33"/>
    </row>
    <row r="7" spans="1:15" s="21" customFormat="1" ht="20.25" customHeight="1">
      <c r="A7" s="14"/>
      <c r="B7" s="15" t="s">
        <v>45</v>
      </c>
      <c r="C7" s="22">
        <v>5953</v>
      </c>
      <c r="D7" s="22">
        <f>SUM(E7:M7)</f>
        <v>377</v>
      </c>
      <c r="E7" s="22">
        <v>33</v>
      </c>
      <c r="F7" s="22">
        <v>0</v>
      </c>
      <c r="G7" s="22">
        <v>2</v>
      </c>
      <c r="H7" s="22">
        <v>6</v>
      </c>
      <c r="I7" s="22">
        <v>28</v>
      </c>
      <c r="J7" s="22">
        <v>0</v>
      </c>
      <c r="K7" s="22">
        <v>11</v>
      </c>
      <c r="L7" s="22">
        <v>4</v>
      </c>
      <c r="M7" s="24">
        <v>293</v>
      </c>
      <c r="O7" s="33"/>
    </row>
    <row r="8" spans="1:15" s="21" customFormat="1" ht="20.25" customHeight="1">
      <c r="A8" s="14"/>
      <c r="B8" s="15" t="s">
        <v>46</v>
      </c>
      <c r="C8" s="22">
        <v>8559</v>
      </c>
      <c r="D8" s="22">
        <f t="shared" ref="D8:D19" si="2">SUM(E8:M8)</f>
        <v>438</v>
      </c>
      <c r="E8" s="22">
        <v>38</v>
      </c>
      <c r="F8" s="22">
        <v>1</v>
      </c>
      <c r="G8" s="22">
        <v>7</v>
      </c>
      <c r="H8" s="22">
        <v>12</v>
      </c>
      <c r="I8" s="22">
        <v>23</v>
      </c>
      <c r="J8" s="22">
        <v>0</v>
      </c>
      <c r="K8" s="22">
        <v>18</v>
      </c>
      <c r="L8" s="22">
        <v>8</v>
      </c>
      <c r="M8" s="24">
        <v>331</v>
      </c>
      <c r="O8" s="33"/>
    </row>
    <row r="9" spans="1:15" s="21" customFormat="1" ht="20.25" customHeight="1">
      <c r="A9" s="14"/>
      <c r="B9" s="15" t="s">
        <v>47</v>
      </c>
      <c r="C9" s="22">
        <v>11863</v>
      </c>
      <c r="D9" s="22">
        <f t="shared" si="2"/>
        <v>447</v>
      </c>
      <c r="E9" s="22">
        <v>42</v>
      </c>
      <c r="F9" s="22">
        <v>1</v>
      </c>
      <c r="G9" s="22">
        <v>9</v>
      </c>
      <c r="H9" s="22">
        <v>12</v>
      </c>
      <c r="I9" s="22">
        <v>16</v>
      </c>
      <c r="J9" s="22">
        <v>0</v>
      </c>
      <c r="K9" s="22">
        <v>13</v>
      </c>
      <c r="L9" s="22">
        <v>7</v>
      </c>
      <c r="M9" s="24">
        <v>347</v>
      </c>
      <c r="O9" s="33"/>
    </row>
    <row r="10" spans="1:15" s="21" customFormat="1" ht="20.25" customHeight="1">
      <c r="A10" s="14"/>
      <c r="B10" s="15" t="s">
        <v>48</v>
      </c>
      <c r="C10" s="22">
        <v>8801</v>
      </c>
      <c r="D10" s="22">
        <f t="shared" si="2"/>
        <v>241</v>
      </c>
      <c r="E10" s="22">
        <v>28</v>
      </c>
      <c r="F10" s="22">
        <v>3</v>
      </c>
      <c r="G10" s="22">
        <v>9</v>
      </c>
      <c r="H10" s="22">
        <v>4</v>
      </c>
      <c r="I10" s="22">
        <v>7</v>
      </c>
      <c r="J10" s="22">
        <v>0</v>
      </c>
      <c r="K10" s="22">
        <v>3</v>
      </c>
      <c r="L10" s="22">
        <v>4</v>
      </c>
      <c r="M10" s="24">
        <v>183</v>
      </c>
      <c r="O10" s="33"/>
    </row>
    <row r="11" spans="1:15" s="21" customFormat="1" ht="20.25" customHeight="1">
      <c r="A11" s="14"/>
      <c r="B11" s="15" t="s">
        <v>49</v>
      </c>
      <c r="C11" s="22">
        <v>10021</v>
      </c>
      <c r="D11" s="22">
        <f t="shared" si="2"/>
        <v>336</v>
      </c>
      <c r="E11" s="22">
        <v>33</v>
      </c>
      <c r="F11" s="22">
        <v>1</v>
      </c>
      <c r="G11" s="22">
        <v>18</v>
      </c>
      <c r="H11" s="22">
        <v>8</v>
      </c>
      <c r="I11" s="22">
        <v>12</v>
      </c>
      <c r="J11" s="22">
        <v>0</v>
      </c>
      <c r="K11" s="22">
        <v>9</v>
      </c>
      <c r="L11" s="22">
        <v>3</v>
      </c>
      <c r="M11" s="24">
        <v>252</v>
      </c>
      <c r="O11" s="33"/>
    </row>
    <row r="12" spans="1:15" s="21" customFormat="1" ht="20.25" customHeight="1">
      <c r="A12" s="14"/>
      <c r="B12" s="15" t="s">
        <v>25</v>
      </c>
      <c r="C12" s="22">
        <v>7554</v>
      </c>
      <c r="D12" s="22">
        <f t="shared" si="2"/>
        <v>228</v>
      </c>
      <c r="E12" s="22">
        <v>28</v>
      </c>
      <c r="F12" s="22">
        <v>3</v>
      </c>
      <c r="G12" s="22">
        <v>2</v>
      </c>
      <c r="H12" s="22">
        <v>4</v>
      </c>
      <c r="I12" s="22">
        <v>8</v>
      </c>
      <c r="J12" s="22">
        <v>0</v>
      </c>
      <c r="K12" s="22">
        <v>11</v>
      </c>
      <c r="L12" s="22">
        <v>3</v>
      </c>
      <c r="M12" s="24">
        <v>169</v>
      </c>
      <c r="O12" s="33"/>
    </row>
    <row r="13" spans="1:15" s="21" customFormat="1" ht="20.25" customHeight="1">
      <c r="A13" s="14"/>
      <c r="B13" s="15" t="s">
        <v>26</v>
      </c>
      <c r="C13" s="22">
        <v>8153</v>
      </c>
      <c r="D13" s="22">
        <f t="shared" si="2"/>
        <v>200</v>
      </c>
      <c r="E13" s="22">
        <v>20</v>
      </c>
      <c r="F13" s="22">
        <v>1</v>
      </c>
      <c r="G13" s="22">
        <v>7</v>
      </c>
      <c r="H13" s="22">
        <v>2</v>
      </c>
      <c r="I13" s="22">
        <v>6</v>
      </c>
      <c r="J13" s="22">
        <v>0</v>
      </c>
      <c r="K13" s="22">
        <v>3</v>
      </c>
      <c r="L13" s="22">
        <v>2</v>
      </c>
      <c r="M13" s="24">
        <v>159</v>
      </c>
      <c r="O13" s="33"/>
    </row>
    <row r="14" spans="1:15" s="21" customFormat="1" ht="20.25" customHeight="1">
      <c r="A14" s="14"/>
      <c r="B14" s="15" t="s">
        <v>27</v>
      </c>
      <c r="C14" s="22">
        <v>4355</v>
      </c>
      <c r="D14" s="22">
        <f t="shared" si="2"/>
        <v>64</v>
      </c>
      <c r="E14" s="22">
        <v>10</v>
      </c>
      <c r="F14" s="22">
        <v>0</v>
      </c>
      <c r="G14" s="22">
        <v>3</v>
      </c>
      <c r="H14" s="22">
        <v>2</v>
      </c>
      <c r="I14" s="22">
        <v>4</v>
      </c>
      <c r="J14" s="22">
        <v>0</v>
      </c>
      <c r="K14" s="22">
        <v>2</v>
      </c>
      <c r="L14" s="22">
        <v>1</v>
      </c>
      <c r="M14" s="24">
        <v>42</v>
      </c>
      <c r="O14" s="33"/>
    </row>
    <row r="15" spans="1:15" s="21" customFormat="1" ht="20.25" customHeight="1">
      <c r="A15" s="14"/>
      <c r="B15" s="15" t="s">
        <v>28</v>
      </c>
      <c r="C15" s="22">
        <v>5589</v>
      </c>
      <c r="D15" s="22">
        <f t="shared" si="2"/>
        <v>57</v>
      </c>
      <c r="E15" s="22">
        <v>7</v>
      </c>
      <c r="F15" s="22">
        <v>3</v>
      </c>
      <c r="G15" s="22">
        <v>1</v>
      </c>
      <c r="H15" s="22">
        <v>0</v>
      </c>
      <c r="I15" s="22">
        <v>0</v>
      </c>
      <c r="J15" s="22">
        <v>0</v>
      </c>
      <c r="K15" s="22">
        <v>1</v>
      </c>
      <c r="L15" s="22">
        <v>0</v>
      </c>
      <c r="M15" s="24">
        <v>45</v>
      </c>
      <c r="O15" s="33"/>
    </row>
    <row r="16" spans="1:15" s="21" customFormat="1" ht="20.25" customHeight="1">
      <c r="A16" s="14"/>
      <c r="B16" s="15" t="s">
        <v>29</v>
      </c>
      <c r="C16" s="22">
        <v>4835</v>
      </c>
      <c r="D16" s="22">
        <f t="shared" si="2"/>
        <v>41</v>
      </c>
      <c r="E16" s="22">
        <v>2</v>
      </c>
      <c r="F16" s="22">
        <v>2</v>
      </c>
      <c r="G16" s="22">
        <v>0</v>
      </c>
      <c r="H16" s="22">
        <v>1</v>
      </c>
      <c r="I16" s="22">
        <v>1</v>
      </c>
      <c r="J16" s="22">
        <v>0</v>
      </c>
      <c r="K16" s="22">
        <v>1</v>
      </c>
      <c r="L16" s="22">
        <v>0</v>
      </c>
      <c r="M16" s="24">
        <v>34</v>
      </c>
      <c r="O16" s="33"/>
    </row>
    <row r="17" spans="1:15" s="21" customFormat="1" ht="20.25" customHeight="1">
      <c r="A17" s="36"/>
      <c r="B17" s="15" t="s">
        <v>30</v>
      </c>
      <c r="C17" s="22">
        <v>4340</v>
      </c>
      <c r="D17" s="22">
        <f t="shared" si="2"/>
        <v>36</v>
      </c>
      <c r="E17" s="22">
        <v>4</v>
      </c>
      <c r="F17" s="22">
        <v>2</v>
      </c>
      <c r="G17" s="22">
        <v>1</v>
      </c>
      <c r="H17" s="22">
        <v>0</v>
      </c>
      <c r="I17" s="22">
        <v>0</v>
      </c>
      <c r="J17" s="22">
        <v>0</v>
      </c>
      <c r="K17" s="22">
        <v>1</v>
      </c>
      <c r="L17" s="22">
        <v>0</v>
      </c>
      <c r="M17" s="24">
        <v>28</v>
      </c>
      <c r="O17" s="33"/>
    </row>
    <row r="18" spans="1:15" s="21" customFormat="1" ht="20.25" customHeight="1">
      <c r="A18" s="36"/>
      <c r="B18" s="15" t="s">
        <v>31</v>
      </c>
      <c r="C18" s="22">
        <v>1790</v>
      </c>
      <c r="D18" s="22">
        <f t="shared" si="2"/>
        <v>19</v>
      </c>
      <c r="E18" s="22">
        <v>1</v>
      </c>
      <c r="F18" s="22">
        <v>0</v>
      </c>
      <c r="G18" s="22">
        <v>1</v>
      </c>
      <c r="H18" s="22">
        <v>0</v>
      </c>
      <c r="I18" s="22">
        <v>0</v>
      </c>
      <c r="J18" s="22">
        <v>0</v>
      </c>
      <c r="K18" s="22">
        <v>0</v>
      </c>
      <c r="L18" s="22">
        <v>0</v>
      </c>
      <c r="M18" s="24">
        <v>17</v>
      </c>
      <c r="O18" s="33"/>
    </row>
    <row r="19" spans="1:15" s="21" customFormat="1" ht="20.25" customHeight="1">
      <c r="A19" s="14"/>
      <c r="B19" s="15" t="s">
        <v>50</v>
      </c>
      <c r="C19" s="22">
        <v>1209</v>
      </c>
      <c r="D19" s="22">
        <f t="shared" si="2"/>
        <v>16</v>
      </c>
      <c r="E19" s="22">
        <v>0</v>
      </c>
      <c r="F19" s="22">
        <v>1</v>
      </c>
      <c r="G19" s="22">
        <v>0</v>
      </c>
      <c r="H19" s="22">
        <v>1</v>
      </c>
      <c r="I19" s="22">
        <v>0</v>
      </c>
      <c r="J19" s="22">
        <v>0</v>
      </c>
      <c r="K19" s="22">
        <v>0</v>
      </c>
      <c r="L19" s="22">
        <v>0</v>
      </c>
      <c r="M19" s="24">
        <v>14</v>
      </c>
      <c r="O19" s="33"/>
    </row>
    <row r="20" spans="1:15" s="21" customFormat="1" ht="15" customHeight="1">
      <c r="A20" s="25"/>
      <c r="B20" s="26"/>
      <c r="C20" s="27"/>
      <c r="D20" s="27"/>
      <c r="E20" s="27"/>
      <c r="F20" s="27"/>
      <c r="G20" s="27"/>
      <c r="H20" s="27"/>
      <c r="I20" s="27"/>
      <c r="J20" s="27"/>
      <c r="K20" s="27"/>
      <c r="L20" s="27"/>
      <c r="M20" s="28"/>
    </row>
    <row r="21" spans="1:15" ht="18" customHeight="1">
      <c r="A21" s="37" t="s">
        <v>51</v>
      </c>
      <c r="I21" s="30"/>
      <c r="M21" s="30" t="s">
        <v>23</v>
      </c>
    </row>
    <row r="22" spans="1:15">
      <c r="C22" s="33"/>
      <c r="D22" s="33"/>
      <c r="E22" s="33"/>
      <c r="F22" s="33"/>
      <c r="G22" s="33"/>
      <c r="H22" s="33"/>
      <c r="I22" s="33"/>
      <c r="K22" s="33"/>
      <c r="L22" s="33"/>
      <c r="M22" s="33"/>
    </row>
    <row r="23" spans="1:15">
      <c r="C23" s="33"/>
      <c r="D23" s="33"/>
      <c r="E23" s="33"/>
      <c r="F23" s="33"/>
      <c r="G23" s="33"/>
      <c r="H23" s="33"/>
      <c r="I23" s="33"/>
      <c r="K23" s="33"/>
      <c r="L23" s="33"/>
      <c r="M23" s="33"/>
    </row>
    <row r="24" spans="1:15">
      <c r="C24" s="33"/>
      <c r="D24" s="33"/>
      <c r="E24" s="33"/>
      <c r="F24" s="33"/>
      <c r="G24" s="33"/>
      <c r="H24" s="33"/>
      <c r="I24" s="33"/>
      <c r="K24" s="33"/>
      <c r="L24" s="33"/>
      <c r="M24" s="33"/>
    </row>
    <row r="25" spans="1:15">
      <c r="C25" s="33"/>
      <c r="D25" s="33"/>
      <c r="E25" s="33"/>
      <c r="F25" s="33"/>
      <c r="G25" s="33"/>
      <c r="H25" s="33"/>
      <c r="I25" s="33"/>
      <c r="K25" s="33"/>
      <c r="L25" s="33"/>
      <c r="M25" s="33"/>
    </row>
    <row r="26" spans="1:15">
      <c r="C26" s="33"/>
      <c r="D26" s="33"/>
      <c r="E26" s="33"/>
      <c r="F26" s="33"/>
      <c r="G26" s="33"/>
      <c r="H26" s="33"/>
      <c r="I26" s="33"/>
      <c r="K26" s="33"/>
      <c r="L26" s="33"/>
      <c r="M26" s="33"/>
    </row>
    <row r="27" spans="1:15">
      <c r="C27" s="33"/>
      <c r="D27" s="33"/>
      <c r="E27" s="33"/>
      <c r="F27" s="33"/>
      <c r="G27" s="33"/>
      <c r="H27" s="33"/>
      <c r="I27" s="33"/>
      <c r="K27" s="33"/>
      <c r="L27" s="33"/>
      <c r="M27" s="33"/>
    </row>
    <row r="28" spans="1:15">
      <c r="C28" s="33"/>
      <c r="D28" s="33"/>
      <c r="E28" s="33"/>
      <c r="F28" s="33"/>
      <c r="G28" s="33"/>
      <c r="H28" s="33"/>
      <c r="I28" s="33"/>
      <c r="K28" s="33"/>
      <c r="L28" s="33"/>
      <c r="M28" s="33"/>
    </row>
    <row r="29" spans="1:15">
      <c r="C29" s="33"/>
      <c r="D29" s="33"/>
      <c r="E29" s="33"/>
      <c r="F29" s="33"/>
      <c r="G29" s="33"/>
      <c r="H29" s="33"/>
      <c r="I29" s="33"/>
      <c r="K29" s="33"/>
      <c r="L29" s="33"/>
      <c r="M29" s="33"/>
    </row>
    <row r="30" spans="1:15">
      <c r="C30" s="33"/>
      <c r="D30" s="33"/>
      <c r="E30" s="33"/>
      <c r="F30" s="33"/>
      <c r="G30" s="33"/>
      <c r="H30" s="33"/>
      <c r="I30" s="33"/>
      <c r="K30" s="33"/>
      <c r="L30" s="33"/>
      <c r="M30" s="33"/>
    </row>
  </sheetData>
  <mergeCells count="4">
    <mergeCell ref="A4:B5"/>
    <mergeCell ref="C4:C5"/>
    <mergeCell ref="D4:M4"/>
    <mergeCell ref="A6:B6"/>
  </mergeCells>
  <phoneticPr fontId="3"/>
  <printOptions horizontalCentered="1"/>
  <pageMargins left="0.19685039370078741" right="0.19685039370078741" top="0.78740157480314965" bottom="0.78740157480314965" header="0.39370078740157483"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K34"/>
  <sheetViews>
    <sheetView zoomScale="85" zoomScaleNormal="85" workbookViewId="0">
      <selection activeCell="N10" sqref="N10"/>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52</v>
      </c>
      <c r="C2" s="5"/>
      <c r="D2" s="5"/>
      <c r="E2" s="5"/>
      <c r="F2" s="5"/>
      <c r="G2" s="5"/>
      <c r="I2" s="6"/>
    </row>
    <row r="3" spans="1:11" ht="13.5" customHeight="1">
      <c r="B3" s="4"/>
      <c r="C3" s="5"/>
      <c r="D3" s="5"/>
      <c r="E3" s="5"/>
      <c r="F3" s="5"/>
      <c r="G3" s="5"/>
      <c r="H3" s="6"/>
      <c r="I3" s="7" t="str">
        <f>'1(1) 集団健康教育の実施状況(健康推進係)'!J3</f>
        <v>平成29年度</v>
      </c>
    </row>
    <row r="4" spans="1:11" ht="18" customHeight="1">
      <c r="A4" s="305" t="s">
        <v>43</v>
      </c>
      <c r="B4" s="302"/>
      <c r="C4" s="302" t="s">
        <v>3</v>
      </c>
      <c r="D4" s="302" t="s">
        <v>4</v>
      </c>
      <c r="E4" s="302"/>
      <c r="F4" s="302"/>
      <c r="G4" s="302"/>
      <c r="H4" s="302"/>
      <c r="I4" s="296"/>
    </row>
    <row r="5" spans="1:11" ht="41.25" customHeight="1">
      <c r="A5" s="306"/>
      <c r="B5" s="301"/>
      <c r="C5" s="301"/>
      <c r="D5" s="8" t="s">
        <v>5</v>
      </c>
      <c r="E5" s="8" t="s">
        <v>6</v>
      </c>
      <c r="F5" s="9" t="s">
        <v>7</v>
      </c>
      <c r="G5" s="9" t="s">
        <v>8</v>
      </c>
      <c r="H5" s="9" t="s">
        <v>9</v>
      </c>
      <c r="I5" s="10" t="s">
        <v>10</v>
      </c>
    </row>
    <row r="6" spans="1:11" s="21" customFormat="1" ht="33" customHeight="1">
      <c r="A6" s="298" t="s">
        <v>11</v>
      </c>
      <c r="B6" s="299"/>
      <c r="C6" s="11">
        <f>SUM(C7:C15)</f>
        <v>40768</v>
      </c>
      <c r="D6" s="11">
        <f>SUM(D7:D15)</f>
        <v>1653</v>
      </c>
      <c r="E6" s="11">
        <f t="shared" ref="E6:I6" si="0">SUM(E7:E15)</f>
        <v>283</v>
      </c>
      <c r="F6" s="11">
        <f t="shared" si="0"/>
        <v>119</v>
      </c>
      <c r="G6" s="11">
        <f t="shared" si="0"/>
        <v>81</v>
      </c>
      <c r="H6" s="11">
        <f t="shared" si="0"/>
        <v>520</v>
      </c>
      <c r="I6" s="12">
        <f t="shared" si="0"/>
        <v>650</v>
      </c>
      <c r="K6" s="33"/>
    </row>
    <row r="7" spans="1:11" s="21" customFormat="1" ht="20.25" customHeight="1">
      <c r="A7" s="36"/>
      <c r="B7" s="36" t="s">
        <v>12</v>
      </c>
      <c r="C7" s="22">
        <v>8765</v>
      </c>
      <c r="D7" s="22">
        <f t="shared" ref="D7:D16" si="1">SUM(E7:I7)</f>
        <v>505</v>
      </c>
      <c r="E7" s="22">
        <v>91</v>
      </c>
      <c r="F7" s="22">
        <v>15</v>
      </c>
      <c r="G7" s="22">
        <v>23</v>
      </c>
      <c r="H7" s="22">
        <v>194</v>
      </c>
      <c r="I7" s="24">
        <v>182</v>
      </c>
      <c r="K7" s="33"/>
    </row>
    <row r="8" spans="1:11" s="21" customFormat="1" ht="20.25" customHeight="1">
      <c r="A8" s="36"/>
      <c r="B8" s="36" t="s">
        <v>25</v>
      </c>
      <c r="C8" s="22">
        <v>4544</v>
      </c>
      <c r="D8" s="22">
        <f t="shared" si="1"/>
        <v>236</v>
      </c>
      <c r="E8" s="22">
        <v>35</v>
      </c>
      <c r="F8" s="22">
        <v>13</v>
      </c>
      <c r="G8" s="22">
        <v>10</v>
      </c>
      <c r="H8" s="22">
        <v>86</v>
      </c>
      <c r="I8" s="24">
        <v>92</v>
      </c>
      <c r="K8" s="33"/>
    </row>
    <row r="9" spans="1:11" s="21" customFormat="1" ht="20.25" customHeight="1">
      <c r="A9" s="36"/>
      <c r="B9" s="36" t="s">
        <v>26</v>
      </c>
      <c r="C9" s="22">
        <v>5802</v>
      </c>
      <c r="D9" s="22">
        <f t="shared" si="1"/>
        <v>254</v>
      </c>
      <c r="E9" s="22">
        <v>33</v>
      </c>
      <c r="F9" s="22">
        <v>16</v>
      </c>
      <c r="G9" s="22">
        <v>14</v>
      </c>
      <c r="H9" s="22">
        <v>76</v>
      </c>
      <c r="I9" s="24">
        <v>115</v>
      </c>
      <c r="K9" s="33"/>
    </row>
    <row r="10" spans="1:11" s="21" customFormat="1" ht="20.25" customHeight="1">
      <c r="A10" s="36"/>
      <c r="B10" s="36" t="s">
        <v>27</v>
      </c>
      <c r="C10" s="22">
        <v>3704</v>
      </c>
      <c r="D10" s="22">
        <f t="shared" si="1"/>
        <v>129</v>
      </c>
      <c r="E10" s="22">
        <v>23</v>
      </c>
      <c r="F10" s="22">
        <v>12</v>
      </c>
      <c r="G10" s="22">
        <v>5</v>
      </c>
      <c r="H10" s="22">
        <v>42</v>
      </c>
      <c r="I10" s="24">
        <v>47</v>
      </c>
      <c r="K10" s="33"/>
    </row>
    <row r="11" spans="1:11" s="21" customFormat="1" ht="20.25" customHeight="1">
      <c r="A11" s="36"/>
      <c r="B11" s="36" t="s">
        <v>28</v>
      </c>
      <c r="C11" s="22">
        <v>5448</v>
      </c>
      <c r="D11" s="22">
        <f t="shared" si="1"/>
        <v>167</v>
      </c>
      <c r="E11" s="22">
        <v>31</v>
      </c>
      <c r="F11" s="22">
        <v>20</v>
      </c>
      <c r="G11" s="22">
        <v>7</v>
      </c>
      <c r="H11" s="22">
        <v>44</v>
      </c>
      <c r="I11" s="24">
        <v>65</v>
      </c>
      <c r="K11" s="33"/>
    </row>
    <row r="12" spans="1:11" s="21" customFormat="1" ht="20.25" customHeight="1">
      <c r="A12" s="36"/>
      <c r="B12" s="36" t="s">
        <v>29</v>
      </c>
      <c r="C12" s="22">
        <v>5000</v>
      </c>
      <c r="D12" s="22">
        <f t="shared" si="1"/>
        <v>163</v>
      </c>
      <c r="E12" s="22">
        <v>35</v>
      </c>
      <c r="F12" s="22">
        <v>18</v>
      </c>
      <c r="G12" s="22">
        <v>8</v>
      </c>
      <c r="H12" s="22">
        <v>32</v>
      </c>
      <c r="I12" s="24">
        <v>70</v>
      </c>
      <c r="K12" s="33"/>
    </row>
    <row r="13" spans="1:11" s="21" customFormat="1" ht="20.25" customHeight="1">
      <c r="A13" s="36"/>
      <c r="B13" s="36" t="s">
        <v>30</v>
      </c>
      <c r="C13" s="22">
        <v>4631</v>
      </c>
      <c r="D13" s="22">
        <f t="shared" si="1"/>
        <v>121</v>
      </c>
      <c r="E13" s="22">
        <v>22</v>
      </c>
      <c r="F13" s="22">
        <v>17</v>
      </c>
      <c r="G13" s="22">
        <v>7</v>
      </c>
      <c r="H13" s="22">
        <v>26</v>
      </c>
      <c r="I13" s="24">
        <v>49</v>
      </c>
      <c r="K13" s="33"/>
    </row>
    <row r="14" spans="1:11" s="34" customFormat="1" ht="20.25" customHeight="1">
      <c r="A14" s="36"/>
      <c r="B14" s="36" t="s">
        <v>31</v>
      </c>
      <c r="C14" s="22">
        <v>1851</v>
      </c>
      <c r="D14" s="22">
        <f t="shared" si="1"/>
        <v>42</v>
      </c>
      <c r="E14" s="22">
        <v>9</v>
      </c>
      <c r="F14" s="22">
        <v>5</v>
      </c>
      <c r="G14" s="22">
        <v>2</v>
      </c>
      <c r="H14" s="22">
        <v>11</v>
      </c>
      <c r="I14" s="24">
        <v>15</v>
      </c>
      <c r="K14" s="33"/>
    </row>
    <row r="15" spans="1:11" s="21" customFormat="1" ht="20.25" customHeight="1">
      <c r="A15" s="18"/>
      <c r="B15" s="36" t="s">
        <v>53</v>
      </c>
      <c r="C15" s="22">
        <v>1023</v>
      </c>
      <c r="D15" s="22">
        <f t="shared" si="1"/>
        <v>36</v>
      </c>
      <c r="E15" s="22">
        <v>4</v>
      </c>
      <c r="F15" s="22">
        <v>3</v>
      </c>
      <c r="G15" s="22">
        <v>5</v>
      </c>
      <c r="H15" s="22">
        <v>9</v>
      </c>
      <c r="I15" s="24">
        <v>15</v>
      </c>
      <c r="K15" s="33"/>
    </row>
    <row r="16" spans="1:11" s="21" customFormat="1" ht="15" customHeight="1">
      <c r="A16" s="25"/>
      <c r="B16" s="26"/>
      <c r="C16" s="27"/>
      <c r="D16" s="27">
        <f t="shared" si="1"/>
        <v>0</v>
      </c>
      <c r="E16" s="27"/>
      <c r="F16" s="27"/>
      <c r="G16" s="27"/>
      <c r="H16" s="27"/>
      <c r="I16" s="28"/>
    </row>
    <row r="17" spans="1:9" s="34" customFormat="1" ht="20.25" customHeight="1">
      <c r="A17" s="37" t="s">
        <v>54</v>
      </c>
      <c r="B17" s="3"/>
      <c r="C17" s="3"/>
      <c r="D17" s="3"/>
      <c r="E17" s="3"/>
      <c r="F17" s="3"/>
      <c r="G17" s="3"/>
      <c r="H17" s="3"/>
      <c r="I17" s="30" t="s">
        <v>23</v>
      </c>
    </row>
    <row r="18" spans="1:9" ht="20.25" customHeight="1"/>
    <row r="19" spans="1:9" ht="20.25" customHeight="1"/>
    <row r="20" spans="1:9" ht="20.25" customHeight="1"/>
    <row r="21" spans="1:9" ht="20.25" customHeight="1"/>
    <row r="22" spans="1:9" ht="20.25" customHeight="1"/>
    <row r="23" spans="1:9" ht="20.25" customHeight="1"/>
    <row r="24" spans="1:9" ht="33" customHeight="1"/>
    <row r="25" spans="1:9" ht="20.25" customHeight="1"/>
    <row r="26" spans="1:9" ht="20.25" customHeight="1"/>
    <row r="27" spans="1:9" ht="20.25" customHeight="1"/>
    <row r="28" spans="1:9" ht="20.25" customHeight="1"/>
    <row r="29" spans="1:9" ht="20.25" customHeight="1"/>
    <row r="30" spans="1:9" ht="20.25" customHeight="1"/>
    <row r="31" spans="1:9" ht="20.25" customHeight="1"/>
    <row r="32" spans="1:9" ht="20.25" customHeight="1"/>
    <row r="33" ht="20.25" customHeight="1"/>
    <row r="34" ht="12" customHeight="1"/>
  </sheetData>
  <mergeCells count="4">
    <mergeCell ref="A4:B5"/>
    <mergeCell ref="C4:C5"/>
    <mergeCell ref="D4:I4"/>
    <mergeCell ref="A6:B6"/>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sheetPr>
  <dimension ref="A1:K42"/>
  <sheetViews>
    <sheetView zoomScaleNormal="100" zoomScaleSheetLayoutView="100" workbookViewId="0">
      <selection activeCell="J14" sqref="J14:J16"/>
    </sheetView>
  </sheetViews>
  <sheetFormatPr defaultRowHeight="13.5"/>
  <cols>
    <col min="1" max="1" width="8.875" style="39" customWidth="1"/>
    <col min="2" max="9" width="8.625" style="39" customWidth="1"/>
    <col min="10" max="10" width="8.875" style="39" customWidth="1"/>
    <col min="11" max="16384" width="9" style="39"/>
  </cols>
  <sheetData>
    <row r="1" spans="1:11" ht="18.75" customHeight="1">
      <c r="A1" s="38" t="s">
        <v>55</v>
      </c>
      <c r="B1" s="38"/>
      <c r="C1" s="38"/>
      <c r="D1" s="38"/>
      <c r="E1" s="38"/>
    </row>
    <row r="2" spans="1:11" ht="18.75" customHeight="1">
      <c r="A2" s="40" t="s">
        <v>56</v>
      </c>
      <c r="B2" s="38"/>
      <c r="C2" s="38"/>
      <c r="D2" s="38"/>
      <c r="E2" s="38"/>
    </row>
    <row r="3" spans="1:11" ht="13.5" customHeight="1">
      <c r="B3" s="40"/>
      <c r="C3" s="40"/>
      <c r="D3" s="40"/>
      <c r="E3" s="40"/>
      <c r="F3" s="40"/>
      <c r="G3" s="40"/>
      <c r="H3" s="40"/>
      <c r="J3" s="7" t="str">
        <f>'1(1) 集団健康教育の実施状況(健康推進係)'!J3</f>
        <v>平成29年度</v>
      </c>
      <c r="K3" s="40"/>
    </row>
    <row r="4" spans="1:11" ht="22.5" customHeight="1">
      <c r="A4" s="41" t="s">
        <v>57</v>
      </c>
      <c r="B4" s="42" t="s">
        <v>58</v>
      </c>
      <c r="C4" s="42" t="s">
        <v>59</v>
      </c>
      <c r="D4" s="42" t="s">
        <v>60</v>
      </c>
      <c r="E4" s="42" t="s">
        <v>61</v>
      </c>
      <c r="F4" s="42" t="s">
        <v>62</v>
      </c>
      <c r="G4" s="42" t="s">
        <v>63</v>
      </c>
      <c r="H4" s="42" t="s">
        <v>64</v>
      </c>
      <c r="I4" s="43" t="s">
        <v>65</v>
      </c>
      <c r="J4" s="44" t="s">
        <v>66</v>
      </c>
    </row>
    <row r="5" spans="1:11" ht="22.5" customHeight="1">
      <c r="A5" s="45" t="s">
        <v>67</v>
      </c>
      <c r="B5" s="46">
        <f>SUM(C5:I5)</f>
        <v>100</v>
      </c>
      <c r="C5" s="46">
        <f>SUM(C6:C7)</f>
        <v>0</v>
      </c>
      <c r="D5" s="46">
        <f>SUM(D6:D7)</f>
        <v>19</v>
      </c>
      <c r="E5" s="46">
        <f t="shared" ref="E5:I5" si="0">SUM(E6:E7)</f>
        <v>18</v>
      </c>
      <c r="F5" s="46">
        <f t="shared" si="0"/>
        <v>16</v>
      </c>
      <c r="G5" s="46">
        <f t="shared" si="0"/>
        <v>18</v>
      </c>
      <c r="H5" s="46">
        <f t="shared" si="0"/>
        <v>16</v>
      </c>
      <c r="I5" s="47">
        <f t="shared" si="0"/>
        <v>13</v>
      </c>
      <c r="J5" s="308">
        <v>62</v>
      </c>
    </row>
    <row r="6" spans="1:11" ht="22.5" customHeight="1">
      <c r="A6" s="48" t="s">
        <v>68</v>
      </c>
      <c r="B6" s="49">
        <f>SUM(C6:I6)</f>
        <v>46</v>
      </c>
      <c r="C6" s="50">
        <v>0</v>
      </c>
      <c r="D6" s="50">
        <v>10</v>
      </c>
      <c r="E6" s="50">
        <v>10</v>
      </c>
      <c r="F6" s="50">
        <v>7</v>
      </c>
      <c r="G6" s="50">
        <v>4</v>
      </c>
      <c r="H6" s="50">
        <v>7</v>
      </c>
      <c r="I6" s="51">
        <v>8</v>
      </c>
      <c r="J6" s="308"/>
    </row>
    <row r="7" spans="1:11" ht="22.5" customHeight="1">
      <c r="A7" s="52" t="s">
        <v>69</v>
      </c>
      <c r="B7" s="53">
        <f>SUM(C7:I7)</f>
        <v>54</v>
      </c>
      <c r="C7" s="54">
        <v>0</v>
      </c>
      <c r="D7" s="54">
        <v>9</v>
      </c>
      <c r="E7" s="54">
        <v>8</v>
      </c>
      <c r="F7" s="54">
        <v>9</v>
      </c>
      <c r="G7" s="54">
        <v>14</v>
      </c>
      <c r="H7" s="54">
        <v>9</v>
      </c>
      <c r="I7" s="55">
        <v>5</v>
      </c>
      <c r="J7" s="309"/>
    </row>
    <row r="8" spans="1:11" s="34" customFormat="1" ht="16.5" customHeight="1">
      <c r="G8" s="56"/>
      <c r="I8" s="57"/>
      <c r="J8" s="30" t="s">
        <v>23</v>
      </c>
    </row>
    <row r="9" spans="1:11" ht="13.5" customHeight="1"/>
    <row r="10" spans="1:11" ht="13.5" customHeight="1"/>
    <row r="11" spans="1:11" ht="13.5" customHeight="1">
      <c r="A11" s="40" t="s">
        <v>70</v>
      </c>
      <c r="D11" s="39" t="s">
        <v>71</v>
      </c>
    </row>
    <row r="12" spans="1:11" ht="13.5" customHeight="1">
      <c r="B12" s="40"/>
      <c r="C12" s="40"/>
      <c r="D12" s="40"/>
      <c r="E12" s="40"/>
      <c r="F12" s="40"/>
      <c r="G12" s="40"/>
      <c r="H12" s="40"/>
      <c r="J12" s="7" t="str">
        <f>J3</f>
        <v>平成29年度</v>
      </c>
      <c r="K12" s="40"/>
    </row>
    <row r="13" spans="1:11" ht="22.5" customHeight="1">
      <c r="A13" s="41" t="s">
        <v>57</v>
      </c>
      <c r="B13" s="42" t="s">
        <v>72</v>
      </c>
      <c r="C13" s="42" t="s">
        <v>73</v>
      </c>
      <c r="D13" s="42" t="s">
        <v>74</v>
      </c>
      <c r="E13" s="42" t="s">
        <v>75</v>
      </c>
      <c r="F13" s="42" t="s">
        <v>76</v>
      </c>
      <c r="G13" s="42" t="s">
        <v>77</v>
      </c>
      <c r="H13" s="42" t="s">
        <v>78</v>
      </c>
      <c r="I13" s="43" t="s">
        <v>79</v>
      </c>
      <c r="J13" s="44" t="s">
        <v>66</v>
      </c>
    </row>
    <row r="14" spans="1:11" ht="22.5" customHeight="1">
      <c r="A14" s="45" t="s">
        <v>67</v>
      </c>
      <c r="B14" s="46">
        <f>SUM(C14:I14)</f>
        <v>1360</v>
      </c>
      <c r="C14" s="46">
        <f t="shared" ref="C14:I14" si="1">SUM(C15:C16)</f>
        <v>27</v>
      </c>
      <c r="D14" s="46">
        <f t="shared" si="1"/>
        <v>15</v>
      </c>
      <c r="E14" s="46">
        <f t="shared" si="1"/>
        <v>27</v>
      </c>
      <c r="F14" s="46">
        <f t="shared" si="1"/>
        <v>98</v>
      </c>
      <c r="G14" s="46">
        <f t="shared" si="1"/>
        <v>187</v>
      </c>
      <c r="H14" s="46">
        <f t="shared" si="1"/>
        <v>428</v>
      </c>
      <c r="I14" s="47">
        <f t="shared" si="1"/>
        <v>578</v>
      </c>
      <c r="J14" s="310">
        <v>266</v>
      </c>
    </row>
    <row r="15" spans="1:11" ht="22.5" customHeight="1">
      <c r="A15" s="48" t="s">
        <v>68</v>
      </c>
      <c r="B15" s="49">
        <f>SUM(C15:I15)</f>
        <v>524</v>
      </c>
      <c r="C15" s="50">
        <f>C23+C31</f>
        <v>0</v>
      </c>
      <c r="D15" s="50">
        <f t="shared" ref="D15:I16" si="2">D23+D31</f>
        <v>8</v>
      </c>
      <c r="E15" s="50">
        <f t="shared" si="2"/>
        <v>11</v>
      </c>
      <c r="F15" s="50">
        <f t="shared" si="2"/>
        <v>47</v>
      </c>
      <c r="G15" s="50">
        <f t="shared" si="2"/>
        <v>70</v>
      </c>
      <c r="H15" s="50">
        <f t="shared" si="2"/>
        <v>161</v>
      </c>
      <c r="I15" s="51">
        <f t="shared" si="2"/>
        <v>227</v>
      </c>
      <c r="J15" s="308"/>
    </row>
    <row r="16" spans="1:11" ht="22.5" customHeight="1">
      <c r="A16" s="52" t="s">
        <v>69</v>
      </c>
      <c r="B16" s="53">
        <f>SUM(C16:I16)</f>
        <v>836</v>
      </c>
      <c r="C16" s="54">
        <f>C24+C32</f>
        <v>27</v>
      </c>
      <c r="D16" s="54">
        <f t="shared" si="2"/>
        <v>7</v>
      </c>
      <c r="E16" s="54">
        <f t="shared" si="2"/>
        <v>16</v>
      </c>
      <c r="F16" s="54">
        <f t="shared" si="2"/>
        <v>51</v>
      </c>
      <c r="G16" s="54">
        <f t="shared" si="2"/>
        <v>117</v>
      </c>
      <c r="H16" s="54">
        <f t="shared" si="2"/>
        <v>267</v>
      </c>
      <c r="I16" s="55">
        <f t="shared" si="2"/>
        <v>351</v>
      </c>
      <c r="J16" s="309"/>
    </row>
    <row r="17" spans="1:10" s="34" customFormat="1" ht="16.5" customHeight="1">
      <c r="G17" s="56"/>
      <c r="I17" s="57"/>
      <c r="J17" s="30" t="s">
        <v>23</v>
      </c>
    </row>
    <row r="18" spans="1:10" ht="13.5" customHeight="1"/>
    <row r="19" spans="1:10" ht="13.5" customHeight="1">
      <c r="A19" s="40" t="s">
        <v>80</v>
      </c>
    </row>
    <row r="20" spans="1:10" ht="13.5" customHeight="1">
      <c r="B20" s="40"/>
      <c r="C20" s="40"/>
      <c r="D20" s="40"/>
      <c r="E20" s="40"/>
      <c r="F20" s="40"/>
      <c r="G20" s="40"/>
      <c r="H20" s="40"/>
      <c r="J20" s="7" t="str">
        <f>J3</f>
        <v>平成29年度</v>
      </c>
    </row>
    <row r="21" spans="1:10" ht="22.5" customHeight="1">
      <c r="A21" s="41" t="s">
        <v>57</v>
      </c>
      <c r="B21" s="42" t="s">
        <v>72</v>
      </c>
      <c r="C21" s="42" t="s">
        <v>73</v>
      </c>
      <c r="D21" s="42" t="s">
        <v>74</v>
      </c>
      <c r="E21" s="42" t="s">
        <v>75</v>
      </c>
      <c r="F21" s="42" t="s">
        <v>76</v>
      </c>
      <c r="G21" s="42" t="s">
        <v>77</v>
      </c>
      <c r="H21" s="42" t="s">
        <v>78</v>
      </c>
      <c r="I21" s="43" t="s">
        <v>79</v>
      </c>
      <c r="J21" s="44" t="s">
        <v>66</v>
      </c>
    </row>
    <row r="22" spans="1:10" ht="22.5" customHeight="1">
      <c r="A22" s="45" t="s">
        <v>67</v>
      </c>
      <c r="B22" s="46">
        <f>SUM(C22:I22)</f>
        <v>995</v>
      </c>
      <c r="C22" s="46">
        <f>SUM(C23:C24)</f>
        <v>27</v>
      </c>
      <c r="D22" s="46">
        <f t="shared" ref="D22:H22" si="3">SUM(D23:D24)</f>
        <v>15</v>
      </c>
      <c r="E22" s="46">
        <f t="shared" si="3"/>
        <v>24</v>
      </c>
      <c r="F22" s="46">
        <f t="shared" si="3"/>
        <v>81</v>
      </c>
      <c r="G22" s="46">
        <f t="shared" si="3"/>
        <v>160</v>
      </c>
      <c r="H22" s="46">
        <f t="shared" si="3"/>
        <v>314</v>
      </c>
      <c r="I22" s="47">
        <f>SUM(I23:I24)</f>
        <v>374</v>
      </c>
      <c r="J22" s="310">
        <v>264</v>
      </c>
    </row>
    <row r="23" spans="1:10" ht="22.5" customHeight="1">
      <c r="A23" s="48" t="s">
        <v>68</v>
      </c>
      <c r="B23" s="49">
        <f>SUM(C23:I23)</f>
        <v>431</v>
      </c>
      <c r="C23" s="50">
        <v>0</v>
      </c>
      <c r="D23" s="50">
        <v>8</v>
      </c>
      <c r="E23" s="50">
        <v>10</v>
      </c>
      <c r="F23" s="50">
        <v>42</v>
      </c>
      <c r="G23" s="50">
        <v>65</v>
      </c>
      <c r="H23" s="50">
        <v>136</v>
      </c>
      <c r="I23" s="51">
        <v>170</v>
      </c>
      <c r="J23" s="308"/>
    </row>
    <row r="24" spans="1:10" ht="22.5" customHeight="1">
      <c r="A24" s="52" t="s">
        <v>69</v>
      </c>
      <c r="B24" s="53">
        <f>SUM(C24:I24)</f>
        <v>564</v>
      </c>
      <c r="C24" s="54">
        <v>27</v>
      </c>
      <c r="D24" s="54">
        <v>7</v>
      </c>
      <c r="E24" s="54">
        <v>14</v>
      </c>
      <c r="F24" s="54">
        <v>39</v>
      </c>
      <c r="G24" s="54">
        <v>95</v>
      </c>
      <c r="H24" s="54">
        <v>178</v>
      </c>
      <c r="I24" s="55">
        <v>204</v>
      </c>
      <c r="J24" s="309"/>
    </row>
    <row r="25" spans="1:10" ht="16.5" customHeight="1">
      <c r="A25" s="34"/>
      <c r="B25" s="34"/>
      <c r="C25" s="34"/>
      <c r="D25" s="34"/>
      <c r="E25" s="34"/>
      <c r="F25" s="34"/>
      <c r="G25" s="56"/>
      <c r="H25" s="34"/>
      <c r="I25" s="57"/>
      <c r="J25" s="30" t="s">
        <v>23</v>
      </c>
    </row>
    <row r="26" spans="1:10" ht="13.5" customHeight="1"/>
    <row r="27" spans="1:10" ht="13.5" customHeight="1">
      <c r="A27" s="40" t="s">
        <v>81</v>
      </c>
    </row>
    <row r="28" spans="1:10" ht="13.5" customHeight="1">
      <c r="B28" s="40"/>
      <c r="C28" s="40"/>
      <c r="D28" s="40"/>
      <c r="E28" s="40"/>
      <c r="F28" s="40"/>
      <c r="G28" s="40"/>
      <c r="H28" s="40"/>
      <c r="J28" s="7" t="str">
        <f>J3</f>
        <v>平成29年度</v>
      </c>
    </row>
    <row r="29" spans="1:10" ht="22.5" customHeight="1">
      <c r="A29" s="41" t="s">
        <v>57</v>
      </c>
      <c r="B29" s="42" t="s">
        <v>72</v>
      </c>
      <c r="C29" s="42" t="s">
        <v>73</v>
      </c>
      <c r="D29" s="42" t="s">
        <v>74</v>
      </c>
      <c r="E29" s="42" t="s">
        <v>75</v>
      </c>
      <c r="F29" s="42" t="s">
        <v>76</v>
      </c>
      <c r="G29" s="42" t="s">
        <v>77</v>
      </c>
      <c r="H29" s="42" t="s">
        <v>78</v>
      </c>
      <c r="I29" s="43" t="s">
        <v>79</v>
      </c>
      <c r="J29" s="44" t="s">
        <v>66</v>
      </c>
    </row>
    <row r="30" spans="1:10" ht="22.5" customHeight="1">
      <c r="A30" s="45" t="s">
        <v>67</v>
      </c>
      <c r="B30" s="46">
        <f>SUM(C30:I30)</f>
        <v>365</v>
      </c>
      <c r="C30" s="46">
        <f t="shared" ref="C30:I30" si="4">SUM(C31:C32)</f>
        <v>0</v>
      </c>
      <c r="D30" s="46">
        <f t="shared" si="4"/>
        <v>0</v>
      </c>
      <c r="E30" s="46">
        <f t="shared" si="4"/>
        <v>3</v>
      </c>
      <c r="F30" s="46">
        <f t="shared" si="4"/>
        <v>17</v>
      </c>
      <c r="G30" s="46">
        <f t="shared" si="4"/>
        <v>27</v>
      </c>
      <c r="H30" s="46">
        <f t="shared" si="4"/>
        <v>114</v>
      </c>
      <c r="I30" s="47">
        <f t="shared" si="4"/>
        <v>204</v>
      </c>
      <c r="J30" s="310">
        <v>155</v>
      </c>
    </row>
    <row r="31" spans="1:10" ht="22.5" customHeight="1">
      <c r="A31" s="48" t="s">
        <v>68</v>
      </c>
      <c r="B31" s="49">
        <f>SUM(C31:I31)</f>
        <v>93</v>
      </c>
      <c r="C31" s="50">
        <v>0</v>
      </c>
      <c r="D31" s="50">
        <v>0</v>
      </c>
      <c r="E31" s="50">
        <v>1</v>
      </c>
      <c r="F31" s="50">
        <v>5</v>
      </c>
      <c r="G31" s="50">
        <v>5</v>
      </c>
      <c r="H31" s="50">
        <v>25</v>
      </c>
      <c r="I31" s="51">
        <v>57</v>
      </c>
      <c r="J31" s="308"/>
    </row>
    <row r="32" spans="1:10" ht="22.5" customHeight="1">
      <c r="A32" s="52" t="s">
        <v>69</v>
      </c>
      <c r="B32" s="53">
        <f>SUM(C32:I32)</f>
        <v>272</v>
      </c>
      <c r="C32" s="54">
        <v>0</v>
      </c>
      <c r="D32" s="54">
        <v>0</v>
      </c>
      <c r="E32" s="54">
        <v>2</v>
      </c>
      <c r="F32" s="54">
        <v>12</v>
      </c>
      <c r="G32" s="54">
        <v>22</v>
      </c>
      <c r="H32" s="54">
        <v>89</v>
      </c>
      <c r="I32" s="55">
        <v>147</v>
      </c>
      <c r="J32" s="309"/>
    </row>
    <row r="33" spans="1:10" ht="16.5" customHeight="1">
      <c r="A33" s="34"/>
      <c r="B33" s="34"/>
      <c r="C33" s="34"/>
      <c r="D33" s="34"/>
      <c r="E33" s="34"/>
      <c r="F33" s="34"/>
      <c r="G33" s="56"/>
      <c r="H33" s="34"/>
      <c r="I33" s="57"/>
      <c r="J33" s="30" t="s">
        <v>23</v>
      </c>
    </row>
    <row r="34" spans="1:10" ht="13.5" customHeight="1"/>
    <row r="35" spans="1:10" ht="13.5" customHeight="1"/>
    <row r="36" spans="1:10" ht="13.5" customHeight="1">
      <c r="A36" s="40" t="s">
        <v>82</v>
      </c>
      <c r="B36" s="58"/>
      <c r="C36" s="58"/>
    </row>
    <row r="37" spans="1:10" ht="13.5" customHeight="1">
      <c r="B37" s="40"/>
      <c r="C37" s="40"/>
      <c r="D37" s="40"/>
      <c r="E37" s="40"/>
      <c r="F37" s="40"/>
      <c r="G37" s="40"/>
      <c r="H37" s="40"/>
      <c r="J37" s="7" t="str">
        <f>J3</f>
        <v>平成29年度</v>
      </c>
    </row>
    <row r="38" spans="1:10" ht="22.5" customHeight="1">
      <c r="A38" s="41" t="s">
        <v>57</v>
      </c>
      <c r="B38" s="42" t="s">
        <v>72</v>
      </c>
      <c r="C38" s="42" t="s">
        <v>73</v>
      </c>
      <c r="D38" s="42" t="s">
        <v>74</v>
      </c>
      <c r="E38" s="42" t="s">
        <v>75</v>
      </c>
      <c r="F38" s="42" t="s">
        <v>76</v>
      </c>
      <c r="G38" s="42" t="s">
        <v>77</v>
      </c>
      <c r="H38" s="42" t="s">
        <v>78</v>
      </c>
      <c r="I38" s="43" t="s">
        <v>79</v>
      </c>
      <c r="J38" s="44" t="s">
        <v>66</v>
      </c>
    </row>
    <row r="39" spans="1:10" ht="22.5" customHeight="1">
      <c r="A39" s="45" t="s">
        <v>67</v>
      </c>
      <c r="B39" s="46">
        <f>SUM(C39:I39)</f>
        <v>35</v>
      </c>
      <c r="C39" s="46">
        <f t="shared" ref="C39:I39" si="5">SUM(C40:C41)</f>
        <v>1</v>
      </c>
      <c r="D39" s="46">
        <f t="shared" si="5"/>
        <v>6</v>
      </c>
      <c r="E39" s="46">
        <f t="shared" si="5"/>
        <v>3</v>
      </c>
      <c r="F39" s="46">
        <f t="shared" si="5"/>
        <v>14</v>
      </c>
      <c r="G39" s="46">
        <f t="shared" si="5"/>
        <v>5</v>
      </c>
      <c r="H39" s="46">
        <f t="shared" si="5"/>
        <v>3</v>
      </c>
      <c r="I39" s="47">
        <f t="shared" si="5"/>
        <v>3</v>
      </c>
      <c r="J39" s="310">
        <v>23</v>
      </c>
    </row>
    <row r="40" spans="1:10" ht="22.5" customHeight="1">
      <c r="A40" s="48" t="s">
        <v>68</v>
      </c>
      <c r="B40" s="49">
        <f>SUM(C40:I40)</f>
        <v>11</v>
      </c>
      <c r="C40" s="50">
        <v>0</v>
      </c>
      <c r="D40" s="50">
        <v>4</v>
      </c>
      <c r="E40" s="50">
        <v>0</v>
      </c>
      <c r="F40" s="50">
        <v>3</v>
      </c>
      <c r="G40" s="50">
        <v>2</v>
      </c>
      <c r="H40" s="50">
        <v>1</v>
      </c>
      <c r="I40" s="51">
        <v>1</v>
      </c>
      <c r="J40" s="308"/>
    </row>
    <row r="41" spans="1:10" ht="22.5" customHeight="1">
      <c r="A41" s="52" t="s">
        <v>69</v>
      </c>
      <c r="B41" s="53">
        <f>SUM(C41:I41)</f>
        <v>24</v>
      </c>
      <c r="C41" s="54">
        <v>1</v>
      </c>
      <c r="D41" s="54">
        <v>2</v>
      </c>
      <c r="E41" s="54">
        <v>3</v>
      </c>
      <c r="F41" s="54">
        <v>11</v>
      </c>
      <c r="G41" s="54">
        <v>3</v>
      </c>
      <c r="H41" s="54">
        <v>2</v>
      </c>
      <c r="I41" s="55">
        <v>2</v>
      </c>
      <c r="J41" s="309"/>
    </row>
    <row r="42" spans="1:10" ht="16.5" customHeight="1">
      <c r="A42" s="34"/>
      <c r="B42" s="34"/>
      <c r="C42" s="34"/>
      <c r="D42" s="34"/>
      <c r="E42" s="34"/>
      <c r="F42" s="34"/>
      <c r="G42" s="56"/>
      <c r="H42" s="34"/>
      <c r="I42" s="57"/>
      <c r="J42" s="30" t="s">
        <v>23</v>
      </c>
    </row>
  </sheetData>
  <mergeCells count="5">
    <mergeCell ref="J5:J7"/>
    <mergeCell ref="J14:J16"/>
    <mergeCell ref="J22:J24"/>
    <mergeCell ref="J30:J32"/>
    <mergeCell ref="J39:J4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5"/>
  <sheetViews>
    <sheetView workbookViewId="0">
      <selection activeCell="F5" sqref="F5"/>
    </sheetView>
  </sheetViews>
  <sheetFormatPr defaultRowHeight="13.5"/>
  <cols>
    <col min="1" max="6" width="14.5" style="3" customWidth="1"/>
    <col min="7" max="16384" width="9" style="3"/>
  </cols>
  <sheetData>
    <row r="1" spans="1:6" ht="18.75" customHeight="1">
      <c r="A1" s="311" t="s">
        <v>83</v>
      </c>
      <c r="B1" s="312"/>
      <c r="C1" s="312"/>
      <c r="D1" s="312"/>
      <c r="E1" s="312"/>
    </row>
    <row r="2" spans="1:6" ht="13.5" customHeight="1">
      <c r="A2" s="38"/>
      <c r="B2" s="59"/>
      <c r="C2" s="59"/>
      <c r="D2" s="59"/>
      <c r="E2" s="59"/>
      <c r="F2" s="7" t="str">
        <f>'1(1) 集団健康教育の実施状況(健康推進係)'!J3</f>
        <v>平成29年度</v>
      </c>
    </row>
    <row r="3" spans="1:6" ht="22.5" customHeight="1">
      <c r="A3" s="60" t="s">
        <v>84</v>
      </c>
      <c r="B3" s="42" t="s">
        <v>58</v>
      </c>
      <c r="C3" s="42" t="s">
        <v>85</v>
      </c>
      <c r="D3" s="42" t="s">
        <v>60</v>
      </c>
      <c r="E3" s="43" t="s">
        <v>61</v>
      </c>
      <c r="F3" s="44" t="s">
        <v>66</v>
      </c>
    </row>
    <row r="4" spans="1:6" ht="25.5" customHeight="1">
      <c r="A4" s="61" t="s">
        <v>86</v>
      </c>
      <c r="B4" s="62">
        <f>SUM(C4:E4)</f>
        <v>664</v>
      </c>
      <c r="C4" s="63">
        <v>0</v>
      </c>
      <c r="D4" s="63">
        <v>105</v>
      </c>
      <c r="E4" s="64">
        <v>559</v>
      </c>
      <c r="F4" s="65">
        <v>47</v>
      </c>
    </row>
    <row r="5" spans="1:6" s="34" customFormat="1" ht="16.5" customHeight="1">
      <c r="A5" s="56" t="s">
        <v>87</v>
      </c>
      <c r="F5" s="30" t="s">
        <v>23</v>
      </c>
    </row>
  </sheetData>
  <mergeCells count="1">
    <mergeCell ref="A1:E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9"/>
  <sheetViews>
    <sheetView workbookViewId="0">
      <selection activeCell="D14" sqref="D14"/>
    </sheetView>
  </sheetViews>
  <sheetFormatPr defaultRowHeight="13.5"/>
  <cols>
    <col min="1" max="1" width="1.875" style="3" customWidth="1"/>
    <col min="2" max="2" width="27.625" style="3" customWidth="1"/>
    <col min="3" max="3" width="0.875" style="3" customWidth="1"/>
    <col min="4" max="4" width="19.375" style="3" customWidth="1"/>
    <col min="5" max="6" width="18.625" style="3" customWidth="1"/>
    <col min="7" max="16384" width="9" style="3"/>
  </cols>
  <sheetData>
    <row r="1" spans="1:6" ht="18.75" customHeight="1">
      <c r="A1" s="38" t="s">
        <v>88</v>
      </c>
      <c r="B1" s="66"/>
      <c r="C1" s="66"/>
      <c r="D1" s="66"/>
      <c r="E1" s="66"/>
      <c r="F1" s="66"/>
    </row>
    <row r="2" spans="1:6" ht="13.5" customHeight="1">
      <c r="A2" s="38"/>
      <c r="B2" s="59"/>
      <c r="C2" s="59"/>
      <c r="D2" s="59"/>
      <c r="E2" s="59"/>
      <c r="F2" s="7" t="str">
        <f>'1(1) 集団健康教育の実施状況(健康推進係)'!J3</f>
        <v>平成29年度</v>
      </c>
    </row>
    <row r="3" spans="1:6" ht="25.5" customHeight="1">
      <c r="A3" s="313" t="s">
        <v>57</v>
      </c>
      <c r="B3" s="176"/>
      <c r="C3" s="41"/>
      <c r="D3" s="42" t="s">
        <v>89</v>
      </c>
      <c r="E3" s="42" t="s">
        <v>90</v>
      </c>
      <c r="F3" s="43" t="s">
        <v>91</v>
      </c>
    </row>
    <row r="4" spans="1:6" ht="22.5" customHeight="1">
      <c r="A4" s="314" t="s">
        <v>86</v>
      </c>
      <c r="B4" s="315"/>
      <c r="C4" s="67"/>
      <c r="D4" s="46">
        <f>SUM(D5+D7+D8)</f>
        <v>124433</v>
      </c>
      <c r="E4" s="46">
        <f>SUM(E5+E7+E8)</f>
        <v>56128</v>
      </c>
      <c r="F4" s="47">
        <f>SUM(F5+F7+F8)</f>
        <v>337795</v>
      </c>
    </row>
    <row r="5" spans="1:6" ht="22.5" customHeight="1">
      <c r="A5" s="316" t="s">
        <v>92</v>
      </c>
      <c r="B5" s="317"/>
      <c r="C5" s="68"/>
      <c r="D5" s="50">
        <v>83513</v>
      </c>
      <c r="E5" s="50">
        <v>42831</v>
      </c>
      <c r="F5" s="51">
        <v>247394</v>
      </c>
    </row>
    <row r="6" spans="1:6" ht="22.5" customHeight="1">
      <c r="A6" s="18"/>
      <c r="B6" s="69" t="s">
        <v>93</v>
      </c>
      <c r="C6" s="69"/>
      <c r="D6" s="70">
        <v>18032</v>
      </c>
      <c r="E6" s="70">
        <v>12456</v>
      </c>
      <c r="F6" s="71">
        <v>60806</v>
      </c>
    </row>
    <row r="7" spans="1:6" ht="22.5" customHeight="1">
      <c r="A7" s="316" t="s">
        <v>94</v>
      </c>
      <c r="B7" s="317"/>
      <c r="C7" s="68"/>
      <c r="D7" s="70">
        <v>20023</v>
      </c>
      <c r="E7" s="70">
        <v>9215</v>
      </c>
      <c r="F7" s="71">
        <v>54450</v>
      </c>
    </row>
    <row r="8" spans="1:6" ht="22.5" customHeight="1">
      <c r="A8" s="318" t="s">
        <v>95</v>
      </c>
      <c r="B8" s="319"/>
      <c r="C8" s="72"/>
      <c r="D8" s="73">
        <v>20897</v>
      </c>
      <c r="E8" s="73">
        <v>4082</v>
      </c>
      <c r="F8" s="74">
        <v>35951</v>
      </c>
    </row>
    <row r="9" spans="1:6" ht="22.5" customHeight="1">
      <c r="F9" s="30" t="s">
        <v>23</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4"/>
  <sheetViews>
    <sheetView workbookViewId="0">
      <selection activeCell="B6" sqref="B6"/>
    </sheetView>
  </sheetViews>
  <sheetFormatPr defaultRowHeight="13.5"/>
  <cols>
    <col min="1" max="1" width="16.875" style="162" customWidth="1"/>
    <col min="2" max="10" width="7.625" style="162" customWidth="1"/>
    <col min="11" max="16384" width="9" style="162"/>
  </cols>
  <sheetData>
    <row r="1" spans="1:10" ht="18.75" customHeight="1">
      <c r="A1" s="39" t="s">
        <v>116</v>
      </c>
    </row>
    <row r="2" spans="1:10" ht="13.5" customHeight="1">
      <c r="C2" s="30"/>
      <c r="J2" s="30" t="str">
        <f>'1(1) 集団健康教育の実施状況(健康推進係)'!J3</f>
        <v>平成29年度</v>
      </c>
    </row>
    <row r="3" spans="1:10" ht="20.25" customHeight="1">
      <c r="A3" s="178" t="s">
        <v>99</v>
      </c>
      <c r="B3" s="180" t="s">
        <v>100</v>
      </c>
      <c r="C3" s="182" t="s">
        <v>101</v>
      </c>
      <c r="D3" s="184" t="s">
        <v>102</v>
      </c>
      <c r="E3" s="185"/>
      <c r="F3" s="185"/>
      <c r="G3" s="185"/>
      <c r="H3" s="185"/>
      <c r="I3" s="185"/>
      <c r="J3" s="186"/>
    </row>
    <row r="4" spans="1:10" ht="29.25" customHeight="1">
      <c r="A4" s="179"/>
      <c r="B4" s="181"/>
      <c r="C4" s="183"/>
      <c r="D4" s="155" t="s">
        <v>58</v>
      </c>
      <c r="E4" s="153" t="s">
        <v>103</v>
      </c>
      <c r="F4" s="155" t="s">
        <v>104</v>
      </c>
      <c r="G4" s="76" t="s">
        <v>105</v>
      </c>
      <c r="H4" s="155" t="s">
        <v>106</v>
      </c>
      <c r="I4" s="155" t="s">
        <v>107</v>
      </c>
      <c r="J4" s="154" t="s">
        <v>108</v>
      </c>
    </row>
    <row r="5" spans="1:10" ht="24" customHeight="1">
      <c r="A5" s="92" t="s">
        <v>117</v>
      </c>
      <c r="B5" s="78">
        <f>SUM(B6:B12)</f>
        <v>655</v>
      </c>
      <c r="C5" s="78">
        <f>SUM(C6:C12)</f>
        <v>24694</v>
      </c>
      <c r="D5" s="78">
        <f>SUM(D6:D12)</f>
        <v>2022</v>
      </c>
      <c r="E5" s="78">
        <f t="shared" ref="E5:I5" si="0">SUM(E6:E12)</f>
        <v>10</v>
      </c>
      <c r="F5" s="78">
        <f t="shared" si="0"/>
        <v>25</v>
      </c>
      <c r="G5" s="78">
        <f t="shared" si="0"/>
        <v>10</v>
      </c>
      <c r="H5" s="78">
        <f t="shared" si="0"/>
        <v>437</v>
      </c>
      <c r="I5" s="78">
        <f t="shared" si="0"/>
        <v>563</v>
      </c>
      <c r="J5" s="79">
        <f>SUM(J6:J12)</f>
        <v>977</v>
      </c>
    </row>
    <row r="6" spans="1:10" ht="24" customHeight="1">
      <c r="A6" s="93" t="s">
        <v>118</v>
      </c>
      <c r="B6" s="85">
        <v>338</v>
      </c>
      <c r="C6" s="94">
        <v>7989</v>
      </c>
      <c r="D6" s="85">
        <v>755</v>
      </c>
      <c r="E6" s="81">
        <v>2</v>
      </c>
      <c r="F6" s="85">
        <v>0</v>
      </c>
      <c r="G6" s="85">
        <v>2</v>
      </c>
      <c r="H6" s="85">
        <v>34</v>
      </c>
      <c r="I6" s="85">
        <v>495</v>
      </c>
      <c r="J6" s="94">
        <v>222</v>
      </c>
    </row>
    <row r="7" spans="1:10" s="163" customFormat="1" ht="24" customHeight="1">
      <c r="A7" s="93" t="s">
        <v>119</v>
      </c>
      <c r="B7" s="85">
        <v>160</v>
      </c>
      <c r="C7" s="94">
        <v>7022</v>
      </c>
      <c r="D7" s="85">
        <v>360</v>
      </c>
      <c r="E7" s="85">
        <v>0</v>
      </c>
      <c r="F7" s="85">
        <v>0</v>
      </c>
      <c r="G7" s="85">
        <v>1</v>
      </c>
      <c r="H7" s="85">
        <v>167</v>
      </c>
      <c r="I7" s="85">
        <v>6</v>
      </c>
      <c r="J7" s="94">
        <v>186</v>
      </c>
    </row>
    <row r="8" spans="1:10" ht="24" customHeight="1">
      <c r="A8" s="93" t="s">
        <v>120</v>
      </c>
      <c r="B8" s="85">
        <v>2</v>
      </c>
      <c r="C8" s="94">
        <v>46</v>
      </c>
      <c r="D8" s="85">
        <v>4</v>
      </c>
      <c r="E8" s="85">
        <v>1</v>
      </c>
      <c r="F8" s="85">
        <v>0</v>
      </c>
      <c r="G8" s="85">
        <v>0</v>
      </c>
      <c r="H8" s="85">
        <v>3</v>
      </c>
      <c r="I8" s="85">
        <v>0</v>
      </c>
      <c r="J8" s="94">
        <v>0</v>
      </c>
    </row>
    <row r="9" spans="1:10" ht="24" customHeight="1">
      <c r="A9" s="93" t="s">
        <v>121</v>
      </c>
      <c r="B9" s="85">
        <v>1</v>
      </c>
      <c r="C9" s="94">
        <v>15</v>
      </c>
      <c r="D9" s="85">
        <v>1</v>
      </c>
      <c r="E9" s="85">
        <v>0</v>
      </c>
      <c r="F9" s="85">
        <v>0</v>
      </c>
      <c r="G9" s="85">
        <v>0</v>
      </c>
      <c r="H9" s="85">
        <v>1</v>
      </c>
      <c r="I9" s="85">
        <v>0</v>
      </c>
      <c r="J9" s="94">
        <v>0</v>
      </c>
    </row>
    <row r="10" spans="1:10" ht="24" customHeight="1">
      <c r="A10" s="93" t="s">
        <v>122</v>
      </c>
      <c r="B10" s="85">
        <v>5</v>
      </c>
      <c r="C10" s="94">
        <v>147</v>
      </c>
      <c r="D10" s="85">
        <v>5</v>
      </c>
      <c r="E10" s="85">
        <v>0</v>
      </c>
      <c r="F10" s="85">
        <v>0</v>
      </c>
      <c r="G10" s="85">
        <v>0</v>
      </c>
      <c r="H10" s="85">
        <v>4</v>
      </c>
      <c r="I10" s="85">
        <v>1</v>
      </c>
      <c r="J10" s="94">
        <v>0</v>
      </c>
    </row>
    <row r="11" spans="1:10" ht="24" customHeight="1">
      <c r="A11" s="93" t="s">
        <v>123</v>
      </c>
      <c r="B11" s="85">
        <v>2</v>
      </c>
      <c r="C11" s="94">
        <v>150</v>
      </c>
      <c r="D11" s="85">
        <v>2</v>
      </c>
      <c r="E11" s="85">
        <v>0</v>
      </c>
      <c r="F11" s="85">
        <v>1</v>
      </c>
      <c r="G11" s="85">
        <v>0</v>
      </c>
      <c r="H11" s="85">
        <v>1</v>
      </c>
      <c r="I11" s="85">
        <v>0</v>
      </c>
      <c r="J11" s="94">
        <v>0</v>
      </c>
    </row>
    <row r="12" spans="1:10" ht="24" customHeight="1">
      <c r="A12" s="95" t="s">
        <v>95</v>
      </c>
      <c r="B12" s="89">
        <v>147</v>
      </c>
      <c r="C12" s="96">
        <v>9325</v>
      </c>
      <c r="D12" s="89">
        <v>895</v>
      </c>
      <c r="E12" s="89">
        <v>7</v>
      </c>
      <c r="F12" s="89">
        <v>24</v>
      </c>
      <c r="G12" s="89">
        <v>7</v>
      </c>
      <c r="H12" s="89">
        <v>227</v>
      </c>
      <c r="I12" s="89">
        <v>61</v>
      </c>
      <c r="J12" s="96">
        <v>569</v>
      </c>
    </row>
    <row r="13" spans="1:10" ht="15.75" customHeight="1">
      <c r="A13" s="164"/>
      <c r="B13" s="164"/>
      <c r="C13" s="30"/>
      <c r="J13" s="30" t="s">
        <v>23</v>
      </c>
    </row>
    <row r="14" spans="1:10">
      <c r="A14" s="164"/>
      <c r="B14" s="164"/>
      <c r="C14" s="30"/>
    </row>
  </sheetData>
  <mergeCells count="4">
    <mergeCell ref="A3:A4"/>
    <mergeCell ref="B3:B4"/>
    <mergeCell ref="C3:C4"/>
    <mergeCell ref="D3:J3"/>
  </mergeCells>
  <phoneticPr fontId="3"/>
  <pageMargins left="0.70866141732283472" right="0.6692913385826772" top="4.7244094488188981" bottom="0.78740157480314965" header="0.39370078740157483"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S54"/>
  <sheetViews>
    <sheetView zoomScaleNormal="100" zoomScaleSheetLayoutView="100" workbookViewId="0">
      <pane xSplit="3" ySplit="4" topLeftCell="D5" activePane="bottomRight" state="frozen"/>
      <selection activeCell="J20" sqref="J20"/>
      <selection pane="topRight" activeCell="J20" sqref="J20"/>
      <selection pane="bottomLeft" activeCell="J20" sqref="J20"/>
      <selection pane="bottomRight" activeCell="O10" sqref="O10"/>
    </sheetView>
  </sheetViews>
  <sheetFormatPr defaultRowHeight="13.5"/>
  <cols>
    <col min="1" max="2" width="2.75" style="3" customWidth="1"/>
    <col min="3" max="3" width="8.875" style="3" customWidth="1"/>
    <col min="4" max="4" width="3.375" style="3" customWidth="1"/>
    <col min="5" max="7" width="6.125" style="3" customWidth="1"/>
    <col min="8" max="13" width="5.75" style="3" customWidth="1"/>
    <col min="14" max="14" width="6.125" style="3" customWidth="1"/>
    <col min="15" max="19" width="5.75" style="3" customWidth="1"/>
    <col min="20" max="16384" width="9" style="3"/>
  </cols>
  <sheetData>
    <row r="1" spans="1:19" ht="18.75" customHeight="1">
      <c r="A1" s="97" t="s">
        <v>124</v>
      </c>
      <c r="B1" s="2"/>
      <c r="C1" s="2"/>
      <c r="D1" s="2"/>
      <c r="Q1" s="98"/>
    </row>
    <row r="2" spans="1:19" ht="13.5" customHeight="1">
      <c r="A2" s="1"/>
      <c r="B2" s="2"/>
      <c r="C2" s="2"/>
      <c r="D2" s="2"/>
      <c r="S2" s="30" t="str">
        <f>'1(1) 集団健康教育の実施状況(健康推進係)'!J3</f>
        <v>平成29年度</v>
      </c>
    </row>
    <row r="3" spans="1:19" ht="21.95" customHeight="1">
      <c r="A3" s="190" t="s">
        <v>125</v>
      </c>
      <c r="B3" s="190"/>
      <c r="C3" s="190"/>
      <c r="D3" s="191"/>
      <c r="E3" s="187" t="s">
        <v>126</v>
      </c>
      <c r="F3" s="188"/>
      <c r="G3" s="188"/>
      <c r="H3" s="187" t="s">
        <v>127</v>
      </c>
      <c r="I3" s="188"/>
      <c r="J3" s="188"/>
      <c r="K3" s="187" t="s">
        <v>128</v>
      </c>
      <c r="L3" s="188"/>
      <c r="M3" s="188"/>
      <c r="N3" s="187" t="s">
        <v>129</v>
      </c>
      <c r="O3" s="188"/>
      <c r="P3" s="188"/>
      <c r="Q3" s="187" t="s">
        <v>130</v>
      </c>
      <c r="R3" s="188"/>
      <c r="S3" s="189"/>
    </row>
    <row r="4" spans="1:19" ht="21.95" customHeight="1">
      <c r="A4" s="192"/>
      <c r="B4" s="192"/>
      <c r="C4" s="192"/>
      <c r="D4" s="193"/>
      <c r="E4" s="99"/>
      <c r="F4" s="100" t="s">
        <v>131</v>
      </c>
      <c r="G4" s="100" t="s">
        <v>132</v>
      </c>
      <c r="H4" s="99"/>
      <c r="I4" s="100" t="s">
        <v>131</v>
      </c>
      <c r="J4" s="100" t="s">
        <v>132</v>
      </c>
      <c r="K4" s="99"/>
      <c r="L4" s="100" t="s">
        <v>131</v>
      </c>
      <c r="M4" s="100" t="s">
        <v>132</v>
      </c>
      <c r="N4" s="99"/>
      <c r="O4" s="100" t="s">
        <v>131</v>
      </c>
      <c r="P4" s="100" t="s">
        <v>132</v>
      </c>
      <c r="Q4" s="99"/>
      <c r="R4" s="100" t="s">
        <v>131</v>
      </c>
      <c r="S4" s="101" t="s">
        <v>132</v>
      </c>
    </row>
    <row r="5" spans="1:19" ht="21.95" customHeight="1">
      <c r="A5" s="197" t="s">
        <v>133</v>
      </c>
      <c r="B5" s="200" t="s">
        <v>135</v>
      </c>
      <c r="C5" s="201"/>
      <c r="D5" s="202"/>
      <c r="E5" s="102">
        <f>F5+G5</f>
        <v>323017</v>
      </c>
      <c r="F5" s="102">
        <f>I5+L5+O5+R5</f>
        <v>141746</v>
      </c>
      <c r="G5" s="102">
        <f>J5+M5+P5+S5</f>
        <v>181271</v>
      </c>
      <c r="H5" s="103">
        <f>I5+J5</f>
        <v>53710</v>
      </c>
      <c r="I5" s="103">
        <v>26807</v>
      </c>
      <c r="J5" s="103">
        <v>26903</v>
      </c>
      <c r="K5" s="103">
        <f>L5+M5</f>
        <v>50401</v>
      </c>
      <c r="L5" s="103">
        <v>22815</v>
      </c>
      <c r="M5" s="103">
        <v>27586</v>
      </c>
      <c r="N5" s="103">
        <f>SUM(O5:P5)</f>
        <v>131814</v>
      </c>
      <c r="O5" s="103">
        <v>54106</v>
      </c>
      <c r="P5" s="103">
        <v>77708</v>
      </c>
      <c r="Q5" s="103">
        <f>R5+S5</f>
        <v>87092</v>
      </c>
      <c r="R5" s="103">
        <v>38018</v>
      </c>
      <c r="S5" s="104">
        <v>49074</v>
      </c>
    </row>
    <row r="6" spans="1:19" ht="21.95" customHeight="1">
      <c r="A6" s="198"/>
      <c r="B6" s="203" t="s">
        <v>137</v>
      </c>
      <c r="C6" s="204"/>
      <c r="D6" s="205"/>
      <c r="E6" s="105">
        <f>F6+G6</f>
        <v>60180</v>
      </c>
      <c r="F6" s="105">
        <f>I6+L6+O6+R6</f>
        <v>23294</v>
      </c>
      <c r="G6" s="105">
        <f>J6+M6+P6+S6</f>
        <v>36886</v>
      </c>
      <c r="H6" s="106">
        <f>I6+J6</f>
        <v>5332</v>
      </c>
      <c r="I6" s="106">
        <v>2381</v>
      </c>
      <c r="J6" s="106">
        <v>2951</v>
      </c>
      <c r="K6" s="106">
        <f>L6+M6</f>
        <v>6023</v>
      </c>
      <c r="L6" s="106">
        <v>2225</v>
      </c>
      <c r="M6" s="106">
        <v>3798</v>
      </c>
      <c r="N6" s="106">
        <f>SUM(O6:P6)</f>
        <v>29602</v>
      </c>
      <c r="O6" s="106">
        <v>10778</v>
      </c>
      <c r="P6" s="106">
        <v>18824</v>
      </c>
      <c r="Q6" s="106">
        <f>R6+S6</f>
        <v>19223</v>
      </c>
      <c r="R6" s="106">
        <v>7910</v>
      </c>
      <c r="S6" s="107">
        <v>11313</v>
      </c>
    </row>
    <row r="7" spans="1:19" ht="21.95" customHeight="1">
      <c r="A7" s="199"/>
      <c r="B7" s="206" t="s">
        <v>138</v>
      </c>
      <c r="C7" s="207"/>
      <c r="D7" s="208"/>
      <c r="E7" s="108">
        <f t="shared" ref="E7:S7" si="0">ROUND(E6/E5,4)</f>
        <v>0.18629999999999999</v>
      </c>
      <c r="F7" s="108">
        <f t="shared" si="0"/>
        <v>0.1643</v>
      </c>
      <c r="G7" s="108">
        <f t="shared" si="0"/>
        <v>0.20349999999999999</v>
      </c>
      <c r="H7" s="109">
        <f t="shared" si="0"/>
        <v>9.9299999999999999E-2</v>
      </c>
      <c r="I7" s="109">
        <f>ROUND(I6/I5,4)</f>
        <v>8.8800000000000004E-2</v>
      </c>
      <c r="J7" s="109">
        <f>ROUND(J6/J5,4)</f>
        <v>0.10970000000000001</v>
      </c>
      <c r="K7" s="109">
        <f>ROUND(K6/K5,4)</f>
        <v>0.1195</v>
      </c>
      <c r="L7" s="109">
        <f t="shared" si="0"/>
        <v>9.7500000000000003E-2</v>
      </c>
      <c r="M7" s="109">
        <f t="shared" si="0"/>
        <v>0.13769999999999999</v>
      </c>
      <c r="N7" s="109">
        <f t="shared" si="0"/>
        <v>0.22459999999999999</v>
      </c>
      <c r="O7" s="109">
        <f t="shared" si="0"/>
        <v>0.19919999999999999</v>
      </c>
      <c r="P7" s="109">
        <f t="shared" si="0"/>
        <v>0.2422</v>
      </c>
      <c r="Q7" s="110">
        <f t="shared" si="0"/>
        <v>0.22070000000000001</v>
      </c>
      <c r="R7" s="110">
        <f t="shared" si="0"/>
        <v>0.20810000000000001</v>
      </c>
      <c r="S7" s="111">
        <f t="shared" si="0"/>
        <v>0.23050000000000001</v>
      </c>
    </row>
    <row r="8" spans="1:19" ht="21.95" customHeight="1">
      <c r="A8" s="209" t="s">
        <v>139</v>
      </c>
      <c r="B8" s="212" t="s">
        <v>140</v>
      </c>
      <c r="C8" s="213"/>
      <c r="D8" s="214"/>
      <c r="E8" s="112">
        <f>F8+G8</f>
        <v>17153</v>
      </c>
      <c r="F8" s="112">
        <f>SUM(I8,L8,O8,R8)</f>
        <v>11840</v>
      </c>
      <c r="G8" s="112">
        <f>SUM(J8,M8,P8,S8)</f>
        <v>5313</v>
      </c>
      <c r="H8" s="113">
        <f>I8+J8</f>
        <v>1437</v>
      </c>
      <c r="I8" s="113">
        <v>1126</v>
      </c>
      <c r="J8" s="113">
        <v>311</v>
      </c>
      <c r="K8" s="113">
        <f t="shared" ref="K8:K21" si="1">L8+M8</f>
        <v>1685</v>
      </c>
      <c r="L8" s="113">
        <v>1223</v>
      </c>
      <c r="M8" s="113">
        <v>462</v>
      </c>
      <c r="N8" s="113">
        <f t="shared" ref="N8:N21" si="2">O8+P8</f>
        <v>8452</v>
      </c>
      <c r="O8" s="113">
        <v>5684</v>
      </c>
      <c r="P8" s="113">
        <v>2768</v>
      </c>
      <c r="Q8" s="113">
        <f>R8+S8</f>
        <v>5579</v>
      </c>
      <c r="R8" s="113">
        <v>3807</v>
      </c>
      <c r="S8" s="114">
        <v>1772</v>
      </c>
    </row>
    <row r="9" spans="1:19" ht="21.95" customHeight="1">
      <c r="A9" s="210"/>
      <c r="B9" s="194" t="s">
        <v>141</v>
      </c>
      <c r="C9" s="195"/>
      <c r="D9" s="196"/>
      <c r="E9" s="105">
        <f t="shared" ref="E9:E21" si="3">F9+G9</f>
        <v>14211</v>
      </c>
      <c r="F9" s="105">
        <f t="shared" ref="F9:G19" si="4">SUM(I9,L9,O9,R9)</f>
        <v>7466</v>
      </c>
      <c r="G9" s="105">
        <f t="shared" si="4"/>
        <v>6745</v>
      </c>
      <c r="H9" s="106">
        <f t="shared" ref="H9:H21" si="5">I9+J9</f>
        <v>1272</v>
      </c>
      <c r="I9" s="106">
        <v>808</v>
      </c>
      <c r="J9" s="106">
        <v>464</v>
      </c>
      <c r="K9" s="106">
        <f t="shared" si="1"/>
        <v>1491</v>
      </c>
      <c r="L9" s="106">
        <v>872</v>
      </c>
      <c r="M9" s="106">
        <v>619</v>
      </c>
      <c r="N9" s="106">
        <f t="shared" si="2"/>
        <v>6990</v>
      </c>
      <c r="O9" s="106">
        <v>3537</v>
      </c>
      <c r="P9" s="106">
        <v>3453</v>
      </c>
      <c r="Q9" s="106">
        <f t="shared" ref="Q9:Q19" si="6">R9+S9</f>
        <v>4458</v>
      </c>
      <c r="R9" s="106">
        <v>2249</v>
      </c>
      <c r="S9" s="107">
        <v>2209</v>
      </c>
    </row>
    <row r="10" spans="1:19" ht="21.95" customHeight="1">
      <c r="A10" s="210"/>
      <c r="B10" s="194" t="s">
        <v>142</v>
      </c>
      <c r="C10" s="195"/>
      <c r="D10" s="196"/>
      <c r="E10" s="105">
        <f t="shared" si="3"/>
        <v>25565</v>
      </c>
      <c r="F10" s="105">
        <f t="shared" si="4"/>
        <v>11195</v>
      </c>
      <c r="G10" s="105">
        <f t="shared" si="4"/>
        <v>14370</v>
      </c>
      <c r="H10" s="106">
        <f t="shared" si="5"/>
        <v>955</v>
      </c>
      <c r="I10" s="106">
        <v>579</v>
      </c>
      <c r="J10" s="106">
        <v>376</v>
      </c>
      <c r="K10" s="106">
        <f t="shared" si="1"/>
        <v>1894</v>
      </c>
      <c r="L10" s="106">
        <v>901</v>
      </c>
      <c r="M10" s="106">
        <v>993</v>
      </c>
      <c r="N10" s="106">
        <f t="shared" si="2"/>
        <v>12930</v>
      </c>
      <c r="O10" s="106">
        <v>5422</v>
      </c>
      <c r="P10" s="106">
        <v>7508</v>
      </c>
      <c r="Q10" s="106">
        <f t="shared" si="6"/>
        <v>9786</v>
      </c>
      <c r="R10" s="106">
        <v>4293</v>
      </c>
      <c r="S10" s="107">
        <v>5493</v>
      </c>
    </row>
    <row r="11" spans="1:19" ht="21.95" customHeight="1">
      <c r="A11" s="210"/>
      <c r="B11" s="194" t="s">
        <v>143</v>
      </c>
      <c r="C11" s="195"/>
      <c r="D11" s="196"/>
      <c r="E11" s="105">
        <f t="shared" si="3"/>
        <v>10715</v>
      </c>
      <c r="F11" s="105">
        <f t="shared" si="4"/>
        <v>5584</v>
      </c>
      <c r="G11" s="105">
        <f t="shared" si="4"/>
        <v>5131</v>
      </c>
      <c r="H11" s="106">
        <f t="shared" si="5"/>
        <v>746</v>
      </c>
      <c r="I11" s="106">
        <v>482</v>
      </c>
      <c r="J11" s="106">
        <v>264</v>
      </c>
      <c r="K11" s="106">
        <f t="shared" si="1"/>
        <v>1229</v>
      </c>
      <c r="L11" s="106">
        <v>670</v>
      </c>
      <c r="M11" s="106">
        <v>559</v>
      </c>
      <c r="N11" s="106">
        <f t="shared" si="2"/>
        <v>5546</v>
      </c>
      <c r="O11" s="106">
        <v>2770</v>
      </c>
      <c r="P11" s="106">
        <v>2776</v>
      </c>
      <c r="Q11" s="106">
        <f t="shared" si="6"/>
        <v>3194</v>
      </c>
      <c r="R11" s="106">
        <v>1662</v>
      </c>
      <c r="S11" s="107">
        <v>1532</v>
      </c>
    </row>
    <row r="12" spans="1:19" ht="21.95" customHeight="1">
      <c r="A12" s="210"/>
      <c r="B12" s="194" t="s">
        <v>144</v>
      </c>
      <c r="C12" s="195"/>
      <c r="D12" s="196"/>
      <c r="E12" s="105">
        <f t="shared" si="3"/>
        <v>11944</v>
      </c>
      <c r="F12" s="105">
        <f t="shared" si="4"/>
        <v>6478</v>
      </c>
      <c r="G12" s="105">
        <f t="shared" si="4"/>
        <v>5466</v>
      </c>
      <c r="H12" s="106">
        <f t="shared" si="5"/>
        <v>1101</v>
      </c>
      <c r="I12" s="106">
        <v>797</v>
      </c>
      <c r="J12" s="106">
        <v>304</v>
      </c>
      <c r="K12" s="106">
        <f t="shared" si="1"/>
        <v>1320</v>
      </c>
      <c r="L12" s="106">
        <v>786</v>
      </c>
      <c r="M12" s="106">
        <v>534</v>
      </c>
      <c r="N12" s="106">
        <f t="shared" si="2"/>
        <v>5993</v>
      </c>
      <c r="O12" s="106">
        <v>3079</v>
      </c>
      <c r="P12" s="106">
        <v>2914</v>
      </c>
      <c r="Q12" s="106">
        <f t="shared" si="6"/>
        <v>3530</v>
      </c>
      <c r="R12" s="106">
        <v>1816</v>
      </c>
      <c r="S12" s="107">
        <v>1714</v>
      </c>
    </row>
    <row r="13" spans="1:19" ht="21.95" customHeight="1">
      <c r="A13" s="210"/>
      <c r="B13" s="203" t="s">
        <v>145</v>
      </c>
      <c r="C13" s="204"/>
      <c r="D13" s="205"/>
      <c r="E13" s="105">
        <f t="shared" si="3"/>
        <v>2007</v>
      </c>
      <c r="F13" s="105">
        <f t="shared" si="4"/>
        <v>1588</v>
      </c>
      <c r="G13" s="105">
        <f t="shared" si="4"/>
        <v>419</v>
      </c>
      <c r="H13" s="106">
        <f t="shared" si="5"/>
        <v>227</v>
      </c>
      <c r="I13" s="106">
        <v>196</v>
      </c>
      <c r="J13" s="106">
        <v>31</v>
      </c>
      <c r="K13" s="106">
        <f t="shared" si="1"/>
        <v>211</v>
      </c>
      <c r="L13" s="106">
        <v>174</v>
      </c>
      <c r="M13" s="106">
        <v>37</v>
      </c>
      <c r="N13" s="106">
        <f t="shared" si="2"/>
        <v>924</v>
      </c>
      <c r="O13" s="106">
        <v>712</v>
      </c>
      <c r="P13" s="106">
        <v>212</v>
      </c>
      <c r="Q13" s="106">
        <f t="shared" si="6"/>
        <v>645</v>
      </c>
      <c r="R13" s="106">
        <v>506</v>
      </c>
      <c r="S13" s="107">
        <v>139</v>
      </c>
    </row>
    <row r="14" spans="1:19" ht="21.95" customHeight="1">
      <c r="A14" s="210"/>
      <c r="B14" s="194" t="s">
        <v>146</v>
      </c>
      <c r="C14" s="195"/>
      <c r="D14" s="196"/>
      <c r="E14" s="105">
        <f t="shared" si="3"/>
        <v>34862</v>
      </c>
      <c r="F14" s="105">
        <f t="shared" si="4"/>
        <v>12104</v>
      </c>
      <c r="G14" s="105">
        <f t="shared" si="4"/>
        <v>22758</v>
      </c>
      <c r="H14" s="106">
        <f t="shared" si="5"/>
        <v>2511</v>
      </c>
      <c r="I14" s="106">
        <v>1352</v>
      </c>
      <c r="J14" s="106">
        <v>1159</v>
      </c>
      <c r="K14" s="106">
        <f t="shared" si="1"/>
        <v>3598</v>
      </c>
      <c r="L14" s="106">
        <v>1231</v>
      </c>
      <c r="M14" s="106">
        <v>2367</v>
      </c>
      <c r="N14" s="106">
        <f t="shared" si="2"/>
        <v>18003</v>
      </c>
      <c r="O14" s="106">
        <v>5640</v>
      </c>
      <c r="P14" s="106">
        <v>12363</v>
      </c>
      <c r="Q14" s="106">
        <f t="shared" si="6"/>
        <v>10750</v>
      </c>
      <c r="R14" s="106">
        <v>3881</v>
      </c>
      <c r="S14" s="107">
        <v>6869</v>
      </c>
    </row>
    <row r="15" spans="1:19" ht="21.95" customHeight="1">
      <c r="A15" s="210"/>
      <c r="B15" s="194" t="s">
        <v>147</v>
      </c>
      <c r="C15" s="195"/>
      <c r="D15" s="196"/>
      <c r="E15" s="105">
        <f t="shared" si="3"/>
        <v>14329</v>
      </c>
      <c r="F15" s="105">
        <f t="shared" si="4"/>
        <v>7460</v>
      </c>
      <c r="G15" s="105">
        <f t="shared" si="4"/>
        <v>6869</v>
      </c>
      <c r="H15" s="106">
        <f t="shared" si="5"/>
        <v>596</v>
      </c>
      <c r="I15" s="106">
        <v>389</v>
      </c>
      <c r="J15" s="106">
        <v>207</v>
      </c>
      <c r="K15" s="106">
        <f t="shared" si="1"/>
        <v>1164</v>
      </c>
      <c r="L15" s="106">
        <v>614</v>
      </c>
      <c r="M15" s="106">
        <v>550</v>
      </c>
      <c r="N15" s="106">
        <f t="shared" si="2"/>
        <v>7366</v>
      </c>
      <c r="O15" s="106">
        <v>3714</v>
      </c>
      <c r="P15" s="106">
        <v>3652</v>
      </c>
      <c r="Q15" s="106">
        <f t="shared" si="6"/>
        <v>5203</v>
      </c>
      <c r="R15" s="106">
        <v>2743</v>
      </c>
      <c r="S15" s="107">
        <v>2460</v>
      </c>
    </row>
    <row r="16" spans="1:19" ht="21.95" customHeight="1">
      <c r="A16" s="210"/>
      <c r="B16" s="194" t="s">
        <v>148</v>
      </c>
      <c r="C16" s="195"/>
      <c r="D16" s="196"/>
      <c r="E16" s="105">
        <f t="shared" si="3"/>
        <v>30568</v>
      </c>
      <c r="F16" s="105">
        <f t="shared" si="4"/>
        <v>12053</v>
      </c>
      <c r="G16" s="105">
        <f t="shared" si="4"/>
        <v>18515</v>
      </c>
      <c r="H16" s="106">
        <f t="shared" si="5"/>
        <v>1167</v>
      </c>
      <c r="I16" s="106">
        <v>648</v>
      </c>
      <c r="J16" s="106">
        <v>519</v>
      </c>
      <c r="K16" s="106">
        <f t="shared" si="1"/>
        <v>2423</v>
      </c>
      <c r="L16" s="106">
        <v>976</v>
      </c>
      <c r="M16" s="106">
        <v>1447</v>
      </c>
      <c r="N16" s="106">
        <f t="shared" si="2"/>
        <v>15788</v>
      </c>
      <c r="O16" s="106">
        <v>5863</v>
      </c>
      <c r="P16" s="106">
        <v>9925</v>
      </c>
      <c r="Q16" s="106">
        <f t="shared" si="6"/>
        <v>11190</v>
      </c>
      <c r="R16" s="106">
        <v>4566</v>
      </c>
      <c r="S16" s="107">
        <v>6624</v>
      </c>
    </row>
    <row r="17" spans="1:19" ht="21.95" customHeight="1">
      <c r="A17" s="210"/>
      <c r="B17" s="194" t="s">
        <v>149</v>
      </c>
      <c r="C17" s="195"/>
      <c r="D17" s="196"/>
      <c r="E17" s="105">
        <f>F17+G17</f>
        <v>7075</v>
      </c>
      <c r="F17" s="105">
        <f t="shared" si="4"/>
        <v>3810</v>
      </c>
      <c r="G17" s="105">
        <f>SUM(J17,M17,P17,S17)</f>
        <v>3265</v>
      </c>
      <c r="H17" s="106">
        <f t="shared" si="5"/>
        <v>581</v>
      </c>
      <c r="I17" s="106">
        <v>432</v>
      </c>
      <c r="J17" s="106">
        <v>149</v>
      </c>
      <c r="K17" s="106">
        <f t="shared" si="1"/>
        <v>759</v>
      </c>
      <c r="L17" s="106">
        <v>406</v>
      </c>
      <c r="M17" s="106">
        <v>353</v>
      </c>
      <c r="N17" s="106">
        <f t="shared" si="2"/>
        <v>3436</v>
      </c>
      <c r="O17" s="106">
        <v>1770</v>
      </c>
      <c r="P17" s="106">
        <v>1666</v>
      </c>
      <c r="Q17" s="106">
        <f t="shared" si="6"/>
        <v>2299</v>
      </c>
      <c r="R17" s="106">
        <v>1202</v>
      </c>
      <c r="S17" s="107">
        <v>1097</v>
      </c>
    </row>
    <row r="18" spans="1:19" ht="21.95" customHeight="1">
      <c r="A18" s="210"/>
      <c r="B18" s="194" t="s">
        <v>150</v>
      </c>
      <c r="C18" s="195"/>
      <c r="D18" s="196"/>
      <c r="E18" s="105">
        <f>F18+G18</f>
        <v>8091</v>
      </c>
      <c r="F18" s="105">
        <f t="shared" si="4"/>
        <v>4895</v>
      </c>
      <c r="G18" s="105">
        <f>SUM(J18,M18,P18,S18)</f>
        <v>3196</v>
      </c>
      <c r="H18" s="106">
        <f t="shared" si="5"/>
        <v>1013</v>
      </c>
      <c r="I18" s="106">
        <v>810</v>
      </c>
      <c r="J18" s="106">
        <v>203</v>
      </c>
      <c r="K18" s="106">
        <f t="shared" si="1"/>
        <v>1106</v>
      </c>
      <c r="L18" s="106">
        <v>662</v>
      </c>
      <c r="M18" s="106">
        <v>444</v>
      </c>
      <c r="N18" s="106">
        <f t="shared" si="2"/>
        <v>3908</v>
      </c>
      <c r="O18" s="106">
        <v>2222</v>
      </c>
      <c r="P18" s="106">
        <v>1686</v>
      </c>
      <c r="Q18" s="106">
        <f t="shared" si="6"/>
        <v>2064</v>
      </c>
      <c r="R18" s="106">
        <v>1201</v>
      </c>
      <c r="S18" s="107">
        <v>863</v>
      </c>
    </row>
    <row r="19" spans="1:19" ht="21.95" customHeight="1">
      <c r="A19" s="211"/>
      <c r="B19" s="215" t="s">
        <v>151</v>
      </c>
      <c r="C19" s="216"/>
      <c r="D19" s="217"/>
      <c r="E19" s="115">
        <f t="shared" si="3"/>
        <v>9314</v>
      </c>
      <c r="F19" s="115">
        <f t="shared" si="4"/>
        <v>6026</v>
      </c>
      <c r="G19" s="115">
        <f t="shared" si="4"/>
        <v>3288</v>
      </c>
      <c r="H19" s="116">
        <f t="shared" si="5"/>
        <v>869</v>
      </c>
      <c r="I19" s="116">
        <v>662</v>
      </c>
      <c r="J19" s="116">
        <v>207</v>
      </c>
      <c r="K19" s="116">
        <f t="shared" si="1"/>
        <v>1212</v>
      </c>
      <c r="L19" s="116">
        <v>749</v>
      </c>
      <c r="M19" s="116">
        <v>463</v>
      </c>
      <c r="N19" s="116">
        <f t="shared" si="2"/>
        <v>4711</v>
      </c>
      <c r="O19" s="116">
        <v>2940</v>
      </c>
      <c r="P19" s="116">
        <v>1771</v>
      </c>
      <c r="Q19" s="106">
        <f t="shared" si="6"/>
        <v>2522</v>
      </c>
      <c r="R19" s="106">
        <v>1675</v>
      </c>
      <c r="S19" s="117">
        <v>847</v>
      </c>
    </row>
    <row r="20" spans="1:19" ht="21.95" customHeight="1">
      <c r="A20" s="218" t="s">
        <v>152</v>
      </c>
      <c r="B20" s="219" t="s">
        <v>153</v>
      </c>
      <c r="C20" s="213" t="s">
        <v>135</v>
      </c>
      <c r="D20" s="214"/>
      <c r="E20" s="105">
        <f>F20+G20</f>
        <v>1525</v>
      </c>
      <c r="F20" s="105">
        <f>SUM(I20,L20,O20)</f>
        <v>1174</v>
      </c>
      <c r="G20" s="105">
        <f>SUM(J20,M20,P20)</f>
        <v>351</v>
      </c>
      <c r="H20" s="106">
        <f t="shared" si="5"/>
        <v>542</v>
      </c>
      <c r="I20" s="106">
        <v>454</v>
      </c>
      <c r="J20" s="106">
        <v>88</v>
      </c>
      <c r="K20" s="106">
        <f t="shared" si="1"/>
        <v>524</v>
      </c>
      <c r="L20" s="106">
        <v>422</v>
      </c>
      <c r="M20" s="106">
        <v>102</v>
      </c>
      <c r="N20" s="106">
        <f t="shared" si="2"/>
        <v>459</v>
      </c>
      <c r="O20" s="106">
        <v>298</v>
      </c>
      <c r="P20" s="106">
        <v>161</v>
      </c>
      <c r="Q20" s="222"/>
      <c r="R20" s="222"/>
      <c r="S20" s="225"/>
    </row>
    <row r="21" spans="1:19" ht="21.95" customHeight="1">
      <c r="A21" s="198"/>
      <c r="B21" s="220"/>
      <c r="C21" s="204" t="s">
        <v>154</v>
      </c>
      <c r="D21" s="205"/>
      <c r="E21" s="105">
        <f t="shared" si="3"/>
        <v>86</v>
      </c>
      <c r="F21" s="105">
        <f>SUM(I21,L21,O21)</f>
        <v>54</v>
      </c>
      <c r="G21" s="105">
        <f>SUM(J21,M21,P21)</f>
        <v>32</v>
      </c>
      <c r="H21" s="106">
        <f t="shared" si="5"/>
        <v>18</v>
      </c>
      <c r="I21" s="106">
        <v>14</v>
      </c>
      <c r="J21" s="106">
        <v>4</v>
      </c>
      <c r="K21" s="106">
        <f t="shared" si="1"/>
        <v>28</v>
      </c>
      <c r="L21" s="106">
        <v>21</v>
      </c>
      <c r="M21" s="106">
        <v>7</v>
      </c>
      <c r="N21" s="106">
        <f t="shared" si="2"/>
        <v>40</v>
      </c>
      <c r="O21" s="106">
        <v>19</v>
      </c>
      <c r="P21" s="106">
        <v>21</v>
      </c>
      <c r="Q21" s="223"/>
      <c r="R21" s="223"/>
      <c r="S21" s="226"/>
    </row>
    <row r="22" spans="1:19" ht="21.95" customHeight="1">
      <c r="A22" s="198"/>
      <c r="B22" s="221"/>
      <c r="C22" s="207" t="s">
        <v>155</v>
      </c>
      <c r="D22" s="208"/>
      <c r="E22" s="108">
        <f t="shared" ref="E22:P22" si="7">ROUND(E21/E20,4)</f>
        <v>5.6399999999999999E-2</v>
      </c>
      <c r="F22" s="108">
        <f t="shared" si="7"/>
        <v>4.5999999999999999E-2</v>
      </c>
      <c r="G22" s="108">
        <f t="shared" si="7"/>
        <v>9.1200000000000003E-2</v>
      </c>
      <c r="H22" s="109">
        <f t="shared" si="7"/>
        <v>3.32E-2</v>
      </c>
      <c r="I22" s="109">
        <f t="shared" si="7"/>
        <v>3.0800000000000001E-2</v>
      </c>
      <c r="J22" s="109">
        <f t="shared" si="7"/>
        <v>4.5499999999999999E-2</v>
      </c>
      <c r="K22" s="109">
        <f t="shared" si="7"/>
        <v>5.3400000000000003E-2</v>
      </c>
      <c r="L22" s="109">
        <f t="shared" si="7"/>
        <v>4.9799999999999997E-2</v>
      </c>
      <c r="M22" s="109">
        <f t="shared" si="7"/>
        <v>6.8599999999999994E-2</v>
      </c>
      <c r="N22" s="109">
        <f t="shared" si="7"/>
        <v>8.7099999999999997E-2</v>
      </c>
      <c r="O22" s="109">
        <f t="shared" si="7"/>
        <v>6.3799999999999996E-2</v>
      </c>
      <c r="P22" s="109">
        <f t="shared" si="7"/>
        <v>0.13039999999999999</v>
      </c>
      <c r="Q22" s="224"/>
      <c r="R22" s="224"/>
      <c r="S22" s="227"/>
    </row>
    <row r="23" spans="1:19" ht="21.95" customHeight="1">
      <c r="A23" s="198"/>
      <c r="B23" s="219" t="s">
        <v>156</v>
      </c>
      <c r="C23" s="213" t="s">
        <v>135</v>
      </c>
      <c r="D23" s="214"/>
      <c r="E23" s="105">
        <f>F23+G23</f>
        <v>5701</v>
      </c>
      <c r="F23" s="105">
        <f>SUM(I23,L23,O23,R23)</f>
        <v>3624</v>
      </c>
      <c r="G23" s="105">
        <f>SUM(J23,M23,P23,S23)</f>
        <v>2077</v>
      </c>
      <c r="H23" s="106">
        <f>I23+J23</f>
        <v>397</v>
      </c>
      <c r="I23" s="106">
        <v>254</v>
      </c>
      <c r="J23" s="106">
        <v>143</v>
      </c>
      <c r="K23" s="106">
        <f>L23+M23</f>
        <v>411</v>
      </c>
      <c r="L23" s="106">
        <v>239</v>
      </c>
      <c r="M23" s="106">
        <v>172</v>
      </c>
      <c r="N23" s="106">
        <f>O23+P23</f>
        <v>2977</v>
      </c>
      <c r="O23" s="106">
        <v>1871</v>
      </c>
      <c r="P23" s="106">
        <v>1106</v>
      </c>
      <c r="Q23" s="106">
        <f>R23+S23</f>
        <v>1916</v>
      </c>
      <c r="R23" s="106">
        <v>1260</v>
      </c>
      <c r="S23" s="107">
        <v>656</v>
      </c>
    </row>
    <row r="24" spans="1:19" ht="21.95" customHeight="1">
      <c r="A24" s="198"/>
      <c r="B24" s="220"/>
      <c r="C24" s="204" t="s">
        <v>154</v>
      </c>
      <c r="D24" s="205"/>
      <c r="E24" s="105">
        <f>F24+G24</f>
        <v>558</v>
      </c>
      <c r="F24" s="105">
        <f>SUM(I24,L24,O24,R24)</f>
        <v>327</v>
      </c>
      <c r="G24" s="105">
        <f>SUM(J24,M24,P24,S24)</f>
        <v>231</v>
      </c>
      <c r="H24" s="106">
        <f>I24+J24</f>
        <v>22</v>
      </c>
      <c r="I24" s="106">
        <v>12</v>
      </c>
      <c r="J24" s="106">
        <v>10</v>
      </c>
      <c r="K24" s="106">
        <f>L24+M24</f>
        <v>27</v>
      </c>
      <c r="L24" s="106">
        <v>13</v>
      </c>
      <c r="M24" s="106">
        <v>14</v>
      </c>
      <c r="N24" s="106">
        <f>O24+P24</f>
        <v>338</v>
      </c>
      <c r="O24" s="106">
        <v>195</v>
      </c>
      <c r="P24" s="106">
        <v>143</v>
      </c>
      <c r="Q24" s="106">
        <f>R24+S24</f>
        <v>171</v>
      </c>
      <c r="R24" s="106">
        <v>107</v>
      </c>
      <c r="S24" s="107">
        <v>64</v>
      </c>
    </row>
    <row r="25" spans="1:19" ht="21.95" customHeight="1">
      <c r="A25" s="199"/>
      <c r="B25" s="221"/>
      <c r="C25" s="207" t="s">
        <v>155</v>
      </c>
      <c r="D25" s="208"/>
      <c r="E25" s="108">
        <f t="shared" ref="E25:S25" si="8">ROUND(E24/E23,4)</f>
        <v>9.7900000000000001E-2</v>
      </c>
      <c r="F25" s="108">
        <f t="shared" si="8"/>
        <v>9.0200000000000002E-2</v>
      </c>
      <c r="G25" s="108">
        <f t="shared" si="8"/>
        <v>0.11119999999999999</v>
      </c>
      <c r="H25" s="109">
        <f t="shared" si="8"/>
        <v>5.5399999999999998E-2</v>
      </c>
      <c r="I25" s="109">
        <f t="shared" si="8"/>
        <v>4.7199999999999999E-2</v>
      </c>
      <c r="J25" s="109">
        <f t="shared" si="8"/>
        <v>6.9900000000000004E-2</v>
      </c>
      <c r="K25" s="109">
        <f t="shared" si="8"/>
        <v>6.5699999999999995E-2</v>
      </c>
      <c r="L25" s="109">
        <f t="shared" si="8"/>
        <v>5.4399999999999997E-2</v>
      </c>
      <c r="M25" s="109">
        <f t="shared" si="8"/>
        <v>8.14E-2</v>
      </c>
      <c r="N25" s="109">
        <f t="shared" si="8"/>
        <v>0.1135</v>
      </c>
      <c r="O25" s="109">
        <f t="shared" si="8"/>
        <v>0.1042</v>
      </c>
      <c r="P25" s="109">
        <f t="shared" si="8"/>
        <v>0.1293</v>
      </c>
      <c r="Q25" s="109">
        <f t="shared" si="8"/>
        <v>8.9200000000000002E-2</v>
      </c>
      <c r="R25" s="109">
        <f t="shared" si="8"/>
        <v>8.4900000000000003E-2</v>
      </c>
      <c r="S25" s="118">
        <f t="shared" si="8"/>
        <v>9.7600000000000006E-2</v>
      </c>
    </row>
    <row r="26" spans="1:19">
      <c r="A26" s="3" t="s">
        <v>157</v>
      </c>
      <c r="S26" s="57" t="s">
        <v>158</v>
      </c>
    </row>
    <row r="27" spans="1:19">
      <c r="A27" s="3" t="s">
        <v>159</v>
      </c>
      <c r="S27" s="57"/>
    </row>
    <row r="28" spans="1:19">
      <c r="A28" s="3" t="s">
        <v>160</v>
      </c>
      <c r="S28" s="57"/>
    </row>
    <row r="30" spans="1:19" ht="18.75" customHeight="1">
      <c r="A30" s="2" t="s">
        <v>161</v>
      </c>
      <c r="B30" s="2"/>
      <c r="C30" s="2"/>
      <c r="D30" s="2"/>
      <c r="J30" s="97" t="s">
        <v>162</v>
      </c>
      <c r="K30" s="2"/>
      <c r="L30" s="2"/>
    </row>
    <row r="31" spans="1:19">
      <c r="G31" s="30" t="str">
        <f>S2</f>
        <v>平成29年度</v>
      </c>
      <c r="P31" s="30" t="str">
        <f>S2</f>
        <v>平成29年度</v>
      </c>
    </row>
    <row r="32" spans="1:19" ht="21.95" customHeight="1">
      <c r="A32" s="228" t="s">
        <v>133</v>
      </c>
      <c r="B32" s="228"/>
      <c r="C32" s="229"/>
      <c r="D32" s="234" t="s">
        <v>134</v>
      </c>
      <c r="E32" s="234"/>
      <c r="F32" s="235">
        <v>268188</v>
      </c>
      <c r="G32" s="236"/>
      <c r="J32" s="190" t="s">
        <v>125</v>
      </c>
      <c r="K32" s="190"/>
      <c r="L32" s="190"/>
      <c r="M32" s="191"/>
      <c r="N32" s="187" t="s">
        <v>163</v>
      </c>
      <c r="O32" s="187" t="s">
        <v>131</v>
      </c>
      <c r="P32" s="240" t="s">
        <v>132</v>
      </c>
    </row>
    <row r="33" spans="1:19" ht="21.95" customHeight="1">
      <c r="A33" s="230"/>
      <c r="B33" s="230"/>
      <c r="C33" s="231"/>
      <c r="D33" s="242" t="s">
        <v>136</v>
      </c>
      <c r="E33" s="242"/>
      <c r="F33" s="243">
        <v>54115</v>
      </c>
      <c r="G33" s="244"/>
      <c r="J33" s="237"/>
      <c r="K33" s="237"/>
      <c r="L33" s="237"/>
      <c r="M33" s="238"/>
      <c r="N33" s="239"/>
      <c r="O33" s="239"/>
      <c r="P33" s="241"/>
    </row>
    <row r="34" spans="1:19" ht="21.95" customHeight="1">
      <c r="A34" s="232"/>
      <c r="B34" s="232"/>
      <c r="C34" s="233"/>
      <c r="D34" s="245" t="s">
        <v>164</v>
      </c>
      <c r="E34" s="245"/>
      <c r="F34" s="246">
        <f>F33/F32</f>
        <v>0.20178009456053217</v>
      </c>
      <c r="G34" s="247"/>
      <c r="J34" s="198" t="s">
        <v>165</v>
      </c>
      <c r="K34" s="203" t="s">
        <v>135</v>
      </c>
      <c r="L34" s="204"/>
      <c r="M34" s="205"/>
      <c r="N34" s="119">
        <f>O34+P34</f>
        <v>239052</v>
      </c>
      <c r="O34" s="120">
        <v>90912</v>
      </c>
      <c r="P34" s="121">
        <v>148140</v>
      </c>
    </row>
    <row r="35" spans="1:19" ht="21.95" customHeight="1">
      <c r="A35" s="261" t="s">
        <v>152</v>
      </c>
      <c r="B35" s="262"/>
      <c r="C35" s="265" t="s">
        <v>166</v>
      </c>
      <c r="D35" s="257" t="s">
        <v>134</v>
      </c>
      <c r="E35" s="257"/>
      <c r="F35" s="248">
        <v>5094</v>
      </c>
      <c r="G35" s="249"/>
      <c r="J35" s="198"/>
      <c r="K35" s="203" t="s">
        <v>137</v>
      </c>
      <c r="L35" s="204"/>
      <c r="M35" s="205"/>
      <c r="N35" s="119">
        <f>O35+P35</f>
        <v>27653</v>
      </c>
      <c r="O35" s="120">
        <v>10863</v>
      </c>
      <c r="P35" s="121">
        <v>16790</v>
      </c>
    </row>
    <row r="36" spans="1:19" ht="21.95" customHeight="1">
      <c r="A36" s="261"/>
      <c r="B36" s="262"/>
      <c r="C36" s="255"/>
      <c r="D36" s="242" t="s">
        <v>167</v>
      </c>
      <c r="E36" s="242"/>
      <c r="F36" s="248">
        <v>515</v>
      </c>
      <c r="G36" s="249"/>
      <c r="J36" s="199"/>
      <c r="K36" s="203" t="s">
        <v>138</v>
      </c>
      <c r="L36" s="204"/>
      <c r="M36" s="205"/>
      <c r="N36" s="108">
        <f>ROUND(N35/N34,4)</f>
        <v>0.1157</v>
      </c>
      <c r="O36" s="109">
        <f>ROUND(O35/O34,4)</f>
        <v>0.1195</v>
      </c>
      <c r="P36" s="118">
        <f>ROUND(P35/P34,4)</f>
        <v>0.1133</v>
      </c>
    </row>
    <row r="37" spans="1:19" ht="21.95" customHeight="1">
      <c r="A37" s="261"/>
      <c r="B37" s="262"/>
      <c r="C37" s="255"/>
      <c r="D37" s="257" t="s">
        <v>164</v>
      </c>
      <c r="E37" s="257"/>
      <c r="F37" s="258">
        <f>F36/F35</f>
        <v>0.1010993325480958</v>
      </c>
      <c r="G37" s="259"/>
      <c r="J37" s="209" t="s">
        <v>168</v>
      </c>
      <c r="K37" s="251" t="s">
        <v>142</v>
      </c>
      <c r="L37" s="252"/>
      <c r="M37" s="253"/>
      <c r="N37" s="105">
        <f>O37+P37</f>
        <v>16153</v>
      </c>
      <c r="O37" s="106">
        <v>6337</v>
      </c>
      <c r="P37" s="107">
        <v>9816</v>
      </c>
    </row>
    <row r="38" spans="1:19" ht="21.95" customHeight="1">
      <c r="A38" s="261"/>
      <c r="B38" s="262"/>
      <c r="C38" s="254" t="s">
        <v>169</v>
      </c>
      <c r="D38" s="268" t="s">
        <v>134</v>
      </c>
      <c r="E38" s="268"/>
      <c r="F38" s="269">
        <v>1291</v>
      </c>
      <c r="G38" s="270"/>
      <c r="J38" s="210"/>
      <c r="K38" s="194" t="s">
        <v>143</v>
      </c>
      <c r="L38" s="195"/>
      <c r="M38" s="196"/>
      <c r="N38" s="105">
        <f t="shared" ref="N38:N46" si="9">O38+P38</f>
        <v>3652</v>
      </c>
      <c r="O38" s="106">
        <v>1670</v>
      </c>
      <c r="P38" s="107">
        <v>1982</v>
      </c>
    </row>
    <row r="39" spans="1:19" ht="21.95" customHeight="1">
      <c r="A39" s="261"/>
      <c r="B39" s="262"/>
      <c r="C39" s="255"/>
      <c r="D39" s="242" t="s">
        <v>167</v>
      </c>
      <c r="E39" s="242"/>
      <c r="F39" s="243">
        <v>55</v>
      </c>
      <c r="G39" s="244"/>
      <c r="J39" s="210"/>
      <c r="K39" s="194" t="s">
        <v>144</v>
      </c>
      <c r="L39" s="195"/>
      <c r="M39" s="196"/>
      <c r="N39" s="105">
        <f t="shared" si="9"/>
        <v>5003</v>
      </c>
      <c r="O39" s="106">
        <v>2205</v>
      </c>
      <c r="P39" s="107">
        <v>2798</v>
      </c>
    </row>
    <row r="40" spans="1:19" ht="21.95" customHeight="1">
      <c r="A40" s="261"/>
      <c r="B40" s="262"/>
      <c r="C40" s="256"/>
      <c r="D40" s="260" t="s">
        <v>164</v>
      </c>
      <c r="E40" s="260"/>
      <c r="F40" s="266">
        <f>F39/F38</f>
        <v>4.2602633617350893E-2</v>
      </c>
      <c r="G40" s="267"/>
      <c r="J40" s="210"/>
      <c r="K40" s="203" t="s">
        <v>170</v>
      </c>
      <c r="L40" s="204"/>
      <c r="M40" s="205"/>
      <c r="N40" s="105">
        <f t="shared" si="9"/>
        <v>1339</v>
      </c>
      <c r="O40" s="106">
        <v>910</v>
      </c>
      <c r="P40" s="107">
        <v>429</v>
      </c>
    </row>
    <row r="41" spans="1:19" ht="21.95" customHeight="1">
      <c r="A41" s="261"/>
      <c r="B41" s="262"/>
      <c r="C41" s="255" t="s">
        <v>171</v>
      </c>
      <c r="D41" s="257" t="s">
        <v>134</v>
      </c>
      <c r="E41" s="257"/>
      <c r="F41" s="248">
        <f>F35+F38</f>
        <v>6385</v>
      </c>
      <c r="G41" s="249"/>
      <c r="J41" s="210"/>
      <c r="K41" s="194" t="s">
        <v>172</v>
      </c>
      <c r="L41" s="195"/>
      <c r="M41" s="196"/>
      <c r="N41" s="105">
        <f t="shared" si="9"/>
        <v>13325</v>
      </c>
      <c r="O41" s="106">
        <v>4519</v>
      </c>
      <c r="P41" s="107">
        <v>8806</v>
      </c>
    </row>
    <row r="42" spans="1:19" ht="21.95" customHeight="1">
      <c r="A42" s="261"/>
      <c r="B42" s="262"/>
      <c r="C42" s="255"/>
      <c r="D42" s="242" t="s">
        <v>167</v>
      </c>
      <c r="E42" s="242"/>
      <c r="F42" s="248">
        <f>F36+F39</f>
        <v>570</v>
      </c>
      <c r="G42" s="249"/>
      <c r="J42" s="210"/>
      <c r="K42" s="194" t="s">
        <v>147</v>
      </c>
      <c r="L42" s="195"/>
      <c r="M42" s="196"/>
      <c r="N42" s="105">
        <f t="shared" si="9"/>
        <v>7346</v>
      </c>
      <c r="O42" s="106">
        <v>3639</v>
      </c>
      <c r="P42" s="107">
        <v>3707</v>
      </c>
    </row>
    <row r="43" spans="1:19" ht="21.95" customHeight="1">
      <c r="A43" s="263"/>
      <c r="B43" s="264"/>
      <c r="C43" s="275"/>
      <c r="D43" s="250" t="s">
        <v>164</v>
      </c>
      <c r="E43" s="250"/>
      <c r="F43" s="246">
        <f>F42/F41</f>
        <v>8.9271730618637427E-2</v>
      </c>
      <c r="G43" s="247"/>
      <c r="J43" s="210"/>
      <c r="K43" s="194" t="s">
        <v>173</v>
      </c>
      <c r="L43" s="195"/>
      <c r="M43" s="196"/>
      <c r="N43" s="105">
        <f t="shared" si="9"/>
        <v>16118</v>
      </c>
      <c r="O43" s="106">
        <v>6393</v>
      </c>
      <c r="P43" s="107">
        <v>9725</v>
      </c>
    </row>
    <row r="44" spans="1:19" ht="21.95" customHeight="1">
      <c r="A44" s="272" t="s">
        <v>174</v>
      </c>
      <c r="B44" s="274"/>
      <c r="C44" s="274"/>
      <c r="D44" s="274"/>
      <c r="E44" s="274"/>
      <c r="F44" s="274"/>
      <c r="G44" s="274"/>
      <c r="H44" s="274"/>
      <c r="J44" s="210"/>
      <c r="K44" s="194" t="s">
        <v>175</v>
      </c>
      <c r="L44" s="195"/>
      <c r="M44" s="196"/>
      <c r="N44" s="105">
        <f t="shared" si="9"/>
        <v>3370</v>
      </c>
      <c r="O44" s="106">
        <v>1612</v>
      </c>
      <c r="P44" s="107">
        <v>1758</v>
      </c>
    </row>
    <row r="45" spans="1:19" ht="21.95" customHeight="1">
      <c r="A45" s="274"/>
      <c r="B45" s="274"/>
      <c r="C45" s="274"/>
      <c r="D45" s="274"/>
      <c r="E45" s="274"/>
      <c r="F45" s="274"/>
      <c r="G45" s="274"/>
      <c r="H45" s="274"/>
      <c r="J45" s="210"/>
      <c r="K45" s="194" t="s">
        <v>176</v>
      </c>
      <c r="L45" s="195"/>
      <c r="M45" s="196"/>
      <c r="N45" s="105">
        <f t="shared" si="9"/>
        <v>2159</v>
      </c>
      <c r="O45" s="106">
        <v>1177</v>
      </c>
      <c r="P45" s="107">
        <v>982</v>
      </c>
    </row>
    <row r="46" spans="1:19" ht="21.95" customHeight="1">
      <c r="H46" s="122" t="s">
        <v>158</v>
      </c>
      <c r="J46" s="211"/>
      <c r="K46" s="215" t="s">
        <v>177</v>
      </c>
      <c r="L46" s="216"/>
      <c r="M46" s="217"/>
      <c r="N46" s="115">
        <f t="shared" si="9"/>
        <v>2550</v>
      </c>
      <c r="O46" s="116">
        <v>1591</v>
      </c>
      <c r="P46" s="117">
        <v>959</v>
      </c>
    </row>
    <row r="47" spans="1:19" ht="13.5" customHeight="1">
      <c r="B47" s="123"/>
      <c r="C47" s="123"/>
      <c r="D47" s="123"/>
      <c r="E47" s="124"/>
      <c r="F47" s="124"/>
      <c r="G47" s="124"/>
      <c r="J47" s="271" t="s">
        <v>178</v>
      </c>
      <c r="K47" s="271"/>
      <c r="L47" s="271"/>
      <c r="M47" s="271"/>
      <c r="N47" s="271"/>
      <c r="O47" s="271"/>
      <c r="P47" s="271"/>
      <c r="Q47" s="271"/>
      <c r="R47" s="271"/>
      <c r="S47" s="271"/>
    </row>
    <row r="48" spans="1:19">
      <c r="J48" s="271" t="s">
        <v>179</v>
      </c>
      <c r="K48" s="271"/>
      <c r="L48" s="271"/>
      <c r="M48" s="271"/>
      <c r="N48" s="271"/>
      <c r="O48" s="271"/>
      <c r="P48" s="271"/>
      <c r="Q48" s="271"/>
      <c r="R48" s="271"/>
      <c r="S48" s="271"/>
    </row>
    <row r="49" spans="2:19">
      <c r="R49" s="57"/>
      <c r="S49" s="57" t="s">
        <v>158</v>
      </c>
    </row>
    <row r="53" spans="2:19">
      <c r="B53" s="272"/>
      <c r="C53" s="272"/>
      <c r="D53" s="272"/>
      <c r="E53" s="272"/>
      <c r="F53" s="272"/>
      <c r="G53" s="272"/>
      <c r="H53" s="272"/>
      <c r="I53" s="272"/>
    </row>
    <row r="54" spans="2:19">
      <c r="B54" s="273"/>
      <c r="C54" s="273"/>
      <c r="D54" s="273"/>
      <c r="E54" s="273"/>
      <c r="F54" s="273"/>
      <c r="G54" s="273"/>
      <c r="H54" s="273"/>
      <c r="I54" s="273"/>
    </row>
  </sheetData>
  <mergeCells count="87">
    <mergeCell ref="J47:S47"/>
    <mergeCell ref="J48:S48"/>
    <mergeCell ref="B53:I54"/>
    <mergeCell ref="F43:G43"/>
    <mergeCell ref="K43:M43"/>
    <mergeCell ref="A44:H45"/>
    <mergeCell ref="K44:M44"/>
    <mergeCell ref="K45:M45"/>
    <mergeCell ref="K46:M46"/>
    <mergeCell ref="C41:C43"/>
    <mergeCell ref="D41:E41"/>
    <mergeCell ref="F41:G41"/>
    <mergeCell ref="K41:M41"/>
    <mergeCell ref="D42:E42"/>
    <mergeCell ref="F42:G42"/>
    <mergeCell ref="K42:M42"/>
    <mergeCell ref="A35:B43"/>
    <mergeCell ref="C35:C37"/>
    <mergeCell ref="D35:E35"/>
    <mergeCell ref="F35:G35"/>
    <mergeCell ref="F40:G40"/>
    <mergeCell ref="D38:E38"/>
    <mergeCell ref="F38:G38"/>
    <mergeCell ref="D39:E39"/>
    <mergeCell ref="F39:G39"/>
    <mergeCell ref="K40:M40"/>
    <mergeCell ref="D43:E43"/>
    <mergeCell ref="J37:J46"/>
    <mergeCell ref="K37:M37"/>
    <mergeCell ref="C38:C40"/>
    <mergeCell ref="D37:E37"/>
    <mergeCell ref="F37:G37"/>
    <mergeCell ref="D40:E40"/>
    <mergeCell ref="K38:M38"/>
    <mergeCell ref="K39:M39"/>
    <mergeCell ref="P32:P33"/>
    <mergeCell ref="D33:E33"/>
    <mergeCell ref="F33:G33"/>
    <mergeCell ref="D34:E34"/>
    <mergeCell ref="F34:G34"/>
    <mergeCell ref="J34:J36"/>
    <mergeCell ref="K34:M34"/>
    <mergeCell ref="O32:O33"/>
    <mergeCell ref="K35:M35"/>
    <mergeCell ref="D36:E36"/>
    <mergeCell ref="F36:G36"/>
    <mergeCell ref="K36:M36"/>
    <mergeCell ref="A32:C34"/>
    <mergeCell ref="D32:E32"/>
    <mergeCell ref="F32:G32"/>
    <mergeCell ref="J32:M33"/>
    <mergeCell ref="N32:N33"/>
    <mergeCell ref="S20:S22"/>
    <mergeCell ref="C21:D21"/>
    <mergeCell ref="C22:D22"/>
    <mergeCell ref="B23:B25"/>
    <mergeCell ref="C23:D23"/>
    <mergeCell ref="C24:D24"/>
    <mergeCell ref="C25:D25"/>
    <mergeCell ref="R20:R22"/>
    <mergeCell ref="B19:D19"/>
    <mergeCell ref="A20:A25"/>
    <mergeCell ref="B20:B22"/>
    <mergeCell ref="C20:D20"/>
    <mergeCell ref="Q20:Q22"/>
    <mergeCell ref="B18:D18"/>
    <mergeCell ref="A5:A7"/>
    <mergeCell ref="B5:D5"/>
    <mergeCell ref="B6:D6"/>
    <mergeCell ref="B7:D7"/>
    <mergeCell ref="A8:A19"/>
    <mergeCell ref="B8:D8"/>
    <mergeCell ref="B9:D9"/>
    <mergeCell ref="B10:D10"/>
    <mergeCell ref="B11:D11"/>
    <mergeCell ref="B12:D12"/>
    <mergeCell ref="B13:D13"/>
    <mergeCell ref="B14:D14"/>
    <mergeCell ref="B15:D15"/>
    <mergeCell ref="B16:D16"/>
    <mergeCell ref="B17:D17"/>
    <mergeCell ref="Q3:S3"/>
    <mergeCell ref="A3:D4"/>
    <mergeCell ref="E3:G3"/>
    <mergeCell ref="H3:J3"/>
    <mergeCell ref="K3:M3"/>
    <mergeCell ref="N3:P3"/>
  </mergeCells>
  <phoneticPr fontId="3"/>
  <printOptions horizontalCentered="1"/>
  <pageMargins left="0.39370078740157483" right="0.39370078740157483" top="0.78740157480314965" bottom="0.59055118110236227" header="0.39370078740157483" footer="0.1968503937007874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G17"/>
  <sheetViews>
    <sheetView workbookViewId="0">
      <selection activeCell="E5" sqref="E5"/>
    </sheetView>
  </sheetViews>
  <sheetFormatPr defaultColWidth="8.75" defaultRowHeight="13.5"/>
  <cols>
    <col min="1" max="3" width="4.125" style="128" customWidth="1"/>
    <col min="4" max="4" width="11.375" style="128" customWidth="1"/>
    <col min="5" max="5" width="18.125" style="128" customWidth="1"/>
    <col min="6" max="16384" width="8.75" style="128"/>
  </cols>
  <sheetData>
    <row r="1" spans="1:7" ht="18.75" customHeight="1">
      <c r="A1" s="1" t="s">
        <v>180</v>
      </c>
      <c r="B1" s="2"/>
      <c r="C1" s="2"/>
      <c r="D1" s="2"/>
      <c r="E1" s="3"/>
      <c r="G1" s="129"/>
    </row>
    <row r="2" spans="1:7" ht="13.5" customHeight="1">
      <c r="A2" s="1"/>
      <c r="B2" s="2"/>
      <c r="C2" s="2"/>
      <c r="D2" s="2"/>
      <c r="E2" s="30" t="str">
        <f>'1(1) 集団健康教育の実施状況(健康推進係)'!J3</f>
        <v>平成29年度</v>
      </c>
    </row>
    <row r="3" spans="1:7" ht="20.25" customHeight="1">
      <c r="A3" s="178" t="s">
        <v>125</v>
      </c>
      <c r="B3" s="278"/>
      <c r="C3" s="278"/>
      <c r="D3" s="278"/>
      <c r="E3" s="43" t="s">
        <v>126</v>
      </c>
    </row>
    <row r="4" spans="1:7" ht="20.25" customHeight="1">
      <c r="A4" s="179"/>
      <c r="B4" s="279"/>
      <c r="C4" s="279"/>
      <c r="D4" s="279"/>
      <c r="E4" s="130" t="s">
        <v>181</v>
      </c>
    </row>
    <row r="5" spans="1:7" ht="20.25" customHeight="1">
      <c r="A5" s="280" t="s">
        <v>182</v>
      </c>
      <c r="B5" s="181" t="s">
        <v>163</v>
      </c>
      <c r="C5" s="181"/>
      <c r="D5" s="181"/>
      <c r="E5" s="131">
        <f>E6+E10</f>
        <v>37717</v>
      </c>
      <c r="F5" s="132"/>
    </row>
    <row r="6" spans="1:7" ht="20.25" customHeight="1">
      <c r="A6" s="281"/>
      <c r="B6" s="283" t="s">
        <v>183</v>
      </c>
      <c r="C6" s="200" t="s">
        <v>117</v>
      </c>
      <c r="D6" s="285"/>
      <c r="E6" s="131">
        <f>E7+E8+E9</f>
        <v>34302</v>
      </c>
      <c r="F6" s="132"/>
    </row>
    <row r="7" spans="1:7" ht="20.25" customHeight="1">
      <c r="A7" s="281"/>
      <c r="B7" s="284"/>
      <c r="C7" s="203" t="s">
        <v>184</v>
      </c>
      <c r="D7" s="276"/>
      <c r="E7" s="133">
        <v>33568</v>
      </c>
    </row>
    <row r="8" spans="1:7" ht="20.25" customHeight="1">
      <c r="A8" s="281"/>
      <c r="B8" s="284"/>
      <c r="C8" s="203" t="s">
        <v>185</v>
      </c>
      <c r="D8" s="276"/>
      <c r="E8" s="133">
        <v>613</v>
      </c>
    </row>
    <row r="9" spans="1:7" ht="20.25" customHeight="1">
      <c r="A9" s="281"/>
      <c r="B9" s="284"/>
      <c r="C9" s="286" t="s">
        <v>186</v>
      </c>
      <c r="D9" s="287"/>
      <c r="E9" s="133">
        <v>121</v>
      </c>
    </row>
    <row r="10" spans="1:7" ht="20.25" customHeight="1">
      <c r="A10" s="281"/>
      <c r="B10" s="288" t="s">
        <v>187</v>
      </c>
      <c r="C10" s="200" t="s">
        <v>117</v>
      </c>
      <c r="D10" s="285"/>
      <c r="E10" s="131">
        <f>E11+E12+E13</f>
        <v>3415</v>
      </c>
      <c r="F10" s="132"/>
    </row>
    <row r="11" spans="1:7" ht="20.25" customHeight="1">
      <c r="A11" s="281"/>
      <c r="B11" s="289"/>
      <c r="C11" s="203" t="s">
        <v>184</v>
      </c>
      <c r="D11" s="276"/>
      <c r="E11" s="133">
        <v>3405</v>
      </c>
    </row>
    <row r="12" spans="1:7" ht="20.25" customHeight="1">
      <c r="A12" s="281"/>
      <c r="B12" s="289"/>
      <c r="C12" s="203" t="s">
        <v>185</v>
      </c>
      <c r="D12" s="276"/>
      <c r="E12" s="133">
        <v>7</v>
      </c>
    </row>
    <row r="13" spans="1:7" ht="20.25" customHeight="1">
      <c r="A13" s="282"/>
      <c r="B13" s="290"/>
      <c r="C13" s="206" t="s">
        <v>186</v>
      </c>
      <c r="D13" s="277"/>
      <c r="E13" s="134">
        <v>3</v>
      </c>
    </row>
    <row r="14" spans="1:7" s="137" customFormat="1" ht="14.25" customHeight="1">
      <c r="A14" s="135" t="s">
        <v>188</v>
      </c>
      <c r="B14" s="136"/>
      <c r="C14" s="136"/>
      <c r="D14" s="136"/>
      <c r="E14" s="136"/>
    </row>
    <row r="15" spans="1:7" s="137" customFormat="1" ht="14.25" customHeight="1">
      <c r="A15" s="34"/>
      <c r="B15" s="34"/>
      <c r="C15" s="138"/>
      <c r="D15" s="138"/>
      <c r="E15" s="138"/>
      <c r="G15" s="139" t="s">
        <v>189</v>
      </c>
    </row>
    <row r="16" spans="1:7">
      <c r="A16" s="3"/>
      <c r="B16" s="3"/>
      <c r="C16" s="140"/>
      <c r="D16" s="140"/>
      <c r="E16" s="140"/>
    </row>
    <row r="17" spans="1:5">
      <c r="A17" s="3"/>
      <c r="B17" s="3"/>
      <c r="C17" s="140"/>
      <c r="D17" s="140"/>
      <c r="E17" s="140"/>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F16"/>
  <sheetViews>
    <sheetView workbookViewId="0">
      <selection activeCell="D6" sqref="D6:E14"/>
    </sheetView>
  </sheetViews>
  <sheetFormatPr defaultRowHeight="13.5"/>
  <cols>
    <col min="1" max="1" width="1.875" style="39" customWidth="1"/>
    <col min="2" max="2" width="8.125" style="39" customWidth="1"/>
    <col min="3" max="3" width="19.75" style="39" customWidth="1"/>
    <col min="4" max="5" width="27.625" style="39" customWidth="1"/>
    <col min="6" max="7" width="15.125" style="39" customWidth="1"/>
    <col min="8" max="16384" width="9" style="39"/>
  </cols>
  <sheetData>
    <row r="1" spans="1:6" ht="18.75" customHeight="1">
      <c r="A1" s="126" t="s">
        <v>190</v>
      </c>
      <c r="B1" s="127"/>
      <c r="C1" s="127"/>
    </row>
    <row r="2" spans="1:6" ht="18.75" customHeight="1">
      <c r="A2" s="39" t="s">
        <v>191</v>
      </c>
    </row>
    <row r="3" spans="1:6">
      <c r="E3" s="7" t="str">
        <f>'1(1) 集団健康教育の実施状況(健康推進係)'!J3</f>
        <v>平成29年度</v>
      </c>
    </row>
    <row r="4" spans="1:6" ht="19.5" customHeight="1">
      <c r="A4" s="178" t="s">
        <v>192</v>
      </c>
      <c r="B4" s="278"/>
      <c r="C4" s="278"/>
      <c r="D4" s="184" t="s">
        <v>193</v>
      </c>
      <c r="E4" s="176"/>
      <c r="F4" s="40"/>
    </row>
    <row r="5" spans="1:6" ht="19.5" customHeight="1">
      <c r="A5" s="179"/>
      <c r="B5" s="279"/>
      <c r="C5" s="279"/>
      <c r="D5" s="125" t="s">
        <v>194</v>
      </c>
      <c r="E5" s="141" t="s">
        <v>195</v>
      </c>
      <c r="F5" s="40"/>
    </row>
    <row r="6" spans="1:6" ht="21.75" customHeight="1">
      <c r="A6" s="291" t="s">
        <v>196</v>
      </c>
      <c r="B6" s="291"/>
      <c r="C6" s="291"/>
      <c r="D6" s="142">
        <v>31</v>
      </c>
      <c r="E6" s="23">
        <v>41</v>
      </c>
      <c r="F6" s="40"/>
    </row>
    <row r="7" spans="1:6" ht="21.75" customHeight="1">
      <c r="A7" s="291" t="s">
        <v>197</v>
      </c>
      <c r="B7" s="291"/>
      <c r="C7" s="291"/>
      <c r="D7" s="143">
        <v>0</v>
      </c>
      <c r="E7" s="144">
        <v>0</v>
      </c>
      <c r="F7" s="40"/>
    </row>
    <row r="8" spans="1:6" ht="21.75" customHeight="1">
      <c r="A8" s="291" t="s">
        <v>198</v>
      </c>
      <c r="B8" s="291"/>
      <c r="C8" s="291"/>
      <c r="D8" s="22">
        <v>12</v>
      </c>
      <c r="E8" s="24">
        <v>16</v>
      </c>
      <c r="F8" s="40"/>
    </row>
    <row r="9" spans="1:6" ht="21.75" customHeight="1">
      <c r="A9" s="291" t="s">
        <v>199</v>
      </c>
      <c r="B9" s="291"/>
      <c r="C9" s="291"/>
      <c r="D9" s="22">
        <v>788</v>
      </c>
      <c r="E9" s="24">
        <v>1129</v>
      </c>
      <c r="F9" s="40"/>
    </row>
    <row r="10" spans="1:6" ht="21.75" customHeight="1">
      <c r="A10" s="291" t="s">
        <v>200</v>
      </c>
      <c r="B10" s="291"/>
      <c r="C10" s="291"/>
      <c r="D10" s="22">
        <v>14</v>
      </c>
      <c r="E10" s="24">
        <v>31</v>
      </c>
      <c r="F10" s="145"/>
    </row>
    <row r="11" spans="1:6" ht="16.5" customHeight="1">
      <c r="A11" s="146"/>
      <c r="B11" s="14" t="s">
        <v>201</v>
      </c>
      <c r="C11" s="18" t="s">
        <v>202</v>
      </c>
      <c r="D11" s="143">
        <v>0</v>
      </c>
      <c r="E11" s="144">
        <v>0</v>
      </c>
      <c r="F11" s="40"/>
    </row>
    <row r="12" spans="1:6" ht="16.5" customHeight="1">
      <c r="A12" s="146"/>
      <c r="B12" s="14" t="s">
        <v>201</v>
      </c>
      <c r="C12" s="18" t="s">
        <v>203</v>
      </c>
      <c r="D12" s="143">
        <v>0</v>
      </c>
      <c r="E12" s="144">
        <v>0</v>
      </c>
      <c r="F12" s="40"/>
    </row>
    <row r="13" spans="1:6" ht="21.75" customHeight="1">
      <c r="A13" s="291" t="s">
        <v>204</v>
      </c>
      <c r="B13" s="291"/>
      <c r="C13" s="291"/>
      <c r="D13" s="22">
        <v>20</v>
      </c>
      <c r="E13" s="24">
        <v>36</v>
      </c>
      <c r="F13" s="145"/>
    </row>
    <row r="14" spans="1:6" ht="21.75" customHeight="1">
      <c r="A14" s="291" t="s">
        <v>95</v>
      </c>
      <c r="B14" s="291"/>
      <c r="C14" s="291"/>
      <c r="D14" s="22">
        <v>10</v>
      </c>
      <c r="E14" s="24">
        <v>18</v>
      </c>
      <c r="F14" s="40"/>
    </row>
    <row r="15" spans="1:6" ht="5.25" customHeight="1">
      <c r="A15" s="25"/>
      <c r="B15" s="147"/>
      <c r="C15" s="147"/>
      <c r="D15" s="148"/>
      <c r="E15" s="149"/>
      <c r="F15" s="40"/>
    </row>
    <row r="16" spans="1:6" ht="16.5" customHeight="1">
      <c r="B16" s="39" t="s">
        <v>205</v>
      </c>
      <c r="E16" s="30" t="s">
        <v>206</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3"/>
  <sheetViews>
    <sheetView workbookViewId="0">
      <selection activeCell="D13" sqref="D13"/>
    </sheetView>
  </sheetViews>
  <sheetFormatPr defaultRowHeight="13.5"/>
  <cols>
    <col min="1" max="1" width="15.875" style="3" customWidth="1"/>
    <col min="2" max="8" width="10.125" style="3" customWidth="1"/>
    <col min="9" max="16384" width="9" style="3"/>
  </cols>
  <sheetData>
    <row r="1" spans="1:8" ht="18.75" customHeight="1">
      <c r="A1" s="40" t="s">
        <v>207</v>
      </c>
    </row>
    <row r="2" spans="1:8">
      <c r="A2" s="40"/>
      <c r="H2" s="7" t="str">
        <f>'1(1) 集団健康教育の実施状況(健康推進係)'!J3</f>
        <v>平成29年度</v>
      </c>
    </row>
    <row r="3" spans="1:8" ht="24" customHeight="1">
      <c r="A3" s="152" t="s">
        <v>43</v>
      </c>
      <c r="B3" s="157" t="s">
        <v>67</v>
      </c>
      <c r="C3" s="151" t="s">
        <v>208</v>
      </c>
      <c r="D3" s="151" t="s">
        <v>106</v>
      </c>
      <c r="E3" s="151" t="s">
        <v>209</v>
      </c>
      <c r="F3" s="151" t="s">
        <v>107</v>
      </c>
      <c r="G3" s="151" t="s">
        <v>210</v>
      </c>
      <c r="H3" s="150" t="s">
        <v>95</v>
      </c>
    </row>
    <row r="4" spans="1:8" ht="24" customHeight="1">
      <c r="A4" s="45" t="s">
        <v>67</v>
      </c>
      <c r="B4" s="46">
        <f>SUM(C4:H4)</f>
        <v>204</v>
      </c>
      <c r="C4" s="46">
        <f t="shared" ref="C4:H4" si="0">SUM(C5:C6)</f>
        <v>0</v>
      </c>
      <c r="D4" s="46">
        <f t="shared" si="0"/>
        <v>204</v>
      </c>
      <c r="E4" s="46">
        <f t="shared" si="0"/>
        <v>0</v>
      </c>
      <c r="F4" s="46">
        <f t="shared" si="0"/>
        <v>0</v>
      </c>
      <c r="G4" s="46">
        <f t="shared" si="0"/>
        <v>0</v>
      </c>
      <c r="H4" s="47">
        <f t="shared" si="0"/>
        <v>0</v>
      </c>
    </row>
    <row r="5" spans="1:8" ht="24" customHeight="1">
      <c r="A5" s="158" t="s">
        <v>211</v>
      </c>
      <c r="B5" s="49">
        <f>SUM(C5:H5)</f>
        <v>204</v>
      </c>
      <c r="C5" s="50">
        <v>0</v>
      </c>
      <c r="D5" s="50">
        <v>204</v>
      </c>
      <c r="E5" s="50">
        <v>0</v>
      </c>
      <c r="F5" s="50">
        <v>0</v>
      </c>
      <c r="G5" s="50">
        <v>0</v>
      </c>
      <c r="H5" s="51">
        <v>0</v>
      </c>
    </row>
    <row r="6" spans="1:8" ht="24" customHeight="1">
      <c r="A6" s="159" t="s">
        <v>212</v>
      </c>
      <c r="B6" s="53">
        <f>SUM(C6:H6)</f>
        <v>0</v>
      </c>
      <c r="C6" s="54">
        <v>0</v>
      </c>
      <c r="D6" s="54">
        <v>0</v>
      </c>
      <c r="E6" s="54">
        <v>0</v>
      </c>
      <c r="F6" s="54">
        <v>0</v>
      </c>
      <c r="G6" s="73">
        <v>0</v>
      </c>
      <c r="H6" s="74">
        <v>0</v>
      </c>
    </row>
    <row r="7" spans="1:8" s="34" customFormat="1" ht="16.5" customHeight="1">
      <c r="A7" s="15" t="s">
        <v>213</v>
      </c>
      <c r="H7" s="30" t="s">
        <v>214</v>
      </c>
    </row>
    <row r="13" spans="1:8">
      <c r="A13" s="160"/>
      <c r="D13" s="161"/>
    </row>
  </sheetData>
  <phoneticPr fontId="3"/>
  <printOptions horizontalCentered="1"/>
  <pageMargins left="0.78740157480314965" right="0.78740157480314965" top="8.8582677165354333" bottom="0.78740157480314965" header="0.39370078740157483"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sheetPr>
  <dimension ref="A1:K39"/>
  <sheetViews>
    <sheetView zoomScale="85" zoomScaleNormal="85" workbookViewId="0">
      <pane xSplit="2" ySplit="5" topLeftCell="C6" activePane="bottomRight" state="frozen"/>
      <selection activeCell="K20" sqref="K20"/>
      <selection pane="topRight" activeCell="K20" sqref="K20"/>
      <selection pane="bottomLeft" activeCell="K20" sqref="K20"/>
      <selection pane="bottomRight" activeCell="N23" sqref="N23"/>
    </sheetView>
  </sheetViews>
  <sheetFormatPr defaultRowHeight="13.5"/>
  <cols>
    <col min="1" max="1" width="2.625" style="3" customWidth="1"/>
    <col min="2" max="2" width="10.625" style="3" customWidth="1"/>
    <col min="3" max="9" width="10.5" style="3" customWidth="1"/>
    <col min="10" max="16384" width="9" style="3"/>
  </cols>
  <sheetData>
    <row r="1" spans="1:11" ht="18.75" customHeight="1">
      <c r="A1" s="1" t="s">
        <v>0</v>
      </c>
      <c r="B1" s="2"/>
    </row>
    <row r="2" spans="1:11" ht="18.75" customHeight="1">
      <c r="A2" s="4" t="s">
        <v>1</v>
      </c>
      <c r="B2" s="4"/>
      <c r="C2" s="5"/>
      <c r="D2" s="5"/>
      <c r="E2" s="5"/>
      <c r="F2" s="5"/>
      <c r="G2" s="5"/>
      <c r="I2" s="6"/>
    </row>
    <row r="3" spans="1:11" ht="13.5" customHeight="1">
      <c r="A3" s="4"/>
      <c r="B3" s="4"/>
      <c r="C3" s="5"/>
      <c r="D3" s="5"/>
      <c r="E3" s="5"/>
      <c r="F3" s="5"/>
      <c r="G3" s="5"/>
      <c r="H3" s="6"/>
      <c r="I3" s="7" t="str">
        <f>'1(1) 集団健康教育の実施状況(健康推進係)'!J3</f>
        <v>平成29年度</v>
      </c>
    </row>
    <row r="4" spans="1:11" ht="18" customHeight="1">
      <c r="A4" s="190" t="s">
        <v>2</v>
      </c>
      <c r="B4" s="191"/>
      <c r="C4" s="294" t="s">
        <v>3</v>
      </c>
      <c r="D4" s="296" t="s">
        <v>4</v>
      </c>
      <c r="E4" s="297"/>
      <c r="F4" s="297"/>
      <c r="G4" s="297"/>
      <c r="H4" s="297"/>
      <c r="I4" s="297"/>
    </row>
    <row r="5" spans="1:11" ht="41.25" customHeight="1">
      <c r="A5" s="192"/>
      <c r="B5" s="193"/>
      <c r="C5" s="295"/>
      <c r="D5" s="8" t="s">
        <v>5</v>
      </c>
      <c r="E5" s="8" t="s">
        <v>6</v>
      </c>
      <c r="F5" s="9" t="s">
        <v>7</v>
      </c>
      <c r="G5" s="9" t="s">
        <v>8</v>
      </c>
      <c r="H5" s="9" t="s">
        <v>9</v>
      </c>
      <c r="I5" s="10" t="s">
        <v>10</v>
      </c>
    </row>
    <row r="6" spans="1:11" s="5" customFormat="1" ht="33" customHeight="1">
      <c r="A6" s="298" t="s">
        <v>11</v>
      </c>
      <c r="B6" s="299"/>
      <c r="C6" s="11">
        <f>SUM(C7:C15)</f>
        <v>34272</v>
      </c>
      <c r="D6" s="11">
        <f t="shared" ref="D6:H6" si="0">SUM(D7:D15)</f>
        <v>2052</v>
      </c>
      <c r="E6" s="11">
        <f t="shared" si="0"/>
        <v>106</v>
      </c>
      <c r="F6" s="11">
        <f t="shared" si="0"/>
        <v>18</v>
      </c>
      <c r="G6" s="11">
        <f t="shared" si="0"/>
        <v>2</v>
      </c>
      <c r="H6" s="11">
        <f t="shared" si="0"/>
        <v>726</v>
      </c>
      <c r="I6" s="12">
        <f>SUM(I7:I15)</f>
        <v>1200</v>
      </c>
      <c r="K6" s="13"/>
    </row>
    <row r="7" spans="1:11" s="5" customFormat="1" ht="20.25" customHeight="1">
      <c r="A7" s="14"/>
      <c r="B7" s="15" t="s">
        <v>12</v>
      </c>
      <c r="C7" s="16">
        <f>C18+C28</f>
        <v>2050</v>
      </c>
      <c r="D7" s="16">
        <f>SUM(E7:I7)</f>
        <v>77</v>
      </c>
      <c r="E7" s="16">
        <f t="shared" ref="E7:I15" si="1">E18+E28</f>
        <v>6</v>
      </c>
      <c r="F7" s="16">
        <f t="shared" si="1"/>
        <v>0</v>
      </c>
      <c r="G7" s="16">
        <f t="shared" si="1"/>
        <v>0</v>
      </c>
      <c r="H7" s="16">
        <f t="shared" si="1"/>
        <v>18</v>
      </c>
      <c r="I7" s="17">
        <f t="shared" si="1"/>
        <v>53</v>
      </c>
      <c r="K7" s="13"/>
    </row>
    <row r="8" spans="1:11" s="5" customFormat="1" ht="20.25" customHeight="1">
      <c r="A8" s="14"/>
      <c r="B8" s="15" t="s">
        <v>13</v>
      </c>
      <c r="C8" s="16">
        <f t="shared" ref="C8:C15" si="2">C19+C29</f>
        <v>2027</v>
      </c>
      <c r="D8" s="16">
        <f t="shared" ref="D8:D15" si="3">SUM(E8:I8)</f>
        <v>106</v>
      </c>
      <c r="E8" s="16">
        <f t="shared" si="1"/>
        <v>7</v>
      </c>
      <c r="F8" s="16">
        <f t="shared" si="1"/>
        <v>0</v>
      </c>
      <c r="G8" s="16">
        <f t="shared" si="1"/>
        <v>0</v>
      </c>
      <c r="H8" s="16">
        <f t="shared" si="1"/>
        <v>22</v>
      </c>
      <c r="I8" s="17">
        <f t="shared" si="1"/>
        <v>77</v>
      </c>
      <c r="K8" s="13"/>
    </row>
    <row r="9" spans="1:11" s="5" customFormat="1" ht="20.25" customHeight="1">
      <c r="A9" s="14"/>
      <c r="B9" s="15" t="s">
        <v>14</v>
      </c>
      <c r="C9" s="16">
        <f t="shared" si="2"/>
        <v>2273</v>
      </c>
      <c r="D9" s="16">
        <f t="shared" si="3"/>
        <v>139</v>
      </c>
      <c r="E9" s="16">
        <f t="shared" si="1"/>
        <v>7</v>
      </c>
      <c r="F9" s="16">
        <f t="shared" si="1"/>
        <v>0</v>
      </c>
      <c r="G9" s="16">
        <f t="shared" si="1"/>
        <v>0</v>
      </c>
      <c r="H9" s="16">
        <f t="shared" si="1"/>
        <v>37</v>
      </c>
      <c r="I9" s="17">
        <f t="shared" si="1"/>
        <v>95</v>
      </c>
      <c r="K9" s="13"/>
    </row>
    <row r="10" spans="1:11" s="5" customFormat="1" ht="20.25" customHeight="1">
      <c r="A10" s="14"/>
      <c r="B10" s="15" t="s">
        <v>15</v>
      </c>
      <c r="C10" s="16">
        <f t="shared" si="2"/>
        <v>2347</v>
      </c>
      <c r="D10" s="16">
        <f t="shared" si="3"/>
        <v>143</v>
      </c>
      <c r="E10" s="16">
        <f t="shared" si="1"/>
        <v>10</v>
      </c>
      <c r="F10" s="16">
        <f t="shared" si="1"/>
        <v>1</v>
      </c>
      <c r="G10" s="16">
        <f t="shared" si="1"/>
        <v>1</v>
      </c>
      <c r="H10" s="16">
        <f t="shared" si="1"/>
        <v>45</v>
      </c>
      <c r="I10" s="17">
        <f t="shared" si="1"/>
        <v>86</v>
      </c>
      <c r="K10" s="13"/>
    </row>
    <row r="11" spans="1:11" s="5" customFormat="1" ht="20.25" customHeight="1">
      <c r="A11" s="14"/>
      <c r="B11" s="15" t="s">
        <v>16</v>
      </c>
      <c r="C11" s="16">
        <f t="shared" si="2"/>
        <v>4367</v>
      </c>
      <c r="D11" s="16">
        <f t="shared" si="3"/>
        <v>295</v>
      </c>
      <c r="E11" s="16">
        <f t="shared" si="1"/>
        <v>14</v>
      </c>
      <c r="F11" s="16">
        <f t="shared" si="1"/>
        <v>2</v>
      </c>
      <c r="G11" s="16">
        <f t="shared" si="1"/>
        <v>0</v>
      </c>
      <c r="H11" s="16">
        <f t="shared" si="1"/>
        <v>93</v>
      </c>
      <c r="I11" s="17">
        <f t="shared" si="1"/>
        <v>186</v>
      </c>
      <c r="K11" s="13"/>
    </row>
    <row r="12" spans="1:11" s="5" customFormat="1" ht="20.25" customHeight="1">
      <c r="A12" s="14"/>
      <c r="B12" s="15" t="s">
        <v>17</v>
      </c>
      <c r="C12" s="16">
        <f t="shared" si="2"/>
        <v>7670</v>
      </c>
      <c r="D12" s="16">
        <f t="shared" si="3"/>
        <v>473</v>
      </c>
      <c r="E12" s="16">
        <f>E23+E33</f>
        <v>17</v>
      </c>
      <c r="F12" s="16">
        <f t="shared" si="1"/>
        <v>4</v>
      </c>
      <c r="G12" s="16">
        <f t="shared" si="1"/>
        <v>0</v>
      </c>
      <c r="H12" s="16">
        <f t="shared" si="1"/>
        <v>163</v>
      </c>
      <c r="I12" s="17">
        <f t="shared" si="1"/>
        <v>289</v>
      </c>
      <c r="K12" s="13"/>
    </row>
    <row r="13" spans="1:11" s="5" customFormat="1" ht="20.25" customHeight="1">
      <c r="A13" s="14"/>
      <c r="B13" s="15" t="s">
        <v>18</v>
      </c>
      <c r="C13" s="16">
        <f t="shared" si="2"/>
        <v>6673</v>
      </c>
      <c r="D13" s="16">
        <f t="shared" si="3"/>
        <v>391</v>
      </c>
      <c r="E13" s="16">
        <f t="shared" si="1"/>
        <v>21</v>
      </c>
      <c r="F13" s="16">
        <f t="shared" si="1"/>
        <v>7</v>
      </c>
      <c r="G13" s="16">
        <f t="shared" si="1"/>
        <v>1</v>
      </c>
      <c r="H13" s="16">
        <f t="shared" si="1"/>
        <v>161</v>
      </c>
      <c r="I13" s="17">
        <f t="shared" si="1"/>
        <v>201</v>
      </c>
      <c r="K13" s="13"/>
    </row>
    <row r="14" spans="1:11" s="5" customFormat="1" ht="20.25" customHeight="1">
      <c r="A14" s="14"/>
      <c r="B14" s="15" t="s">
        <v>19</v>
      </c>
      <c r="C14" s="16">
        <f t="shared" si="2"/>
        <v>4358</v>
      </c>
      <c r="D14" s="16">
        <f t="shared" si="3"/>
        <v>286</v>
      </c>
      <c r="E14" s="16">
        <f t="shared" si="1"/>
        <v>18</v>
      </c>
      <c r="F14" s="16">
        <f t="shared" si="1"/>
        <v>3</v>
      </c>
      <c r="G14" s="16">
        <f t="shared" si="1"/>
        <v>0</v>
      </c>
      <c r="H14" s="16">
        <f t="shared" si="1"/>
        <v>115</v>
      </c>
      <c r="I14" s="17">
        <f t="shared" si="1"/>
        <v>150</v>
      </c>
      <c r="K14" s="13"/>
    </row>
    <row r="15" spans="1:11" s="5" customFormat="1" ht="20.25" customHeight="1">
      <c r="A15" s="14"/>
      <c r="B15" s="15" t="s">
        <v>20</v>
      </c>
      <c r="C15" s="16">
        <f t="shared" si="2"/>
        <v>2507</v>
      </c>
      <c r="D15" s="16">
        <f t="shared" si="3"/>
        <v>142</v>
      </c>
      <c r="E15" s="16">
        <f t="shared" si="1"/>
        <v>6</v>
      </c>
      <c r="F15" s="16">
        <f t="shared" si="1"/>
        <v>1</v>
      </c>
      <c r="G15" s="16">
        <f t="shared" si="1"/>
        <v>0</v>
      </c>
      <c r="H15" s="16">
        <f t="shared" si="1"/>
        <v>72</v>
      </c>
      <c r="I15" s="17">
        <f t="shared" si="1"/>
        <v>63</v>
      </c>
      <c r="K15" s="13"/>
    </row>
    <row r="16" spans="1:11" s="5" customFormat="1" ht="12" customHeight="1">
      <c r="A16" s="14"/>
      <c r="B16" s="18"/>
      <c r="C16" s="19"/>
      <c r="D16" s="19"/>
      <c r="E16" s="19"/>
      <c r="F16" s="19"/>
      <c r="G16" s="19"/>
      <c r="H16" s="19"/>
      <c r="I16" s="20"/>
      <c r="K16" s="13"/>
    </row>
    <row r="17" spans="1:11" s="21" customFormat="1" ht="33" customHeight="1">
      <c r="A17" s="292" t="s">
        <v>21</v>
      </c>
      <c r="B17" s="293"/>
      <c r="C17" s="11">
        <f>SUM(C18:C26)</f>
        <v>12784</v>
      </c>
      <c r="D17" s="11">
        <f t="shared" ref="D17:I17" si="4">SUM(D18:D26)</f>
        <v>947</v>
      </c>
      <c r="E17" s="11">
        <f>SUM(E18:E26)</f>
        <v>51</v>
      </c>
      <c r="F17" s="11">
        <f t="shared" si="4"/>
        <v>14</v>
      </c>
      <c r="G17" s="11">
        <f t="shared" si="4"/>
        <v>0</v>
      </c>
      <c r="H17" s="11">
        <f t="shared" si="4"/>
        <v>308</v>
      </c>
      <c r="I17" s="12">
        <f t="shared" si="4"/>
        <v>574</v>
      </c>
      <c r="K17" s="13"/>
    </row>
    <row r="18" spans="1:11" s="21" customFormat="1" ht="20.25" customHeight="1">
      <c r="A18" s="14"/>
      <c r="B18" s="15" t="s">
        <v>12</v>
      </c>
      <c r="C18" s="22">
        <v>570</v>
      </c>
      <c r="D18" s="22">
        <f>SUM(E18:I18)</f>
        <v>22</v>
      </c>
      <c r="E18" s="22">
        <v>2</v>
      </c>
      <c r="F18" s="22">
        <v>0</v>
      </c>
      <c r="G18" s="22">
        <v>0</v>
      </c>
      <c r="H18" s="22">
        <v>5</v>
      </c>
      <c r="I18" s="23">
        <v>15</v>
      </c>
      <c r="K18" s="13"/>
    </row>
    <row r="19" spans="1:11" s="21" customFormat="1" ht="20.25" customHeight="1">
      <c r="A19" s="14"/>
      <c r="B19" s="15" t="s">
        <v>13</v>
      </c>
      <c r="C19" s="22">
        <v>598</v>
      </c>
      <c r="D19" s="22">
        <f t="shared" ref="D19:D26" si="5">SUM(E19:I19)</f>
        <v>41</v>
      </c>
      <c r="E19" s="22">
        <v>3</v>
      </c>
      <c r="F19" s="22">
        <v>0</v>
      </c>
      <c r="G19" s="22">
        <v>0</v>
      </c>
      <c r="H19" s="22">
        <v>5</v>
      </c>
      <c r="I19" s="24">
        <v>33</v>
      </c>
      <c r="K19" s="13"/>
    </row>
    <row r="20" spans="1:11" s="21" customFormat="1" ht="20.25" customHeight="1">
      <c r="A20" s="14"/>
      <c r="B20" s="15" t="s">
        <v>14</v>
      </c>
      <c r="C20" s="22">
        <v>517</v>
      </c>
      <c r="D20" s="22">
        <f t="shared" si="5"/>
        <v>41</v>
      </c>
      <c r="E20" s="22">
        <v>2</v>
      </c>
      <c r="F20" s="22">
        <v>0</v>
      </c>
      <c r="G20" s="22">
        <v>0</v>
      </c>
      <c r="H20" s="22">
        <v>8</v>
      </c>
      <c r="I20" s="24">
        <v>31</v>
      </c>
      <c r="K20" s="13"/>
    </row>
    <row r="21" spans="1:11" s="21" customFormat="1" ht="20.25" customHeight="1">
      <c r="A21" s="14"/>
      <c r="B21" s="15" t="s">
        <v>15</v>
      </c>
      <c r="C21" s="22">
        <v>483</v>
      </c>
      <c r="D21" s="22">
        <f t="shared" si="5"/>
        <v>35</v>
      </c>
      <c r="E21" s="22">
        <v>2</v>
      </c>
      <c r="F21" s="22">
        <v>0</v>
      </c>
      <c r="G21" s="22">
        <v>0</v>
      </c>
      <c r="H21" s="22">
        <v>5</v>
      </c>
      <c r="I21" s="24">
        <v>28</v>
      </c>
      <c r="K21" s="13"/>
    </row>
    <row r="22" spans="1:11" s="21" customFormat="1" ht="20.25" customHeight="1">
      <c r="A22" s="14"/>
      <c r="B22" s="15" t="s">
        <v>16</v>
      </c>
      <c r="C22" s="22">
        <v>1146</v>
      </c>
      <c r="D22" s="22">
        <f t="shared" si="5"/>
        <v>101</v>
      </c>
      <c r="E22" s="22">
        <v>8</v>
      </c>
      <c r="F22" s="22">
        <v>0</v>
      </c>
      <c r="G22" s="22">
        <v>0</v>
      </c>
      <c r="H22" s="22">
        <v>34</v>
      </c>
      <c r="I22" s="24">
        <v>59</v>
      </c>
      <c r="K22" s="13"/>
    </row>
    <row r="23" spans="1:11" s="21" customFormat="1" ht="20.25" customHeight="1">
      <c r="A23" s="14"/>
      <c r="B23" s="15" t="s">
        <v>17</v>
      </c>
      <c r="C23" s="22">
        <v>3072</v>
      </c>
      <c r="D23" s="22">
        <f t="shared" si="5"/>
        <v>243</v>
      </c>
      <c r="E23" s="22">
        <v>12</v>
      </c>
      <c r="F23" s="22">
        <v>4</v>
      </c>
      <c r="G23" s="22">
        <v>0</v>
      </c>
      <c r="H23" s="22">
        <v>72</v>
      </c>
      <c r="I23" s="24">
        <v>155</v>
      </c>
      <c r="K23" s="13"/>
    </row>
    <row r="24" spans="1:11" s="21" customFormat="1" ht="20.25" customHeight="1">
      <c r="A24" s="14"/>
      <c r="B24" s="15" t="s">
        <v>18</v>
      </c>
      <c r="C24" s="22">
        <v>2995</v>
      </c>
      <c r="D24" s="22">
        <f t="shared" si="5"/>
        <v>218</v>
      </c>
      <c r="E24" s="22">
        <v>7</v>
      </c>
      <c r="F24" s="22">
        <v>6</v>
      </c>
      <c r="G24" s="22">
        <v>0</v>
      </c>
      <c r="H24" s="22">
        <v>85</v>
      </c>
      <c r="I24" s="24">
        <v>120</v>
      </c>
      <c r="K24" s="13"/>
    </row>
    <row r="25" spans="1:11" s="21" customFormat="1" ht="20.25" customHeight="1">
      <c r="A25" s="14"/>
      <c r="B25" s="15" t="s">
        <v>19</v>
      </c>
      <c r="C25" s="22">
        <v>2102</v>
      </c>
      <c r="D25" s="22">
        <f t="shared" si="5"/>
        <v>165</v>
      </c>
      <c r="E25" s="22">
        <v>11</v>
      </c>
      <c r="F25" s="22">
        <v>3</v>
      </c>
      <c r="G25" s="22">
        <v>0</v>
      </c>
      <c r="H25" s="22">
        <v>58</v>
      </c>
      <c r="I25" s="24">
        <v>93</v>
      </c>
      <c r="K25" s="13"/>
    </row>
    <row r="26" spans="1:11" s="21" customFormat="1" ht="20.25" customHeight="1">
      <c r="A26" s="14"/>
      <c r="B26" s="15" t="s">
        <v>20</v>
      </c>
      <c r="C26" s="22">
        <v>1301</v>
      </c>
      <c r="D26" s="22">
        <f t="shared" si="5"/>
        <v>81</v>
      </c>
      <c r="E26" s="22">
        <v>4</v>
      </c>
      <c r="F26" s="22">
        <v>1</v>
      </c>
      <c r="G26" s="22">
        <v>0</v>
      </c>
      <c r="H26" s="22">
        <v>36</v>
      </c>
      <c r="I26" s="24">
        <v>40</v>
      </c>
      <c r="K26" s="13"/>
    </row>
    <row r="27" spans="1:11" s="21" customFormat="1" ht="33" customHeight="1">
      <c r="A27" s="292" t="s">
        <v>22</v>
      </c>
      <c r="B27" s="293"/>
      <c r="C27" s="11">
        <f>SUM(C28:C36)</f>
        <v>21488</v>
      </c>
      <c r="D27" s="11">
        <f t="shared" ref="D27:I27" si="6">SUM(D28:D36)</f>
        <v>1105</v>
      </c>
      <c r="E27" s="11">
        <f t="shared" si="6"/>
        <v>55</v>
      </c>
      <c r="F27" s="11">
        <f t="shared" si="6"/>
        <v>4</v>
      </c>
      <c r="G27" s="11">
        <f t="shared" si="6"/>
        <v>2</v>
      </c>
      <c r="H27" s="11">
        <f t="shared" si="6"/>
        <v>418</v>
      </c>
      <c r="I27" s="12">
        <f t="shared" si="6"/>
        <v>626</v>
      </c>
      <c r="K27" s="13"/>
    </row>
    <row r="28" spans="1:11" s="21" customFormat="1" ht="20.25" customHeight="1">
      <c r="A28" s="14"/>
      <c r="B28" s="15" t="s">
        <v>12</v>
      </c>
      <c r="C28" s="22">
        <v>1480</v>
      </c>
      <c r="D28" s="22">
        <f t="shared" ref="D28:D36" si="7">SUM(E28:I28)</f>
        <v>55</v>
      </c>
      <c r="E28" s="22">
        <v>4</v>
      </c>
      <c r="F28" s="22">
        <v>0</v>
      </c>
      <c r="G28" s="22">
        <v>0</v>
      </c>
      <c r="H28" s="22">
        <v>13</v>
      </c>
      <c r="I28" s="24">
        <v>38</v>
      </c>
      <c r="K28" s="13"/>
    </row>
    <row r="29" spans="1:11" s="21" customFormat="1" ht="20.25" customHeight="1">
      <c r="A29" s="14"/>
      <c r="B29" s="15" t="s">
        <v>13</v>
      </c>
      <c r="C29" s="22">
        <v>1429</v>
      </c>
      <c r="D29" s="22">
        <f t="shared" si="7"/>
        <v>65</v>
      </c>
      <c r="E29" s="22">
        <v>4</v>
      </c>
      <c r="F29" s="22">
        <v>0</v>
      </c>
      <c r="G29" s="22">
        <v>0</v>
      </c>
      <c r="H29" s="22">
        <v>17</v>
      </c>
      <c r="I29" s="24">
        <v>44</v>
      </c>
      <c r="K29" s="13"/>
    </row>
    <row r="30" spans="1:11" s="21" customFormat="1" ht="20.25" customHeight="1">
      <c r="A30" s="14"/>
      <c r="B30" s="15" t="s">
        <v>14</v>
      </c>
      <c r="C30" s="22">
        <v>1756</v>
      </c>
      <c r="D30" s="22">
        <f t="shared" si="7"/>
        <v>98</v>
      </c>
      <c r="E30" s="22">
        <v>5</v>
      </c>
      <c r="F30" s="22">
        <v>0</v>
      </c>
      <c r="G30" s="22">
        <v>0</v>
      </c>
      <c r="H30" s="22">
        <v>29</v>
      </c>
      <c r="I30" s="24">
        <v>64</v>
      </c>
      <c r="K30" s="13"/>
    </row>
    <row r="31" spans="1:11" s="21" customFormat="1" ht="20.25" customHeight="1">
      <c r="A31" s="14"/>
      <c r="B31" s="15" t="s">
        <v>15</v>
      </c>
      <c r="C31" s="22">
        <v>1864</v>
      </c>
      <c r="D31" s="22">
        <f t="shared" si="7"/>
        <v>108</v>
      </c>
      <c r="E31" s="22">
        <v>8</v>
      </c>
      <c r="F31" s="22">
        <v>1</v>
      </c>
      <c r="G31" s="22">
        <v>1</v>
      </c>
      <c r="H31" s="22">
        <v>40</v>
      </c>
      <c r="I31" s="24">
        <v>58</v>
      </c>
      <c r="K31" s="13"/>
    </row>
    <row r="32" spans="1:11" s="21" customFormat="1" ht="20.25" customHeight="1">
      <c r="A32" s="14"/>
      <c r="B32" s="15" t="s">
        <v>16</v>
      </c>
      <c r="C32" s="22">
        <v>3221</v>
      </c>
      <c r="D32" s="22">
        <f t="shared" si="7"/>
        <v>194</v>
      </c>
      <c r="E32" s="22">
        <v>6</v>
      </c>
      <c r="F32" s="22">
        <v>2</v>
      </c>
      <c r="G32" s="22">
        <v>0</v>
      </c>
      <c r="H32" s="22">
        <v>59</v>
      </c>
      <c r="I32" s="24">
        <v>127</v>
      </c>
      <c r="K32" s="13"/>
    </row>
    <row r="33" spans="1:11" s="21" customFormat="1" ht="20.25" customHeight="1">
      <c r="A33" s="14"/>
      <c r="B33" s="15" t="s">
        <v>17</v>
      </c>
      <c r="C33" s="22">
        <v>4598</v>
      </c>
      <c r="D33" s="22">
        <f t="shared" si="7"/>
        <v>230</v>
      </c>
      <c r="E33" s="22">
        <v>5</v>
      </c>
      <c r="F33" s="22">
        <v>0</v>
      </c>
      <c r="G33" s="22">
        <v>0</v>
      </c>
      <c r="H33" s="22">
        <v>91</v>
      </c>
      <c r="I33" s="24">
        <v>134</v>
      </c>
      <c r="K33" s="13"/>
    </row>
    <row r="34" spans="1:11" s="21" customFormat="1" ht="20.25" customHeight="1">
      <c r="A34" s="14"/>
      <c r="B34" s="15" t="s">
        <v>18</v>
      </c>
      <c r="C34" s="22">
        <v>3678</v>
      </c>
      <c r="D34" s="22">
        <f t="shared" si="7"/>
        <v>173</v>
      </c>
      <c r="E34" s="22">
        <v>14</v>
      </c>
      <c r="F34" s="22">
        <v>1</v>
      </c>
      <c r="G34" s="22">
        <v>1</v>
      </c>
      <c r="H34" s="22">
        <v>76</v>
      </c>
      <c r="I34" s="24">
        <v>81</v>
      </c>
      <c r="K34" s="13"/>
    </row>
    <row r="35" spans="1:11" s="21" customFormat="1" ht="20.25" customHeight="1">
      <c r="A35" s="14"/>
      <c r="B35" s="15" t="s">
        <v>19</v>
      </c>
      <c r="C35" s="22">
        <v>2256</v>
      </c>
      <c r="D35" s="22">
        <f t="shared" si="7"/>
        <v>121</v>
      </c>
      <c r="E35" s="22">
        <v>7</v>
      </c>
      <c r="F35" s="22">
        <v>0</v>
      </c>
      <c r="G35" s="22">
        <v>0</v>
      </c>
      <c r="H35" s="22">
        <v>57</v>
      </c>
      <c r="I35" s="24">
        <v>57</v>
      </c>
      <c r="K35" s="13"/>
    </row>
    <row r="36" spans="1:11" s="21" customFormat="1" ht="20.25" customHeight="1">
      <c r="A36" s="14"/>
      <c r="B36" s="15" t="s">
        <v>20</v>
      </c>
      <c r="C36" s="22">
        <v>1206</v>
      </c>
      <c r="D36" s="22">
        <f t="shared" si="7"/>
        <v>61</v>
      </c>
      <c r="E36" s="22">
        <v>2</v>
      </c>
      <c r="F36" s="22">
        <v>0</v>
      </c>
      <c r="G36" s="22">
        <v>0</v>
      </c>
      <c r="H36" s="22">
        <v>36</v>
      </c>
      <c r="I36" s="24">
        <v>23</v>
      </c>
      <c r="K36" s="13"/>
    </row>
    <row r="37" spans="1:11" s="21" customFormat="1" ht="12" customHeight="1">
      <c r="A37" s="25"/>
      <c r="B37" s="26"/>
      <c r="C37" s="27"/>
      <c r="D37" s="27"/>
      <c r="E37" s="27"/>
      <c r="F37" s="27"/>
      <c r="G37" s="27"/>
      <c r="H37" s="27"/>
      <c r="I37" s="28"/>
    </row>
    <row r="38" spans="1:11" ht="16.5" customHeight="1">
      <c r="H38" s="29"/>
      <c r="I38" s="30" t="s">
        <v>23</v>
      </c>
    </row>
    <row r="39" spans="1:11">
      <c r="D39" s="31"/>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A1:K38"/>
  <sheetViews>
    <sheetView zoomScale="85" zoomScaleNormal="85" workbookViewId="0">
      <selection activeCell="E28" sqref="E28:I36"/>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24</v>
      </c>
      <c r="B2" s="4"/>
      <c r="C2" s="5"/>
      <c r="D2" s="5"/>
      <c r="E2" s="5"/>
      <c r="F2" s="5"/>
      <c r="G2" s="5"/>
      <c r="I2" s="6"/>
    </row>
    <row r="3" spans="1:11" ht="13.5" customHeight="1">
      <c r="A3" s="4"/>
      <c r="B3" s="4"/>
      <c r="C3" s="5"/>
      <c r="D3" s="5"/>
      <c r="E3" s="5"/>
      <c r="F3" s="5"/>
      <c r="G3" s="5"/>
      <c r="H3" s="6"/>
      <c r="I3" s="7" t="str">
        <f>'1(1) 集団健康教育の実施状況(健康推進係)'!J3</f>
        <v>平成29年度</v>
      </c>
    </row>
    <row r="4" spans="1:11" ht="18" customHeight="1">
      <c r="A4" s="190" t="s">
        <v>2</v>
      </c>
      <c r="B4" s="191"/>
      <c r="C4" s="300" t="s">
        <v>3</v>
      </c>
      <c r="D4" s="302" t="s">
        <v>4</v>
      </c>
      <c r="E4" s="303"/>
      <c r="F4" s="303"/>
      <c r="G4" s="303"/>
      <c r="H4" s="303"/>
      <c r="I4" s="304"/>
    </row>
    <row r="5" spans="1:11" ht="41.25" customHeight="1">
      <c r="A5" s="192"/>
      <c r="B5" s="193"/>
      <c r="C5" s="301"/>
      <c r="D5" s="8" t="s">
        <v>5</v>
      </c>
      <c r="E5" s="8" t="s">
        <v>6</v>
      </c>
      <c r="F5" s="9" t="s">
        <v>7</v>
      </c>
      <c r="G5" s="9" t="s">
        <v>8</v>
      </c>
      <c r="H5" s="9" t="s">
        <v>9</v>
      </c>
      <c r="I5" s="10" t="s">
        <v>10</v>
      </c>
    </row>
    <row r="6" spans="1:11" s="5" customFormat="1" ht="33" customHeight="1">
      <c r="A6" s="298" t="s">
        <v>11</v>
      </c>
      <c r="B6" s="299"/>
      <c r="C6" s="11">
        <f>SUM(C7:C15)</f>
        <v>69131</v>
      </c>
      <c r="D6" s="11">
        <f t="shared" ref="D6:I6" si="0">SUM(D7:D15)</f>
        <v>5716</v>
      </c>
      <c r="E6" s="11">
        <f t="shared" si="0"/>
        <v>623</v>
      </c>
      <c r="F6" s="11">
        <f t="shared" si="0"/>
        <v>135</v>
      </c>
      <c r="G6" s="11">
        <f t="shared" si="0"/>
        <v>48</v>
      </c>
      <c r="H6" s="11">
        <f t="shared" si="0"/>
        <v>1555</v>
      </c>
      <c r="I6" s="12">
        <f t="shared" si="0"/>
        <v>3355</v>
      </c>
      <c r="K6" s="13"/>
    </row>
    <row r="7" spans="1:11" s="5" customFormat="1" ht="20.25" customHeight="1">
      <c r="A7" s="14"/>
      <c r="B7" s="15" t="s">
        <v>12</v>
      </c>
      <c r="C7" s="16">
        <f t="shared" ref="C7:C15" si="1">C18+C28</f>
        <v>3116</v>
      </c>
      <c r="D7" s="16">
        <f>SUM(E7:I7)</f>
        <v>180</v>
      </c>
      <c r="E7" s="16">
        <f t="shared" ref="E7:I15" si="2">E18+E28</f>
        <v>35</v>
      </c>
      <c r="F7" s="16">
        <f t="shared" si="2"/>
        <v>1</v>
      </c>
      <c r="G7" s="16">
        <f t="shared" si="2"/>
        <v>1</v>
      </c>
      <c r="H7" s="16">
        <f t="shared" si="2"/>
        <v>24</v>
      </c>
      <c r="I7" s="17">
        <f t="shared" si="2"/>
        <v>119</v>
      </c>
      <c r="K7" s="13"/>
    </row>
    <row r="8" spans="1:11" s="5" customFormat="1" ht="20.25" customHeight="1">
      <c r="A8" s="14"/>
      <c r="B8" s="15" t="s">
        <v>13</v>
      </c>
      <c r="C8" s="16">
        <f t="shared" si="1"/>
        <v>3357</v>
      </c>
      <c r="D8" s="16">
        <f t="shared" ref="D8:D15" si="3">SUM(E8:I8)</f>
        <v>188</v>
      </c>
      <c r="E8" s="16">
        <f t="shared" si="2"/>
        <v>25</v>
      </c>
      <c r="F8" s="16">
        <f t="shared" si="2"/>
        <v>1</v>
      </c>
      <c r="G8" s="16">
        <f t="shared" si="2"/>
        <v>1</v>
      </c>
      <c r="H8" s="16">
        <f t="shared" si="2"/>
        <v>36</v>
      </c>
      <c r="I8" s="17">
        <f t="shared" si="2"/>
        <v>125</v>
      </c>
      <c r="K8" s="13"/>
    </row>
    <row r="9" spans="1:11" s="5" customFormat="1" ht="20.25" customHeight="1">
      <c r="A9" s="14"/>
      <c r="B9" s="15" t="s">
        <v>14</v>
      </c>
      <c r="C9" s="16">
        <f t="shared" si="1"/>
        <v>3866</v>
      </c>
      <c r="D9" s="16">
        <f t="shared" si="3"/>
        <v>226</v>
      </c>
      <c r="E9" s="16">
        <f t="shared" si="2"/>
        <v>32</v>
      </c>
      <c r="F9" s="16">
        <f t="shared" si="2"/>
        <v>6</v>
      </c>
      <c r="G9" s="16">
        <f t="shared" si="2"/>
        <v>2</v>
      </c>
      <c r="H9" s="16">
        <f t="shared" si="2"/>
        <v>45</v>
      </c>
      <c r="I9" s="17">
        <f t="shared" si="2"/>
        <v>141</v>
      </c>
      <c r="K9" s="13"/>
    </row>
    <row r="10" spans="1:11" s="5" customFormat="1" ht="20.25" customHeight="1">
      <c r="A10" s="14"/>
      <c r="B10" s="15" t="s">
        <v>15</v>
      </c>
      <c r="C10" s="16">
        <f t="shared" si="1"/>
        <v>4244</v>
      </c>
      <c r="D10" s="16">
        <f t="shared" si="3"/>
        <v>230</v>
      </c>
      <c r="E10" s="16">
        <f t="shared" si="2"/>
        <v>31</v>
      </c>
      <c r="F10" s="16">
        <f t="shared" si="2"/>
        <v>4</v>
      </c>
      <c r="G10" s="16">
        <f t="shared" si="2"/>
        <v>1</v>
      </c>
      <c r="H10" s="16">
        <f t="shared" si="2"/>
        <v>59</v>
      </c>
      <c r="I10" s="17">
        <f t="shared" si="2"/>
        <v>135</v>
      </c>
      <c r="K10" s="13"/>
    </row>
    <row r="11" spans="1:11" s="5" customFormat="1" ht="20.25" customHeight="1">
      <c r="A11" s="14"/>
      <c r="B11" s="15" t="s">
        <v>16</v>
      </c>
      <c r="C11" s="16">
        <f t="shared" si="1"/>
        <v>7991</v>
      </c>
      <c r="D11" s="16">
        <f t="shared" si="3"/>
        <v>504</v>
      </c>
      <c r="E11" s="16">
        <f t="shared" si="2"/>
        <v>52</v>
      </c>
      <c r="F11" s="16">
        <f t="shared" si="2"/>
        <v>10</v>
      </c>
      <c r="G11" s="16">
        <f t="shared" si="2"/>
        <v>3</v>
      </c>
      <c r="H11" s="16">
        <f t="shared" si="2"/>
        <v>121</v>
      </c>
      <c r="I11" s="17">
        <f t="shared" si="2"/>
        <v>318</v>
      </c>
      <c r="K11" s="13"/>
    </row>
    <row r="12" spans="1:11" s="5" customFormat="1" ht="20.25" customHeight="1">
      <c r="A12" s="14"/>
      <c r="B12" s="15" t="s">
        <v>17</v>
      </c>
      <c r="C12" s="16">
        <f t="shared" si="1"/>
        <v>14854</v>
      </c>
      <c r="D12" s="16">
        <f t="shared" si="3"/>
        <v>1119</v>
      </c>
      <c r="E12" s="16">
        <f t="shared" si="2"/>
        <v>131</v>
      </c>
      <c r="F12" s="16">
        <f t="shared" si="2"/>
        <v>32</v>
      </c>
      <c r="G12" s="16">
        <f t="shared" si="2"/>
        <v>12</v>
      </c>
      <c r="H12" s="16">
        <f t="shared" si="2"/>
        <v>314</v>
      </c>
      <c r="I12" s="17">
        <f t="shared" si="2"/>
        <v>630</v>
      </c>
      <c r="K12" s="13"/>
    </row>
    <row r="13" spans="1:11" s="5" customFormat="1" ht="20.25" customHeight="1">
      <c r="A13" s="14"/>
      <c r="B13" s="15" t="s">
        <v>18</v>
      </c>
      <c r="C13" s="16">
        <f t="shared" si="1"/>
        <v>13913</v>
      </c>
      <c r="D13" s="16">
        <f t="shared" si="3"/>
        <v>1188</v>
      </c>
      <c r="E13" s="16">
        <f t="shared" si="2"/>
        <v>128</v>
      </c>
      <c r="F13" s="16">
        <f t="shared" si="2"/>
        <v>44</v>
      </c>
      <c r="G13" s="16">
        <f t="shared" si="2"/>
        <v>9</v>
      </c>
      <c r="H13" s="16">
        <f t="shared" si="2"/>
        <v>342</v>
      </c>
      <c r="I13" s="17">
        <f t="shared" si="2"/>
        <v>665</v>
      </c>
      <c r="K13" s="13"/>
    </row>
    <row r="14" spans="1:11" s="5" customFormat="1" ht="20.25" customHeight="1">
      <c r="A14" s="14"/>
      <c r="B14" s="15" t="s">
        <v>19</v>
      </c>
      <c r="C14" s="16">
        <f t="shared" si="1"/>
        <v>10027</v>
      </c>
      <c r="D14" s="16">
        <f t="shared" si="3"/>
        <v>1029</v>
      </c>
      <c r="E14" s="16">
        <f t="shared" si="2"/>
        <v>102</v>
      </c>
      <c r="F14" s="16">
        <f t="shared" si="2"/>
        <v>23</v>
      </c>
      <c r="G14" s="16">
        <f t="shared" si="2"/>
        <v>9</v>
      </c>
      <c r="H14" s="16">
        <f t="shared" si="2"/>
        <v>332</v>
      </c>
      <c r="I14" s="17">
        <f t="shared" si="2"/>
        <v>563</v>
      </c>
      <c r="K14" s="13"/>
    </row>
    <row r="15" spans="1:11" s="5" customFormat="1" ht="20.25" customHeight="1">
      <c r="A15" s="14"/>
      <c r="B15" s="15" t="s">
        <v>20</v>
      </c>
      <c r="C15" s="16">
        <f t="shared" si="1"/>
        <v>7763</v>
      </c>
      <c r="D15" s="16">
        <f t="shared" si="3"/>
        <v>1052</v>
      </c>
      <c r="E15" s="16">
        <f t="shared" si="2"/>
        <v>87</v>
      </c>
      <c r="F15" s="16">
        <f t="shared" si="2"/>
        <v>14</v>
      </c>
      <c r="G15" s="16">
        <f t="shared" si="2"/>
        <v>10</v>
      </c>
      <c r="H15" s="16">
        <f t="shared" si="2"/>
        <v>282</v>
      </c>
      <c r="I15" s="17">
        <f t="shared" si="2"/>
        <v>659</v>
      </c>
      <c r="K15" s="13"/>
    </row>
    <row r="16" spans="1:11" s="5" customFormat="1" ht="12" customHeight="1">
      <c r="A16" s="14"/>
      <c r="B16" s="18"/>
      <c r="C16" s="19"/>
      <c r="D16" s="19"/>
      <c r="E16" s="19"/>
      <c r="F16" s="19"/>
      <c r="G16" s="19"/>
      <c r="H16" s="19"/>
      <c r="I16" s="20"/>
      <c r="K16" s="13"/>
    </row>
    <row r="17" spans="1:11" s="21" customFormat="1" ht="33" customHeight="1">
      <c r="A17" s="292" t="s">
        <v>21</v>
      </c>
      <c r="B17" s="293"/>
      <c r="C17" s="11">
        <f>SUM(C18:C26)</f>
        <v>23990</v>
      </c>
      <c r="D17" s="11">
        <f t="shared" ref="D17:I17" si="4">SUM(D18:D26)</f>
        <v>2597</v>
      </c>
      <c r="E17" s="11">
        <f t="shared" si="4"/>
        <v>190</v>
      </c>
      <c r="F17" s="11">
        <f t="shared" si="4"/>
        <v>79</v>
      </c>
      <c r="G17" s="11">
        <f t="shared" si="4"/>
        <v>26</v>
      </c>
      <c r="H17" s="11">
        <f t="shared" si="4"/>
        <v>730</v>
      </c>
      <c r="I17" s="12">
        <f t="shared" si="4"/>
        <v>1572</v>
      </c>
      <c r="K17" s="32"/>
    </row>
    <row r="18" spans="1:11" s="21" customFormat="1" ht="20.25" customHeight="1">
      <c r="A18" s="14"/>
      <c r="B18" s="15" t="s">
        <v>12</v>
      </c>
      <c r="C18" s="22">
        <v>777</v>
      </c>
      <c r="D18" s="22">
        <f t="shared" ref="D18:D26" si="5">SUM(E18:I18)</f>
        <v>54</v>
      </c>
      <c r="E18" s="22">
        <v>10</v>
      </c>
      <c r="F18" s="22">
        <v>0</v>
      </c>
      <c r="G18" s="22">
        <v>1</v>
      </c>
      <c r="H18" s="22">
        <v>10</v>
      </c>
      <c r="I18" s="23">
        <v>33</v>
      </c>
      <c r="K18" s="13"/>
    </row>
    <row r="19" spans="1:11" s="21" customFormat="1" ht="20.25" customHeight="1">
      <c r="A19" s="14"/>
      <c r="B19" s="15" t="s">
        <v>25</v>
      </c>
      <c r="C19" s="22">
        <v>898</v>
      </c>
      <c r="D19" s="22">
        <f t="shared" si="5"/>
        <v>50</v>
      </c>
      <c r="E19" s="22">
        <v>3</v>
      </c>
      <c r="F19" s="22">
        <v>0</v>
      </c>
      <c r="G19" s="22">
        <v>1</v>
      </c>
      <c r="H19" s="22">
        <v>8</v>
      </c>
      <c r="I19" s="24">
        <v>38</v>
      </c>
      <c r="K19" s="13"/>
    </row>
    <row r="20" spans="1:11" s="21" customFormat="1" ht="20.25" customHeight="1">
      <c r="A20" s="14"/>
      <c r="B20" s="15" t="s">
        <v>26</v>
      </c>
      <c r="C20" s="22">
        <v>799</v>
      </c>
      <c r="D20" s="22">
        <f t="shared" si="5"/>
        <v>51</v>
      </c>
      <c r="E20" s="22">
        <v>6</v>
      </c>
      <c r="F20" s="22">
        <v>1</v>
      </c>
      <c r="G20" s="22">
        <v>0</v>
      </c>
      <c r="H20" s="22">
        <v>8</v>
      </c>
      <c r="I20" s="24">
        <v>36</v>
      </c>
      <c r="K20" s="13"/>
    </row>
    <row r="21" spans="1:11" s="21" customFormat="1" ht="20.25" customHeight="1">
      <c r="A21" s="14"/>
      <c r="B21" s="15" t="s">
        <v>27</v>
      </c>
      <c r="C21" s="22">
        <v>837</v>
      </c>
      <c r="D21" s="22">
        <f t="shared" si="5"/>
        <v>72</v>
      </c>
      <c r="E21" s="22">
        <v>5</v>
      </c>
      <c r="F21" s="22">
        <v>2</v>
      </c>
      <c r="G21" s="22">
        <v>1</v>
      </c>
      <c r="H21" s="22">
        <v>13</v>
      </c>
      <c r="I21" s="24">
        <v>51</v>
      </c>
      <c r="K21" s="13"/>
    </row>
    <row r="22" spans="1:11" s="21" customFormat="1" ht="20.25" customHeight="1">
      <c r="A22" s="14"/>
      <c r="B22" s="15" t="s">
        <v>28</v>
      </c>
      <c r="C22" s="22">
        <v>1960</v>
      </c>
      <c r="D22" s="22">
        <f t="shared" si="5"/>
        <v>186</v>
      </c>
      <c r="E22" s="22">
        <v>8</v>
      </c>
      <c r="F22" s="22">
        <v>6</v>
      </c>
      <c r="G22" s="22">
        <v>2</v>
      </c>
      <c r="H22" s="22">
        <v>44</v>
      </c>
      <c r="I22" s="24">
        <v>126</v>
      </c>
      <c r="K22" s="13"/>
    </row>
    <row r="23" spans="1:11" s="21" customFormat="1" ht="20.25" customHeight="1">
      <c r="A23" s="14"/>
      <c r="B23" s="15" t="s">
        <v>29</v>
      </c>
      <c r="C23" s="22">
        <v>5478</v>
      </c>
      <c r="D23" s="22">
        <f t="shared" si="5"/>
        <v>504</v>
      </c>
      <c r="E23" s="22">
        <v>35</v>
      </c>
      <c r="F23" s="22">
        <v>19</v>
      </c>
      <c r="G23" s="22">
        <v>4</v>
      </c>
      <c r="H23" s="22">
        <v>139</v>
      </c>
      <c r="I23" s="24">
        <v>307</v>
      </c>
      <c r="K23" s="13"/>
    </row>
    <row r="24" spans="1:11" s="21" customFormat="1" ht="20.25" customHeight="1">
      <c r="A24" s="14"/>
      <c r="B24" s="15" t="s">
        <v>30</v>
      </c>
      <c r="C24" s="22">
        <v>5662</v>
      </c>
      <c r="D24" s="22">
        <f t="shared" si="5"/>
        <v>594</v>
      </c>
      <c r="E24" s="22">
        <v>44</v>
      </c>
      <c r="F24" s="22">
        <v>29</v>
      </c>
      <c r="G24" s="22">
        <v>7</v>
      </c>
      <c r="H24" s="22">
        <v>158</v>
      </c>
      <c r="I24" s="24">
        <v>356</v>
      </c>
      <c r="K24" s="13"/>
    </row>
    <row r="25" spans="1:11" s="21" customFormat="1" ht="20.25" customHeight="1">
      <c r="A25" s="14"/>
      <c r="B25" s="15" t="s">
        <v>31</v>
      </c>
      <c r="C25" s="22">
        <v>4283</v>
      </c>
      <c r="D25" s="22">
        <f t="shared" si="5"/>
        <v>541</v>
      </c>
      <c r="E25" s="22">
        <v>39</v>
      </c>
      <c r="F25" s="22">
        <v>15</v>
      </c>
      <c r="G25" s="22">
        <v>7</v>
      </c>
      <c r="H25" s="22">
        <v>178</v>
      </c>
      <c r="I25" s="24">
        <v>302</v>
      </c>
      <c r="K25" s="13"/>
    </row>
    <row r="26" spans="1:11" s="21" customFormat="1" ht="20.25" customHeight="1">
      <c r="A26" s="14"/>
      <c r="B26" s="15" t="s">
        <v>20</v>
      </c>
      <c r="C26" s="22">
        <v>3296</v>
      </c>
      <c r="D26" s="22">
        <f t="shared" si="5"/>
        <v>545</v>
      </c>
      <c r="E26" s="22">
        <v>40</v>
      </c>
      <c r="F26" s="22">
        <v>7</v>
      </c>
      <c r="G26" s="22">
        <v>3</v>
      </c>
      <c r="H26" s="22">
        <v>172</v>
      </c>
      <c r="I26" s="24">
        <v>323</v>
      </c>
      <c r="K26" s="13"/>
    </row>
    <row r="27" spans="1:11" s="21" customFormat="1" ht="33" customHeight="1">
      <c r="A27" s="292" t="s">
        <v>22</v>
      </c>
      <c r="B27" s="292"/>
      <c r="C27" s="11">
        <f>SUM(C28:C36)</f>
        <v>45141</v>
      </c>
      <c r="D27" s="11">
        <f t="shared" ref="D27:I27" si="6">SUM(D28:D36)</f>
        <v>3119</v>
      </c>
      <c r="E27" s="11">
        <f t="shared" si="6"/>
        <v>433</v>
      </c>
      <c r="F27" s="11">
        <f t="shared" si="6"/>
        <v>56</v>
      </c>
      <c r="G27" s="11">
        <f t="shared" si="6"/>
        <v>22</v>
      </c>
      <c r="H27" s="11">
        <f t="shared" si="6"/>
        <v>825</v>
      </c>
      <c r="I27" s="12">
        <f t="shared" si="6"/>
        <v>1783</v>
      </c>
      <c r="K27" s="13"/>
    </row>
    <row r="28" spans="1:11" s="21" customFormat="1" ht="20.25" customHeight="1">
      <c r="A28" s="14"/>
      <c r="B28" s="15" t="s">
        <v>12</v>
      </c>
      <c r="C28" s="22">
        <v>2339</v>
      </c>
      <c r="D28" s="22">
        <f t="shared" ref="D28:D36" si="7">SUM(E28:I28)</f>
        <v>126</v>
      </c>
      <c r="E28" s="22">
        <v>25</v>
      </c>
      <c r="F28" s="22">
        <v>1</v>
      </c>
      <c r="G28" s="22">
        <v>0</v>
      </c>
      <c r="H28" s="22">
        <v>14</v>
      </c>
      <c r="I28" s="24">
        <v>86</v>
      </c>
      <c r="K28" s="32"/>
    </row>
    <row r="29" spans="1:11" s="21" customFormat="1" ht="20.25" customHeight="1">
      <c r="A29" s="14"/>
      <c r="B29" s="15" t="s">
        <v>25</v>
      </c>
      <c r="C29" s="22">
        <v>2459</v>
      </c>
      <c r="D29" s="22">
        <f t="shared" si="7"/>
        <v>138</v>
      </c>
      <c r="E29" s="22">
        <v>22</v>
      </c>
      <c r="F29" s="22">
        <v>1</v>
      </c>
      <c r="G29" s="22">
        <v>0</v>
      </c>
      <c r="H29" s="22">
        <v>28</v>
      </c>
      <c r="I29" s="24">
        <v>87</v>
      </c>
      <c r="K29" s="13"/>
    </row>
    <row r="30" spans="1:11" s="21" customFormat="1" ht="20.25" customHeight="1">
      <c r="A30" s="14"/>
      <c r="B30" s="15" t="s">
        <v>32</v>
      </c>
      <c r="C30" s="22">
        <v>3067</v>
      </c>
      <c r="D30" s="22">
        <f t="shared" si="7"/>
        <v>175</v>
      </c>
      <c r="E30" s="22">
        <v>26</v>
      </c>
      <c r="F30" s="22">
        <v>5</v>
      </c>
      <c r="G30" s="22">
        <v>2</v>
      </c>
      <c r="H30" s="22">
        <v>37</v>
      </c>
      <c r="I30" s="24">
        <v>105</v>
      </c>
      <c r="K30" s="13"/>
    </row>
    <row r="31" spans="1:11" s="21" customFormat="1" ht="20.25" customHeight="1">
      <c r="A31" s="14"/>
      <c r="B31" s="15" t="s">
        <v>15</v>
      </c>
      <c r="C31" s="22">
        <v>3407</v>
      </c>
      <c r="D31" s="22">
        <f t="shared" si="7"/>
        <v>158</v>
      </c>
      <c r="E31" s="22">
        <v>26</v>
      </c>
      <c r="F31" s="22">
        <v>2</v>
      </c>
      <c r="G31" s="22">
        <v>0</v>
      </c>
      <c r="H31" s="22">
        <v>46</v>
      </c>
      <c r="I31" s="24">
        <v>84</v>
      </c>
      <c r="K31" s="13"/>
    </row>
    <row r="32" spans="1:11" s="21" customFormat="1" ht="20.25" customHeight="1">
      <c r="A32" s="14"/>
      <c r="B32" s="15" t="s">
        <v>33</v>
      </c>
      <c r="C32" s="22">
        <v>6031</v>
      </c>
      <c r="D32" s="22">
        <f t="shared" si="7"/>
        <v>318</v>
      </c>
      <c r="E32" s="22">
        <v>44</v>
      </c>
      <c r="F32" s="22">
        <v>4</v>
      </c>
      <c r="G32" s="22">
        <v>1</v>
      </c>
      <c r="H32" s="22">
        <v>77</v>
      </c>
      <c r="I32" s="24">
        <v>192</v>
      </c>
      <c r="K32" s="13"/>
    </row>
    <row r="33" spans="1:11" s="21" customFormat="1" ht="20.25" customHeight="1">
      <c r="A33" s="14"/>
      <c r="B33" s="15" t="s">
        <v>34</v>
      </c>
      <c r="C33" s="22">
        <v>9376</v>
      </c>
      <c r="D33" s="22">
        <f t="shared" si="7"/>
        <v>615</v>
      </c>
      <c r="E33" s="22">
        <v>96</v>
      </c>
      <c r="F33" s="22">
        <v>13</v>
      </c>
      <c r="G33" s="22">
        <v>8</v>
      </c>
      <c r="H33" s="22">
        <v>175</v>
      </c>
      <c r="I33" s="24">
        <v>323</v>
      </c>
      <c r="K33" s="13"/>
    </row>
    <row r="34" spans="1:11" s="21" customFormat="1" ht="20.25" customHeight="1">
      <c r="A34" s="14"/>
      <c r="B34" s="15" t="s">
        <v>35</v>
      </c>
      <c r="C34" s="22">
        <v>8251</v>
      </c>
      <c r="D34" s="22">
        <f t="shared" si="7"/>
        <v>594</v>
      </c>
      <c r="E34" s="22">
        <v>84</v>
      </c>
      <c r="F34" s="22">
        <v>15</v>
      </c>
      <c r="G34" s="22">
        <v>2</v>
      </c>
      <c r="H34" s="22">
        <v>184</v>
      </c>
      <c r="I34" s="24">
        <v>309</v>
      </c>
      <c r="K34" s="13"/>
    </row>
    <row r="35" spans="1:11" s="21" customFormat="1" ht="20.25" customHeight="1">
      <c r="A35" s="14"/>
      <c r="B35" s="15" t="s">
        <v>36</v>
      </c>
      <c r="C35" s="22">
        <v>5744</v>
      </c>
      <c r="D35" s="22">
        <f t="shared" si="7"/>
        <v>488</v>
      </c>
      <c r="E35" s="22">
        <v>63</v>
      </c>
      <c r="F35" s="22">
        <v>8</v>
      </c>
      <c r="G35" s="22">
        <v>2</v>
      </c>
      <c r="H35" s="22">
        <v>154</v>
      </c>
      <c r="I35" s="24">
        <v>261</v>
      </c>
      <c r="K35" s="13"/>
    </row>
    <row r="36" spans="1:11" s="21" customFormat="1" ht="20.25" customHeight="1">
      <c r="A36" s="14"/>
      <c r="B36" s="15" t="s">
        <v>20</v>
      </c>
      <c r="C36" s="22">
        <v>4467</v>
      </c>
      <c r="D36" s="22">
        <f t="shared" si="7"/>
        <v>507</v>
      </c>
      <c r="E36" s="22">
        <v>47</v>
      </c>
      <c r="F36" s="22">
        <v>7</v>
      </c>
      <c r="G36" s="22">
        <v>7</v>
      </c>
      <c r="H36" s="22">
        <v>110</v>
      </c>
      <c r="I36" s="24">
        <v>336</v>
      </c>
      <c r="K36" s="13"/>
    </row>
    <row r="37" spans="1:11" s="21" customFormat="1" ht="12" customHeight="1">
      <c r="A37" s="25"/>
      <c r="B37" s="26"/>
      <c r="C37" s="27"/>
      <c r="D37" s="27"/>
      <c r="E37" s="27"/>
      <c r="F37" s="27"/>
      <c r="G37" s="27"/>
      <c r="H37" s="27"/>
      <c r="I37" s="28"/>
    </row>
    <row r="38" spans="1:11" ht="16.5" customHeight="1">
      <c r="H38" s="29"/>
      <c r="I38" s="30" t="s">
        <v>23</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rowBreaks count="3" manualBreakCount="3">
    <brk id="44" max="16383" man="1"/>
    <brk id="78" max="16383" man="1"/>
    <brk id="1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99"/>
  </sheetPr>
  <dimension ref="A1:K38"/>
  <sheetViews>
    <sheetView zoomScale="85" zoomScaleNormal="85" workbookViewId="0">
      <selection activeCell="B1" sqref="B1:B1048576"/>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37</v>
      </c>
      <c r="B2" s="4"/>
      <c r="C2" s="5"/>
      <c r="D2" s="5"/>
      <c r="E2" s="5"/>
      <c r="F2" s="5"/>
      <c r="G2" s="5"/>
      <c r="I2" s="6"/>
    </row>
    <row r="3" spans="1:11" ht="13.5" customHeight="1">
      <c r="A3" s="4"/>
      <c r="B3" s="4"/>
      <c r="C3" s="5"/>
      <c r="D3" s="5"/>
      <c r="E3" s="5"/>
      <c r="F3" s="5"/>
      <c r="G3" s="5"/>
      <c r="H3" s="6"/>
      <c r="I3" s="7" t="str">
        <f>'1(1) 集団健康教育の実施状況(健康推進係)'!J3</f>
        <v>平成29年度</v>
      </c>
    </row>
    <row r="4" spans="1:11" ht="18" customHeight="1">
      <c r="A4" s="190" t="s">
        <v>2</v>
      </c>
      <c r="B4" s="191"/>
      <c r="C4" s="302" t="s">
        <v>3</v>
      </c>
      <c r="D4" s="302" t="s">
        <v>4</v>
      </c>
      <c r="E4" s="303"/>
      <c r="F4" s="303"/>
      <c r="G4" s="303"/>
      <c r="H4" s="303"/>
      <c r="I4" s="304"/>
    </row>
    <row r="5" spans="1:11" ht="41.25" customHeight="1">
      <c r="A5" s="192"/>
      <c r="B5" s="193"/>
      <c r="C5" s="301"/>
      <c r="D5" s="8" t="s">
        <v>5</v>
      </c>
      <c r="E5" s="8" t="s">
        <v>6</v>
      </c>
      <c r="F5" s="9" t="s">
        <v>7</v>
      </c>
      <c r="G5" s="9" t="s">
        <v>8</v>
      </c>
      <c r="H5" s="9" t="s">
        <v>9</v>
      </c>
      <c r="I5" s="10" t="s">
        <v>10</v>
      </c>
    </row>
    <row r="6" spans="1:11" s="5" customFormat="1" ht="33" customHeight="1">
      <c r="A6" s="298" t="s">
        <v>11</v>
      </c>
      <c r="B6" s="299"/>
      <c r="C6" s="11">
        <f>SUM(C7:C15)</f>
        <v>17924</v>
      </c>
      <c r="D6" s="11">
        <f t="shared" ref="D6:I6" si="0">SUM(D7:D15)</f>
        <v>839</v>
      </c>
      <c r="E6" s="11">
        <f t="shared" si="0"/>
        <v>198</v>
      </c>
      <c r="F6" s="11">
        <f t="shared" si="0"/>
        <v>28</v>
      </c>
      <c r="G6" s="11">
        <f t="shared" si="0"/>
        <v>12</v>
      </c>
      <c r="H6" s="11">
        <f t="shared" si="0"/>
        <v>398</v>
      </c>
      <c r="I6" s="12">
        <f t="shared" si="0"/>
        <v>203</v>
      </c>
      <c r="K6" s="13"/>
    </row>
    <row r="7" spans="1:11" s="5" customFormat="1" ht="20.25" customHeight="1">
      <c r="A7" s="14"/>
      <c r="B7" s="15" t="s">
        <v>12</v>
      </c>
      <c r="C7" s="16">
        <f>C18+C28</f>
        <v>1012</v>
      </c>
      <c r="D7" s="16">
        <f>SUM(E7:I7)</f>
        <v>20</v>
      </c>
      <c r="E7" s="16">
        <f t="shared" ref="E7:I15" si="1">E18+E28</f>
        <v>6</v>
      </c>
      <c r="F7" s="16">
        <f t="shared" si="1"/>
        <v>0</v>
      </c>
      <c r="G7" s="16">
        <f t="shared" si="1"/>
        <v>1</v>
      </c>
      <c r="H7" s="16">
        <f t="shared" si="1"/>
        <v>5</v>
      </c>
      <c r="I7" s="17">
        <f t="shared" si="1"/>
        <v>8</v>
      </c>
      <c r="K7" s="13"/>
    </row>
    <row r="8" spans="1:11" s="5" customFormat="1" ht="20.25" customHeight="1">
      <c r="A8" s="14"/>
      <c r="B8" s="15" t="s">
        <v>13</v>
      </c>
      <c r="C8" s="16">
        <f t="shared" ref="C8:C15" si="2">C19+C29</f>
        <v>993</v>
      </c>
      <c r="D8" s="16">
        <f t="shared" ref="D8:D15" si="3">SUM(E8:I8)</f>
        <v>23</v>
      </c>
      <c r="E8" s="16">
        <f t="shared" si="1"/>
        <v>4</v>
      </c>
      <c r="F8" s="16">
        <f t="shared" si="1"/>
        <v>0</v>
      </c>
      <c r="G8" s="16">
        <f t="shared" si="1"/>
        <v>0</v>
      </c>
      <c r="H8" s="16">
        <f t="shared" si="1"/>
        <v>7</v>
      </c>
      <c r="I8" s="17">
        <f t="shared" si="1"/>
        <v>12</v>
      </c>
      <c r="K8" s="13"/>
    </row>
    <row r="9" spans="1:11" s="5" customFormat="1" ht="20.25" customHeight="1">
      <c r="A9" s="14"/>
      <c r="B9" s="15" t="s">
        <v>14</v>
      </c>
      <c r="C9" s="16">
        <f t="shared" si="2"/>
        <v>905</v>
      </c>
      <c r="D9" s="16">
        <f t="shared" si="3"/>
        <v>26</v>
      </c>
      <c r="E9" s="16">
        <f t="shared" si="1"/>
        <v>7</v>
      </c>
      <c r="F9" s="16">
        <f t="shared" si="1"/>
        <v>1</v>
      </c>
      <c r="G9" s="16">
        <f t="shared" si="1"/>
        <v>0</v>
      </c>
      <c r="H9" s="16">
        <f t="shared" si="1"/>
        <v>11</v>
      </c>
      <c r="I9" s="17">
        <f t="shared" si="1"/>
        <v>7</v>
      </c>
      <c r="K9" s="13"/>
    </row>
    <row r="10" spans="1:11" s="5" customFormat="1" ht="20.25" customHeight="1">
      <c r="A10" s="14"/>
      <c r="B10" s="15" t="s">
        <v>15</v>
      </c>
      <c r="C10" s="16">
        <f t="shared" si="2"/>
        <v>1039</v>
      </c>
      <c r="D10" s="16">
        <f t="shared" si="3"/>
        <v>31</v>
      </c>
      <c r="E10" s="16">
        <f t="shared" si="1"/>
        <v>11</v>
      </c>
      <c r="F10" s="16">
        <f t="shared" si="1"/>
        <v>0</v>
      </c>
      <c r="G10" s="16">
        <f t="shared" si="1"/>
        <v>0</v>
      </c>
      <c r="H10" s="16">
        <f t="shared" si="1"/>
        <v>12</v>
      </c>
      <c r="I10" s="17">
        <f t="shared" si="1"/>
        <v>8</v>
      </c>
      <c r="K10" s="13"/>
    </row>
    <row r="11" spans="1:11" s="5" customFormat="1" ht="20.25" customHeight="1">
      <c r="A11" s="14"/>
      <c r="B11" s="15" t="s">
        <v>16</v>
      </c>
      <c r="C11" s="16">
        <f t="shared" si="2"/>
        <v>2286</v>
      </c>
      <c r="D11" s="16">
        <f t="shared" si="3"/>
        <v>78</v>
      </c>
      <c r="E11" s="16">
        <f t="shared" si="1"/>
        <v>15</v>
      </c>
      <c r="F11" s="16">
        <f t="shared" si="1"/>
        <v>2</v>
      </c>
      <c r="G11" s="16">
        <f t="shared" si="1"/>
        <v>1</v>
      </c>
      <c r="H11" s="16">
        <f t="shared" si="1"/>
        <v>40</v>
      </c>
      <c r="I11" s="17">
        <f t="shared" si="1"/>
        <v>20</v>
      </c>
      <c r="K11" s="13"/>
    </row>
    <row r="12" spans="1:11" s="5" customFormat="1" ht="20.25" customHeight="1">
      <c r="A12" s="14"/>
      <c r="B12" s="15" t="s">
        <v>17</v>
      </c>
      <c r="C12" s="16">
        <f t="shared" si="2"/>
        <v>4826</v>
      </c>
      <c r="D12" s="16">
        <f t="shared" si="3"/>
        <v>226</v>
      </c>
      <c r="E12" s="16">
        <f t="shared" si="1"/>
        <v>53</v>
      </c>
      <c r="F12" s="16">
        <f t="shared" si="1"/>
        <v>9</v>
      </c>
      <c r="G12" s="16">
        <f t="shared" si="1"/>
        <v>5</v>
      </c>
      <c r="H12" s="16">
        <f t="shared" si="1"/>
        <v>102</v>
      </c>
      <c r="I12" s="17">
        <f t="shared" si="1"/>
        <v>57</v>
      </c>
      <c r="K12" s="13"/>
    </row>
    <row r="13" spans="1:11" s="5" customFormat="1" ht="20.25" customHeight="1">
      <c r="A13" s="14"/>
      <c r="B13" s="15" t="s">
        <v>18</v>
      </c>
      <c r="C13" s="16">
        <f t="shared" si="2"/>
        <v>3703</v>
      </c>
      <c r="D13" s="16">
        <f t="shared" si="3"/>
        <v>175</v>
      </c>
      <c r="E13" s="16">
        <f t="shared" si="1"/>
        <v>38</v>
      </c>
      <c r="F13" s="16">
        <f t="shared" si="1"/>
        <v>7</v>
      </c>
      <c r="G13" s="16">
        <f t="shared" si="1"/>
        <v>1</v>
      </c>
      <c r="H13" s="16">
        <f t="shared" si="1"/>
        <v>96</v>
      </c>
      <c r="I13" s="17">
        <f t="shared" si="1"/>
        <v>33</v>
      </c>
      <c r="K13" s="13"/>
    </row>
    <row r="14" spans="1:11" s="5" customFormat="1" ht="20.25" customHeight="1">
      <c r="A14" s="14"/>
      <c r="B14" s="15" t="s">
        <v>19</v>
      </c>
      <c r="C14" s="16">
        <f t="shared" si="2"/>
        <v>1995</v>
      </c>
      <c r="D14" s="16">
        <f t="shared" si="3"/>
        <v>142</v>
      </c>
      <c r="E14" s="16">
        <f t="shared" si="1"/>
        <v>32</v>
      </c>
      <c r="F14" s="16">
        <f t="shared" si="1"/>
        <v>4</v>
      </c>
      <c r="G14" s="16">
        <f t="shared" si="1"/>
        <v>0</v>
      </c>
      <c r="H14" s="16">
        <f t="shared" si="1"/>
        <v>69</v>
      </c>
      <c r="I14" s="17">
        <f t="shared" si="1"/>
        <v>37</v>
      </c>
      <c r="K14" s="13"/>
    </row>
    <row r="15" spans="1:11" s="5" customFormat="1" ht="20.25" customHeight="1">
      <c r="A15" s="14"/>
      <c r="B15" s="15" t="s">
        <v>20</v>
      </c>
      <c r="C15" s="16">
        <f t="shared" si="2"/>
        <v>1165</v>
      </c>
      <c r="D15" s="16">
        <f t="shared" si="3"/>
        <v>118</v>
      </c>
      <c r="E15" s="16">
        <f t="shared" si="1"/>
        <v>32</v>
      </c>
      <c r="F15" s="16">
        <f t="shared" si="1"/>
        <v>5</v>
      </c>
      <c r="G15" s="16">
        <f t="shared" si="1"/>
        <v>4</v>
      </c>
      <c r="H15" s="16">
        <f t="shared" si="1"/>
        <v>56</v>
      </c>
      <c r="I15" s="17">
        <f t="shared" si="1"/>
        <v>21</v>
      </c>
      <c r="K15" s="13"/>
    </row>
    <row r="16" spans="1:11" s="5" customFormat="1" ht="12" customHeight="1">
      <c r="A16" s="14"/>
      <c r="B16" s="18"/>
      <c r="C16" s="19"/>
      <c r="D16" s="19"/>
      <c r="E16" s="19"/>
      <c r="F16" s="19"/>
      <c r="G16" s="19"/>
      <c r="H16" s="19"/>
      <c r="I16" s="20"/>
    </row>
    <row r="17" spans="1:11" s="21" customFormat="1" ht="33" customHeight="1">
      <c r="A17" s="292" t="s">
        <v>21</v>
      </c>
      <c r="B17" s="293"/>
      <c r="C17" s="11">
        <f>SUM(C18:C26)</f>
        <v>6930</v>
      </c>
      <c r="D17" s="11">
        <f t="shared" ref="D17:I17" si="4">SUM(D18:D26)</f>
        <v>410</v>
      </c>
      <c r="E17" s="11">
        <f t="shared" si="4"/>
        <v>91</v>
      </c>
      <c r="F17" s="11">
        <f t="shared" si="4"/>
        <v>11</v>
      </c>
      <c r="G17" s="11">
        <f t="shared" si="4"/>
        <v>8</v>
      </c>
      <c r="H17" s="11">
        <f t="shared" si="4"/>
        <v>192</v>
      </c>
      <c r="I17" s="12">
        <f t="shared" si="4"/>
        <v>108</v>
      </c>
      <c r="K17" s="33"/>
    </row>
    <row r="18" spans="1:11" s="21" customFormat="1" ht="20.25" customHeight="1">
      <c r="A18" s="14"/>
      <c r="B18" s="15" t="s">
        <v>12</v>
      </c>
      <c r="C18" s="22">
        <v>344</v>
      </c>
      <c r="D18" s="22">
        <f t="shared" ref="D18:D26" si="5">SUM(E18:I18)</f>
        <v>12</v>
      </c>
      <c r="E18" s="22">
        <v>4</v>
      </c>
      <c r="F18" s="22">
        <v>0</v>
      </c>
      <c r="G18" s="22">
        <v>1</v>
      </c>
      <c r="H18" s="22">
        <v>1</v>
      </c>
      <c r="I18" s="23">
        <v>6</v>
      </c>
      <c r="K18" s="33"/>
    </row>
    <row r="19" spans="1:11" s="21" customFormat="1" ht="20.25" customHeight="1">
      <c r="A19" s="14"/>
      <c r="B19" s="15" t="s">
        <v>13</v>
      </c>
      <c r="C19" s="22">
        <v>323</v>
      </c>
      <c r="D19" s="22">
        <f t="shared" si="5"/>
        <v>13</v>
      </c>
      <c r="E19" s="22">
        <v>1</v>
      </c>
      <c r="F19" s="22">
        <v>0</v>
      </c>
      <c r="G19" s="22">
        <v>0</v>
      </c>
      <c r="H19" s="22">
        <v>3</v>
      </c>
      <c r="I19" s="24">
        <v>9</v>
      </c>
      <c r="K19" s="33"/>
    </row>
    <row r="20" spans="1:11" s="21" customFormat="1" ht="20.25" customHeight="1">
      <c r="A20" s="14"/>
      <c r="B20" s="15" t="s">
        <v>38</v>
      </c>
      <c r="C20" s="22">
        <v>256</v>
      </c>
      <c r="D20" s="22">
        <f t="shared" si="5"/>
        <v>7</v>
      </c>
      <c r="E20" s="22">
        <v>2</v>
      </c>
      <c r="F20" s="22">
        <v>0</v>
      </c>
      <c r="G20" s="22">
        <v>0</v>
      </c>
      <c r="H20" s="22">
        <v>2</v>
      </c>
      <c r="I20" s="24">
        <v>3</v>
      </c>
      <c r="K20" s="33"/>
    </row>
    <row r="21" spans="1:11" s="21" customFormat="1" ht="20.25" customHeight="1">
      <c r="A21" s="14"/>
      <c r="B21" s="15" t="s">
        <v>39</v>
      </c>
      <c r="C21" s="22">
        <v>249</v>
      </c>
      <c r="D21" s="22">
        <f t="shared" si="5"/>
        <v>7</v>
      </c>
      <c r="E21" s="22">
        <v>1</v>
      </c>
      <c r="F21" s="22">
        <v>0</v>
      </c>
      <c r="G21" s="22">
        <v>0</v>
      </c>
      <c r="H21" s="22">
        <v>1</v>
      </c>
      <c r="I21" s="24">
        <v>5</v>
      </c>
      <c r="K21" s="33"/>
    </row>
    <row r="22" spans="1:11" s="21" customFormat="1" ht="20.25" customHeight="1">
      <c r="A22" s="14"/>
      <c r="B22" s="15" t="s">
        <v>28</v>
      </c>
      <c r="C22" s="22">
        <v>641</v>
      </c>
      <c r="D22" s="22">
        <f t="shared" si="5"/>
        <v>25</v>
      </c>
      <c r="E22" s="22">
        <v>4</v>
      </c>
      <c r="F22" s="22">
        <v>1</v>
      </c>
      <c r="G22" s="22">
        <v>0</v>
      </c>
      <c r="H22" s="22">
        <v>14</v>
      </c>
      <c r="I22" s="24">
        <v>6</v>
      </c>
      <c r="K22" s="33"/>
    </row>
    <row r="23" spans="1:11" s="21" customFormat="1" ht="20.25" customHeight="1">
      <c r="A23" s="14"/>
      <c r="B23" s="15" t="s">
        <v>29</v>
      </c>
      <c r="C23" s="22">
        <v>1963</v>
      </c>
      <c r="D23" s="22">
        <f t="shared" si="5"/>
        <v>117</v>
      </c>
      <c r="E23" s="22">
        <v>28</v>
      </c>
      <c r="F23" s="22">
        <v>3</v>
      </c>
      <c r="G23" s="22">
        <v>3</v>
      </c>
      <c r="H23" s="22">
        <v>50</v>
      </c>
      <c r="I23" s="24">
        <v>33</v>
      </c>
      <c r="K23" s="33"/>
    </row>
    <row r="24" spans="1:11" s="21" customFormat="1" ht="20.25" customHeight="1">
      <c r="A24" s="14"/>
      <c r="B24" s="15" t="s">
        <v>30</v>
      </c>
      <c r="C24" s="22">
        <v>1673</v>
      </c>
      <c r="D24" s="22">
        <f t="shared" si="5"/>
        <v>86</v>
      </c>
      <c r="E24" s="22">
        <v>18</v>
      </c>
      <c r="F24" s="22">
        <v>2</v>
      </c>
      <c r="G24" s="22">
        <v>1</v>
      </c>
      <c r="H24" s="22">
        <v>50</v>
      </c>
      <c r="I24" s="24">
        <v>15</v>
      </c>
      <c r="K24" s="33"/>
    </row>
    <row r="25" spans="1:11" s="21" customFormat="1" ht="20.25" customHeight="1">
      <c r="A25" s="14"/>
      <c r="B25" s="15" t="s">
        <v>19</v>
      </c>
      <c r="C25" s="22">
        <v>946</v>
      </c>
      <c r="D25" s="22">
        <f t="shared" si="5"/>
        <v>74</v>
      </c>
      <c r="E25" s="22">
        <v>15</v>
      </c>
      <c r="F25" s="22">
        <v>3</v>
      </c>
      <c r="G25" s="22">
        <v>0</v>
      </c>
      <c r="H25" s="22">
        <v>36</v>
      </c>
      <c r="I25" s="24">
        <v>20</v>
      </c>
      <c r="K25" s="33"/>
    </row>
    <row r="26" spans="1:11" s="21" customFormat="1" ht="20.25" customHeight="1">
      <c r="A26" s="14"/>
      <c r="B26" s="15" t="s">
        <v>20</v>
      </c>
      <c r="C26" s="22">
        <v>535</v>
      </c>
      <c r="D26" s="22">
        <f t="shared" si="5"/>
        <v>69</v>
      </c>
      <c r="E26" s="22">
        <v>18</v>
      </c>
      <c r="F26" s="22">
        <v>2</v>
      </c>
      <c r="G26" s="22">
        <v>3</v>
      </c>
      <c r="H26" s="22">
        <v>35</v>
      </c>
      <c r="I26" s="24">
        <v>11</v>
      </c>
      <c r="K26" s="33"/>
    </row>
    <row r="27" spans="1:11" s="21" customFormat="1" ht="33" customHeight="1">
      <c r="A27" s="292" t="s">
        <v>22</v>
      </c>
      <c r="B27" s="292"/>
      <c r="C27" s="11">
        <f>SUM(C28:C36)</f>
        <v>10994</v>
      </c>
      <c r="D27" s="11">
        <f t="shared" ref="D27:I27" si="6">SUM(D28:D36)</f>
        <v>429</v>
      </c>
      <c r="E27" s="11">
        <f t="shared" si="6"/>
        <v>107</v>
      </c>
      <c r="F27" s="11">
        <f t="shared" si="6"/>
        <v>17</v>
      </c>
      <c r="G27" s="11">
        <f t="shared" si="6"/>
        <v>4</v>
      </c>
      <c r="H27" s="11">
        <f t="shared" si="6"/>
        <v>206</v>
      </c>
      <c r="I27" s="12">
        <f t="shared" si="6"/>
        <v>95</v>
      </c>
      <c r="K27" s="33"/>
    </row>
    <row r="28" spans="1:11" s="21" customFormat="1" ht="20.25" customHeight="1">
      <c r="A28" s="14"/>
      <c r="B28" s="15" t="s">
        <v>12</v>
      </c>
      <c r="C28" s="22">
        <v>668</v>
      </c>
      <c r="D28" s="22">
        <f>SUM(E28:I28)</f>
        <v>8</v>
      </c>
      <c r="E28" s="22">
        <v>2</v>
      </c>
      <c r="F28" s="22">
        <v>0</v>
      </c>
      <c r="G28" s="22">
        <v>0</v>
      </c>
      <c r="H28" s="22">
        <v>4</v>
      </c>
      <c r="I28" s="24">
        <v>2</v>
      </c>
      <c r="K28" s="33"/>
    </row>
    <row r="29" spans="1:11" s="21" customFormat="1" ht="20.25" customHeight="1">
      <c r="A29" s="14"/>
      <c r="B29" s="15" t="s">
        <v>40</v>
      </c>
      <c r="C29" s="22">
        <v>670</v>
      </c>
      <c r="D29" s="22">
        <f t="shared" ref="D29:D36" si="7">SUM(E29:I29)</f>
        <v>10</v>
      </c>
      <c r="E29" s="22">
        <v>3</v>
      </c>
      <c r="F29" s="22">
        <v>0</v>
      </c>
      <c r="G29" s="22">
        <v>0</v>
      </c>
      <c r="H29" s="22">
        <v>4</v>
      </c>
      <c r="I29" s="24">
        <v>3</v>
      </c>
      <c r="K29" s="33"/>
    </row>
    <row r="30" spans="1:11" s="21" customFormat="1" ht="20.25" customHeight="1">
      <c r="A30" s="14"/>
      <c r="B30" s="15" t="s">
        <v>32</v>
      </c>
      <c r="C30" s="22">
        <v>649</v>
      </c>
      <c r="D30" s="22">
        <f t="shared" si="7"/>
        <v>19</v>
      </c>
      <c r="E30" s="22">
        <v>5</v>
      </c>
      <c r="F30" s="22">
        <v>1</v>
      </c>
      <c r="G30" s="22">
        <v>0</v>
      </c>
      <c r="H30" s="22">
        <v>9</v>
      </c>
      <c r="I30" s="24">
        <v>4</v>
      </c>
      <c r="K30" s="33"/>
    </row>
    <row r="31" spans="1:11" s="21" customFormat="1" ht="20.25" customHeight="1">
      <c r="A31" s="14"/>
      <c r="B31" s="15" t="s">
        <v>41</v>
      </c>
      <c r="C31" s="22">
        <v>790</v>
      </c>
      <c r="D31" s="22">
        <f t="shared" si="7"/>
        <v>24</v>
      </c>
      <c r="E31" s="22">
        <v>10</v>
      </c>
      <c r="F31" s="22">
        <v>0</v>
      </c>
      <c r="G31" s="22">
        <v>0</v>
      </c>
      <c r="H31" s="22">
        <v>11</v>
      </c>
      <c r="I31" s="24">
        <v>3</v>
      </c>
      <c r="K31" s="33"/>
    </row>
    <row r="32" spans="1:11" s="21" customFormat="1" ht="20.25" customHeight="1">
      <c r="A32" s="14"/>
      <c r="B32" s="15" t="s">
        <v>33</v>
      </c>
      <c r="C32" s="22">
        <v>1645</v>
      </c>
      <c r="D32" s="22">
        <f t="shared" si="7"/>
        <v>53</v>
      </c>
      <c r="E32" s="22">
        <v>11</v>
      </c>
      <c r="F32" s="22">
        <v>1</v>
      </c>
      <c r="G32" s="22">
        <v>1</v>
      </c>
      <c r="H32" s="22">
        <v>26</v>
      </c>
      <c r="I32" s="24">
        <v>14</v>
      </c>
      <c r="K32" s="33"/>
    </row>
    <row r="33" spans="1:11" s="21" customFormat="1" ht="20.25" customHeight="1">
      <c r="A33" s="14"/>
      <c r="B33" s="15" t="s">
        <v>34</v>
      </c>
      <c r="C33" s="22">
        <v>2863</v>
      </c>
      <c r="D33" s="22">
        <f t="shared" si="7"/>
        <v>109</v>
      </c>
      <c r="E33" s="22">
        <v>25</v>
      </c>
      <c r="F33" s="22">
        <v>6</v>
      </c>
      <c r="G33" s="22">
        <v>2</v>
      </c>
      <c r="H33" s="22">
        <v>52</v>
      </c>
      <c r="I33" s="24">
        <v>24</v>
      </c>
      <c r="K33" s="33"/>
    </row>
    <row r="34" spans="1:11" s="21" customFormat="1" ht="20.25" customHeight="1">
      <c r="A34" s="14"/>
      <c r="B34" s="15" t="s">
        <v>35</v>
      </c>
      <c r="C34" s="22">
        <v>2030</v>
      </c>
      <c r="D34" s="22">
        <f t="shared" si="7"/>
        <v>89</v>
      </c>
      <c r="E34" s="22">
        <v>20</v>
      </c>
      <c r="F34" s="22">
        <v>5</v>
      </c>
      <c r="G34" s="22">
        <v>0</v>
      </c>
      <c r="H34" s="22">
        <v>46</v>
      </c>
      <c r="I34" s="24">
        <v>18</v>
      </c>
      <c r="K34" s="33"/>
    </row>
    <row r="35" spans="1:11" s="21" customFormat="1" ht="20.25" customHeight="1">
      <c r="A35" s="14"/>
      <c r="B35" s="15" t="s">
        <v>36</v>
      </c>
      <c r="C35" s="22">
        <v>1049</v>
      </c>
      <c r="D35" s="22">
        <f t="shared" si="7"/>
        <v>68</v>
      </c>
      <c r="E35" s="22">
        <v>17</v>
      </c>
      <c r="F35" s="22">
        <v>1</v>
      </c>
      <c r="G35" s="22">
        <v>0</v>
      </c>
      <c r="H35" s="22">
        <v>33</v>
      </c>
      <c r="I35" s="24">
        <v>17</v>
      </c>
      <c r="K35" s="33"/>
    </row>
    <row r="36" spans="1:11" s="21" customFormat="1" ht="20.25" customHeight="1">
      <c r="A36" s="14"/>
      <c r="B36" s="15" t="s">
        <v>20</v>
      </c>
      <c r="C36" s="22">
        <v>630</v>
      </c>
      <c r="D36" s="22">
        <f t="shared" si="7"/>
        <v>49</v>
      </c>
      <c r="E36" s="22">
        <v>14</v>
      </c>
      <c r="F36" s="22">
        <v>3</v>
      </c>
      <c r="G36" s="22">
        <v>1</v>
      </c>
      <c r="H36" s="22">
        <v>21</v>
      </c>
      <c r="I36" s="24">
        <v>10</v>
      </c>
      <c r="K36" s="33"/>
    </row>
    <row r="37" spans="1:11" s="21" customFormat="1" ht="12" customHeight="1">
      <c r="A37" s="25"/>
      <c r="B37" s="26"/>
      <c r="C37" s="27"/>
      <c r="D37" s="27"/>
      <c r="E37" s="27"/>
      <c r="F37" s="27"/>
      <c r="G37" s="27"/>
      <c r="H37" s="27"/>
      <c r="I37" s="28"/>
    </row>
    <row r="38" spans="1:11" s="34" customFormat="1" ht="16.5" customHeight="1">
      <c r="H38" s="30"/>
      <c r="I38" s="30" t="s">
        <v>23</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1(1) 集団健康教育の実施状況(健康推進係)</vt:lpstr>
      <vt:lpstr>1(2)一般健康教育の実施内訳(健康推進係)</vt:lpstr>
      <vt:lpstr>2・3 特定健診・特定保健指導(保険企画課)</vt:lpstr>
      <vt:lpstr>4 肝炎ウイルス検診(感染症) </vt:lpstr>
      <vt:lpstr>5(1) 訪問指導(健康推進係)</vt:lpstr>
      <vt:lpstr>5(2) 訪問指導(従事者数)(健康推進係)</vt:lpstr>
      <vt:lpstr>6(1) 胃がん検診 </vt:lpstr>
      <vt:lpstr>6(2) 大腸がん検診</vt:lpstr>
      <vt:lpstr>6(3) 肺がん検診 </vt:lpstr>
      <vt:lpstr>6(4) 子宮がん検診 </vt:lpstr>
      <vt:lpstr>6(5) 乳がん検診 </vt:lpstr>
      <vt:lpstr>7(1)(2) (3) 健康度測定</vt:lpstr>
      <vt:lpstr>8女性のフレッシュ健診 </vt:lpstr>
      <vt:lpstr>9 運動指導事業</vt:lpstr>
      <vt:lpstr>'2・3 特定健診・特定保健指導(保険企画課)'!Print_Area</vt:lpstr>
      <vt:lpstr>'4 肝炎ウイルス検診(感染症) '!Print_Area</vt:lpstr>
      <vt:lpstr>'7(1)(2) (3) 健康度測定'!Print_Area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2021-11-16T01:09:02Z</dcterms:created>
  <dcterms:modified xsi:type="dcterms:W3CDTF">2021-11-16T01:09:06Z</dcterms:modified>
</cp:coreProperties>
</file>