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/>
  <bookViews>
    <workbookView xWindow="15" yWindow="0" windowWidth="20955" windowHeight="7950" tabRatio="795"/>
  </bookViews>
  <sheets>
    <sheet name="1　平均余命の推移" sheetId="8" r:id="rId1"/>
    <sheet name="2　年次別全国・北海道・札幌市平均寿命" sheetId="2" r:id="rId2"/>
    <sheet name="3　年次別特定年齢までの生存割合" sheetId="3" r:id="rId3"/>
    <sheet name="4　特定死因除去の延び" sheetId="6" r:id="rId4"/>
    <sheet name="5　区別平均寿命" sheetId="7" r:id="rId5"/>
    <sheet name="6 生命表" sheetId="1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'1　平均余命の推移'!$A$1:$M$69</definedName>
    <definedName name="_xlnm.Print_Area" localSheetId="1">'2　年次別全国・北海道・札幌市平均寿命'!$A$1:$K$41</definedName>
    <definedName name="_xlnm.Print_Area" localSheetId="2">'3　年次別特定年齢までの生存割合'!$A$1:$K$36</definedName>
    <definedName name="_xlnm.Print_Area" localSheetId="3">'4　特定死因除去の延び'!$A$1:$H$25</definedName>
    <definedName name="_xlnm.Print_Area" localSheetId="4">'5　区別平均寿命'!$A$1:$F$18</definedName>
    <definedName name="_xlnm.Print_Area" localSheetId="5">'6 生命表'!$A$1:$J$67</definedName>
  </definedNames>
  <calcPr calcId="152511"/>
</workbook>
</file>

<file path=xl/calcChain.xml><?xml version="1.0" encoding="utf-8"?>
<calcChain xmlns="http://schemas.openxmlformats.org/spreadsheetml/2006/main">
  <c r="B39" i="8" l="1"/>
  <c r="B38" i="8" s="1"/>
  <c r="D39" i="8"/>
  <c r="D38" i="8" s="1"/>
  <c r="B40" i="8"/>
  <c r="D40" i="8"/>
  <c r="B41" i="8"/>
  <c r="D41" i="8"/>
  <c r="B42" i="8"/>
  <c r="D42" i="8"/>
  <c r="B43" i="8"/>
  <c r="D43" i="8"/>
  <c r="B44" i="8"/>
  <c r="D44" i="8"/>
  <c r="B45" i="8"/>
  <c r="D45" i="8"/>
  <c r="B46" i="8"/>
  <c r="D46" i="8"/>
  <c r="B47" i="8"/>
  <c r="D47" i="8"/>
  <c r="B48" i="8"/>
  <c r="D48" i="8"/>
  <c r="B49" i="8"/>
  <c r="D49" i="8"/>
  <c r="B50" i="8"/>
  <c r="D50" i="8"/>
  <c r="B51" i="8"/>
  <c r="D51" i="8"/>
  <c r="B52" i="8"/>
  <c r="D52" i="8"/>
  <c r="B53" i="8"/>
  <c r="D53" i="8"/>
  <c r="B54" i="8"/>
  <c r="D54" i="8"/>
  <c r="B55" i="8"/>
  <c r="D55" i="8"/>
  <c r="B56" i="8"/>
  <c r="D56" i="8"/>
  <c r="B57" i="8"/>
  <c r="D57" i="8"/>
  <c r="B58" i="8"/>
  <c r="D58" i="8"/>
  <c r="B59" i="8"/>
  <c r="D59" i="8"/>
  <c r="B60" i="8"/>
  <c r="D60" i="8"/>
  <c r="B61" i="8"/>
  <c r="D61" i="8"/>
  <c r="B62" i="8"/>
  <c r="D62" i="8"/>
  <c r="B63" i="8"/>
  <c r="D63" i="8"/>
  <c r="E38" i="1" l="1"/>
  <c r="F38" i="1"/>
  <c r="G38" i="1"/>
  <c r="H38" i="1"/>
  <c r="I38" i="1"/>
  <c r="J38" i="1"/>
  <c r="E39" i="1"/>
  <c r="F39" i="1"/>
  <c r="G39" i="1"/>
  <c r="H39" i="1"/>
  <c r="I39" i="1"/>
  <c r="J39" i="1"/>
  <c r="E40" i="1"/>
  <c r="F40" i="1"/>
  <c r="G40" i="1"/>
  <c r="H40" i="1"/>
  <c r="I40" i="1"/>
  <c r="J40" i="1"/>
  <c r="E41" i="1"/>
  <c r="F41" i="1"/>
  <c r="G41" i="1"/>
  <c r="H41" i="1"/>
  <c r="I41" i="1"/>
  <c r="J41" i="1"/>
  <c r="E42" i="1"/>
  <c r="F42" i="1"/>
  <c r="G42" i="1"/>
  <c r="H42" i="1"/>
  <c r="I42" i="1"/>
  <c r="J42" i="1"/>
  <c r="E43" i="1"/>
  <c r="F43" i="1"/>
  <c r="G43" i="1"/>
  <c r="H43" i="1"/>
  <c r="I43" i="1"/>
  <c r="J43" i="1"/>
  <c r="E44" i="1"/>
  <c r="F44" i="1"/>
  <c r="G44" i="1"/>
  <c r="H44" i="1"/>
  <c r="I44" i="1"/>
  <c r="J44" i="1"/>
  <c r="E45" i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E56" i="1"/>
  <c r="F56" i="1"/>
  <c r="G56" i="1"/>
  <c r="H56" i="1"/>
  <c r="I56" i="1"/>
  <c r="J56" i="1"/>
  <c r="E57" i="1"/>
  <c r="F57" i="1"/>
  <c r="G57" i="1"/>
  <c r="H57" i="1"/>
  <c r="I57" i="1"/>
  <c r="J57" i="1"/>
  <c r="E58" i="1"/>
  <c r="F58" i="1"/>
  <c r="G58" i="1"/>
  <c r="H58" i="1"/>
  <c r="I58" i="1"/>
  <c r="J58" i="1"/>
  <c r="E59" i="1"/>
  <c r="F59" i="1"/>
  <c r="G59" i="1"/>
  <c r="H59" i="1"/>
  <c r="I59" i="1"/>
  <c r="J59" i="1"/>
  <c r="E60" i="1"/>
  <c r="F60" i="1"/>
  <c r="G60" i="1"/>
  <c r="H60" i="1"/>
  <c r="I60" i="1"/>
  <c r="J60" i="1"/>
  <c r="E61" i="1"/>
  <c r="F61" i="1"/>
  <c r="G61" i="1"/>
  <c r="H61" i="1"/>
  <c r="I61" i="1"/>
  <c r="J61" i="1"/>
  <c r="E62" i="1"/>
  <c r="F62" i="1"/>
  <c r="G62" i="1"/>
  <c r="H62" i="1"/>
  <c r="I62" i="1"/>
  <c r="J62" i="1"/>
  <c r="E63" i="1"/>
  <c r="F63" i="1"/>
  <c r="G63" i="1"/>
  <c r="H63" i="1"/>
  <c r="I63" i="1"/>
  <c r="J63" i="1"/>
  <c r="E64" i="1"/>
  <c r="F64" i="1"/>
  <c r="G64" i="1"/>
  <c r="H64" i="1"/>
  <c r="I64" i="1"/>
  <c r="J64" i="1"/>
  <c r="E65" i="1"/>
  <c r="F65" i="1"/>
  <c r="G65" i="1"/>
  <c r="H65" i="1"/>
  <c r="I65" i="1"/>
  <c r="J65" i="1"/>
  <c r="E66" i="1"/>
  <c r="F66" i="1"/>
  <c r="G66" i="1"/>
  <c r="H66" i="1"/>
  <c r="I66" i="1"/>
  <c r="J66" i="1"/>
  <c r="I37" i="1"/>
  <c r="J37" i="1"/>
  <c r="H37" i="1"/>
  <c r="G37" i="1"/>
  <c r="F37" i="1"/>
  <c r="E37" i="1"/>
  <c r="E6" i="1"/>
  <c r="J6" i="1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Q7" i="6" s="1"/>
  <c r="N6" i="6"/>
  <c r="N16" i="6"/>
  <c r="P6" i="6"/>
  <c r="T35" i="3"/>
  <c r="S35" i="3"/>
  <c r="R35" i="3"/>
  <c r="O35" i="3"/>
  <c r="G35" i="3"/>
  <c r="F35" i="3"/>
  <c r="H35" i="3"/>
  <c r="E35" i="3"/>
  <c r="Q6" i="6" l="1"/>
  <c r="H7" i="6"/>
  <c r="J16" i="7" l="1"/>
  <c r="J15" i="7"/>
  <c r="J14" i="7"/>
  <c r="J13" i="7"/>
  <c r="J12" i="7"/>
  <c r="J11" i="7"/>
  <c r="J10" i="7"/>
  <c r="J9" i="7"/>
  <c r="J8" i="7"/>
  <c r="J7" i="7"/>
  <c r="I16" i="7"/>
  <c r="I15" i="7"/>
  <c r="I14" i="7"/>
  <c r="I13" i="7"/>
  <c r="I12" i="7"/>
  <c r="I11" i="7"/>
  <c r="I10" i="7"/>
  <c r="I9" i="7"/>
  <c r="I8" i="7"/>
  <c r="I7" i="7"/>
  <c r="N23" i="6"/>
  <c r="O6" i="6" s="1"/>
  <c r="N22" i="6"/>
  <c r="N21" i="6"/>
  <c r="N20" i="6"/>
  <c r="N19" i="6"/>
  <c r="N18" i="6"/>
  <c r="N17" i="6"/>
  <c r="N15" i="6"/>
  <c r="N14" i="6"/>
  <c r="N13" i="6"/>
  <c r="N12" i="6"/>
  <c r="N11" i="6"/>
  <c r="N10" i="6"/>
  <c r="N9" i="6"/>
  <c r="N8" i="6"/>
  <c r="N7" i="6"/>
  <c r="J35" i="1"/>
  <c r="I35" i="1"/>
  <c r="H35" i="1"/>
  <c r="G35" i="1"/>
  <c r="F35" i="1"/>
  <c r="E35" i="1"/>
  <c r="J34" i="1"/>
  <c r="I34" i="1"/>
  <c r="H34" i="1"/>
  <c r="G34" i="1"/>
  <c r="F34" i="1"/>
  <c r="E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I26" i="1"/>
  <c r="H26" i="1"/>
  <c r="G26" i="1"/>
  <c r="F26" i="1"/>
  <c r="E26" i="1"/>
  <c r="J25" i="1"/>
  <c r="I25" i="1"/>
  <c r="H25" i="1"/>
  <c r="G25" i="1"/>
  <c r="F25" i="1"/>
  <c r="E25" i="1"/>
  <c r="J24" i="1"/>
  <c r="I24" i="1"/>
  <c r="H24" i="1"/>
  <c r="G24" i="1"/>
  <c r="F24" i="1"/>
  <c r="E24" i="1"/>
  <c r="J23" i="1"/>
  <c r="I23" i="1"/>
  <c r="H23" i="1"/>
  <c r="G23" i="1"/>
  <c r="F23" i="1"/>
  <c r="E23" i="1"/>
  <c r="J22" i="1"/>
  <c r="I22" i="1"/>
  <c r="H22" i="1"/>
  <c r="G22" i="1"/>
  <c r="F22" i="1"/>
  <c r="E22" i="1"/>
  <c r="J21" i="1"/>
  <c r="I21" i="1"/>
  <c r="H21" i="1"/>
  <c r="G21" i="1"/>
  <c r="F21" i="1"/>
  <c r="E21" i="1"/>
  <c r="J20" i="1"/>
  <c r="I20" i="1"/>
  <c r="H20" i="1"/>
  <c r="G20" i="1"/>
  <c r="F20" i="1"/>
  <c r="E20" i="1"/>
  <c r="J19" i="1"/>
  <c r="I19" i="1"/>
  <c r="H19" i="1"/>
  <c r="G19" i="1"/>
  <c r="F19" i="1"/>
  <c r="E19" i="1"/>
  <c r="J18" i="1"/>
  <c r="I18" i="1"/>
  <c r="H18" i="1"/>
  <c r="G18" i="1"/>
  <c r="F18" i="1"/>
  <c r="E18" i="1"/>
  <c r="J17" i="1"/>
  <c r="I17" i="1"/>
  <c r="H17" i="1"/>
  <c r="G17" i="1"/>
  <c r="F17" i="1"/>
  <c r="E17" i="1"/>
  <c r="J16" i="1"/>
  <c r="I16" i="1"/>
  <c r="H16" i="1"/>
  <c r="G16" i="1"/>
  <c r="F16" i="1"/>
  <c r="E16" i="1"/>
  <c r="J15" i="1"/>
  <c r="I15" i="1"/>
  <c r="H15" i="1"/>
  <c r="G15" i="1"/>
  <c r="F15" i="1"/>
  <c r="E15" i="1"/>
  <c r="J14" i="1"/>
  <c r="I14" i="1"/>
  <c r="H14" i="1"/>
  <c r="G14" i="1"/>
  <c r="F14" i="1"/>
  <c r="E14" i="1"/>
  <c r="J13" i="1"/>
  <c r="I13" i="1"/>
  <c r="H13" i="1"/>
  <c r="G13" i="1"/>
  <c r="F13" i="1"/>
  <c r="E13" i="1"/>
  <c r="J12" i="1"/>
  <c r="I12" i="1"/>
  <c r="H12" i="1"/>
  <c r="G12" i="1"/>
  <c r="F12" i="1"/>
  <c r="E12" i="1"/>
  <c r="J11" i="1"/>
  <c r="I11" i="1"/>
  <c r="H11" i="1"/>
  <c r="G11" i="1"/>
  <c r="F11" i="1"/>
  <c r="E11" i="1"/>
  <c r="J10" i="1"/>
  <c r="I10" i="1"/>
  <c r="H10" i="1"/>
  <c r="G10" i="1"/>
  <c r="F10" i="1"/>
  <c r="E10" i="1"/>
  <c r="J9" i="1"/>
  <c r="I9" i="1"/>
  <c r="H9" i="1"/>
  <c r="G9" i="1"/>
  <c r="F9" i="1"/>
  <c r="E9" i="1"/>
  <c r="J8" i="1"/>
  <c r="I8" i="1"/>
  <c r="H8" i="1"/>
  <c r="G8" i="1"/>
  <c r="F8" i="1"/>
  <c r="E8" i="1"/>
  <c r="J7" i="1"/>
  <c r="I7" i="1"/>
  <c r="H7" i="1"/>
  <c r="G7" i="1"/>
  <c r="F7" i="1"/>
  <c r="E7" i="1"/>
  <c r="I6" i="1"/>
  <c r="H6" i="1"/>
  <c r="G6" i="1"/>
  <c r="F6" i="1"/>
  <c r="Q35" i="3"/>
  <c r="P35" i="3"/>
  <c r="D35" i="3"/>
  <c r="C35" i="3"/>
  <c r="O7" i="6" l="1"/>
  <c r="O8" i="6"/>
  <c r="S31" i="2"/>
  <c r="R31" i="2"/>
  <c r="Q31" i="2"/>
  <c r="W37" i="2" l="1"/>
  <c r="V37" i="2"/>
  <c r="U37" i="2"/>
  <c r="T37" i="2"/>
  <c r="H37" i="2"/>
  <c r="G22" i="6"/>
  <c r="G15" i="6"/>
  <c r="G12" i="6"/>
  <c r="G10" i="6"/>
  <c r="G9" i="6"/>
  <c r="G8" i="6"/>
  <c r="G7" i="6"/>
  <c r="G6" i="6"/>
  <c r="G19" i="6"/>
  <c r="G11" i="6"/>
  <c r="G21" i="6"/>
  <c r="E23" i="6"/>
  <c r="E21" i="6"/>
  <c r="E19" i="6"/>
  <c r="E18" i="6"/>
  <c r="E17" i="6"/>
  <c r="E15" i="6"/>
  <c r="E13" i="6"/>
  <c r="E11" i="6"/>
  <c r="E9" i="6"/>
  <c r="E7" i="6"/>
  <c r="G23" i="6"/>
  <c r="E22" i="6"/>
  <c r="G20" i="6"/>
  <c r="E20" i="6"/>
  <c r="G18" i="6"/>
  <c r="G17" i="6"/>
  <c r="G16" i="6"/>
  <c r="E16" i="6"/>
  <c r="G14" i="6"/>
  <c r="E14" i="6"/>
  <c r="G13" i="6"/>
  <c r="E12" i="6"/>
  <c r="E10" i="6"/>
  <c r="E8" i="6"/>
  <c r="E6" i="6"/>
  <c r="I35" i="3" l="1"/>
  <c r="K35" i="3"/>
  <c r="J35" i="3"/>
  <c r="C16" i="7"/>
  <c r="C15" i="7"/>
  <c r="C14" i="7"/>
  <c r="C13" i="7"/>
  <c r="C12" i="7"/>
  <c r="C11" i="7"/>
  <c r="C10" i="7"/>
  <c r="C9" i="7"/>
  <c r="C8" i="7"/>
  <c r="C7" i="7"/>
  <c r="F3" i="7"/>
  <c r="B15" i="7" l="1"/>
  <c r="B13" i="7" l="1"/>
  <c r="B7" i="7" l="1"/>
  <c r="B14" i="7"/>
  <c r="B11" i="7"/>
  <c r="B16" i="7"/>
  <c r="B9" i="7"/>
  <c r="B10" i="7" l="1"/>
  <c r="B8" i="7" l="1"/>
  <c r="B12" i="7"/>
  <c r="K37" i="2" l="1"/>
  <c r="J37" i="2"/>
  <c r="I37" i="2"/>
  <c r="J6" i="7" l="1"/>
  <c r="C6" i="7" s="1"/>
  <c r="D37" i="2" l="1"/>
  <c r="P37" i="2"/>
  <c r="S37" i="2" s="1"/>
  <c r="Q29" i="2"/>
  <c r="Q30" i="2"/>
  <c r="O63" i="3"/>
  <c r="P63" i="3"/>
  <c r="Q63" i="3"/>
  <c r="R63" i="3"/>
  <c r="S63" i="3"/>
  <c r="V63" i="3" s="1"/>
  <c r="T63" i="3"/>
  <c r="O64" i="3"/>
  <c r="P64" i="3"/>
  <c r="Q64" i="3"/>
  <c r="R64" i="3"/>
  <c r="S64" i="3"/>
  <c r="T64" i="3"/>
  <c r="O65" i="3"/>
  <c r="U65" i="3" s="1"/>
  <c r="P65" i="3"/>
  <c r="Q65" i="3"/>
  <c r="R65" i="3"/>
  <c r="S65" i="3"/>
  <c r="T65" i="3"/>
  <c r="O66" i="3"/>
  <c r="P66" i="3"/>
  <c r="Q66" i="3"/>
  <c r="R66" i="3"/>
  <c r="S66" i="3"/>
  <c r="T66" i="3"/>
  <c r="R29" i="2"/>
  <c r="S29" i="2"/>
  <c r="R30" i="2"/>
  <c r="S30" i="2"/>
  <c r="M16" i="7"/>
  <c r="F16" i="7" s="1"/>
  <c r="K16" i="7"/>
  <c r="D16" i="7" s="1"/>
  <c r="M15" i="7"/>
  <c r="F15" i="7" s="1"/>
  <c r="K15" i="7"/>
  <c r="D15" i="7" s="1"/>
  <c r="M14" i="7"/>
  <c r="F14" i="7" s="1"/>
  <c r="K14" i="7"/>
  <c r="D14" i="7" s="1"/>
  <c r="M13" i="7"/>
  <c r="F13" i="7" s="1"/>
  <c r="K13" i="7"/>
  <c r="D13" i="7" s="1"/>
  <c r="M12" i="7"/>
  <c r="F12" i="7" s="1"/>
  <c r="K12" i="7"/>
  <c r="D12" i="7" s="1"/>
  <c r="M11" i="7"/>
  <c r="F11" i="7" s="1"/>
  <c r="K11" i="7"/>
  <c r="D11" i="7" s="1"/>
  <c r="M10" i="7"/>
  <c r="F10" i="7" s="1"/>
  <c r="K10" i="7"/>
  <c r="D10" i="7" s="1"/>
  <c r="M9" i="7"/>
  <c r="F9" i="7" s="1"/>
  <c r="K9" i="7"/>
  <c r="D9" i="7" s="1"/>
  <c r="M8" i="7"/>
  <c r="F8" i="7" s="1"/>
  <c r="K8" i="7"/>
  <c r="D8" i="7" s="1"/>
  <c r="M7" i="7"/>
  <c r="F7" i="7" s="1"/>
  <c r="K7" i="7"/>
  <c r="D7" i="7" s="1"/>
  <c r="M6" i="7"/>
  <c r="F6" i="7" s="1"/>
  <c r="Q8" i="6"/>
  <c r="H8" i="6" s="1"/>
  <c r="Q9" i="6"/>
  <c r="H9" i="6" s="1"/>
  <c r="Q10" i="6"/>
  <c r="H10" i="6" s="1"/>
  <c r="Q11" i="6"/>
  <c r="H11" i="6" s="1"/>
  <c r="Q12" i="6"/>
  <c r="H12" i="6" s="1"/>
  <c r="Q13" i="6"/>
  <c r="H13" i="6" s="1"/>
  <c r="Q14" i="6"/>
  <c r="H14" i="6" s="1"/>
  <c r="Q15" i="6"/>
  <c r="H15" i="6" s="1"/>
  <c r="Q16" i="6"/>
  <c r="H16" i="6" s="1"/>
  <c r="Q17" i="6"/>
  <c r="H17" i="6" s="1"/>
  <c r="Q18" i="6"/>
  <c r="H18" i="6" s="1"/>
  <c r="Q19" i="6"/>
  <c r="H19" i="6" s="1"/>
  <c r="Q20" i="6"/>
  <c r="H20" i="6" s="1"/>
  <c r="Q21" i="6"/>
  <c r="H21" i="6" s="1"/>
  <c r="Q22" i="6"/>
  <c r="H22" i="6" s="1"/>
  <c r="Q23" i="6"/>
  <c r="H23" i="6" s="1"/>
  <c r="H6" i="6"/>
  <c r="F7" i="6"/>
  <c r="F8" i="6"/>
  <c r="O9" i="6"/>
  <c r="F9" i="6" s="1"/>
  <c r="O10" i="6"/>
  <c r="F10" i="6" s="1"/>
  <c r="O11" i="6"/>
  <c r="F11" i="6" s="1"/>
  <c r="O12" i="6"/>
  <c r="F12" i="6" s="1"/>
  <c r="O13" i="6"/>
  <c r="F13" i="6" s="1"/>
  <c r="O14" i="6"/>
  <c r="F14" i="6" s="1"/>
  <c r="O15" i="6"/>
  <c r="F15" i="6" s="1"/>
  <c r="O16" i="6"/>
  <c r="F16" i="6" s="1"/>
  <c r="O17" i="6"/>
  <c r="F17" i="6" s="1"/>
  <c r="O18" i="6"/>
  <c r="F18" i="6" s="1"/>
  <c r="O19" i="6"/>
  <c r="F19" i="6" s="1"/>
  <c r="O20" i="6"/>
  <c r="F20" i="6" s="1"/>
  <c r="O21" i="6"/>
  <c r="F21" i="6" s="1"/>
  <c r="O22" i="6"/>
  <c r="F22" i="6" s="1"/>
  <c r="O23" i="6"/>
  <c r="F23" i="6" s="1"/>
  <c r="F6" i="6"/>
  <c r="O42" i="3"/>
  <c r="P42" i="3"/>
  <c r="Q42" i="3"/>
  <c r="R42" i="3"/>
  <c r="S42" i="3"/>
  <c r="V42" i="3" s="1"/>
  <c r="T42" i="3"/>
  <c r="O43" i="3"/>
  <c r="P43" i="3"/>
  <c r="Q43" i="3"/>
  <c r="R43" i="3"/>
  <c r="U43" i="3" s="1"/>
  <c r="S43" i="3"/>
  <c r="V43" i="3"/>
  <c r="T43" i="3"/>
  <c r="W43" i="3" s="1"/>
  <c r="O44" i="3"/>
  <c r="P44" i="3"/>
  <c r="Q44" i="3"/>
  <c r="R44" i="3"/>
  <c r="S44" i="3"/>
  <c r="V44" i="3"/>
  <c r="T44" i="3"/>
  <c r="W44" i="3" s="1"/>
  <c r="O45" i="3"/>
  <c r="P45" i="3"/>
  <c r="Q45" i="3"/>
  <c r="R45" i="3"/>
  <c r="U45" i="3" s="1"/>
  <c r="S45" i="3"/>
  <c r="T45" i="3"/>
  <c r="W45" i="3" s="1"/>
  <c r="O46" i="3"/>
  <c r="P46" i="3"/>
  <c r="Q46" i="3"/>
  <c r="R46" i="3"/>
  <c r="S46" i="3"/>
  <c r="V46" i="3" s="1"/>
  <c r="T46" i="3"/>
  <c r="W46" i="3" s="1"/>
  <c r="O47" i="3"/>
  <c r="P47" i="3"/>
  <c r="Q47" i="3"/>
  <c r="R47" i="3"/>
  <c r="U47" i="3" s="1"/>
  <c r="S47" i="3"/>
  <c r="V47" i="3" s="1"/>
  <c r="T47" i="3"/>
  <c r="W47" i="3" s="1"/>
  <c r="O48" i="3"/>
  <c r="P48" i="3"/>
  <c r="Q48" i="3"/>
  <c r="R48" i="3"/>
  <c r="S48" i="3"/>
  <c r="V48" i="3" s="1"/>
  <c r="T48" i="3"/>
  <c r="W48" i="3" s="1"/>
  <c r="O49" i="3"/>
  <c r="P49" i="3"/>
  <c r="Q49" i="3"/>
  <c r="R49" i="3"/>
  <c r="U49" i="3" s="1"/>
  <c r="S49" i="3"/>
  <c r="V49" i="3" s="1"/>
  <c r="T49" i="3"/>
  <c r="W49" i="3" s="1"/>
  <c r="O50" i="3"/>
  <c r="P50" i="3"/>
  <c r="Q50" i="3"/>
  <c r="R50" i="3"/>
  <c r="S50" i="3"/>
  <c r="V50" i="3" s="1"/>
  <c r="T50" i="3"/>
  <c r="O51" i="3"/>
  <c r="P51" i="3"/>
  <c r="Q51" i="3"/>
  <c r="R51" i="3"/>
  <c r="U51" i="3" s="1"/>
  <c r="S51" i="3"/>
  <c r="V51" i="3"/>
  <c r="T51" i="3"/>
  <c r="W51" i="3" s="1"/>
  <c r="O52" i="3"/>
  <c r="P52" i="3"/>
  <c r="Q52" i="3"/>
  <c r="R52" i="3"/>
  <c r="S52" i="3"/>
  <c r="V52" i="3" s="1"/>
  <c r="T52" i="3"/>
  <c r="W52" i="3" s="1"/>
  <c r="O53" i="3"/>
  <c r="P53" i="3"/>
  <c r="Q53" i="3"/>
  <c r="R53" i="3"/>
  <c r="U53" i="3" s="1"/>
  <c r="S53" i="3"/>
  <c r="V53" i="3" s="1"/>
  <c r="T53" i="3"/>
  <c r="W53" i="3" s="1"/>
  <c r="O54" i="3"/>
  <c r="P54" i="3"/>
  <c r="Q54" i="3"/>
  <c r="R54" i="3"/>
  <c r="S54" i="3"/>
  <c r="V54" i="3"/>
  <c r="T54" i="3"/>
  <c r="O55" i="3"/>
  <c r="P55" i="3"/>
  <c r="Q55" i="3"/>
  <c r="R55" i="3"/>
  <c r="U55" i="3" s="1"/>
  <c r="S55" i="3"/>
  <c r="V55" i="3" s="1"/>
  <c r="T55" i="3"/>
  <c r="W55" i="3" s="1"/>
  <c r="O56" i="3"/>
  <c r="P56" i="3"/>
  <c r="Q56" i="3"/>
  <c r="R56" i="3"/>
  <c r="S56" i="3"/>
  <c r="V56" i="3" s="1"/>
  <c r="T56" i="3"/>
  <c r="W56" i="3" s="1"/>
  <c r="O57" i="3"/>
  <c r="P57" i="3"/>
  <c r="Q57" i="3"/>
  <c r="R57" i="3"/>
  <c r="U57" i="3" s="1"/>
  <c r="S57" i="3"/>
  <c r="V57" i="3" s="1"/>
  <c r="T57" i="3"/>
  <c r="W57" i="3" s="1"/>
  <c r="O58" i="3"/>
  <c r="P58" i="3"/>
  <c r="Q58" i="3"/>
  <c r="R58" i="3"/>
  <c r="S58" i="3"/>
  <c r="V58" i="3"/>
  <c r="T58" i="3"/>
  <c r="O59" i="3"/>
  <c r="P59" i="3"/>
  <c r="Q59" i="3"/>
  <c r="R59" i="3"/>
  <c r="U59" i="3" s="1"/>
  <c r="S59" i="3"/>
  <c r="V59" i="3" s="1"/>
  <c r="T59" i="3"/>
  <c r="W59" i="3" s="1"/>
  <c r="O60" i="3"/>
  <c r="P60" i="3"/>
  <c r="Q60" i="3"/>
  <c r="R60" i="3"/>
  <c r="S60" i="3"/>
  <c r="V60" i="3" s="1"/>
  <c r="T60" i="3"/>
  <c r="W60" i="3" s="1"/>
  <c r="O61" i="3"/>
  <c r="U61" i="3"/>
  <c r="P61" i="3"/>
  <c r="Q61" i="3"/>
  <c r="R61" i="3"/>
  <c r="S61" i="3"/>
  <c r="V61" i="3" s="1"/>
  <c r="T61" i="3"/>
  <c r="O62" i="3"/>
  <c r="P62" i="3"/>
  <c r="Q62" i="3"/>
  <c r="R62" i="3"/>
  <c r="U62" i="3" s="1"/>
  <c r="S62" i="3"/>
  <c r="V62" i="3" s="1"/>
  <c r="T62" i="3"/>
  <c r="W62" i="3" s="1"/>
  <c r="U60" i="3"/>
  <c r="W58" i="3"/>
  <c r="U58" i="3"/>
  <c r="U56" i="3"/>
  <c r="W54" i="3"/>
  <c r="U54" i="3"/>
  <c r="U52" i="3"/>
  <c r="W50" i="3"/>
  <c r="U50" i="3"/>
  <c r="U48" i="3"/>
  <c r="U46" i="3"/>
  <c r="V45" i="3"/>
  <c r="U44" i="3"/>
  <c r="W42" i="3"/>
  <c r="U42" i="3"/>
  <c r="H3" i="6"/>
  <c r="Q7" i="2"/>
  <c r="Q8" i="2"/>
  <c r="Q9" i="2"/>
  <c r="Q10" i="2"/>
  <c r="Q11" i="2"/>
  <c r="Q12" i="2"/>
  <c r="R12" i="2"/>
  <c r="S12" i="2"/>
  <c r="Q13" i="2"/>
  <c r="R13" i="2"/>
  <c r="S13" i="2"/>
  <c r="Q14" i="2"/>
  <c r="R14" i="2"/>
  <c r="S14" i="2"/>
  <c r="Q15" i="2"/>
  <c r="R15" i="2"/>
  <c r="S15" i="2"/>
  <c r="Q16" i="2"/>
  <c r="R16" i="2"/>
  <c r="S16" i="2"/>
  <c r="Q17" i="2"/>
  <c r="R17" i="2"/>
  <c r="S17" i="2"/>
  <c r="Q18" i="2"/>
  <c r="R18" i="2"/>
  <c r="S18" i="2"/>
  <c r="Q19" i="2"/>
  <c r="R19" i="2"/>
  <c r="S19" i="2"/>
  <c r="Q20" i="2"/>
  <c r="R20" i="2"/>
  <c r="S20" i="2"/>
  <c r="Q21" i="2"/>
  <c r="R21" i="2"/>
  <c r="S21" i="2"/>
  <c r="Q22" i="2"/>
  <c r="R22" i="2"/>
  <c r="S22" i="2"/>
  <c r="Q23" i="2"/>
  <c r="R23" i="2"/>
  <c r="S23" i="2"/>
  <c r="Q24" i="2"/>
  <c r="R24" i="2"/>
  <c r="S24" i="2"/>
  <c r="Q25" i="2"/>
  <c r="R25" i="2"/>
  <c r="S25" i="2"/>
  <c r="Q26" i="2"/>
  <c r="R26" i="2"/>
  <c r="S26" i="2"/>
  <c r="Q27" i="2"/>
  <c r="R27" i="2"/>
  <c r="S27" i="2"/>
  <c r="Q28" i="2"/>
  <c r="R28" i="2"/>
  <c r="S28" i="2"/>
  <c r="W61" i="3"/>
  <c r="W63" i="3"/>
  <c r="W64" i="3"/>
  <c r="U63" i="3"/>
  <c r="V64" i="3"/>
  <c r="U64" i="3"/>
  <c r="W65" i="3" l="1"/>
  <c r="V65" i="3"/>
  <c r="V66" i="3"/>
  <c r="W66" i="3"/>
  <c r="U66" i="3"/>
  <c r="G37" i="2"/>
  <c r="C37" i="2" l="1"/>
  <c r="I6" i="7"/>
  <c r="O37" i="2"/>
  <c r="B6" i="7" l="1"/>
  <c r="L16" i="7"/>
  <c r="E16" i="7" s="1"/>
  <c r="L14" i="7"/>
  <c r="E14" i="7" s="1"/>
  <c r="L12" i="7"/>
  <c r="E12" i="7" s="1"/>
  <c r="L10" i="7"/>
  <c r="E10" i="7" s="1"/>
  <c r="L8" i="7"/>
  <c r="E8" i="7" s="1"/>
  <c r="L6" i="7"/>
  <c r="E6" i="7" s="1"/>
  <c r="L15" i="7"/>
  <c r="E15" i="7" s="1"/>
  <c r="L13" i="7"/>
  <c r="E13" i="7" s="1"/>
  <c r="L11" i="7"/>
  <c r="E11" i="7" s="1"/>
  <c r="L9" i="7"/>
  <c r="E9" i="7" s="1"/>
  <c r="L7" i="7"/>
  <c r="E7" i="7" s="1"/>
  <c r="K6" i="7"/>
  <c r="D6" i="7" s="1"/>
  <c r="F37" i="2"/>
  <c r="E37" i="2"/>
  <c r="Q37" i="2"/>
  <c r="R37" i="2"/>
</calcChain>
</file>

<file path=xl/sharedStrings.xml><?xml version="1.0" encoding="utf-8"?>
<sst xmlns="http://schemas.openxmlformats.org/spreadsheetml/2006/main" count="567" uniqueCount="228">
  <si>
    <t>年齢</t>
  </si>
  <si>
    <t>死亡確率</t>
    <rPh sb="2" eb="4">
      <t>カクリツ</t>
    </rPh>
    <phoneticPr fontId="5"/>
  </si>
  <si>
    <t>生存数</t>
  </si>
  <si>
    <t>死亡数</t>
  </si>
  <si>
    <t>平均余命</t>
  </si>
  <si>
    <t>男</t>
  </si>
  <si>
    <t>週</t>
    <rPh sb="0" eb="1">
      <t>シュウ</t>
    </rPh>
    <phoneticPr fontId="2"/>
  </si>
  <si>
    <t>月</t>
    <rPh sb="0" eb="1">
      <t>ツキ</t>
    </rPh>
    <phoneticPr fontId="2"/>
  </si>
  <si>
    <t>歳</t>
    <rPh sb="0" eb="1">
      <t>サイ</t>
    </rPh>
    <phoneticPr fontId="2"/>
  </si>
  <si>
    <t>以</t>
    <rPh sb="0" eb="1">
      <t>イ</t>
    </rPh>
    <phoneticPr fontId="2"/>
  </si>
  <si>
    <t>上</t>
    <rPh sb="0" eb="1">
      <t>ウエ</t>
    </rPh>
    <phoneticPr fontId="2"/>
  </si>
  <si>
    <t>女</t>
  </si>
  <si>
    <t>週</t>
  </si>
  <si>
    <t>4</t>
  </si>
  <si>
    <t>2</t>
  </si>
  <si>
    <t>月</t>
  </si>
  <si>
    <t>3</t>
  </si>
  <si>
    <t>6</t>
  </si>
  <si>
    <t>0</t>
  </si>
  <si>
    <t>歳</t>
  </si>
  <si>
    <t>1</t>
  </si>
  <si>
    <t>～</t>
  </si>
  <si>
    <t>定常人口</t>
    <phoneticPr fontId="5"/>
  </si>
  <si>
    <r>
      <t>q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</si>
  <si>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l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</si>
  <si>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d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</si>
  <si>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L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</si>
  <si>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T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</si>
  <si>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r>
      <t>e</t>
    </r>
    <r>
      <rPr>
        <i/>
        <vertAlign val="subscript"/>
        <sz val="9"/>
        <rFont val="ＭＳ 明朝"/>
        <family val="1"/>
        <charset val="128"/>
      </rPr>
      <t>x</t>
    </r>
    <phoneticPr fontId="3"/>
  </si>
  <si>
    <t>4</t>
    <phoneticPr fontId="2"/>
  </si>
  <si>
    <t>2</t>
    <phoneticPr fontId="2"/>
  </si>
  <si>
    <t>3</t>
    <phoneticPr fontId="2"/>
  </si>
  <si>
    <t>6</t>
    <phoneticPr fontId="2"/>
  </si>
  <si>
    <t>0</t>
    <phoneticPr fontId="2"/>
  </si>
  <si>
    <t>1</t>
    <phoneticPr fontId="2"/>
  </si>
  <si>
    <t>～</t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</si>
  <si>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</si>
  <si>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</si>
  <si>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格差
(女－男)</t>
    <rPh sb="0" eb="2">
      <t>カクサ</t>
    </rPh>
    <rPh sb="4" eb="5">
      <t>オンナ</t>
    </rPh>
    <rPh sb="6" eb="7">
      <t>オトコ</t>
    </rPh>
    <phoneticPr fontId="3"/>
  </si>
  <si>
    <t>1)</t>
  </si>
  <si>
    <t>（単位　年）</t>
    <phoneticPr fontId="2"/>
  </si>
  <si>
    <t>＜入力用＞</t>
    <rPh sb="1" eb="3">
      <t>ニュウリョク</t>
    </rPh>
    <rPh sb="3" eb="4">
      <t>ヨウ</t>
    </rPh>
    <phoneticPr fontId="2"/>
  </si>
  <si>
    <t>年次</t>
    <rPh sb="1" eb="2">
      <t>ツギ</t>
    </rPh>
    <phoneticPr fontId="2"/>
  </si>
  <si>
    <t>札幌市</t>
    <rPh sb="0" eb="3">
      <t>サッポロシ</t>
    </rPh>
    <phoneticPr fontId="5"/>
  </si>
  <si>
    <t>北海道</t>
    <rPh sb="0" eb="3">
      <t>ホッカイドウ</t>
    </rPh>
    <phoneticPr fontId="5"/>
  </si>
  <si>
    <t>全国</t>
    <rPh sb="0" eb="2">
      <t>ゼンコク</t>
    </rPh>
    <phoneticPr fontId="5"/>
  </si>
  <si>
    <t>延び（対前年）</t>
    <rPh sb="0" eb="1">
      <t>ノ</t>
    </rPh>
    <rPh sb="3" eb="4">
      <t>タイ</t>
    </rPh>
    <rPh sb="4" eb="6">
      <t>ゼンネン</t>
    </rPh>
    <phoneticPr fontId="5"/>
  </si>
  <si>
    <t>1)</t>
    <phoneticPr fontId="5"/>
  </si>
  <si>
    <r>
      <t xml:space="preserve">  </t>
    </r>
    <r>
      <rPr>
        <sz val="9"/>
        <rFont val="ＭＳ Ｐ明朝"/>
        <family val="1"/>
        <charset val="128"/>
      </rPr>
      <t>80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55</t>
    </r>
    <phoneticPr fontId="2"/>
  </si>
  <si>
    <r>
      <t xml:space="preserve">  </t>
    </r>
    <r>
      <rPr>
        <sz val="9"/>
        <rFont val="ＭＳ Ｐ明朝"/>
        <family val="1"/>
        <charset val="128"/>
      </rPr>
      <t>85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60</t>
    </r>
    <phoneticPr fontId="2"/>
  </si>
  <si>
    <r>
      <t xml:space="preserve">  </t>
    </r>
    <r>
      <rPr>
        <sz val="9"/>
        <rFont val="ＭＳ Ｐ明朝"/>
        <family val="1"/>
        <charset val="128"/>
      </rPr>
      <t>90</t>
    </r>
    <r>
      <rPr>
        <sz val="9"/>
        <rFont val="ＭＳ 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平成2年　</t>
    </r>
    <rPh sb="6" eb="8">
      <t>ヘイセイ</t>
    </rPh>
    <rPh sb="9" eb="10">
      <t>ネン</t>
    </rPh>
    <phoneticPr fontId="2"/>
  </si>
  <si>
    <t>1)</t>
    <phoneticPr fontId="5"/>
  </si>
  <si>
    <r>
      <t xml:space="preserve">  </t>
    </r>
    <r>
      <rPr>
        <sz val="9"/>
        <rFont val="ＭＳ Ｐ明朝"/>
        <family val="1"/>
        <charset val="128"/>
      </rPr>
      <t>91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3</t>
    </r>
    <phoneticPr fontId="2"/>
  </si>
  <si>
    <r>
      <t xml:space="preserve">  </t>
    </r>
    <r>
      <rPr>
        <sz val="9"/>
        <rFont val="ＭＳ Ｐ明朝"/>
        <family val="1"/>
        <charset val="128"/>
      </rPr>
      <t>92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4</t>
    </r>
    <phoneticPr fontId="2"/>
  </si>
  <si>
    <r>
      <t xml:space="preserve">  </t>
    </r>
    <r>
      <rPr>
        <sz val="9"/>
        <rFont val="ＭＳ Ｐ明朝"/>
        <family val="1"/>
        <charset val="128"/>
      </rPr>
      <t>93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5</t>
    </r>
    <phoneticPr fontId="2"/>
  </si>
  <si>
    <r>
      <t xml:space="preserve">  </t>
    </r>
    <r>
      <rPr>
        <sz val="9"/>
        <rFont val="ＭＳ Ｐ明朝"/>
        <family val="1"/>
        <charset val="128"/>
      </rPr>
      <t>94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6</t>
    </r>
    <phoneticPr fontId="2"/>
  </si>
  <si>
    <r>
      <t xml:space="preserve">  </t>
    </r>
    <r>
      <rPr>
        <sz val="9"/>
        <rFont val="ＭＳ Ｐ明朝"/>
        <family val="1"/>
        <charset val="128"/>
      </rPr>
      <t>95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7</t>
    </r>
    <phoneticPr fontId="2"/>
  </si>
  <si>
    <r>
      <t xml:space="preserve">  </t>
    </r>
    <r>
      <rPr>
        <sz val="9"/>
        <rFont val="ＭＳ Ｐ明朝"/>
        <family val="1"/>
        <charset val="128"/>
      </rPr>
      <t>96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8</t>
    </r>
    <phoneticPr fontId="2"/>
  </si>
  <si>
    <r>
      <t xml:space="preserve">  </t>
    </r>
    <r>
      <rPr>
        <sz val="9"/>
        <rFont val="ＭＳ Ｐ明朝"/>
        <family val="1"/>
        <charset val="128"/>
      </rPr>
      <t>97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9</t>
    </r>
    <phoneticPr fontId="2"/>
  </si>
  <si>
    <r>
      <t xml:space="preserve">  </t>
    </r>
    <r>
      <rPr>
        <sz val="9"/>
        <rFont val="ＭＳ Ｐ明朝"/>
        <family val="1"/>
        <charset val="128"/>
      </rPr>
      <t>98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10</t>
    </r>
    <phoneticPr fontId="2"/>
  </si>
  <si>
    <r>
      <t xml:space="preserve">  </t>
    </r>
    <r>
      <rPr>
        <sz val="9"/>
        <rFont val="ＭＳ Ｐ明朝"/>
        <family val="1"/>
        <charset val="128"/>
      </rPr>
      <t>99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11</t>
    </r>
    <phoneticPr fontId="2"/>
  </si>
  <si>
    <r>
      <t>2000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12</t>
    </r>
    <phoneticPr fontId="2"/>
  </si>
  <si>
    <r>
      <t xml:space="preserve">  </t>
    </r>
    <r>
      <rPr>
        <sz val="9"/>
        <rFont val="ＭＳ Ｐ明朝"/>
        <family val="1"/>
        <charset val="128"/>
      </rPr>
      <t>01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13</t>
    </r>
    <phoneticPr fontId="2"/>
  </si>
  <si>
    <r>
      <t xml:space="preserve">  </t>
    </r>
    <r>
      <rPr>
        <sz val="9"/>
        <rFont val="ＭＳ Ｐ明朝"/>
        <family val="1"/>
        <charset val="128"/>
      </rPr>
      <t>02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14</t>
    </r>
    <phoneticPr fontId="2"/>
  </si>
  <si>
    <r>
      <t xml:space="preserve">  </t>
    </r>
    <r>
      <rPr>
        <sz val="9"/>
        <rFont val="ＭＳ Ｐ明朝"/>
        <family val="1"/>
        <charset val="128"/>
      </rPr>
      <t>03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15</t>
    </r>
    <phoneticPr fontId="2"/>
  </si>
  <si>
    <r>
      <t xml:space="preserve">  </t>
    </r>
    <r>
      <rPr>
        <sz val="9"/>
        <rFont val="ＭＳ Ｐ明朝"/>
        <family val="1"/>
        <charset val="128"/>
      </rPr>
      <t>04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16</t>
    </r>
    <phoneticPr fontId="2"/>
  </si>
  <si>
    <r>
      <t xml:space="preserve">  </t>
    </r>
    <r>
      <rPr>
        <sz val="9"/>
        <rFont val="ＭＳ Ｐ明朝"/>
        <family val="1"/>
        <charset val="128"/>
      </rPr>
      <t>05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17</t>
    </r>
    <phoneticPr fontId="2"/>
  </si>
  <si>
    <r>
      <t xml:space="preserve">  </t>
    </r>
    <r>
      <rPr>
        <sz val="9"/>
        <rFont val="ＭＳ Ｐ明朝"/>
        <family val="1"/>
        <charset val="128"/>
      </rPr>
      <t>06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18</t>
    </r>
    <phoneticPr fontId="2"/>
  </si>
  <si>
    <t>（単位　％）</t>
  </si>
  <si>
    <t>＜入力用＞</t>
  </si>
  <si>
    <t>格差(女－男)</t>
  </si>
  <si>
    <t>生  存  数（男）</t>
  </si>
  <si>
    <t>生　存　数（女）</t>
  </si>
  <si>
    <t>40歳</t>
  </si>
  <si>
    <t>65歳</t>
  </si>
  <si>
    <t>80歳</t>
  </si>
  <si>
    <t>年次</t>
    <rPh sb="0" eb="2">
      <t>ネンジ</t>
    </rPh>
    <phoneticPr fontId="3"/>
  </si>
  <si>
    <t>総数</t>
    <rPh sb="0" eb="2">
      <t>ソウスウ</t>
    </rPh>
    <phoneticPr fontId="19"/>
  </si>
  <si>
    <t>結核</t>
  </si>
  <si>
    <t>悪性新生物</t>
  </si>
  <si>
    <t>糖尿病</t>
  </si>
  <si>
    <t>高血圧性疾患</t>
  </si>
  <si>
    <t>心疾患</t>
  </si>
  <si>
    <t>脳血管疾患</t>
  </si>
  <si>
    <t>大動脈瘤及び解離</t>
  </si>
  <si>
    <t>肺炎</t>
  </si>
  <si>
    <t>慢性閉塞性肺疾患</t>
  </si>
  <si>
    <t>喘息</t>
  </si>
  <si>
    <t>腎不全</t>
  </si>
  <si>
    <t>老衰</t>
  </si>
  <si>
    <t>不慮の事故</t>
  </si>
  <si>
    <t>自殺</t>
  </si>
  <si>
    <t>男</t>
    <rPh sb="0" eb="1">
      <t>オトコ</t>
    </rPh>
    <phoneticPr fontId="2"/>
  </si>
  <si>
    <t>女</t>
    <rPh sb="0" eb="1">
      <t>オンナ</t>
    </rPh>
    <phoneticPr fontId="2"/>
  </si>
  <si>
    <t>（単位　年）</t>
    <phoneticPr fontId="4"/>
  </si>
  <si>
    <t>死因</t>
    <rPh sb="0" eb="1">
      <t>シ</t>
    </rPh>
    <rPh sb="1" eb="2">
      <t>ゲンイン</t>
    </rPh>
    <phoneticPr fontId="3"/>
  </si>
  <si>
    <t>除去した場合
の平均寿命</t>
    <rPh sb="8" eb="10">
      <t>ヘイキン</t>
    </rPh>
    <rPh sb="10" eb="12">
      <t>ジュミョウ</t>
    </rPh>
    <phoneticPr fontId="4"/>
  </si>
  <si>
    <t>平均寿命の延び</t>
    <rPh sb="5" eb="6">
      <t>ノ</t>
    </rPh>
    <phoneticPr fontId="4"/>
  </si>
  <si>
    <t>肝疾患</t>
    <phoneticPr fontId="4"/>
  </si>
  <si>
    <t>うち交通事故</t>
    <phoneticPr fontId="4"/>
  </si>
  <si>
    <t>（特掲）</t>
    <phoneticPr fontId="4"/>
  </si>
  <si>
    <t>３大死因</t>
    <rPh sb="2" eb="4">
      <t>シイン</t>
    </rPh>
    <phoneticPr fontId="4"/>
  </si>
  <si>
    <t>（参考）</t>
    <rPh sb="1" eb="3">
      <t>サンコウ</t>
    </rPh>
    <phoneticPr fontId="4"/>
  </si>
  <si>
    <t>平均寿命</t>
    <rPh sb="0" eb="2">
      <t>ヘイキン</t>
    </rPh>
    <rPh sb="2" eb="4">
      <t>ジュミョウ</t>
    </rPh>
    <phoneticPr fontId="4"/>
  </si>
  <si>
    <t>格差(女－男)</t>
    <rPh sb="0" eb="2">
      <t>カクサ</t>
    </rPh>
    <rPh sb="3" eb="4">
      <t>オンナ</t>
    </rPh>
    <rPh sb="5" eb="6">
      <t>オトコ</t>
    </rPh>
    <phoneticPr fontId="3"/>
  </si>
  <si>
    <t>豊平区</t>
    <rPh sb="0" eb="3">
      <t>トヨヒラク</t>
    </rPh>
    <phoneticPr fontId="3"/>
  </si>
  <si>
    <t>清田区</t>
    <rPh sb="0" eb="3">
      <t>キヨタク</t>
    </rPh>
    <phoneticPr fontId="3"/>
  </si>
  <si>
    <t>南区</t>
    <rPh sb="0" eb="1">
      <t>ミナミ</t>
    </rPh>
    <rPh sb="1" eb="2">
      <t>ク</t>
    </rPh>
    <phoneticPr fontId="3"/>
  </si>
  <si>
    <t>西区</t>
    <rPh sb="0" eb="1">
      <t>ニシ</t>
    </rPh>
    <rPh sb="1" eb="2">
      <t>ク</t>
    </rPh>
    <phoneticPr fontId="3"/>
  </si>
  <si>
    <t>手稲区</t>
    <rPh sb="0" eb="3">
      <t>テイネク</t>
    </rPh>
    <phoneticPr fontId="3"/>
  </si>
  <si>
    <t>（単位　年）</t>
    <rPh sb="1" eb="3">
      <t>タンイ</t>
    </rPh>
    <rPh sb="4" eb="5">
      <t>ネン</t>
    </rPh>
    <phoneticPr fontId="2"/>
  </si>
  <si>
    <t>区</t>
    <rPh sb="0" eb="1">
      <t>ク</t>
    </rPh>
    <phoneticPr fontId="2"/>
  </si>
  <si>
    <t>平均寿命</t>
    <rPh sb="0" eb="2">
      <t>ヘイキン</t>
    </rPh>
    <rPh sb="2" eb="4">
      <t>ジュミョウ</t>
    </rPh>
    <phoneticPr fontId="5"/>
  </si>
  <si>
    <t>全市平均との格差</t>
    <rPh sb="0" eb="2">
      <t>ゼンシ</t>
    </rPh>
    <rPh sb="2" eb="4">
      <t>ヘイキン</t>
    </rPh>
    <rPh sb="6" eb="8">
      <t>カクサ</t>
    </rPh>
    <phoneticPr fontId="5"/>
  </si>
  <si>
    <t>全市</t>
    <rPh sb="0" eb="1">
      <t>ゼン</t>
    </rPh>
    <rPh sb="1" eb="2">
      <t>シ</t>
    </rPh>
    <phoneticPr fontId="20"/>
  </si>
  <si>
    <t>中央区</t>
    <rPh sb="0" eb="3">
      <t>チュウオウク</t>
    </rPh>
    <phoneticPr fontId="20"/>
  </si>
  <si>
    <t>北区</t>
    <rPh sb="0" eb="1">
      <t>キタ</t>
    </rPh>
    <rPh sb="1" eb="2">
      <t>ク</t>
    </rPh>
    <phoneticPr fontId="20"/>
  </si>
  <si>
    <t>東区</t>
    <rPh sb="0" eb="1">
      <t>ヒガシ</t>
    </rPh>
    <rPh sb="1" eb="2">
      <t>ク</t>
    </rPh>
    <phoneticPr fontId="20"/>
  </si>
  <si>
    <t>白石区</t>
    <rPh sb="0" eb="3">
      <t>シロイシク</t>
    </rPh>
    <phoneticPr fontId="20"/>
  </si>
  <si>
    <t>厚別区</t>
    <rPh sb="0" eb="3">
      <t>アツベツク</t>
    </rPh>
    <phoneticPr fontId="20"/>
  </si>
  <si>
    <t>（単位　年）</t>
  </si>
  <si>
    <t>年 次 及び
主な年齢</t>
    <rPh sb="0" eb="1">
      <t>トシ</t>
    </rPh>
    <rPh sb="2" eb="3">
      <t>ツギ</t>
    </rPh>
    <rPh sb="4" eb="5">
      <t>オヨ</t>
    </rPh>
    <rPh sb="7" eb="8">
      <t>オモ</t>
    </rPh>
    <rPh sb="9" eb="11">
      <t>ネンレイ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</si>
  <si>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</si>
  <si>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</si>
  <si>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r>
      <t>1975</t>
    </r>
    <r>
      <rPr>
        <sz val="9"/>
        <rFont val="ＭＳ 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昭和50年</t>
    </r>
    <rPh sb="6" eb="8">
      <t>ショウワ</t>
    </rPh>
    <rPh sb="10" eb="11">
      <t>ネン</t>
    </rPh>
    <phoneticPr fontId="2"/>
  </si>
  <si>
    <r>
      <t>1970</t>
    </r>
    <r>
      <rPr>
        <sz val="9"/>
        <rFont val="ＭＳ 明朝"/>
        <family val="1"/>
        <charset val="128"/>
      </rPr>
      <t xml:space="preserve">  昭和</t>
    </r>
    <r>
      <rPr>
        <sz val="9"/>
        <rFont val="ＭＳ Ｐ明朝"/>
        <family val="1"/>
        <charset val="128"/>
      </rPr>
      <t>45年</t>
    </r>
    <rPh sb="6" eb="8">
      <t>ショウワ</t>
    </rPh>
    <rPh sb="10" eb="11">
      <t>ネン</t>
    </rPh>
    <phoneticPr fontId="2"/>
  </si>
  <si>
    <r>
      <t xml:space="preserve">  </t>
    </r>
    <r>
      <rPr>
        <sz val="9"/>
        <rFont val="ＭＳ Ｐ明朝"/>
        <family val="1"/>
        <charset val="128"/>
      </rPr>
      <t>75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50</t>
    </r>
    <phoneticPr fontId="2"/>
  </si>
  <si>
    <t>2　年次別にみた全国・北海道・札幌市における平均寿命</t>
    <rPh sb="2" eb="5">
      <t>ネンジベツ</t>
    </rPh>
    <rPh sb="8" eb="10">
      <t>ゼンコク</t>
    </rPh>
    <rPh sb="11" eb="14">
      <t>ホッカイドウ</t>
    </rPh>
    <rPh sb="15" eb="18">
      <t>サッポロシ</t>
    </rPh>
    <rPh sb="22" eb="24">
      <t>ヘイキン</t>
    </rPh>
    <rPh sb="24" eb="26">
      <t>ジュミョウ</t>
    </rPh>
    <phoneticPr fontId="2"/>
  </si>
  <si>
    <t>1）札幌市、北海道は厚生労働省統計情報部「都道府県別生命表」による。全国は厚生労働省統計情報部「完全生命表」による。</t>
    <rPh sb="2" eb="5">
      <t>サッポロシ</t>
    </rPh>
    <rPh sb="6" eb="9">
      <t>ホッカイドウ</t>
    </rPh>
    <rPh sb="10" eb="12">
      <t>コウセイ</t>
    </rPh>
    <rPh sb="12" eb="15">
      <t>ロウドウショウ</t>
    </rPh>
    <rPh sb="15" eb="17">
      <t>トウケイ</t>
    </rPh>
    <rPh sb="17" eb="19">
      <t>ジョウホウ</t>
    </rPh>
    <rPh sb="19" eb="20">
      <t>ブ</t>
    </rPh>
    <rPh sb="21" eb="25">
      <t>トドウフケン</t>
    </rPh>
    <rPh sb="25" eb="26">
      <t>ベツ</t>
    </rPh>
    <rPh sb="26" eb="28">
      <t>セイメイ</t>
    </rPh>
    <rPh sb="28" eb="29">
      <t>ヒョウ</t>
    </rPh>
    <rPh sb="34" eb="36">
      <t>ゼンコク</t>
    </rPh>
    <phoneticPr fontId="3"/>
  </si>
  <si>
    <t>3　年次別にみた生命表上の特定年齢まで生存する者の割合</t>
    <rPh sb="2" eb="4">
      <t>ネンジ</t>
    </rPh>
    <rPh sb="4" eb="5">
      <t>ベツ</t>
    </rPh>
    <phoneticPr fontId="19"/>
  </si>
  <si>
    <t>注）全国は厚生労働省統計情報部、北海道は北海道保健福祉部の集計による。</t>
    <rPh sb="2" eb="4">
      <t>ゼンコク</t>
    </rPh>
    <rPh sb="5" eb="7">
      <t>コウセイ</t>
    </rPh>
    <rPh sb="7" eb="9">
      <t>ロウドウ</t>
    </rPh>
    <rPh sb="9" eb="10">
      <t>ショウ</t>
    </rPh>
    <rPh sb="10" eb="12">
      <t>トウケイ</t>
    </rPh>
    <rPh sb="12" eb="14">
      <t>ジョウホウ</t>
    </rPh>
    <rPh sb="14" eb="15">
      <t>ブ</t>
    </rPh>
    <rPh sb="16" eb="19">
      <t>ホッカイドウ</t>
    </rPh>
    <rPh sb="20" eb="23">
      <t>ホッカイドウ</t>
    </rPh>
    <rPh sb="23" eb="25">
      <t>ホケン</t>
    </rPh>
    <rPh sb="25" eb="27">
      <t>フクシ</t>
    </rPh>
    <rPh sb="27" eb="28">
      <t>ブ</t>
    </rPh>
    <rPh sb="29" eb="31">
      <t>シュウケイ</t>
    </rPh>
    <phoneticPr fontId="3"/>
  </si>
  <si>
    <t>＜貼り付け用＞</t>
    <rPh sb="1" eb="2">
      <t>ハ</t>
    </rPh>
    <rPh sb="3" eb="4">
      <t>ツ</t>
    </rPh>
    <rPh sb="5" eb="6">
      <t>ヨウ</t>
    </rPh>
    <phoneticPr fontId="2"/>
  </si>
  <si>
    <t>1　平均余命の推移</t>
    <rPh sb="4" eb="5">
      <t>ヨ</t>
    </rPh>
    <phoneticPr fontId="20"/>
  </si>
  <si>
    <t>4　特定死因を除去した場合の平均寿命の延び</t>
    <phoneticPr fontId="4"/>
  </si>
  <si>
    <t>5　区別平均寿命</t>
    <rPh sb="2" eb="3">
      <t>ク</t>
    </rPh>
    <rPh sb="3" eb="4">
      <t>ベツ</t>
    </rPh>
    <rPh sb="4" eb="5">
      <t>ヒラ</t>
    </rPh>
    <rPh sb="5" eb="6">
      <t>ヒトシ</t>
    </rPh>
    <rPh sb="6" eb="7">
      <t>コトブキ</t>
    </rPh>
    <rPh sb="7" eb="8">
      <t>イノチ</t>
    </rPh>
    <phoneticPr fontId="3"/>
  </si>
  <si>
    <t>6　生命表</t>
    <phoneticPr fontId="3"/>
  </si>
  <si>
    <r>
      <t xml:space="preserve">  </t>
    </r>
    <r>
      <rPr>
        <sz val="9"/>
        <rFont val="ＭＳ Ｐ明朝"/>
        <family val="1"/>
        <charset val="128"/>
      </rPr>
      <t>91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3</t>
    </r>
    <phoneticPr fontId="2"/>
  </si>
  <si>
    <r>
      <t xml:space="preserve">  </t>
    </r>
    <r>
      <rPr>
        <sz val="9"/>
        <rFont val="ＭＳ Ｐ明朝"/>
        <family val="1"/>
        <charset val="128"/>
      </rPr>
      <t>92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4</t>
    </r>
    <phoneticPr fontId="2"/>
  </si>
  <si>
    <r>
      <t xml:space="preserve">  </t>
    </r>
    <r>
      <rPr>
        <sz val="9"/>
        <rFont val="ＭＳ Ｐ明朝"/>
        <family val="1"/>
        <charset val="128"/>
      </rPr>
      <t>93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5</t>
    </r>
    <phoneticPr fontId="2"/>
  </si>
  <si>
    <r>
      <t xml:space="preserve">  </t>
    </r>
    <r>
      <rPr>
        <sz val="9"/>
        <rFont val="ＭＳ Ｐ明朝"/>
        <family val="1"/>
        <charset val="128"/>
      </rPr>
      <t>94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6</t>
    </r>
    <phoneticPr fontId="2"/>
  </si>
  <si>
    <r>
      <t xml:space="preserve">  </t>
    </r>
    <r>
      <rPr>
        <sz val="9"/>
        <rFont val="ＭＳ Ｐ明朝"/>
        <family val="1"/>
        <charset val="128"/>
      </rPr>
      <t>95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7</t>
    </r>
    <phoneticPr fontId="2"/>
  </si>
  <si>
    <r>
      <t xml:space="preserve">  </t>
    </r>
    <r>
      <rPr>
        <sz val="9"/>
        <rFont val="ＭＳ Ｐ明朝"/>
        <family val="1"/>
        <charset val="128"/>
      </rPr>
      <t>96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8</t>
    </r>
    <phoneticPr fontId="2"/>
  </si>
  <si>
    <r>
      <t xml:space="preserve">  </t>
    </r>
    <r>
      <rPr>
        <sz val="9"/>
        <rFont val="ＭＳ Ｐ明朝"/>
        <family val="1"/>
        <charset val="128"/>
      </rPr>
      <t>97</t>
    </r>
    <r>
      <rPr>
        <sz val="9"/>
        <rFont val="ＭＳ 明朝"/>
        <family val="1"/>
        <charset val="128"/>
      </rPr>
      <t xml:space="preserve">       </t>
    </r>
    <r>
      <rPr>
        <sz val="9"/>
        <rFont val="ＭＳ Ｐ明朝"/>
        <family val="1"/>
        <charset val="128"/>
      </rPr>
      <t>9</t>
    </r>
    <phoneticPr fontId="2"/>
  </si>
  <si>
    <t>2</t>
    <phoneticPr fontId="2"/>
  </si>
  <si>
    <t>3</t>
    <phoneticPr fontId="2"/>
  </si>
  <si>
    <t>～</t>
    <phoneticPr fontId="2"/>
  </si>
  <si>
    <t>1）「悪性新生物」、「心疾患」及び「脳血管疾患」。</t>
    <phoneticPr fontId="4"/>
  </si>
  <si>
    <t>札幌市</t>
    <phoneticPr fontId="2"/>
  </si>
  <si>
    <t>北海道</t>
    <phoneticPr fontId="2"/>
  </si>
  <si>
    <t>全国</t>
    <phoneticPr fontId="2"/>
  </si>
  <si>
    <t>1)</t>
    <phoneticPr fontId="2"/>
  </si>
  <si>
    <t>2)</t>
    <phoneticPr fontId="2"/>
  </si>
  <si>
    <r>
      <t xml:space="preserve">  </t>
    </r>
    <r>
      <rPr>
        <sz val="9"/>
        <rFont val="ＭＳ Ｐ明朝"/>
        <family val="1"/>
        <charset val="128"/>
      </rPr>
      <t>75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50</t>
    </r>
    <phoneticPr fontId="2"/>
  </si>
  <si>
    <r>
      <t xml:space="preserve">  </t>
    </r>
    <r>
      <rPr>
        <sz val="9"/>
        <rFont val="ＭＳ Ｐ明朝"/>
        <family val="1"/>
        <charset val="128"/>
      </rPr>
      <t>80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55</t>
    </r>
    <phoneticPr fontId="2"/>
  </si>
  <si>
    <r>
      <t xml:space="preserve">  </t>
    </r>
    <r>
      <rPr>
        <sz val="9"/>
        <rFont val="ＭＳ Ｐ明朝"/>
        <family val="1"/>
        <charset val="128"/>
      </rPr>
      <t>85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60</t>
    </r>
    <phoneticPr fontId="2"/>
  </si>
  <si>
    <r>
      <t xml:space="preserve">  </t>
    </r>
    <r>
      <rPr>
        <sz val="9"/>
        <rFont val="ＭＳ Ｐ明朝"/>
        <family val="1"/>
        <charset val="128"/>
      </rPr>
      <t>91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3</t>
    </r>
    <phoneticPr fontId="2"/>
  </si>
  <si>
    <r>
      <t xml:space="preserve">  </t>
    </r>
    <r>
      <rPr>
        <sz val="9"/>
        <rFont val="ＭＳ Ｐ明朝"/>
        <family val="1"/>
        <charset val="128"/>
      </rPr>
      <t>92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4</t>
    </r>
    <phoneticPr fontId="2"/>
  </si>
  <si>
    <r>
      <t xml:space="preserve">  </t>
    </r>
    <r>
      <rPr>
        <sz val="9"/>
        <rFont val="ＭＳ Ｐ明朝"/>
        <family val="1"/>
        <charset val="128"/>
      </rPr>
      <t>93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5</t>
    </r>
    <phoneticPr fontId="2"/>
  </si>
  <si>
    <r>
      <t xml:space="preserve">  </t>
    </r>
    <r>
      <rPr>
        <sz val="9"/>
        <rFont val="ＭＳ Ｐ明朝"/>
        <family val="1"/>
        <charset val="128"/>
      </rPr>
      <t>94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6</t>
    </r>
    <phoneticPr fontId="2"/>
  </si>
  <si>
    <r>
      <t xml:space="preserve">  </t>
    </r>
    <r>
      <rPr>
        <sz val="9"/>
        <rFont val="ＭＳ Ｐ明朝"/>
        <family val="1"/>
        <charset val="128"/>
      </rPr>
      <t>95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7</t>
    </r>
    <phoneticPr fontId="2"/>
  </si>
  <si>
    <t>2)3)</t>
    <phoneticPr fontId="2"/>
  </si>
  <si>
    <r>
      <t xml:space="preserve">  </t>
    </r>
    <r>
      <rPr>
        <sz val="9"/>
        <rFont val="ＭＳ Ｐ明朝"/>
        <family val="1"/>
        <charset val="128"/>
      </rPr>
      <t>96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8</t>
    </r>
    <phoneticPr fontId="2"/>
  </si>
  <si>
    <r>
      <t xml:space="preserve">  </t>
    </r>
    <r>
      <rPr>
        <sz val="9"/>
        <rFont val="ＭＳ Ｐ明朝"/>
        <family val="1"/>
        <charset val="128"/>
      </rPr>
      <t>97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 xml:space="preserve"> 9</t>
    </r>
    <phoneticPr fontId="2"/>
  </si>
  <si>
    <r>
      <t xml:space="preserve">  </t>
    </r>
    <r>
      <rPr>
        <sz val="9"/>
        <rFont val="ＭＳ Ｐ明朝"/>
        <family val="1"/>
        <charset val="128"/>
      </rPr>
      <t>98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10</t>
    </r>
    <phoneticPr fontId="2"/>
  </si>
  <si>
    <r>
      <t xml:space="preserve">  </t>
    </r>
    <r>
      <rPr>
        <sz val="9"/>
        <rFont val="ＭＳ Ｐ明朝"/>
        <family val="1"/>
        <charset val="128"/>
      </rPr>
      <t>99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11</t>
    </r>
    <phoneticPr fontId="2"/>
  </si>
  <si>
    <r>
      <t>2000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12</t>
    </r>
    <phoneticPr fontId="2"/>
  </si>
  <si>
    <r>
      <t xml:space="preserve">  </t>
    </r>
    <r>
      <rPr>
        <sz val="9"/>
        <rFont val="ＭＳ Ｐ明朝"/>
        <family val="1"/>
        <charset val="128"/>
      </rPr>
      <t>01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13</t>
    </r>
    <phoneticPr fontId="2"/>
  </si>
  <si>
    <r>
      <t xml:space="preserve">  </t>
    </r>
    <r>
      <rPr>
        <sz val="9"/>
        <rFont val="ＭＳ Ｐ明朝"/>
        <family val="1"/>
        <charset val="128"/>
      </rPr>
      <t>02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14</t>
    </r>
    <phoneticPr fontId="2"/>
  </si>
  <si>
    <r>
      <t xml:space="preserve">  </t>
    </r>
    <r>
      <rPr>
        <sz val="9"/>
        <rFont val="ＭＳ Ｐ明朝"/>
        <family val="1"/>
        <charset val="128"/>
      </rPr>
      <t>03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15</t>
    </r>
    <phoneticPr fontId="2"/>
  </si>
  <si>
    <r>
      <t xml:space="preserve">  </t>
    </r>
    <r>
      <rPr>
        <sz val="9"/>
        <rFont val="ＭＳ Ｐ明朝"/>
        <family val="1"/>
        <charset val="128"/>
      </rPr>
      <t>04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16</t>
    </r>
    <phoneticPr fontId="2"/>
  </si>
  <si>
    <r>
      <t xml:space="preserve">  </t>
    </r>
    <r>
      <rPr>
        <sz val="9"/>
        <rFont val="ＭＳ Ｐ明朝"/>
        <family val="1"/>
        <charset val="128"/>
      </rPr>
      <t>05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17</t>
    </r>
    <phoneticPr fontId="2"/>
  </si>
  <si>
    <r>
      <t xml:space="preserve">  </t>
    </r>
    <r>
      <rPr>
        <sz val="9"/>
        <rFont val="ＭＳ Ｐ明朝"/>
        <family val="1"/>
        <charset val="128"/>
      </rPr>
      <t>06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18</t>
    </r>
    <phoneticPr fontId="2"/>
  </si>
  <si>
    <t xml:space="preserve">           0 歳</t>
    <phoneticPr fontId="20"/>
  </si>
  <si>
    <t xml:space="preserve">           1</t>
    <phoneticPr fontId="2"/>
  </si>
  <si>
    <t xml:space="preserve">           2</t>
    <phoneticPr fontId="2"/>
  </si>
  <si>
    <t xml:space="preserve">           3</t>
    <phoneticPr fontId="2"/>
  </si>
  <si>
    <t xml:space="preserve">           4</t>
    <phoneticPr fontId="2"/>
  </si>
  <si>
    <t xml:space="preserve">           5</t>
    <phoneticPr fontId="2"/>
  </si>
  <si>
    <t xml:space="preserve">          10</t>
    <phoneticPr fontId="2"/>
  </si>
  <si>
    <t xml:space="preserve">          15</t>
    <phoneticPr fontId="2"/>
  </si>
  <si>
    <t xml:space="preserve">          20</t>
    <phoneticPr fontId="2"/>
  </si>
  <si>
    <t xml:space="preserve">          25</t>
    <phoneticPr fontId="2"/>
  </si>
  <si>
    <t xml:space="preserve">          30</t>
    <phoneticPr fontId="2"/>
  </si>
  <si>
    <t xml:space="preserve">          35</t>
    <phoneticPr fontId="2"/>
  </si>
  <si>
    <t xml:space="preserve">          40</t>
    <phoneticPr fontId="2"/>
  </si>
  <si>
    <t xml:space="preserve">          45</t>
    <phoneticPr fontId="2"/>
  </si>
  <si>
    <t xml:space="preserve">          50</t>
    <phoneticPr fontId="2"/>
  </si>
  <si>
    <t xml:space="preserve">          55</t>
    <phoneticPr fontId="2"/>
  </si>
  <si>
    <t xml:space="preserve">          60</t>
    <phoneticPr fontId="2"/>
  </si>
  <si>
    <t xml:space="preserve">          65</t>
    <phoneticPr fontId="2"/>
  </si>
  <si>
    <t xml:space="preserve">          70</t>
    <phoneticPr fontId="2"/>
  </si>
  <si>
    <t xml:space="preserve">          75</t>
    <phoneticPr fontId="2"/>
  </si>
  <si>
    <t xml:space="preserve">          80</t>
    <phoneticPr fontId="2"/>
  </si>
  <si>
    <t xml:space="preserve">          85</t>
    <phoneticPr fontId="2"/>
  </si>
  <si>
    <t xml:space="preserve">          90</t>
    <phoneticPr fontId="2"/>
  </si>
  <si>
    <t xml:space="preserve">          95</t>
    <phoneticPr fontId="2"/>
  </si>
  <si>
    <t xml:space="preserve">        100</t>
    <phoneticPr fontId="2"/>
  </si>
  <si>
    <t>105歳以上</t>
    <rPh sb="3" eb="4">
      <t>サイ</t>
    </rPh>
    <rPh sb="4" eb="6">
      <t>イジョウ</t>
    </rPh>
    <phoneticPr fontId="2"/>
  </si>
  <si>
    <r>
      <t xml:space="preserve">  </t>
    </r>
    <r>
      <rPr>
        <sz val="9"/>
        <rFont val="ＭＳ Ｐ明朝"/>
        <family val="1"/>
        <charset val="128"/>
      </rPr>
      <t>05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17</t>
    </r>
    <phoneticPr fontId="2"/>
  </si>
  <si>
    <r>
      <t xml:space="preserve">  </t>
    </r>
    <r>
      <rPr>
        <sz val="9"/>
        <rFont val="ＭＳ Ｐ明朝"/>
        <family val="1"/>
        <charset val="128"/>
      </rPr>
      <t>06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18</t>
    </r>
    <phoneticPr fontId="2"/>
  </si>
  <si>
    <r>
      <t xml:space="preserve">  </t>
    </r>
    <r>
      <rPr>
        <sz val="9"/>
        <rFont val="ＭＳ Ｐ明朝"/>
        <family val="1"/>
        <charset val="128"/>
      </rPr>
      <t>07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19</t>
    </r>
    <phoneticPr fontId="2"/>
  </si>
  <si>
    <r>
      <t xml:space="preserve">  </t>
    </r>
    <r>
      <rPr>
        <sz val="9"/>
        <rFont val="ＭＳ Ｐ明朝"/>
        <family val="1"/>
        <charset val="128"/>
      </rPr>
      <t>08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20</t>
    </r>
    <phoneticPr fontId="2"/>
  </si>
  <si>
    <r>
      <t xml:space="preserve">  </t>
    </r>
    <r>
      <rPr>
        <sz val="9"/>
        <rFont val="ＭＳ Ｐ明朝"/>
        <family val="1"/>
        <charset val="128"/>
      </rPr>
      <t>09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21</t>
    </r>
    <phoneticPr fontId="2"/>
  </si>
  <si>
    <r>
      <t xml:space="preserve">  </t>
    </r>
    <r>
      <rPr>
        <sz val="9"/>
        <rFont val="ＭＳ Ｐ明朝"/>
        <family val="1"/>
        <charset val="128"/>
      </rPr>
      <t>10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22</t>
    </r>
    <phoneticPr fontId="2"/>
  </si>
  <si>
    <r>
      <t xml:space="preserve">  </t>
    </r>
    <r>
      <rPr>
        <sz val="9"/>
        <rFont val="ＭＳ Ｐゴシック"/>
        <family val="3"/>
        <charset val="128"/>
      </rPr>
      <t>11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ゴシック"/>
        <family val="3"/>
        <charset val="128"/>
      </rPr>
      <t>23</t>
    </r>
    <phoneticPr fontId="2"/>
  </si>
  <si>
    <r>
      <t xml:space="preserve">  </t>
    </r>
    <r>
      <rPr>
        <sz val="9"/>
        <rFont val="ＭＳ Ｐ明朝"/>
        <family val="1"/>
        <charset val="128"/>
      </rPr>
      <t>08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20</t>
    </r>
    <phoneticPr fontId="2"/>
  </si>
  <si>
    <r>
      <t xml:space="preserve">  </t>
    </r>
    <r>
      <rPr>
        <sz val="9"/>
        <rFont val="ＭＳ Ｐ明朝"/>
        <family val="1"/>
        <charset val="128"/>
      </rPr>
      <t>09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21</t>
    </r>
    <phoneticPr fontId="2"/>
  </si>
  <si>
    <r>
      <t xml:space="preserve">  </t>
    </r>
    <r>
      <rPr>
        <sz val="9"/>
        <rFont val="ＭＳ Ｐ明朝"/>
        <family val="1"/>
        <charset val="128"/>
      </rPr>
      <t>10</t>
    </r>
    <r>
      <rPr>
        <sz val="9"/>
        <rFont val="ＭＳ ゴシック"/>
        <family val="3"/>
        <charset val="128"/>
      </rPr>
      <t xml:space="preserve">      </t>
    </r>
    <r>
      <rPr>
        <sz val="9"/>
        <rFont val="ＭＳ Ｐ明朝"/>
        <family val="1"/>
        <charset val="128"/>
      </rPr>
      <t>22</t>
    </r>
    <phoneticPr fontId="2"/>
  </si>
  <si>
    <r>
      <t xml:space="preserve">  </t>
    </r>
    <r>
      <rPr>
        <sz val="9"/>
        <rFont val="ＭＳ Ｐ明朝"/>
        <family val="1"/>
        <charset val="128"/>
      </rPr>
      <t>07</t>
    </r>
    <r>
      <rPr>
        <sz val="9"/>
        <rFont val="ＭＳ 明朝"/>
        <family val="1"/>
        <charset val="128"/>
      </rPr>
      <t xml:space="preserve">      </t>
    </r>
    <r>
      <rPr>
        <sz val="9"/>
        <rFont val="ＭＳ Ｐ明朝"/>
        <family val="1"/>
        <charset val="128"/>
      </rPr>
      <t>19</t>
    </r>
    <phoneticPr fontId="2"/>
  </si>
  <si>
    <t>2)</t>
  </si>
  <si>
    <t xml:space="preserve"> 1）厚生労働省統計情報部「都道府県別生命表」による。  </t>
    <rPh sb="5" eb="7">
      <t>ロウドウ</t>
    </rPh>
    <rPh sb="14" eb="18">
      <t>トドウフケン</t>
    </rPh>
    <rPh sb="18" eb="19">
      <t>ベツ</t>
    </rPh>
    <phoneticPr fontId="17"/>
  </si>
  <si>
    <t xml:space="preserve">  11      23</t>
  </si>
  <si>
    <t xml:space="preserve">  12      24</t>
  </si>
  <si>
    <t xml:space="preserve">  13      25</t>
  </si>
  <si>
    <t xml:space="preserve">  14      26</t>
  </si>
  <si>
    <t xml:space="preserve">  15      27</t>
  </si>
  <si>
    <t xml:space="preserve">  16      28</t>
    <phoneticPr fontId="2"/>
  </si>
  <si>
    <t xml:space="preserve">  16      28</t>
    <phoneticPr fontId="2"/>
  </si>
  <si>
    <t>平成28年</t>
    <phoneticPr fontId="2"/>
  </si>
  <si>
    <t>注1）全国は厚生労働省政策統括官、北海道は北海道保健福祉部の集計による。</t>
    <rPh sb="11" eb="13">
      <t>セイサク</t>
    </rPh>
    <rPh sb="13" eb="15">
      <t>トウカツ</t>
    </rPh>
    <rPh sb="15" eb="16">
      <t>カン</t>
    </rPh>
    <phoneticPr fontId="3"/>
  </si>
  <si>
    <t xml:space="preserve"> 2）作成時点で厚生労働省政策統括官(平成22年は統計情報部)「都道府県別生命表」が未発表の為、本市集計による。</t>
    <rPh sb="13" eb="15">
      <t>セイサク</t>
    </rPh>
    <rPh sb="15" eb="17">
      <t>トウカツ</t>
    </rPh>
    <rPh sb="17" eb="18">
      <t>カン</t>
    </rPh>
    <rPh sb="19" eb="21">
      <t>ヘイセイ</t>
    </rPh>
    <rPh sb="23" eb="24">
      <t>ネン</t>
    </rPh>
    <rPh sb="48" eb="49">
      <t>ホン</t>
    </rPh>
    <rPh sb="49" eb="50">
      <t>シ</t>
    </rPh>
    <rPh sb="50" eb="52">
      <t>シュウケイ</t>
    </rPh>
    <phoneticPr fontId="17"/>
  </si>
  <si>
    <t>第9章　生　 命　 表</t>
    <rPh sb="0" eb="1">
      <t>ダイ</t>
    </rPh>
    <rPh sb="2" eb="3">
      <t>ショウ</t>
    </rPh>
    <rPh sb="4" eb="5">
      <t>ショウ</t>
    </rPh>
    <rPh sb="10" eb="11">
      <t>ヒョウ</t>
    </rPh>
    <phoneticPr fontId="2"/>
  </si>
  <si>
    <t>　道は北海道保健福祉部の集計による。</t>
    <phoneticPr fontId="2"/>
  </si>
  <si>
    <t>注2）平成22年、平成27年については、作成時点で厚生労働省統計情報部「都道府県別生命表」が未発表の為、札幌市は本市集計、北海</t>
    <rPh sb="0" eb="1">
      <t>チュウ</t>
    </rPh>
    <rPh sb="3" eb="5">
      <t>ヘイセイ</t>
    </rPh>
    <rPh sb="7" eb="8">
      <t>ネン</t>
    </rPh>
    <rPh sb="9" eb="11">
      <t>ヘイセイ</t>
    </rPh>
    <rPh sb="13" eb="14">
      <t>ネン</t>
    </rPh>
    <rPh sb="20" eb="22">
      <t>サクセイ</t>
    </rPh>
    <rPh sb="22" eb="24">
      <t>ジテン</t>
    </rPh>
    <rPh sb="52" eb="55">
      <t>サッポロシ</t>
    </rPh>
    <rPh sb="56" eb="57">
      <t>ホン</t>
    </rPh>
    <rPh sb="57" eb="58">
      <t>シ</t>
    </rPh>
    <rPh sb="58" eb="60">
      <t>シュウケイ</t>
    </rPh>
    <phoneticPr fontId="2"/>
  </si>
  <si>
    <t xml:space="preserve">1）厚生労働省統計情報部「都道府県別生命表」による。　 2）厚生労働省統計情報部「完全生命表」による。　 </t>
    <rPh sb="2" eb="4">
      <t>コウセイ</t>
    </rPh>
    <rPh sb="4" eb="7">
      <t>ロウドウショウ</t>
    </rPh>
    <rPh sb="7" eb="9">
      <t>トウケイ</t>
    </rPh>
    <rPh sb="9" eb="11">
      <t>ジョウホウ</t>
    </rPh>
    <rPh sb="11" eb="12">
      <t>ブ</t>
    </rPh>
    <rPh sb="13" eb="17">
      <t>トドウフケン</t>
    </rPh>
    <rPh sb="17" eb="18">
      <t>ベツ</t>
    </rPh>
    <rPh sb="18" eb="20">
      <t>セイメイ</t>
    </rPh>
    <rPh sb="20" eb="21">
      <t>ヒョウ</t>
    </rPh>
    <rPh sb="30" eb="32">
      <t>コウセイ</t>
    </rPh>
    <rPh sb="32" eb="35">
      <t>ロウドウショウ</t>
    </rPh>
    <rPh sb="35" eb="37">
      <t>トウケイ</t>
    </rPh>
    <rPh sb="37" eb="39">
      <t>ジョウホウ</t>
    </rPh>
    <rPh sb="39" eb="40">
      <t>ブ</t>
    </rPh>
    <rPh sb="41" eb="43">
      <t>カンゼン</t>
    </rPh>
    <rPh sb="43" eb="45">
      <t>セイメイ</t>
    </rPh>
    <rPh sb="45" eb="46">
      <t>ヒョウ</t>
    </rPh>
    <phoneticPr fontId="3"/>
  </si>
  <si>
    <t>3）阪神・淡路大震災の影響を除去した場合の数値である。</t>
    <phoneticPr fontId="2"/>
  </si>
  <si>
    <r>
      <t>2）</t>
    </r>
    <r>
      <rPr>
        <sz val="7.5"/>
        <rFont val="ＭＳ Ｐ明朝"/>
        <family val="1"/>
        <charset val="128"/>
      </rPr>
      <t>作成時点で厚生労働省政策統括官(平成22年は統計情報部)</t>
    </r>
    <r>
      <rPr>
        <sz val="7.5"/>
        <rFont val="ＭＳ 明朝"/>
        <family val="1"/>
        <charset val="128"/>
      </rPr>
      <t>「</t>
    </r>
    <r>
      <rPr>
        <sz val="7.5"/>
        <rFont val="ＭＳ Ｐ明朝"/>
        <family val="1"/>
        <charset val="128"/>
      </rPr>
      <t>都道府県別生命表</t>
    </r>
    <r>
      <rPr>
        <sz val="7.5"/>
        <rFont val="ＭＳ 明朝"/>
        <family val="1"/>
        <charset val="128"/>
      </rPr>
      <t>」</t>
    </r>
    <r>
      <rPr>
        <sz val="7.5"/>
        <rFont val="ＭＳ Ｐ明朝"/>
        <family val="1"/>
        <charset val="128"/>
      </rPr>
      <t>が未発表の為</t>
    </r>
    <r>
      <rPr>
        <sz val="7.5"/>
        <rFont val="ＭＳ 明朝"/>
        <family val="1"/>
        <charset val="128"/>
      </rPr>
      <t>、</t>
    </r>
    <r>
      <rPr>
        <sz val="7.5"/>
        <rFont val="ＭＳ Ｐ明朝"/>
        <family val="1"/>
        <charset val="128"/>
      </rPr>
      <t>札幌市分は本市集計</t>
    </r>
    <r>
      <rPr>
        <sz val="7.5"/>
        <rFont val="ＭＳ 明朝"/>
        <family val="1"/>
        <charset val="128"/>
      </rPr>
      <t>、</t>
    </r>
    <r>
      <rPr>
        <sz val="7.5"/>
        <rFont val="ＭＳ Ｐ明朝"/>
        <family val="1"/>
        <charset val="128"/>
      </rPr>
      <t>北海道は北海道</t>
    </r>
    <rPh sb="2" eb="4">
      <t>サクセイ</t>
    </rPh>
    <rPh sb="4" eb="6">
      <t>ジテン</t>
    </rPh>
    <rPh sb="7" eb="9">
      <t>コウセイ</t>
    </rPh>
    <rPh sb="9" eb="12">
      <t>ロウドウショウ</t>
    </rPh>
    <rPh sb="12" eb="14">
      <t>セイサク</t>
    </rPh>
    <rPh sb="14" eb="16">
      <t>トウカツ</t>
    </rPh>
    <rPh sb="16" eb="17">
      <t>カン</t>
    </rPh>
    <rPh sb="18" eb="20">
      <t>ヘイセイ</t>
    </rPh>
    <rPh sb="22" eb="23">
      <t>ネン</t>
    </rPh>
    <rPh sb="24" eb="26">
      <t>トウケイ</t>
    </rPh>
    <rPh sb="26" eb="28">
      <t>ジョウホウ</t>
    </rPh>
    <rPh sb="28" eb="29">
      <t>ブ</t>
    </rPh>
    <rPh sb="31" eb="35">
      <t>トドウフケン</t>
    </rPh>
    <rPh sb="35" eb="36">
      <t>ベツ</t>
    </rPh>
    <rPh sb="36" eb="38">
      <t>セイメイ</t>
    </rPh>
    <rPh sb="38" eb="39">
      <t>ヒョウ</t>
    </rPh>
    <rPh sb="41" eb="44">
      <t>ミハッピョウ</t>
    </rPh>
    <rPh sb="45" eb="46">
      <t>タメ</t>
    </rPh>
    <rPh sb="47" eb="50">
      <t>サッポロシ</t>
    </rPh>
    <rPh sb="50" eb="51">
      <t>ブン</t>
    </rPh>
    <rPh sb="52" eb="53">
      <t>ホン</t>
    </rPh>
    <rPh sb="53" eb="54">
      <t>シ</t>
    </rPh>
    <rPh sb="54" eb="56">
      <t>シュウケイ</t>
    </rPh>
    <rPh sb="57" eb="60">
      <t>ホッカイドウ</t>
    </rPh>
    <phoneticPr fontId="3"/>
  </si>
  <si>
    <t>　保健福祉部の集計による。全国は厚生労働省政策統括官「簡易生命表」による。</t>
    <rPh sb="21" eb="23">
      <t>セイサク</t>
    </rPh>
    <rPh sb="23" eb="25">
      <t>トウカツ</t>
    </rPh>
    <rPh sb="25" eb="26">
      <t>カン</t>
    </rPh>
    <rPh sb="27" eb="29">
      <t>カンイ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</si>
</sst>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#,##0;&quot;△&quot;#,##0;&quot;－&quot;"/>
    <numFmt numFmtId="177" formatCode="#,##0;&quot;△&quot;?0;&quot;－&quot;"/>
    <numFmt numFmtId="178" formatCode="#,##0.00;&quot;△&quot;?0.00;&quot;－&quot;"/>
    <numFmt numFmtId="179" formatCode="#,##0.00000;&quot;△&quot;#,##0.00000;&quot;－&quot;"/>
    <numFmt numFmtId="180" formatCode="#,##0;&quot;△&quot;#,##0"/>
    <numFmt numFmtId="181" formatCode="#,##0.00;&quot;△&quot;\ ?0.00;&quot;－&quot;"/>
    <numFmt numFmtId="182" formatCode="0.0"/>
    <numFmt numFmtId="183" formatCode="#,##0.00;&quot;△&quot;?0.00\ \ ;&quot;－&quot;\ \ "/>
    <numFmt numFmtId="184" formatCode="#,##0.00;&quot;△&quot;?0.00\ \ ;&quot;－&quot;"/>
    <numFmt numFmtId="185" formatCode="\a\)\ \ \ \ \ #,##0.00;&quot;△&quot;?0.00;&quot;－&quot;"/>
    <numFmt numFmtId="186" formatCode="\(#,##0.00\);&quot;△&quot;?0.00;&quot;－&quot;"/>
    <numFmt numFmtId="187" formatCode="#,##0.00;\-#,##0.00;&quot;－&quot;"/>
    <numFmt numFmtId="188" formatCode="#,##0.00000;\-#,##0.00000;&quot;－&quot;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i/>
      <sz val="9"/>
      <name val="ＭＳ 明朝"/>
      <family val="1"/>
      <charset val="128"/>
    </font>
    <font>
      <i/>
      <vertAlign val="subscript"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9"/>
      <color indexed="12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7.5"/>
      <name val="ＭＳ Ｐ明朝"/>
      <family val="1"/>
      <charset val="128"/>
    </font>
    <font>
      <sz val="10.5"/>
      <color rgb="FFFF00FF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334">
    <xf numFmtId="0" fontId="0" fillId="0" borderId="0" xfId="0"/>
    <xf numFmtId="177" fontId="11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7" fontId="4" fillId="0" borderId="0" xfId="0" applyNumberFormat="1" applyFont="1" applyBorder="1" applyAlignment="1">
      <alignment horizontal="left"/>
    </xf>
    <xf numFmtId="177" fontId="4" fillId="0" borderId="6" xfId="0" applyNumberFormat="1" applyFont="1" applyBorder="1" applyAlignment="1">
      <alignment horizontal="left"/>
    </xf>
    <xf numFmtId="177" fontId="4" fillId="0" borderId="1" xfId="0" applyNumberFormat="1" applyFont="1" applyFill="1" applyBorder="1" applyAlignment="1">
      <alignment horizontal="distributed" vertical="center" justifyLastLine="1"/>
    </xf>
    <xf numFmtId="177" fontId="14" fillId="0" borderId="0" xfId="0" applyNumberFormat="1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77" fontId="4" fillId="0" borderId="0" xfId="0" applyNumberFormat="1" applyFont="1" applyAlignment="1">
      <alignment vertical="center"/>
    </xf>
    <xf numFmtId="177" fontId="4" fillId="0" borderId="0" xfId="0" applyNumberFormat="1" applyFont="1" applyBorder="1" applyAlignment="1"/>
    <xf numFmtId="177" fontId="4" fillId="0" borderId="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centerContinuous" vertical="center"/>
    </xf>
    <xf numFmtId="177" fontId="4" fillId="0" borderId="11" xfId="0" applyNumberFormat="1" applyFont="1" applyBorder="1" applyAlignment="1">
      <alignment horizontal="centerContinuous" vertical="center"/>
    </xf>
    <xf numFmtId="177" fontId="4" fillId="0" borderId="1" xfId="0" applyNumberFormat="1" applyFont="1" applyBorder="1" applyAlignment="1">
      <alignment horizontal="distributed" vertical="center"/>
    </xf>
    <xf numFmtId="177" fontId="4" fillId="0" borderId="7" xfId="0" applyNumberFormat="1" applyFont="1" applyBorder="1" applyAlignment="1">
      <alignment horizontal="distributed" vertical="center"/>
    </xf>
    <xf numFmtId="177" fontId="9" fillId="0" borderId="0" xfId="0" applyNumberFormat="1" applyFont="1" applyAlignment="1">
      <alignment vertical="center"/>
    </xf>
    <xf numFmtId="177" fontId="9" fillId="0" borderId="0" xfId="0" applyNumberFormat="1" applyFont="1" applyFill="1" applyAlignment="1">
      <alignment vertical="center"/>
    </xf>
    <xf numFmtId="177" fontId="13" fillId="0" borderId="1" xfId="0" applyNumberFormat="1" applyFont="1" applyBorder="1" applyAlignment="1">
      <alignment horizontal="distributed" vertical="center" justifyLastLine="1"/>
    </xf>
    <xf numFmtId="177" fontId="13" fillId="0" borderId="7" xfId="0" applyNumberFormat="1" applyFont="1" applyBorder="1" applyAlignment="1">
      <alignment horizontal="distributed" vertical="center" justifyLastLine="1"/>
    </xf>
    <xf numFmtId="177" fontId="11" fillId="0" borderId="0" xfId="0" applyNumberFormat="1" applyFont="1" applyAlignment="1">
      <alignment horizontal="center" vertical="center"/>
    </xf>
    <xf numFmtId="49" fontId="13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8" fillId="0" borderId="6" xfId="1" applyNumberFormat="1" applyFont="1" applyBorder="1" applyAlignment="1">
      <alignment horizontal="left" vertical="center"/>
    </xf>
    <xf numFmtId="49" fontId="13" fillId="0" borderId="21" xfId="1" applyNumberFormat="1" applyFont="1" applyBorder="1" applyAlignment="1">
      <alignment horizontal="left" vertical="center"/>
    </xf>
    <xf numFmtId="177" fontId="1" fillId="0" borderId="0" xfId="0" applyNumberFormat="1" applyFont="1" applyAlignment="1">
      <alignment vertical="center"/>
    </xf>
    <xf numFmtId="177" fontId="1" fillId="0" borderId="0" xfId="0" applyNumberFormat="1" applyFont="1" applyFill="1" applyAlignment="1">
      <alignment vertical="center"/>
    </xf>
    <xf numFmtId="177" fontId="18" fillId="0" borderId="0" xfId="0" applyNumberFormat="1" applyFont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177" fontId="13" fillId="0" borderId="1" xfId="0" applyNumberFormat="1" applyFont="1" applyBorder="1" applyAlignment="1" applyProtection="1">
      <alignment horizontal="distributed" vertical="center" justifyLastLine="1"/>
      <protection locked="0"/>
    </xf>
    <xf numFmtId="177" fontId="13" fillId="0" borderId="7" xfId="0" applyNumberFormat="1" applyFont="1" applyBorder="1" applyAlignment="1" applyProtection="1">
      <alignment horizontal="distributed" vertical="center" justifyLastLine="1"/>
      <protection locked="0"/>
    </xf>
    <xf numFmtId="49" fontId="13" fillId="0" borderId="21" xfId="1" applyNumberFormat="1" applyFont="1" applyBorder="1" applyAlignment="1" applyProtection="1">
      <alignment horizontal="left" vertical="center"/>
      <protection locked="0"/>
    </xf>
    <xf numFmtId="182" fontId="4" fillId="0" borderId="19" xfId="0" applyNumberFormat="1" applyFont="1" applyBorder="1" applyAlignment="1" applyProtection="1">
      <alignment horizontal="center"/>
      <protection locked="0"/>
    </xf>
    <xf numFmtId="182" fontId="13" fillId="0" borderId="12" xfId="0" applyNumberFormat="1" applyFont="1" applyFill="1" applyBorder="1" applyAlignment="1" applyProtection="1">
      <alignment horizontal="right" vertical="center"/>
      <protection locked="0"/>
    </xf>
    <xf numFmtId="182" fontId="13" fillId="0" borderId="13" xfId="0" applyNumberFormat="1" applyFont="1" applyFill="1" applyBorder="1" applyAlignment="1" applyProtection="1">
      <alignment horizontal="right" vertical="center"/>
      <protection locked="0"/>
    </xf>
    <xf numFmtId="49" fontId="4" fillId="0" borderId="0" xfId="1" applyNumberFormat="1" applyFont="1" applyBorder="1" applyAlignment="1" applyProtection="1">
      <alignment horizontal="left" vertical="center"/>
      <protection locked="0"/>
    </xf>
    <xf numFmtId="182" fontId="4" fillId="0" borderId="8" xfId="0" applyNumberFormat="1" applyFont="1" applyBorder="1" applyAlignment="1" applyProtection="1">
      <alignment horizontal="center"/>
      <protection locked="0"/>
    </xf>
    <xf numFmtId="49" fontId="13" fillId="0" borderId="0" xfId="1" applyNumberFormat="1" applyFont="1" applyBorder="1" applyAlignment="1" applyProtection="1">
      <alignment horizontal="left" vertical="center"/>
      <protection locked="0"/>
    </xf>
    <xf numFmtId="182" fontId="4" fillId="0" borderId="8" xfId="0" applyNumberFormat="1" applyFont="1" applyFill="1" applyBorder="1" applyAlignment="1" applyProtection="1">
      <alignment horizontal="center"/>
      <protection locked="0"/>
    </xf>
    <xf numFmtId="182" fontId="16" fillId="0" borderId="12" xfId="0" applyNumberFormat="1" applyFont="1" applyFill="1" applyBorder="1" applyAlignment="1" applyProtection="1">
      <alignment horizontal="right" vertical="center"/>
      <protection locked="0"/>
    </xf>
    <xf numFmtId="182" fontId="16" fillId="0" borderId="13" xfId="0" applyNumberFormat="1" applyFont="1" applyFill="1" applyBorder="1" applyAlignment="1" applyProtection="1">
      <alignment horizontal="right" vertical="center"/>
      <protection locked="0"/>
    </xf>
    <xf numFmtId="49" fontId="8" fillId="0" borderId="6" xfId="1" applyNumberFormat="1" applyFont="1" applyBorder="1" applyAlignment="1" applyProtection="1">
      <alignment horizontal="left" vertical="center"/>
      <protection locked="0"/>
    </xf>
    <xf numFmtId="182" fontId="4" fillId="0" borderId="9" xfId="0" applyNumberFormat="1" applyFont="1" applyFill="1" applyBorder="1" applyAlignment="1" applyProtection="1">
      <alignment horizontal="center"/>
      <protection locked="0"/>
    </xf>
    <xf numFmtId="182" fontId="13" fillId="0" borderId="16" xfId="0" applyNumberFormat="1" applyFont="1" applyFill="1" applyBorder="1" applyAlignment="1" applyProtection="1">
      <alignment horizontal="right" vertical="center"/>
      <protection locked="0"/>
    </xf>
    <xf numFmtId="182" fontId="16" fillId="0" borderId="16" xfId="0" applyNumberFormat="1" applyFont="1" applyFill="1" applyBorder="1" applyAlignment="1" applyProtection="1">
      <alignment horizontal="right" vertical="center"/>
      <protection locked="0"/>
    </xf>
    <xf numFmtId="182" fontId="16" fillId="0" borderId="17" xfId="0" applyNumberFormat="1" applyFont="1" applyFill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vertical="center"/>
      <protection locked="0"/>
    </xf>
    <xf numFmtId="177" fontId="4" fillId="0" borderId="6" xfId="0" applyNumberFormat="1" applyFont="1" applyFill="1" applyBorder="1" applyAlignment="1" applyProtection="1">
      <alignment vertical="center"/>
      <protection locked="0"/>
    </xf>
    <xf numFmtId="177" fontId="18" fillId="0" borderId="6" xfId="0" applyNumberFormat="1" applyFont="1" applyFill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vertical="center"/>
      <protection locked="0"/>
    </xf>
    <xf numFmtId="49" fontId="13" fillId="0" borderId="21" xfId="1" applyNumberFormat="1" applyFont="1" applyBorder="1" applyAlignment="1" applyProtection="1">
      <alignment horizontal="left" vertical="center"/>
    </xf>
    <xf numFmtId="177" fontId="4" fillId="0" borderId="19" xfId="0" applyNumberFormat="1" applyFont="1" applyBorder="1" applyAlignment="1" applyProtection="1">
      <alignment horizontal="center"/>
    </xf>
    <xf numFmtId="178" fontId="15" fillId="0" borderId="12" xfId="0" applyNumberFormat="1" applyFont="1" applyBorder="1" applyAlignment="1" applyProtection="1">
      <alignment horizontal="right" vertical="center"/>
    </xf>
    <xf numFmtId="178" fontId="13" fillId="0" borderId="12" xfId="0" applyNumberFormat="1" applyFont="1" applyFill="1" applyBorder="1" applyAlignment="1" applyProtection="1">
      <alignment horizontal="right" vertical="center"/>
    </xf>
    <xf numFmtId="181" fontId="13" fillId="0" borderId="12" xfId="0" applyNumberFormat="1" applyFont="1" applyBorder="1" applyAlignment="1" applyProtection="1">
      <alignment horizontal="right" vertical="center"/>
    </xf>
    <xf numFmtId="178" fontId="15" fillId="0" borderId="13" xfId="0" applyNumberFormat="1" applyFont="1" applyBorder="1" applyAlignment="1" applyProtection="1">
      <alignment horizontal="right" vertical="center"/>
    </xf>
    <xf numFmtId="49" fontId="4" fillId="0" borderId="0" xfId="1" applyNumberFormat="1" applyFont="1" applyBorder="1" applyAlignment="1" applyProtection="1">
      <alignment horizontal="left" vertical="center"/>
    </xf>
    <xf numFmtId="177" fontId="4" fillId="0" borderId="8" xfId="0" applyNumberFormat="1" applyFont="1" applyBorder="1" applyAlignment="1" applyProtection="1">
      <alignment horizontal="center"/>
    </xf>
    <xf numFmtId="178" fontId="13" fillId="0" borderId="12" xfId="0" applyNumberFormat="1" applyFont="1" applyBorder="1" applyAlignment="1" applyProtection="1">
      <alignment horizontal="right" vertical="center"/>
    </xf>
    <xf numFmtId="177" fontId="4" fillId="0" borderId="8" xfId="0" applyNumberFormat="1" applyFont="1" applyBorder="1" applyAlignment="1" applyProtection="1">
      <alignment horizontal="right"/>
    </xf>
    <xf numFmtId="49" fontId="13" fillId="0" borderId="0" xfId="1" applyNumberFormat="1" applyFont="1" applyBorder="1" applyAlignment="1" applyProtection="1">
      <alignment horizontal="left" vertical="center"/>
    </xf>
    <xf numFmtId="178" fontId="15" fillId="0" borderId="12" xfId="0" applyNumberFormat="1" applyFont="1" applyFill="1" applyBorder="1" applyAlignment="1" applyProtection="1">
      <alignment horizontal="right" vertical="center"/>
    </xf>
    <xf numFmtId="178" fontId="15" fillId="0" borderId="13" xfId="0" applyNumberFormat="1" applyFont="1" applyFill="1" applyBorder="1" applyAlignment="1" applyProtection="1">
      <alignment horizontal="right" vertical="center"/>
    </xf>
    <xf numFmtId="49" fontId="8" fillId="0" borderId="6" xfId="1" applyNumberFormat="1" applyFont="1" applyBorder="1" applyAlignment="1" applyProtection="1">
      <alignment horizontal="left" vertical="center"/>
    </xf>
    <xf numFmtId="177" fontId="4" fillId="0" borderId="9" xfId="0" applyNumberFormat="1" applyFont="1" applyBorder="1" applyAlignment="1" applyProtection="1">
      <alignment horizontal="right"/>
    </xf>
    <xf numFmtId="178" fontId="17" fillId="0" borderId="16" xfId="0" applyNumberFormat="1" applyFont="1" applyFill="1" applyBorder="1" applyAlignment="1" applyProtection="1">
      <alignment horizontal="right" vertical="center"/>
    </xf>
    <xf numFmtId="178" fontId="16" fillId="0" borderId="16" xfId="0" applyNumberFormat="1" applyFont="1" applyFill="1" applyBorder="1" applyAlignment="1" applyProtection="1">
      <alignment horizontal="right" vertical="center"/>
    </xf>
    <xf numFmtId="178" fontId="16" fillId="0" borderId="16" xfId="0" applyNumberFormat="1" applyFont="1" applyBorder="1" applyAlignment="1" applyProtection="1">
      <alignment horizontal="right" vertical="center"/>
    </xf>
    <xf numFmtId="178" fontId="17" fillId="0" borderId="17" xfId="0" applyNumberFormat="1" applyFont="1" applyFill="1" applyBorder="1" applyAlignment="1" applyProtection="1">
      <alignment horizontal="right" vertical="center"/>
    </xf>
    <xf numFmtId="177" fontId="1" fillId="0" borderId="0" xfId="0" applyNumberFormat="1" applyFont="1" applyAlignment="1" applyProtection="1">
      <alignment vertical="center"/>
    </xf>
    <xf numFmtId="177" fontId="11" fillId="0" borderId="0" xfId="0" applyNumberFormat="1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177" fontId="4" fillId="0" borderId="0" xfId="0" applyNumberFormat="1" applyFont="1" applyBorder="1" applyAlignment="1" applyProtection="1"/>
    <xf numFmtId="177" fontId="4" fillId="0" borderId="0" xfId="0" applyNumberFormat="1" applyFont="1" applyAlignment="1" applyProtection="1"/>
    <xf numFmtId="177" fontId="13" fillId="0" borderId="0" xfId="0" applyNumberFormat="1" applyFont="1" applyBorder="1" applyAlignment="1" applyProtection="1">
      <alignment horizontal="right"/>
    </xf>
    <xf numFmtId="177" fontId="4" fillId="0" borderId="1" xfId="0" applyNumberFormat="1" applyFont="1" applyBorder="1" applyAlignment="1" applyProtection="1">
      <alignment horizontal="distributed" vertical="center" wrapText="1" justifyLastLine="1"/>
    </xf>
    <xf numFmtId="177" fontId="4" fillId="0" borderId="1" xfId="0" applyNumberFormat="1" applyFont="1" applyBorder="1" applyAlignment="1" applyProtection="1">
      <alignment horizontal="distributed" vertical="center" justifyLastLine="1"/>
    </xf>
    <xf numFmtId="177" fontId="4" fillId="0" borderId="1" xfId="0" applyNumberFormat="1" applyFont="1" applyFill="1" applyBorder="1" applyAlignment="1" applyProtection="1">
      <alignment horizontal="distributed" vertical="center" wrapText="1" justifyLastLine="1"/>
    </xf>
    <xf numFmtId="177" fontId="4" fillId="0" borderId="7" xfId="0" applyNumberFormat="1" applyFont="1" applyBorder="1" applyAlignment="1" applyProtection="1">
      <alignment horizontal="distributed" vertical="center" justifyLastLine="1"/>
    </xf>
    <xf numFmtId="177" fontId="4" fillId="0" borderId="8" xfId="0" applyNumberFormat="1" applyFont="1" applyBorder="1" applyAlignment="1" applyProtection="1"/>
    <xf numFmtId="183" fontId="13" fillId="0" borderId="12" xfId="0" applyNumberFormat="1" applyFont="1" applyFill="1" applyBorder="1" applyAlignment="1" applyProtection="1">
      <alignment horizontal="right"/>
    </xf>
    <xf numFmtId="183" fontId="13" fillId="0" borderId="12" xfId="0" applyNumberFormat="1" applyFont="1" applyFill="1" applyBorder="1" applyAlignment="1" applyProtection="1"/>
    <xf numFmtId="183" fontId="13" fillId="0" borderId="13" xfId="0" applyNumberFormat="1" applyFont="1" applyFill="1" applyBorder="1" applyAlignment="1" applyProtection="1"/>
    <xf numFmtId="183" fontId="15" fillId="0" borderId="12" xfId="0" applyNumberFormat="1" applyFont="1" applyFill="1" applyBorder="1" applyAlignment="1" applyProtection="1">
      <alignment horizontal="right"/>
    </xf>
    <xf numFmtId="183" fontId="13" fillId="0" borderId="12" xfId="0" applyNumberFormat="1" applyFont="1" applyBorder="1" applyAlignment="1" applyProtection="1"/>
    <xf numFmtId="183" fontId="15" fillId="0" borderId="12" xfId="0" applyNumberFormat="1" applyFont="1" applyFill="1" applyBorder="1" applyAlignment="1" applyProtection="1"/>
    <xf numFmtId="183" fontId="13" fillId="0" borderId="13" xfId="0" applyNumberFormat="1" applyFont="1" applyBorder="1" applyAlignment="1" applyProtection="1"/>
    <xf numFmtId="177" fontId="4" fillId="0" borderId="14" xfId="0" applyNumberFormat="1" applyFont="1" applyBorder="1" applyAlignment="1" applyProtection="1">
      <alignment horizontal="distributed"/>
    </xf>
    <xf numFmtId="177" fontId="4" fillId="0" borderId="15" xfId="0" applyNumberFormat="1" applyFont="1" applyBorder="1" applyAlignment="1" applyProtection="1">
      <alignment horizontal="right"/>
    </xf>
    <xf numFmtId="183" fontId="13" fillId="0" borderId="2" xfId="0" applyNumberFormat="1" applyFont="1" applyFill="1" applyBorder="1" applyAlignment="1" applyProtection="1">
      <alignment horizontal="right"/>
    </xf>
    <xf numFmtId="183" fontId="13" fillId="0" borderId="2" xfId="0" applyNumberFormat="1" applyFont="1" applyFill="1" applyBorder="1" applyAlignment="1" applyProtection="1"/>
    <xf numFmtId="183" fontId="13" fillId="0" borderId="4" xfId="0" applyNumberFormat="1" applyFont="1" applyFill="1" applyBorder="1" applyAlignment="1" applyProtection="1"/>
    <xf numFmtId="183" fontId="15" fillId="0" borderId="2" xfId="0" applyNumberFormat="1" applyFont="1" applyFill="1" applyBorder="1" applyAlignment="1" applyProtection="1">
      <alignment horizontal="right"/>
    </xf>
    <xf numFmtId="183" fontId="13" fillId="0" borderId="2" xfId="0" applyNumberFormat="1" applyFont="1" applyBorder="1" applyAlignment="1" applyProtection="1"/>
    <xf numFmtId="183" fontId="13" fillId="0" borderId="4" xfId="0" applyNumberFormat="1" applyFont="1" applyBorder="1" applyAlignment="1" applyProtection="1"/>
    <xf numFmtId="177" fontId="4" fillId="0" borderId="6" xfId="0" applyNumberFormat="1" applyFont="1" applyBorder="1" applyAlignment="1" applyProtection="1">
      <alignment horizontal="distributed"/>
    </xf>
    <xf numFmtId="183" fontId="13" fillId="0" borderId="16" xfId="0" applyNumberFormat="1" applyFont="1" applyFill="1" applyBorder="1" applyAlignment="1" applyProtection="1">
      <alignment horizontal="right"/>
    </xf>
    <xf numFmtId="184" fontId="13" fillId="0" borderId="16" xfId="0" applyNumberFormat="1" applyFont="1" applyFill="1" applyBorder="1" applyAlignment="1" applyProtection="1">
      <alignment horizontal="right"/>
    </xf>
    <xf numFmtId="183" fontId="13" fillId="0" borderId="16" xfId="0" applyNumberFormat="1" applyFont="1" applyFill="1" applyBorder="1" applyAlignment="1" applyProtection="1"/>
    <xf numFmtId="184" fontId="13" fillId="0" borderId="17" xfId="0" applyNumberFormat="1" applyFont="1" applyFill="1" applyBorder="1" applyAlignment="1" applyProtection="1"/>
    <xf numFmtId="183" fontId="15" fillId="0" borderId="16" xfId="0" applyNumberFormat="1" applyFont="1" applyFill="1" applyBorder="1" applyAlignment="1" applyProtection="1">
      <alignment horizontal="right"/>
    </xf>
    <xf numFmtId="183" fontId="13" fillId="0" borderId="16" xfId="0" applyNumberFormat="1" applyFont="1" applyBorder="1" applyAlignment="1" applyProtection="1"/>
    <xf numFmtId="183" fontId="15" fillId="0" borderId="16" xfId="0" applyNumberFormat="1" applyFont="1" applyFill="1" applyBorder="1" applyAlignment="1" applyProtection="1"/>
    <xf numFmtId="183" fontId="13" fillId="0" borderId="17" xfId="0" applyNumberFormat="1" applyFont="1" applyBorder="1" applyAlignment="1" applyProtection="1"/>
    <xf numFmtId="177" fontId="9" fillId="0" borderId="0" xfId="0" applyNumberFormat="1" applyFont="1" applyBorder="1" applyAlignment="1" applyProtection="1"/>
    <xf numFmtId="177" fontId="9" fillId="0" borderId="0" xfId="0" applyNumberFormat="1" applyFont="1" applyAlignment="1" applyProtection="1"/>
    <xf numFmtId="177" fontId="9" fillId="0" borderId="0" xfId="0" applyNumberFormat="1" applyFont="1" applyFill="1" applyBorder="1" applyAlignment="1" applyProtection="1"/>
    <xf numFmtId="0" fontId="4" fillId="0" borderId="0" xfId="0" applyNumberFormat="1" applyFont="1" applyAlignment="1" applyProtection="1">
      <alignment vertical="center"/>
    </xf>
    <xf numFmtId="178" fontId="4" fillId="0" borderId="0" xfId="0" applyNumberFormat="1" applyFont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177" fontId="11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77" fontId="4" fillId="0" borderId="0" xfId="0" applyNumberFormat="1" applyFont="1" applyFill="1" applyAlignment="1" applyProtection="1">
      <alignment vertical="center"/>
    </xf>
    <xf numFmtId="177" fontId="4" fillId="0" borderId="0" xfId="0" applyNumberFormat="1" applyFont="1" applyFill="1" applyBorder="1" applyAlignment="1" applyProtection="1"/>
    <xf numFmtId="177" fontId="13" fillId="0" borderId="0" xfId="0" applyNumberFormat="1" applyFont="1" applyFill="1" applyBorder="1" applyAlignment="1" applyProtection="1">
      <alignment horizontal="right"/>
    </xf>
    <xf numFmtId="177" fontId="4" fillId="0" borderId="1" xfId="0" applyNumberFormat="1" applyFont="1" applyFill="1" applyBorder="1" applyAlignment="1" applyProtection="1">
      <alignment horizontal="distributed" vertical="center" justifyLastLine="1"/>
    </xf>
    <xf numFmtId="177" fontId="4" fillId="0" borderId="7" xfId="0" applyNumberFormat="1" applyFont="1" applyFill="1" applyBorder="1" applyAlignment="1" applyProtection="1">
      <alignment horizontal="distributed" vertical="center" justifyLastLine="1"/>
    </xf>
    <xf numFmtId="177" fontId="4" fillId="0" borderId="0" xfId="0" applyNumberFormat="1" applyFont="1" applyAlignment="1" applyProtection="1">
      <alignment horizontal="distributed"/>
    </xf>
    <xf numFmtId="178" fontId="16" fillId="0" borderId="12" xfId="0" applyNumberFormat="1" applyFont="1" applyFill="1" applyBorder="1" applyAlignment="1" applyProtection="1">
      <alignment horizontal="right"/>
    </xf>
    <xf numFmtId="178" fontId="16" fillId="0" borderId="13" xfId="0" applyNumberFormat="1" applyFont="1" applyFill="1" applyBorder="1" applyAlignment="1" applyProtection="1">
      <alignment horizontal="right"/>
    </xf>
    <xf numFmtId="178" fontId="18" fillId="0" borderId="12" xfId="0" applyNumberFormat="1" applyFont="1" applyFill="1" applyBorder="1" applyAlignment="1" applyProtection="1">
      <alignment horizontal="right"/>
    </xf>
    <xf numFmtId="178" fontId="4" fillId="0" borderId="12" xfId="0" applyNumberFormat="1" applyFont="1" applyFill="1" applyBorder="1" applyAlignment="1" applyProtection="1">
      <alignment horizontal="right"/>
    </xf>
    <xf numFmtId="178" fontId="4" fillId="0" borderId="12" xfId="0" applyNumberFormat="1" applyFont="1" applyBorder="1" applyAlignment="1" applyProtection="1">
      <alignment horizontal="right"/>
    </xf>
    <xf numFmtId="178" fontId="4" fillId="0" borderId="13" xfId="0" applyNumberFormat="1" applyFont="1" applyBorder="1" applyAlignment="1" applyProtection="1">
      <alignment horizontal="right"/>
    </xf>
    <xf numFmtId="178" fontId="13" fillId="0" borderId="12" xfId="0" applyNumberFormat="1" applyFont="1" applyFill="1" applyBorder="1" applyAlignment="1" applyProtection="1">
      <alignment horizontal="right"/>
    </xf>
    <xf numFmtId="178" fontId="13" fillId="0" borderId="13" xfId="0" applyNumberFormat="1" applyFont="1" applyFill="1" applyBorder="1" applyAlignment="1" applyProtection="1">
      <alignment horizontal="right"/>
    </xf>
    <xf numFmtId="178" fontId="4" fillId="0" borderId="13" xfId="0" applyNumberFormat="1" applyFont="1" applyFill="1" applyBorder="1" applyAlignment="1" applyProtection="1">
      <alignment horizontal="right"/>
    </xf>
    <xf numFmtId="178" fontId="13" fillId="0" borderId="16" xfId="0" applyNumberFormat="1" applyFont="1" applyFill="1" applyBorder="1" applyAlignment="1" applyProtection="1">
      <alignment horizontal="right"/>
    </xf>
    <xf numFmtId="178" fontId="13" fillId="0" borderId="17" xfId="0" applyNumberFormat="1" applyFont="1" applyFill="1" applyBorder="1" applyAlignment="1" applyProtection="1">
      <alignment horizontal="right"/>
    </xf>
    <xf numFmtId="178" fontId="18" fillId="0" borderId="16" xfId="0" applyNumberFormat="1" applyFont="1" applyFill="1" applyBorder="1" applyAlignment="1" applyProtection="1">
      <alignment horizontal="right"/>
    </xf>
    <xf numFmtId="178" fontId="4" fillId="0" borderId="16" xfId="0" applyNumberFormat="1" applyFont="1" applyFill="1" applyBorder="1" applyAlignment="1" applyProtection="1">
      <alignment horizontal="right"/>
    </xf>
    <xf numFmtId="178" fontId="4" fillId="0" borderId="16" xfId="0" applyNumberFormat="1" applyFont="1" applyBorder="1" applyAlignment="1" applyProtection="1">
      <alignment horizontal="right"/>
    </xf>
    <xf numFmtId="178" fontId="4" fillId="0" borderId="17" xfId="0" applyNumberFormat="1" applyFont="1" applyBorder="1" applyAlignment="1" applyProtection="1">
      <alignment horizontal="right"/>
    </xf>
    <xf numFmtId="177" fontId="9" fillId="0" borderId="0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176" fontId="22" fillId="0" borderId="0" xfId="0" applyNumberFormat="1" applyFont="1" applyFill="1" applyAlignment="1" applyProtection="1"/>
    <xf numFmtId="176" fontId="10" fillId="0" borderId="0" xfId="0" applyNumberFormat="1" applyFont="1" applyFill="1" applyAlignment="1" applyProtection="1">
      <alignment horizontal="center"/>
    </xf>
    <xf numFmtId="176" fontId="4" fillId="0" borderId="0" xfId="0" applyNumberFormat="1" applyFont="1" applyFill="1" applyAlignment="1" applyProtection="1"/>
    <xf numFmtId="176" fontId="4" fillId="0" borderId="0" xfId="0" applyNumberFormat="1" applyFont="1" applyFill="1" applyBorder="1" applyAlignment="1" applyProtection="1"/>
    <xf numFmtId="176" fontId="13" fillId="0" borderId="0" xfId="0" applyNumberFormat="1" applyFont="1" applyFill="1" applyBorder="1" applyAlignment="1" applyProtection="1">
      <alignment horizontal="right"/>
    </xf>
    <xf numFmtId="176" fontId="4" fillId="0" borderId="3" xfId="0" applyNumberFormat="1" applyFont="1" applyFill="1" applyBorder="1" applyAlignment="1" applyProtection="1">
      <alignment horizontal="distributed" vertical="center" justifyLastLine="1"/>
    </xf>
    <xf numFmtId="176" fontId="4" fillId="0" borderId="5" xfId="0" applyNumberFormat="1" applyFont="1" applyFill="1" applyBorder="1" applyAlignment="1" applyProtection="1">
      <alignment horizontal="distributed" vertical="center" justifyLastLine="1"/>
    </xf>
    <xf numFmtId="176" fontId="6" fillId="0" borderId="2" xfId="0" applyNumberFormat="1" applyFont="1" applyFill="1" applyBorder="1" applyAlignment="1" applyProtection="1">
      <alignment horizontal="distributed" vertical="center" justifyLastLine="1"/>
    </xf>
    <xf numFmtId="176" fontId="6" fillId="0" borderId="1" xfId="0" applyNumberFormat="1" applyFont="1" applyFill="1" applyBorder="1" applyAlignment="1" applyProtection="1">
      <alignment horizontal="distributed" vertical="center" justifyLastLine="1"/>
    </xf>
    <xf numFmtId="176" fontId="6" fillId="0" borderId="4" xfId="0" applyNumberFormat="1" applyFont="1" applyFill="1" applyBorder="1" applyAlignment="1" applyProtection="1">
      <alignment horizontal="distributed" vertical="center" justifyLastLine="1"/>
    </xf>
    <xf numFmtId="176" fontId="13" fillId="0" borderId="0" xfId="0" applyNumberFormat="1" applyFont="1" applyFill="1" applyAlignment="1" applyProtection="1">
      <alignment horizontal="right" vertical="center"/>
    </xf>
    <xf numFmtId="176" fontId="8" fillId="0" borderId="0" xfId="0" applyNumberFormat="1" applyFont="1" applyFill="1" applyAlignment="1" applyProtection="1">
      <alignment vertical="center"/>
    </xf>
    <xf numFmtId="176" fontId="13" fillId="0" borderId="0" xfId="0" applyNumberFormat="1" applyFont="1" applyFill="1" applyAlignment="1" applyProtection="1">
      <alignment horizontal="right"/>
    </xf>
    <xf numFmtId="180" fontId="13" fillId="0" borderId="0" xfId="0" applyNumberFormat="1" applyFont="1" applyFill="1" applyAlignment="1" applyProtection="1">
      <alignment horizontal="right"/>
    </xf>
    <xf numFmtId="188" fontId="4" fillId="0" borderId="13" xfId="0" applyNumberFormat="1" applyFont="1" applyFill="1" applyBorder="1" applyAlignment="1" applyProtection="1">
      <alignment horizontal="right"/>
    </xf>
    <xf numFmtId="187" fontId="4" fillId="0" borderId="0" xfId="0" applyNumberFormat="1" applyFont="1" applyFill="1" applyBorder="1" applyAlignment="1" applyProtection="1"/>
    <xf numFmtId="176" fontId="13" fillId="0" borderId="8" xfId="0" applyNumberFormat="1" applyFont="1" applyBorder="1" applyAlignment="1" applyProtection="1">
      <alignment horizontal="right"/>
    </xf>
    <xf numFmtId="176" fontId="13" fillId="0" borderId="0" xfId="0" applyNumberFormat="1" applyFont="1" applyAlignment="1" applyProtection="1">
      <alignment horizontal="right"/>
    </xf>
    <xf numFmtId="179" fontId="4" fillId="0" borderId="13" xfId="0" applyNumberFormat="1" applyFont="1" applyFill="1" applyBorder="1" applyAlignment="1" applyProtection="1"/>
    <xf numFmtId="176" fontId="13" fillId="0" borderId="6" xfId="0" applyNumberFormat="1" applyFont="1" applyFill="1" applyBorder="1" applyAlignment="1" applyProtection="1">
      <alignment horizontal="right"/>
    </xf>
    <xf numFmtId="176" fontId="13" fillId="0" borderId="6" xfId="0" applyNumberFormat="1" applyFont="1" applyBorder="1" applyAlignment="1" applyProtection="1">
      <alignment horizontal="right"/>
    </xf>
    <xf numFmtId="176" fontId="13" fillId="0" borderId="9" xfId="0" applyNumberFormat="1" applyFont="1" applyBorder="1" applyAlignment="1" applyProtection="1">
      <alignment horizontal="right"/>
    </xf>
    <xf numFmtId="176" fontId="9" fillId="0" borderId="0" xfId="0" applyNumberFormat="1" applyFont="1" applyFill="1" applyBorder="1" applyAlignment="1" applyProtection="1"/>
    <xf numFmtId="177" fontId="4" fillId="0" borderId="0" xfId="0" applyNumberFormat="1" applyFont="1" applyBorder="1" applyAlignment="1" applyProtection="1">
      <alignment vertical="center"/>
    </xf>
    <xf numFmtId="177" fontId="9" fillId="0" borderId="0" xfId="0" applyNumberFormat="1" applyFont="1" applyAlignment="1" applyProtection="1">
      <alignment horizontal="center"/>
    </xf>
    <xf numFmtId="177" fontId="9" fillId="0" borderId="0" xfId="0" applyNumberFormat="1" applyFont="1" applyBorder="1" applyAlignment="1" applyProtection="1">
      <alignment vertical="center"/>
    </xf>
    <xf numFmtId="177" fontId="9" fillId="0" borderId="0" xfId="0" applyNumberFormat="1" applyFont="1" applyAlignment="1" applyProtection="1">
      <alignment vertical="center"/>
    </xf>
    <xf numFmtId="177" fontId="4" fillId="0" borderId="7" xfId="0" applyNumberFormat="1" applyFont="1" applyBorder="1" applyAlignment="1" applyProtection="1">
      <alignment horizontal="centerContinuous" vertical="center"/>
    </xf>
    <xf numFmtId="177" fontId="4" fillId="0" borderId="18" xfId="0" applyNumberFormat="1" applyFont="1" applyBorder="1" applyAlignment="1" applyProtection="1">
      <alignment horizontal="centerContinuous" vertical="center"/>
    </xf>
    <xf numFmtId="177" fontId="4" fillId="0" borderId="19" xfId="0" applyNumberFormat="1" applyFont="1" applyBorder="1" applyAlignment="1" applyProtection="1">
      <alignment horizontal="centerContinuous" vertical="center"/>
    </xf>
    <xf numFmtId="177" fontId="4" fillId="0" borderId="20" xfId="0" applyNumberFormat="1" applyFont="1" applyBorder="1" applyAlignment="1" applyProtection="1">
      <alignment horizontal="centerContinuous" vertical="center"/>
    </xf>
    <xf numFmtId="49" fontId="13" fillId="0" borderId="8" xfId="1" applyNumberFormat="1" applyFont="1" applyFill="1" applyBorder="1" applyAlignment="1" applyProtection="1">
      <alignment horizontal="left" vertical="center"/>
    </xf>
    <xf numFmtId="49" fontId="4" fillId="0" borderId="8" xfId="1" applyNumberFormat="1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/>
    </xf>
    <xf numFmtId="49" fontId="8" fillId="0" borderId="8" xfId="1" applyNumberFormat="1" applyFont="1" applyFill="1" applyBorder="1" applyAlignment="1" applyProtection="1">
      <alignment horizontal="left" vertical="center"/>
    </xf>
    <xf numFmtId="178" fontId="16" fillId="0" borderId="13" xfId="0" applyNumberFormat="1" applyFont="1" applyFill="1" applyBorder="1" applyAlignment="1" applyProtection="1">
      <alignment vertical="center"/>
    </xf>
    <xf numFmtId="49" fontId="13" fillId="0" borderId="0" xfId="0" applyNumberFormat="1" applyFont="1" applyBorder="1" applyAlignment="1" applyProtection="1">
      <alignment vertical="center"/>
    </xf>
    <xf numFmtId="178" fontId="13" fillId="0" borderId="13" xfId="0" applyNumberFormat="1" applyFont="1" applyFill="1" applyBorder="1" applyAlignment="1" applyProtection="1">
      <alignment vertical="center"/>
    </xf>
    <xf numFmtId="178" fontId="13" fillId="0" borderId="8" xfId="0" applyNumberFormat="1" applyFont="1" applyFill="1" applyBorder="1" applyAlignment="1" applyProtection="1">
      <alignment horizontal="right" vertical="center"/>
    </xf>
    <xf numFmtId="177" fontId="13" fillId="0" borderId="8" xfId="0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Alignment="1" applyProtection="1">
      <alignment horizontal="right" vertical="center"/>
    </xf>
    <xf numFmtId="177" fontId="13" fillId="0" borderId="8" xfId="0" applyNumberFormat="1" applyFont="1" applyBorder="1" applyAlignment="1" applyProtection="1">
      <alignment horizontal="right" vertical="center"/>
    </xf>
    <xf numFmtId="177" fontId="13" fillId="0" borderId="0" xfId="0" applyNumberFormat="1" applyFont="1" applyFill="1" applyBorder="1" applyAlignment="1" applyProtection="1">
      <alignment horizontal="right" vertical="center"/>
    </xf>
    <xf numFmtId="178" fontId="13" fillId="0" borderId="0" xfId="0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Border="1" applyAlignment="1" applyProtection="1">
      <alignment horizontal="right" vertical="center"/>
    </xf>
    <xf numFmtId="49" fontId="13" fillId="0" borderId="6" xfId="0" applyNumberFormat="1" applyFont="1" applyBorder="1" applyAlignment="1" applyProtection="1">
      <alignment horizontal="center" vertical="center"/>
    </xf>
    <xf numFmtId="178" fontId="13" fillId="0" borderId="6" xfId="0" applyNumberFormat="1" applyFont="1" applyFill="1" applyBorder="1" applyAlignment="1" applyProtection="1">
      <alignment horizontal="right" vertical="center"/>
    </xf>
    <xf numFmtId="177" fontId="13" fillId="0" borderId="6" xfId="0" applyNumberFormat="1" applyFont="1" applyBorder="1" applyAlignment="1" applyProtection="1">
      <alignment horizontal="right" vertical="center"/>
    </xf>
    <xf numFmtId="178" fontId="13" fillId="0" borderId="13" xfId="0" applyNumberFormat="1" applyFont="1" applyFill="1" applyBorder="1" applyAlignment="1" applyProtection="1">
      <alignment vertical="center"/>
    </xf>
    <xf numFmtId="177" fontId="24" fillId="0" borderId="0" xfId="0" applyNumberFormat="1" applyFont="1" applyFill="1" applyAlignment="1">
      <alignment vertical="center"/>
    </xf>
    <xf numFmtId="176" fontId="9" fillId="0" borderId="22" xfId="0" applyNumberFormat="1" applyFont="1" applyFill="1" applyBorder="1" applyAlignment="1" applyProtection="1"/>
    <xf numFmtId="49" fontId="13" fillId="0" borderId="21" xfId="1" applyNumberFormat="1" applyFont="1" applyFill="1" applyBorder="1" applyAlignment="1" applyProtection="1">
      <alignment horizontal="left" vertical="center"/>
    </xf>
    <xf numFmtId="177" fontId="4" fillId="0" borderId="19" xfId="0" applyNumberFormat="1" applyFont="1" applyFill="1" applyBorder="1" applyAlignment="1" applyProtection="1">
      <alignment horizontal="center"/>
    </xf>
    <xf numFmtId="181" fontId="13" fillId="0" borderId="12" xfId="0" applyNumberFormat="1" applyFont="1" applyFill="1" applyBorder="1" applyAlignment="1" applyProtection="1">
      <alignment horizontal="right" vertical="center"/>
    </xf>
    <xf numFmtId="178" fontId="13" fillId="0" borderId="13" xfId="0" applyNumberFormat="1" applyFont="1" applyFill="1" applyBorder="1" applyAlignment="1" applyProtection="1">
      <alignment horizontal="right"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177" fontId="4" fillId="0" borderId="8" xfId="0" applyNumberFormat="1" applyFont="1" applyFill="1" applyBorder="1" applyAlignment="1" applyProtection="1">
      <alignment horizontal="center"/>
    </xf>
    <xf numFmtId="177" fontId="4" fillId="0" borderId="8" xfId="0" applyNumberFormat="1" applyFont="1" applyFill="1" applyBorder="1" applyAlignment="1" applyProtection="1">
      <alignment horizontal="right"/>
    </xf>
    <xf numFmtId="49" fontId="13" fillId="0" borderId="0" xfId="1" applyNumberFormat="1" applyFont="1" applyFill="1" applyBorder="1" applyAlignment="1" applyProtection="1">
      <alignment horizontal="left" vertical="center"/>
    </xf>
    <xf numFmtId="49" fontId="8" fillId="0" borderId="6" xfId="1" applyNumberFormat="1" applyFont="1" applyFill="1" applyBorder="1" applyAlignment="1" applyProtection="1">
      <alignment horizontal="left" vertical="center"/>
    </xf>
    <xf numFmtId="177" fontId="4" fillId="0" borderId="9" xfId="0" applyNumberFormat="1" applyFont="1" applyFill="1" applyBorder="1" applyAlignment="1" applyProtection="1">
      <alignment horizontal="right"/>
      <protection locked="0"/>
    </xf>
    <xf numFmtId="178" fontId="16" fillId="0" borderId="17" xfId="0" applyNumberFormat="1" applyFont="1" applyFill="1" applyBorder="1" applyAlignment="1" applyProtection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right"/>
    </xf>
    <xf numFmtId="49" fontId="13" fillId="0" borderId="21" xfId="1" applyNumberFormat="1" applyFont="1" applyFill="1" applyBorder="1" applyAlignment="1">
      <alignment horizontal="left" vertical="center"/>
    </xf>
    <xf numFmtId="182" fontId="4" fillId="0" borderId="19" xfId="0" applyNumberFormat="1" applyFont="1" applyFill="1" applyBorder="1" applyAlignment="1">
      <alignment horizontal="center"/>
    </xf>
    <xf numFmtId="182" fontId="13" fillId="0" borderId="12" xfId="0" applyNumberFormat="1" applyFont="1" applyFill="1" applyBorder="1" applyAlignment="1">
      <alignment horizontal="right" vertical="center"/>
    </xf>
    <xf numFmtId="182" fontId="13" fillId="0" borderId="13" xfId="0" applyNumberFormat="1" applyFont="1" applyFill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left" vertical="center"/>
    </xf>
    <xf numFmtId="182" fontId="4" fillId="0" borderId="8" xfId="0" applyNumberFormat="1" applyFont="1" applyFill="1" applyBorder="1" applyAlignment="1">
      <alignment horizontal="center"/>
    </xf>
    <xf numFmtId="182" fontId="4" fillId="0" borderId="8" xfId="0" applyNumberFormat="1" applyFont="1" applyFill="1" applyBorder="1" applyAlignment="1"/>
    <xf numFmtId="49" fontId="13" fillId="0" borderId="0" xfId="1" applyNumberFormat="1" applyFont="1" applyFill="1" applyBorder="1" applyAlignment="1">
      <alignment horizontal="left" vertical="center"/>
    </xf>
    <xf numFmtId="182" fontId="16" fillId="0" borderId="12" xfId="0" applyNumberFormat="1" applyFont="1" applyFill="1" applyBorder="1" applyAlignment="1">
      <alignment horizontal="right" vertical="center"/>
    </xf>
    <xf numFmtId="182" fontId="16" fillId="0" borderId="13" xfId="0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left" vertical="center"/>
    </xf>
    <xf numFmtId="182" fontId="4" fillId="0" borderId="9" xfId="0" applyNumberFormat="1" applyFont="1" applyFill="1" applyBorder="1" applyAlignment="1" applyProtection="1">
      <protection locked="0"/>
    </xf>
    <xf numFmtId="182" fontId="16" fillId="0" borderId="16" xfId="0" applyNumberFormat="1" applyFont="1" applyFill="1" applyBorder="1" applyAlignment="1" applyProtection="1">
      <alignment horizontal="right" vertical="center"/>
    </xf>
    <xf numFmtId="182" fontId="16" fillId="0" borderId="17" xfId="0" applyNumberFormat="1" applyFont="1" applyFill="1" applyBorder="1" applyAlignment="1" applyProtection="1">
      <alignment horizontal="right" vertical="center"/>
    </xf>
    <xf numFmtId="178" fontId="25" fillId="0" borderId="12" xfId="0" applyNumberFormat="1" applyFont="1" applyFill="1" applyBorder="1" applyAlignment="1" applyProtection="1">
      <alignment horizontal="right" vertical="center"/>
    </xf>
    <xf numFmtId="178" fontId="26" fillId="0" borderId="16" xfId="0" applyNumberFormat="1" applyFont="1" applyFill="1" applyBorder="1" applyAlignment="1" applyProtection="1">
      <alignment horizontal="right" vertical="center"/>
    </xf>
    <xf numFmtId="178" fontId="25" fillId="0" borderId="13" xfId="0" applyNumberFormat="1" applyFont="1" applyFill="1" applyBorder="1" applyAlignment="1" applyProtection="1">
      <alignment horizontal="right" vertical="center"/>
    </xf>
    <xf numFmtId="178" fontId="13" fillId="0" borderId="13" xfId="0" applyNumberFormat="1" applyFont="1" applyFill="1" applyBorder="1" applyAlignment="1" applyProtection="1">
      <alignment vertical="center"/>
    </xf>
    <xf numFmtId="178" fontId="16" fillId="0" borderId="8" xfId="0" applyNumberFormat="1" applyFont="1" applyFill="1" applyBorder="1" applyAlignment="1" applyProtection="1">
      <alignment horizontal="right" vertical="center"/>
      <protection locked="0"/>
    </xf>
    <xf numFmtId="177" fontId="16" fillId="0" borderId="8" xfId="0" applyNumberFormat="1" applyFont="1" applyFill="1" applyBorder="1" applyAlignment="1" applyProtection="1">
      <alignment horizontal="right" vertical="center"/>
      <protection locked="0"/>
    </xf>
    <xf numFmtId="178" fontId="13" fillId="0" borderId="8" xfId="0" applyNumberFormat="1" applyFont="1" applyFill="1" applyBorder="1" applyAlignment="1" applyProtection="1">
      <alignment horizontal="right" vertical="center"/>
      <protection locked="0"/>
    </xf>
    <xf numFmtId="178" fontId="13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1" fillId="0" borderId="6" xfId="0" applyFont="1" applyFill="1" applyBorder="1" applyAlignment="1" applyProtection="1">
      <alignment horizontal="right" vertical="center"/>
      <protection locked="0"/>
    </xf>
    <xf numFmtId="178" fontId="16" fillId="0" borderId="13" xfId="0" applyNumberFormat="1" applyFont="1" applyFill="1" applyBorder="1" applyAlignment="1" applyProtection="1">
      <alignment vertical="center"/>
      <protection locked="0"/>
    </xf>
    <xf numFmtId="178" fontId="13" fillId="0" borderId="13" xfId="0" applyNumberFormat="1" applyFont="1" applyFill="1" applyBorder="1" applyAlignment="1" applyProtection="1">
      <alignment vertical="center"/>
      <protection locked="0"/>
    </xf>
    <xf numFmtId="178" fontId="13" fillId="0" borderId="17" xfId="0" applyNumberFormat="1" applyFont="1" applyFill="1" applyBorder="1" applyAlignment="1" applyProtection="1">
      <alignment vertical="center"/>
      <protection locked="0"/>
    </xf>
    <xf numFmtId="178" fontId="13" fillId="0" borderId="6" xfId="0" applyNumberFormat="1" applyFont="1" applyFill="1" applyBorder="1" applyAlignment="1" applyProtection="1">
      <alignment horizontal="right" vertical="center"/>
      <protection locked="0"/>
    </xf>
    <xf numFmtId="177" fontId="13" fillId="0" borderId="0" xfId="0" applyNumberFormat="1" applyFont="1" applyFill="1" applyAlignment="1" applyProtection="1">
      <alignment horizontal="right" vertical="center"/>
      <protection locked="0"/>
    </xf>
    <xf numFmtId="0" fontId="13" fillId="0" borderId="13" xfId="0" applyNumberFormat="1" applyFont="1" applyFill="1" applyBorder="1" applyAlignment="1" applyProtection="1">
      <alignment vertical="center"/>
      <protection locked="0"/>
    </xf>
    <xf numFmtId="185" fontId="13" fillId="0" borderId="8" xfId="0" applyNumberFormat="1" applyFont="1" applyFill="1" applyBorder="1" applyAlignment="1" applyProtection="1">
      <alignment horizontal="right" vertical="center"/>
    </xf>
    <xf numFmtId="178" fontId="13" fillId="0" borderId="26" xfId="0" applyNumberFormat="1" applyFont="1" applyFill="1" applyBorder="1" applyAlignment="1" applyProtection="1">
      <alignment vertical="center"/>
    </xf>
    <xf numFmtId="185" fontId="13" fillId="0" borderId="19" xfId="0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Fill="1" applyAlignment="1" applyProtection="1">
      <alignment horizontal="right" vertical="center"/>
    </xf>
    <xf numFmtId="186" fontId="13" fillId="0" borderId="13" xfId="0" applyNumberFormat="1" applyFont="1" applyFill="1" applyBorder="1" applyAlignment="1" applyProtection="1">
      <alignment vertical="center"/>
    </xf>
    <xf numFmtId="177" fontId="9" fillId="0" borderId="0" xfId="0" applyNumberFormat="1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27" fillId="0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22" fillId="0" borderId="0" xfId="0" applyNumberFormat="1" applyFont="1" applyAlignment="1" applyProtection="1"/>
    <xf numFmtId="0" fontId="22" fillId="0" borderId="0" xfId="0" applyFont="1" applyAlignment="1" applyProtection="1"/>
    <xf numFmtId="178" fontId="13" fillId="0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178" fontId="13" fillId="0" borderId="13" xfId="0" applyNumberFormat="1" applyFont="1" applyFill="1" applyBorder="1" applyAlignment="1" applyProtection="1">
      <alignment vertical="center"/>
    </xf>
    <xf numFmtId="178" fontId="13" fillId="0" borderId="17" xfId="0" applyNumberFormat="1" applyFont="1" applyFill="1" applyBorder="1" applyAlignment="1" applyProtection="1">
      <alignment vertical="center"/>
    </xf>
    <xf numFmtId="178" fontId="13" fillId="0" borderId="13" xfId="0" applyNumberFormat="1" applyFont="1" applyFill="1" applyBorder="1" applyAlignment="1" applyProtection="1">
      <alignment horizontal="center" vertical="center"/>
    </xf>
    <xf numFmtId="178" fontId="13" fillId="0" borderId="17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protection locked="0"/>
    </xf>
    <xf numFmtId="177" fontId="9" fillId="0" borderId="22" xfId="0" applyNumberFormat="1" applyFont="1" applyFill="1" applyBorder="1" applyAlignment="1" applyProtection="1">
      <protection locked="0"/>
    </xf>
    <xf numFmtId="0" fontId="0" fillId="0" borderId="22" xfId="0" applyFont="1" applyFill="1" applyBorder="1" applyAlignment="1" applyProtection="1">
      <protection locked="0"/>
    </xf>
    <xf numFmtId="177" fontId="4" fillId="0" borderId="11" xfId="0" applyNumberFormat="1" applyFont="1" applyBorder="1" applyAlignment="1" applyProtection="1">
      <alignment horizontal="distributed" vertical="center" justifyLastLine="1"/>
    </xf>
    <xf numFmtId="177" fontId="4" fillId="0" borderId="23" xfId="0" applyNumberFormat="1" applyFont="1" applyBorder="1" applyAlignment="1" applyProtection="1">
      <alignment horizontal="distributed" vertical="center" justifyLastLine="1"/>
    </xf>
    <xf numFmtId="177" fontId="4" fillId="0" borderId="22" xfId="0" applyNumberFormat="1" applyFont="1" applyBorder="1" applyAlignment="1" applyProtection="1">
      <alignment horizontal="distributed" vertical="center" wrapText="1" justifyLastLine="1"/>
    </xf>
    <xf numFmtId="177" fontId="4" fillId="0" borderId="14" xfId="0" applyNumberFormat="1" applyFont="1" applyBorder="1" applyAlignment="1" applyProtection="1">
      <alignment horizontal="distributed" vertical="center" justifyLastLine="1"/>
    </xf>
    <xf numFmtId="177" fontId="4" fillId="0" borderId="24" xfId="0" applyNumberFormat="1" applyFont="1" applyBorder="1" applyAlignment="1" applyProtection="1">
      <alignment horizontal="distributed" vertical="center" justifyLastLine="1"/>
    </xf>
    <xf numFmtId="177" fontId="4" fillId="0" borderId="5" xfId="0" applyNumberFormat="1" applyFont="1" applyFill="1" applyBorder="1" applyAlignment="1">
      <alignment horizontal="distributed" vertical="center" justifyLastLine="1"/>
    </xf>
    <xf numFmtId="177" fontId="4" fillId="0" borderId="22" xfId="0" applyNumberFormat="1" applyFont="1" applyFill="1" applyBorder="1" applyAlignment="1">
      <alignment horizontal="distributed" vertical="center" justifyLastLine="1"/>
    </xf>
    <xf numFmtId="177" fontId="4" fillId="0" borderId="7" xfId="0" applyNumberFormat="1" applyFont="1" applyFill="1" applyBorder="1" applyAlignment="1">
      <alignment horizontal="distributed" vertical="center" justifyLastLine="1"/>
    </xf>
    <xf numFmtId="177" fontId="4" fillId="0" borderId="18" xfId="0" applyNumberFormat="1" applyFont="1" applyFill="1" applyBorder="1" applyAlignment="1">
      <alignment horizontal="distributed" vertical="center" justifyLastLine="1"/>
    </xf>
    <xf numFmtId="177" fontId="4" fillId="0" borderId="25" xfId="0" applyNumberFormat="1" applyFont="1" applyFill="1" applyBorder="1" applyAlignment="1">
      <alignment horizontal="distributed" vertical="center" justifyLastLine="1"/>
    </xf>
    <xf numFmtId="177" fontId="4" fillId="0" borderId="2" xfId="0" applyNumberFormat="1" applyFont="1" applyFill="1" applyBorder="1" applyAlignment="1">
      <alignment horizontal="distributed" vertical="center" justifyLastLine="1"/>
    </xf>
    <xf numFmtId="177" fontId="13" fillId="0" borderId="26" xfId="0" applyNumberFormat="1" applyFont="1" applyFill="1" applyBorder="1" applyAlignment="1">
      <alignment horizontal="distributed" vertical="center" justifyLastLine="1"/>
    </xf>
    <xf numFmtId="177" fontId="13" fillId="0" borderId="4" xfId="0" applyNumberFormat="1" applyFont="1" applyFill="1" applyBorder="1" applyAlignment="1">
      <alignment horizontal="distributed" vertical="center" justifyLastLine="1"/>
    </xf>
    <xf numFmtId="177" fontId="13" fillId="0" borderId="25" xfId="0" applyNumberFormat="1" applyFont="1" applyFill="1" applyBorder="1" applyAlignment="1">
      <alignment horizontal="distributed" vertical="center" justifyLastLine="1"/>
    </xf>
    <xf numFmtId="177" fontId="13" fillId="0" borderId="2" xfId="0" applyNumberFormat="1" applyFont="1" applyFill="1" applyBorder="1" applyAlignment="1">
      <alignment horizontal="distributed" vertical="center" justifyLastLine="1"/>
    </xf>
    <xf numFmtId="0" fontId="0" fillId="0" borderId="27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177" fontId="4" fillId="0" borderId="25" xfId="0" applyNumberFormat="1" applyFont="1" applyFill="1" applyBorder="1" applyAlignment="1">
      <alignment horizontal="distributed" vertical="center" wrapText="1" justifyLastLine="1"/>
    </xf>
    <xf numFmtId="177" fontId="4" fillId="0" borderId="2" xfId="0" applyNumberFormat="1" applyFont="1" applyFill="1" applyBorder="1" applyAlignment="1">
      <alignment horizontal="distributed" vertical="center" wrapText="1" justifyLastLine="1"/>
    </xf>
    <xf numFmtId="177" fontId="4" fillId="0" borderId="27" xfId="0" applyNumberFormat="1" applyFont="1" applyFill="1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177" fontId="4" fillId="0" borderId="11" xfId="0" applyNumberFormat="1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23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22" xfId="0" applyNumberFormat="1" applyFont="1" applyBorder="1" applyAlignment="1">
      <alignment horizontal="distributed" vertical="center" justifyLastLine="1"/>
    </xf>
    <xf numFmtId="177" fontId="4" fillId="0" borderId="27" xfId="0" applyNumberFormat="1" applyFont="1" applyBorder="1" applyAlignment="1">
      <alignment horizontal="distributed" vertical="center" justifyLastLine="1"/>
    </xf>
    <xf numFmtId="177" fontId="4" fillId="0" borderId="14" xfId="0" applyNumberFormat="1" applyFont="1" applyBorder="1" applyAlignment="1">
      <alignment horizontal="distributed" vertical="center" justifyLastLine="1"/>
    </xf>
    <xf numFmtId="177" fontId="4" fillId="0" borderId="15" xfId="0" applyNumberFormat="1" applyFont="1" applyBorder="1" applyAlignment="1">
      <alignment horizontal="distributed" vertical="center" justifyLastLine="1"/>
    </xf>
    <xf numFmtId="177" fontId="4" fillId="0" borderId="11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distributed" vertical="center" justifyLastLine="1"/>
    </xf>
    <xf numFmtId="177" fontId="4" fillId="0" borderId="23" xfId="0" applyNumberFormat="1" applyFont="1" applyBorder="1" applyAlignment="1">
      <alignment horizontal="distributed" vertical="center" justifyLastLine="1"/>
    </xf>
    <xf numFmtId="177" fontId="4" fillId="0" borderId="3" xfId="0" applyNumberFormat="1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177" fontId="4" fillId="0" borderId="22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27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14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15" xfId="0" applyNumberFormat="1" applyFont="1" applyBorder="1" applyAlignment="1" applyProtection="1">
      <alignment horizontal="distributed" vertical="center" justifyLastLine="1"/>
      <protection locked="0"/>
    </xf>
    <xf numFmtId="177" fontId="4" fillId="0" borderId="24" xfId="0" applyNumberFormat="1" applyFont="1" applyBorder="1" applyAlignment="1" applyProtection="1">
      <alignment horizontal="center" vertical="center"/>
      <protection locked="0"/>
    </xf>
    <xf numFmtId="177" fontId="4" fillId="0" borderId="0" xfId="0" applyNumberFormat="1" applyFont="1" applyAlignment="1" applyProtection="1">
      <alignment horizontal="distributed"/>
    </xf>
    <xf numFmtId="0" fontId="4" fillId="0" borderId="0" xfId="0" applyFont="1" applyAlignment="1" applyProtection="1"/>
    <xf numFmtId="177" fontId="4" fillId="0" borderId="6" xfId="0" applyNumberFormat="1" applyFont="1" applyBorder="1" applyAlignment="1" applyProtection="1">
      <alignment horizontal="center"/>
    </xf>
    <xf numFmtId="177" fontId="4" fillId="0" borderId="0" xfId="0" applyNumberFormat="1" applyFont="1" applyBorder="1" applyAlignment="1" applyProtection="1">
      <alignment horizontal="distributed"/>
    </xf>
    <xf numFmtId="0" fontId="4" fillId="0" borderId="0" xfId="0" applyFont="1" applyBorder="1" applyAlignment="1" applyProtection="1"/>
    <xf numFmtId="0" fontId="0" fillId="0" borderId="0" xfId="0" applyAlignment="1" applyProtection="1"/>
    <xf numFmtId="177" fontId="4" fillId="0" borderId="14" xfId="0" applyNumberFormat="1" applyFont="1" applyBorder="1" applyAlignment="1" applyProtection="1">
      <alignment horizontal="center"/>
    </xf>
    <xf numFmtId="177" fontId="4" fillId="0" borderId="10" xfId="0" applyNumberFormat="1" applyFont="1" applyBorder="1" applyAlignment="1" applyProtection="1">
      <alignment horizontal="distributed" vertical="center" justifyLastLine="1"/>
    </xf>
    <xf numFmtId="177" fontId="4" fillId="0" borderId="22" xfId="0" applyNumberFormat="1" applyFont="1" applyBorder="1" applyAlignment="1" applyProtection="1">
      <alignment horizontal="distributed" vertical="center" justifyLastLine="1"/>
    </xf>
    <xf numFmtId="0" fontId="0" fillId="0" borderId="22" xfId="0" applyBorder="1" applyProtection="1"/>
    <xf numFmtId="0" fontId="0" fillId="0" borderId="27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0" xfId="0" applyProtection="1"/>
    <xf numFmtId="177" fontId="4" fillId="0" borderId="18" xfId="0" applyNumberFormat="1" applyFont="1" applyBorder="1" applyAlignment="1" applyProtection="1">
      <alignment horizontal="distributed" vertical="center" justifyLastLine="1"/>
    </xf>
    <xf numFmtId="177" fontId="4" fillId="0" borderId="1" xfId="0" applyNumberFormat="1" applyFont="1" applyBorder="1" applyAlignment="1" applyProtection="1">
      <alignment horizontal="distributed" vertical="center" justifyLastLine="1"/>
    </xf>
    <xf numFmtId="177" fontId="4" fillId="0" borderId="21" xfId="0" applyNumberFormat="1" applyFont="1" applyBorder="1" applyAlignment="1" applyProtection="1">
      <alignment horizontal="distributed"/>
    </xf>
    <xf numFmtId="0" fontId="0" fillId="0" borderId="21" xfId="0" applyBorder="1" applyProtection="1"/>
    <xf numFmtId="177" fontId="4" fillId="0" borderId="28" xfId="0" applyNumberFormat="1" applyFont="1" applyBorder="1" applyAlignment="1" applyProtection="1">
      <alignment horizontal="center"/>
    </xf>
    <xf numFmtId="177" fontId="4" fillId="0" borderId="11" xfId="0" applyNumberFormat="1" applyFont="1" applyFill="1" applyBorder="1" applyAlignment="1" applyProtection="1">
      <alignment horizontal="distributed" vertical="center" justifyLastLine="1"/>
    </xf>
    <xf numFmtId="177" fontId="4" fillId="0" borderId="23" xfId="0" applyNumberFormat="1" applyFont="1" applyFill="1" applyBorder="1" applyAlignment="1" applyProtection="1">
      <alignment horizontal="distributed" vertical="center" justifyLastLine="1"/>
    </xf>
    <xf numFmtId="177" fontId="4" fillId="0" borderId="24" xfId="0" applyNumberFormat="1" applyFont="1" applyFill="1" applyBorder="1" applyAlignment="1" applyProtection="1">
      <alignment horizontal="distributed" vertical="center" justifyLastLine="1"/>
    </xf>
    <xf numFmtId="0" fontId="1" fillId="0" borderId="23" xfId="0" applyFont="1" applyBorder="1" applyAlignment="1" applyProtection="1">
      <alignment horizontal="distributed" vertical="center" justifyLastLine="1"/>
    </xf>
    <xf numFmtId="177" fontId="4" fillId="0" borderId="20" xfId="0" applyNumberFormat="1" applyFont="1" applyFill="1" applyBorder="1" applyAlignment="1" applyProtection="1">
      <alignment horizontal="distributed" vertical="center" justifyLastLine="1"/>
    </xf>
    <xf numFmtId="176" fontId="4" fillId="0" borderId="24" xfId="0" applyNumberFormat="1" applyFont="1" applyFill="1" applyBorder="1" applyAlignment="1" applyProtection="1">
      <alignment horizontal="distributed" vertical="center" justifyLastLine="1"/>
    </xf>
    <xf numFmtId="176" fontId="4" fillId="0" borderId="10" xfId="0" applyNumberFormat="1" applyFont="1" applyBorder="1" applyAlignment="1" applyProtection="1">
      <alignment horizontal="distributed" vertical="center" justifyLastLine="1"/>
    </xf>
    <xf numFmtId="176" fontId="4" fillId="0" borderId="18" xfId="0" applyNumberFormat="1" applyFont="1" applyBorder="1" applyAlignment="1" applyProtection="1">
      <alignment horizontal="distributed" vertical="center" justifyLastLine="1"/>
    </xf>
    <xf numFmtId="176" fontId="4" fillId="0" borderId="1" xfId="0" applyNumberFormat="1" applyFont="1" applyBorder="1" applyAlignment="1" applyProtection="1">
      <alignment horizontal="distributed" vertical="center" justifyLastLine="1"/>
    </xf>
    <xf numFmtId="176" fontId="4" fillId="0" borderId="10" xfId="0" applyNumberFormat="1" applyFont="1" applyFill="1" applyBorder="1" applyAlignment="1" applyProtection="1">
      <alignment horizontal="distributed" vertical="center" justifyLastLine="1"/>
    </xf>
    <xf numFmtId="176" fontId="16" fillId="0" borderId="21" xfId="0" applyNumberFormat="1" applyFont="1" applyFill="1" applyBorder="1" applyAlignment="1" applyProtection="1">
      <alignment horizontal="center" vertical="center"/>
    </xf>
    <xf numFmtId="176" fontId="16" fillId="0" borderId="0" xfId="0" applyNumberFormat="1" applyFont="1" applyFill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29</xdr:row>
      <xdr:rowOff>0</xdr:rowOff>
    </xdr:from>
    <xdr:to>
      <xdr:col>8</xdr:col>
      <xdr:colOff>9525</xdr:colOff>
      <xdr:row>30</xdr:row>
      <xdr:rowOff>38100</xdr:rowOff>
    </xdr:to>
    <xdr:sp macro="" textlink="">
      <xdr:nvSpPr>
        <xdr:cNvPr id="3238" name="Text Box 1"/>
        <xdr:cNvSpPr txBox="1">
          <a:spLocks noChangeArrowheads="1"/>
        </xdr:cNvSpPr>
      </xdr:nvSpPr>
      <xdr:spPr bwMode="auto">
        <a:xfrm>
          <a:off x="4219575" y="421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36</xdr:row>
      <xdr:rowOff>66675</xdr:rowOff>
    </xdr:from>
    <xdr:to>
      <xdr:col>8</xdr:col>
      <xdr:colOff>9525</xdr:colOff>
      <xdr:row>37</xdr:row>
      <xdr:rowOff>104775</xdr:rowOff>
    </xdr:to>
    <xdr:sp macro="" textlink="">
      <xdr:nvSpPr>
        <xdr:cNvPr id="3239" name="Text Box 2"/>
        <xdr:cNvSpPr txBox="1">
          <a:spLocks noChangeArrowheads="1"/>
        </xdr:cNvSpPr>
      </xdr:nvSpPr>
      <xdr:spPr bwMode="auto">
        <a:xfrm>
          <a:off x="4219575" y="4629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55</xdr:row>
      <xdr:rowOff>66675</xdr:rowOff>
    </xdr:from>
    <xdr:to>
      <xdr:col>8</xdr:col>
      <xdr:colOff>9525</xdr:colOff>
      <xdr:row>56</xdr:row>
      <xdr:rowOff>123825</xdr:rowOff>
    </xdr:to>
    <xdr:sp macro="" textlink="">
      <xdr:nvSpPr>
        <xdr:cNvPr id="3240" name="Text Box 3"/>
        <xdr:cNvSpPr txBox="1">
          <a:spLocks noChangeArrowheads="1"/>
        </xdr:cNvSpPr>
      </xdr:nvSpPr>
      <xdr:spPr bwMode="auto">
        <a:xfrm>
          <a:off x="4219575" y="79533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28</xdr:row>
      <xdr:rowOff>0</xdr:rowOff>
    </xdr:from>
    <xdr:to>
      <xdr:col>8</xdr:col>
      <xdr:colOff>9525</xdr:colOff>
      <xdr:row>29</xdr:row>
      <xdr:rowOff>38100</xdr:rowOff>
    </xdr:to>
    <xdr:sp macro="" textlink="">
      <xdr:nvSpPr>
        <xdr:cNvPr id="3241" name="Text Box 5"/>
        <xdr:cNvSpPr txBox="1">
          <a:spLocks noChangeArrowheads="1"/>
        </xdr:cNvSpPr>
      </xdr:nvSpPr>
      <xdr:spPr bwMode="auto">
        <a:xfrm>
          <a:off x="4219575" y="404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40</xdr:row>
      <xdr:rowOff>66675</xdr:rowOff>
    </xdr:from>
    <xdr:to>
      <xdr:col>8</xdr:col>
      <xdr:colOff>9525</xdr:colOff>
      <xdr:row>41</xdr:row>
      <xdr:rowOff>123825</xdr:rowOff>
    </xdr:to>
    <xdr:sp macro="" textlink="">
      <xdr:nvSpPr>
        <xdr:cNvPr id="3242" name="Text Box 2"/>
        <xdr:cNvSpPr txBox="1">
          <a:spLocks noChangeArrowheads="1"/>
        </xdr:cNvSpPr>
      </xdr:nvSpPr>
      <xdr:spPr bwMode="auto">
        <a:xfrm>
          <a:off x="4219575" y="5353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58</xdr:row>
      <xdr:rowOff>66675</xdr:rowOff>
    </xdr:from>
    <xdr:to>
      <xdr:col>8</xdr:col>
      <xdr:colOff>9525</xdr:colOff>
      <xdr:row>59</xdr:row>
      <xdr:rowOff>66675</xdr:rowOff>
    </xdr:to>
    <xdr:sp macro="" textlink="">
      <xdr:nvSpPr>
        <xdr:cNvPr id="3243" name="Text Box 3"/>
        <xdr:cNvSpPr txBox="1">
          <a:spLocks noChangeArrowheads="1"/>
        </xdr:cNvSpPr>
      </xdr:nvSpPr>
      <xdr:spPr bwMode="auto">
        <a:xfrm>
          <a:off x="4219575" y="84391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61</xdr:row>
      <xdr:rowOff>19050</xdr:rowOff>
    </xdr:from>
    <xdr:to>
      <xdr:col>5</xdr:col>
      <xdr:colOff>238125</xdr:colOff>
      <xdr:row>63</xdr:row>
      <xdr:rowOff>133350</xdr:rowOff>
    </xdr:to>
    <xdr:sp macro="" textlink="">
      <xdr:nvSpPr>
        <xdr:cNvPr id="3244" name="AutoShape 4"/>
        <xdr:cNvSpPr>
          <a:spLocks/>
        </xdr:cNvSpPr>
      </xdr:nvSpPr>
      <xdr:spPr bwMode="auto">
        <a:xfrm>
          <a:off x="2952750" y="8934450"/>
          <a:ext cx="28575" cy="438150"/>
        </a:xfrm>
        <a:prstGeom prst="rightBrace">
          <a:avLst>
            <a:gd name="adj1" fmla="val 12777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552450</xdr:colOff>
      <xdr:row>28</xdr:row>
      <xdr:rowOff>0</xdr:rowOff>
    </xdr:from>
    <xdr:to>
      <xdr:col>8</xdr:col>
      <xdr:colOff>9525</xdr:colOff>
      <xdr:row>29</xdr:row>
      <xdr:rowOff>38100</xdr:rowOff>
    </xdr:to>
    <xdr:sp macro="" textlink="">
      <xdr:nvSpPr>
        <xdr:cNvPr id="3245" name="Text Box 5"/>
        <xdr:cNvSpPr txBox="1">
          <a:spLocks noChangeArrowheads="1"/>
        </xdr:cNvSpPr>
      </xdr:nvSpPr>
      <xdr:spPr bwMode="auto">
        <a:xfrm>
          <a:off x="4219575" y="404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200025</xdr:colOff>
      <xdr:row>61</xdr:row>
      <xdr:rowOff>28575</xdr:rowOff>
    </xdr:from>
    <xdr:to>
      <xdr:col>7</xdr:col>
      <xdr:colOff>228600</xdr:colOff>
      <xdr:row>63</xdr:row>
      <xdr:rowOff>142875</xdr:rowOff>
    </xdr:to>
    <xdr:sp macro="" textlink="">
      <xdr:nvSpPr>
        <xdr:cNvPr id="3246" name="AutoShape 6"/>
        <xdr:cNvSpPr>
          <a:spLocks/>
        </xdr:cNvSpPr>
      </xdr:nvSpPr>
      <xdr:spPr bwMode="auto">
        <a:xfrm>
          <a:off x="3867150" y="8943975"/>
          <a:ext cx="28575" cy="438150"/>
        </a:xfrm>
        <a:prstGeom prst="rightBrace">
          <a:avLst>
            <a:gd name="adj1" fmla="val 12777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161925</xdr:colOff>
      <xdr:row>62</xdr:row>
      <xdr:rowOff>28575</xdr:rowOff>
    </xdr:from>
    <xdr:to>
      <xdr:col>1</xdr:col>
      <xdr:colOff>190500</xdr:colOff>
      <xdr:row>63</xdr:row>
      <xdr:rowOff>152400</xdr:rowOff>
    </xdr:to>
    <xdr:sp macro="" textlink="">
      <xdr:nvSpPr>
        <xdr:cNvPr id="3247" name="AutoShape 7"/>
        <xdr:cNvSpPr>
          <a:spLocks/>
        </xdr:cNvSpPr>
      </xdr:nvSpPr>
      <xdr:spPr bwMode="auto">
        <a:xfrm>
          <a:off x="1143000" y="9105900"/>
          <a:ext cx="28575" cy="285750"/>
        </a:xfrm>
        <a:prstGeom prst="rightBrace">
          <a:avLst>
            <a:gd name="adj1" fmla="val 8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152400</xdr:colOff>
      <xdr:row>62</xdr:row>
      <xdr:rowOff>28575</xdr:rowOff>
    </xdr:from>
    <xdr:to>
      <xdr:col>3</xdr:col>
      <xdr:colOff>180975</xdr:colOff>
      <xdr:row>63</xdr:row>
      <xdr:rowOff>152400</xdr:rowOff>
    </xdr:to>
    <xdr:sp macro="" textlink="">
      <xdr:nvSpPr>
        <xdr:cNvPr id="3248" name="AutoShape 8"/>
        <xdr:cNvSpPr>
          <a:spLocks/>
        </xdr:cNvSpPr>
      </xdr:nvSpPr>
      <xdr:spPr bwMode="auto">
        <a:xfrm>
          <a:off x="1990725" y="9105900"/>
          <a:ext cx="28575" cy="285750"/>
        </a:xfrm>
        <a:prstGeom prst="rightBrace">
          <a:avLst>
            <a:gd name="adj1" fmla="val 8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552450</xdr:colOff>
      <xdr:row>37</xdr:row>
      <xdr:rowOff>66675</xdr:rowOff>
    </xdr:from>
    <xdr:to>
      <xdr:col>8</xdr:col>
      <xdr:colOff>9525</xdr:colOff>
      <xdr:row>38</xdr:row>
      <xdr:rowOff>104775</xdr:rowOff>
    </xdr:to>
    <xdr:sp macro="" textlink="">
      <xdr:nvSpPr>
        <xdr:cNvPr id="3249" name="Text Box 2"/>
        <xdr:cNvSpPr txBox="1">
          <a:spLocks noChangeArrowheads="1"/>
        </xdr:cNvSpPr>
      </xdr:nvSpPr>
      <xdr:spPr bwMode="auto">
        <a:xfrm>
          <a:off x="42195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31</xdr:row>
      <xdr:rowOff>66675</xdr:rowOff>
    </xdr:from>
    <xdr:to>
      <xdr:col>8</xdr:col>
      <xdr:colOff>9525</xdr:colOff>
      <xdr:row>32</xdr:row>
      <xdr:rowOff>104775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4219575" y="48006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32</xdr:row>
      <xdr:rowOff>66675</xdr:rowOff>
    </xdr:from>
    <xdr:to>
      <xdr:col>8</xdr:col>
      <xdr:colOff>9525</xdr:colOff>
      <xdr:row>33</xdr:row>
      <xdr:rowOff>104775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4219575" y="49720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33</xdr:row>
      <xdr:rowOff>66675</xdr:rowOff>
    </xdr:from>
    <xdr:to>
      <xdr:col>8</xdr:col>
      <xdr:colOff>9525</xdr:colOff>
      <xdr:row>34</xdr:row>
      <xdr:rowOff>104775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4219575" y="51435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552450</xdr:colOff>
      <xdr:row>34</xdr:row>
      <xdr:rowOff>66675</xdr:rowOff>
    </xdr:from>
    <xdr:ext cx="76200" cy="209550"/>
    <xdr:sp macro="" textlink="">
      <xdr:nvSpPr>
        <xdr:cNvPr id="17" name="Text Box 2"/>
        <xdr:cNvSpPr txBox="1">
          <a:spLocks noChangeArrowheads="1"/>
        </xdr:cNvSpPr>
      </xdr:nvSpPr>
      <xdr:spPr bwMode="auto">
        <a:xfrm>
          <a:off x="4219575" y="53149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552450</xdr:colOff>
      <xdr:row>35</xdr:row>
      <xdr:rowOff>66675</xdr:rowOff>
    </xdr:from>
    <xdr:to>
      <xdr:col>8</xdr:col>
      <xdr:colOff>9525</xdr:colOff>
      <xdr:row>36</xdr:row>
      <xdr:rowOff>104775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4219575" y="4752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61</xdr:row>
      <xdr:rowOff>19050</xdr:rowOff>
    </xdr:from>
    <xdr:to>
      <xdr:col>5</xdr:col>
      <xdr:colOff>238125</xdr:colOff>
      <xdr:row>63</xdr:row>
      <xdr:rowOff>133350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2952750" y="9058275"/>
          <a:ext cx="28575" cy="438150"/>
        </a:xfrm>
        <a:prstGeom prst="rightBrace">
          <a:avLst>
            <a:gd name="adj1" fmla="val 12777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552450</xdr:colOff>
      <xdr:row>36</xdr:row>
      <xdr:rowOff>66675</xdr:rowOff>
    </xdr:from>
    <xdr:to>
      <xdr:col>8</xdr:col>
      <xdr:colOff>9525</xdr:colOff>
      <xdr:row>37</xdr:row>
      <xdr:rowOff>104775</xdr:rowOff>
    </xdr:to>
    <xdr:sp macro="" textlink="">
      <xdr:nvSpPr>
        <xdr:cNvPr id="30" name="Text Box 2"/>
        <xdr:cNvSpPr txBox="1">
          <a:spLocks noChangeArrowheads="1"/>
        </xdr:cNvSpPr>
      </xdr:nvSpPr>
      <xdr:spPr bwMode="auto">
        <a:xfrm>
          <a:off x="4219575" y="4752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55</xdr:row>
      <xdr:rowOff>66675</xdr:rowOff>
    </xdr:from>
    <xdr:to>
      <xdr:col>8</xdr:col>
      <xdr:colOff>9525</xdr:colOff>
      <xdr:row>56</xdr:row>
      <xdr:rowOff>123825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4219575" y="8077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40</xdr:row>
      <xdr:rowOff>66675</xdr:rowOff>
    </xdr:from>
    <xdr:to>
      <xdr:col>8</xdr:col>
      <xdr:colOff>9525</xdr:colOff>
      <xdr:row>41</xdr:row>
      <xdr:rowOff>123825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4219575" y="5476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552450</xdr:colOff>
      <xdr:row>58</xdr:row>
      <xdr:rowOff>66675</xdr:rowOff>
    </xdr:from>
    <xdr:to>
      <xdr:col>8</xdr:col>
      <xdr:colOff>9525</xdr:colOff>
      <xdr:row>59</xdr:row>
      <xdr:rowOff>66675</xdr:rowOff>
    </xdr:to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4219575" y="8562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200025</xdr:colOff>
      <xdr:row>61</xdr:row>
      <xdr:rowOff>28575</xdr:rowOff>
    </xdr:from>
    <xdr:to>
      <xdr:col>7</xdr:col>
      <xdr:colOff>228600</xdr:colOff>
      <xdr:row>63</xdr:row>
      <xdr:rowOff>142875</xdr:rowOff>
    </xdr:to>
    <xdr:sp macro="" textlink="">
      <xdr:nvSpPr>
        <xdr:cNvPr id="34" name="AutoShape 6"/>
        <xdr:cNvSpPr>
          <a:spLocks/>
        </xdr:cNvSpPr>
      </xdr:nvSpPr>
      <xdr:spPr bwMode="auto">
        <a:xfrm>
          <a:off x="3867150" y="9067800"/>
          <a:ext cx="28575" cy="438150"/>
        </a:xfrm>
        <a:prstGeom prst="rightBrace">
          <a:avLst>
            <a:gd name="adj1" fmla="val 127778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552450</xdr:colOff>
      <xdr:row>37</xdr:row>
      <xdr:rowOff>66675</xdr:rowOff>
    </xdr:from>
    <xdr:to>
      <xdr:col>8</xdr:col>
      <xdr:colOff>9525</xdr:colOff>
      <xdr:row>38</xdr:row>
      <xdr:rowOff>104775</xdr:rowOff>
    </xdr:to>
    <xdr:sp macro="" textlink="">
      <xdr:nvSpPr>
        <xdr:cNvPr id="35" name="Text Box 2"/>
        <xdr:cNvSpPr txBox="1">
          <a:spLocks noChangeArrowheads="1"/>
        </xdr:cNvSpPr>
      </xdr:nvSpPr>
      <xdr:spPr bwMode="auto">
        <a:xfrm>
          <a:off x="4219575" y="4924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428625</xdr:colOff>
      <xdr:row>46</xdr:row>
      <xdr:rowOff>66675</xdr:rowOff>
    </xdr:from>
    <xdr:ext cx="76200" cy="209550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4095750" y="6505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552450</xdr:colOff>
      <xdr:row>35</xdr:row>
      <xdr:rowOff>66675</xdr:rowOff>
    </xdr:from>
    <xdr:to>
      <xdr:col>8</xdr:col>
      <xdr:colOff>9525</xdr:colOff>
      <xdr:row>36</xdr:row>
      <xdr:rowOff>104775</xdr:rowOff>
    </xdr:to>
    <xdr:sp macro="" textlink="">
      <xdr:nvSpPr>
        <xdr:cNvPr id="37" name="Text Box 2"/>
        <xdr:cNvSpPr txBox="1">
          <a:spLocks noChangeArrowheads="1"/>
        </xdr:cNvSpPr>
      </xdr:nvSpPr>
      <xdr:spPr bwMode="auto">
        <a:xfrm>
          <a:off x="4219575" y="4581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552450</xdr:colOff>
      <xdr:row>36</xdr:row>
      <xdr:rowOff>66675</xdr:rowOff>
    </xdr:from>
    <xdr:ext cx="76200" cy="209550"/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4219575" y="4752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0</xdr:rowOff>
    </xdr:from>
    <xdr:to>
      <xdr:col>0</xdr:col>
      <xdr:colOff>314325</xdr:colOff>
      <xdr:row>37</xdr:row>
      <xdr:rowOff>0</xdr:rowOff>
    </xdr:to>
    <xdr:sp macro="" textlink="">
      <xdr:nvSpPr>
        <xdr:cNvPr id="2117" name="Line 1"/>
        <xdr:cNvSpPr>
          <a:spLocks noChangeShapeType="1"/>
        </xdr:cNvSpPr>
      </xdr:nvSpPr>
      <xdr:spPr bwMode="auto">
        <a:xfrm>
          <a:off x="314325" y="914400"/>
          <a:ext cx="0" cy="4191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6</xdr:row>
      <xdr:rowOff>0</xdr:rowOff>
    </xdr:from>
    <xdr:to>
      <xdr:col>12</xdr:col>
      <xdr:colOff>314325</xdr:colOff>
      <xdr:row>28</xdr:row>
      <xdr:rowOff>0</xdr:rowOff>
    </xdr:to>
    <xdr:sp macro="" textlink="">
      <xdr:nvSpPr>
        <xdr:cNvPr id="2118" name="Line 2"/>
        <xdr:cNvSpPr>
          <a:spLocks noChangeShapeType="1"/>
        </xdr:cNvSpPr>
      </xdr:nvSpPr>
      <xdr:spPr bwMode="auto">
        <a:xfrm>
          <a:off x="7458075" y="914400"/>
          <a:ext cx="0" cy="3429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36</xdr:row>
      <xdr:rowOff>0</xdr:rowOff>
    </xdr:from>
    <xdr:to>
      <xdr:col>12</xdr:col>
      <xdr:colOff>314325</xdr:colOff>
      <xdr:row>36</xdr:row>
      <xdr:rowOff>0</xdr:rowOff>
    </xdr:to>
    <xdr:sp macro="" textlink="">
      <xdr:nvSpPr>
        <xdr:cNvPr id="2119" name="Line 3"/>
        <xdr:cNvSpPr>
          <a:spLocks noChangeShapeType="1"/>
        </xdr:cNvSpPr>
      </xdr:nvSpPr>
      <xdr:spPr bwMode="auto">
        <a:xfrm>
          <a:off x="7458075" y="49149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5</xdr:row>
      <xdr:rowOff>171450</xdr:rowOff>
    </xdr:from>
    <xdr:to>
      <xdr:col>12</xdr:col>
      <xdr:colOff>314325</xdr:colOff>
      <xdr:row>37</xdr:row>
      <xdr:rowOff>0</xdr:rowOff>
    </xdr:to>
    <xdr:sp macro="" textlink="">
      <xdr:nvSpPr>
        <xdr:cNvPr id="2120" name="Line 4"/>
        <xdr:cNvSpPr>
          <a:spLocks noChangeShapeType="1"/>
        </xdr:cNvSpPr>
      </xdr:nvSpPr>
      <xdr:spPr bwMode="auto">
        <a:xfrm>
          <a:off x="7458075" y="914400"/>
          <a:ext cx="0" cy="4191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36</xdr:row>
      <xdr:rowOff>0</xdr:rowOff>
    </xdr:from>
    <xdr:to>
      <xdr:col>0</xdr:col>
      <xdr:colOff>314325</xdr:colOff>
      <xdr:row>36</xdr:row>
      <xdr:rowOff>0</xdr:rowOff>
    </xdr:to>
    <xdr:sp macro="" textlink="">
      <xdr:nvSpPr>
        <xdr:cNvPr id="2121" name="Line 3"/>
        <xdr:cNvSpPr>
          <a:spLocks noChangeShapeType="1"/>
        </xdr:cNvSpPr>
      </xdr:nvSpPr>
      <xdr:spPr bwMode="auto">
        <a:xfrm>
          <a:off x="314325" y="49149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4</xdr:row>
      <xdr:rowOff>142875</xdr:rowOff>
    </xdr:from>
    <xdr:to>
      <xdr:col>0</xdr:col>
      <xdr:colOff>314325</xdr:colOff>
      <xdr:row>35</xdr:row>
      <xdr:rowOff>0</xdr:rowOff>
    </xdr:to>
    <xdr:sp macro="" textlink="">
      <xdr:nvSpPr>
        <xdr:cNvPr id="4189" name="Line 1"/>
        <xdr:cNvSpPr>
          <a:spLocks noChangeShapeType="1"/>
        </xdr:cNvSpPr>
      </xdr:nvSpPr>
      <xdr:spPr bwMode="auto">
        <a:xfrm>
          <a:off x="314325" y="860051"/>
          <a:ext cx="0" cy="4014508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40</xdr:row>
      <xdr:rowOff>142875</xdr:rowOff>
    </xdr:from>
    <xdr:to>
      <xdr:col>12</xdr:col>
      <xdr:colOff>314325</xdr:colOff>
      <xdr:row>66</xdr:row>
      <xdr:rowOff>9525</xdr:rowOff>
    </xdr:to>
    <xdr:sp macro="" textlink="">
      <xdr:nvSpPr>
        <xdr:cNvPr id="4190" name="Line 2"/>
        <xdr:cNvSpPr>
          <a:spLocks noChangeShapeType="1"/>
        </xdr:cNvSpPr>
      </xdr:nvSpPr>
      <xdr:spPr bwMode="auto">
        <a:xfrm>
          <a:off x="7296150" y="5629275"/>
          <a:ext cx="0" cy="3219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4</xdr:row>
      <xdr:rowOff>142875</xdr:rowOff>
    </xdr:from>
    <xdr:to>
      <xdr:col>12</xdr:col>
      <xdr:colOff>314325</xdr:colOff>
      <xdr:row>26</xdr:row>
      <xdr:rowOff>0</xdr:rowOff>
    </xdr:to>
    <xdr:sp macro="" textlink="">
      <xdr:nvSpPr>
        <xdr:cNvPr id="4191" name="Line 3"/>
        <xdr:cNvSpPr>
          <a:spLocks noChangeShapeType="1"/>
        </xdr:cNvSpPr>
      </xdr:nvSpPr>
      <xdr:spPr bwMode="auto">
        <a:xfrm>
          <a:off x="7296150" y="771525"/>
          <a:ext cx="0" cy="3248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4</xdr:row>
      <xdr:rowOff>142875</xdr:rowOff>
    </xdr:from>
    <xdr:to>
      <xdr:col>12</xdr:col>
      <xdr:colOff>314325</xdr:colOff>
      <xdr:row>35</xdr:row>
      <xdr:rowOff>0</xdr:rowOff>
    </xdr:to>
    <xdr:sp macro="" textlink="">
      <xdr:nvSpPr>
        <xdr:cNvPr id="4192" name="Line 4"/>
        <xdr:cNvSpPr>
          <a:spLocks noChangeShapeType="1"/>
        </xdr:cNvSpPr>
      </xdr:nvSpPr>
      <xdr:spPr bwMode="auto">
        <a:xfrm>
          <a:off x="7296150" y="771525"/>
          <a:ext cx="0" cy="4010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314325</xdr:colOff>
      <xdr:row>34</xdr:row>
      <xdr:rowOff>0</xdr:rowOff>
    </xdr:from>
    <xdr:to>
      <xdr:col>0</xdr:col>
      <xdr:colOff>314325</xdr:colOff>
      <xdr:row>34</xdr:row>
      <xdr:rowOff>0</xdr:rowOff>
    </xdr:to>
    <xdr:sp macro="" textlink="">
      <xdr:nvSpPr>
        <xdr:cNvPr id="4193" name="Line 3"/>
        <xdr:cNvSpPr>
          <a:spLocks noChangeShapeType="1"/>
        </xdr:cNvSpPr>
      </xdr:nvSpPr>
      <xdr:spPr bwMode="auto">
        <a:xfrm>
          <a:off x="314325" y="45910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34</xdr:row>
      <xdr:rowOff>0</xdr:rowOff>
    </xdr:from>
    <xdr:to>
      <xdr:col>12</xdr:col>
      <xdr:colOff>314325</xdr:colOff>
      <xdr:row>34</xdr:row>
      <xdr:rowOff>0</xdr:rowOff>
    </xdr:to>
    <xdr:sp macro="" textlink="">
      <xdr:nvSpPr>
        <xdr:cNvPr id="4194" name="Line 3"/>
        <xdr:cNvSpPr>
          <a:spLocks noChangeShapeType="1"/>
        </xdr:cNvSpPr>
      </xdr:nvSpPr>
      <xdr:spPr bwMode="auto">
        <a:xfrm>
          <a:off x="7296150" y="459105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65</xdr:row>
      <xdr:rowOff>0</xdr:rowOff>
    </xdr:from>
    <xdr:to>
      <xdr:col>12</xdr:col>
      <xdr:colOff>314325</xdr:colOff>
      <xdr:row>65</xdr:row>
      <xdr:rowOff>0</xdr:rowOff>
    </xdr:to>
    <xdr:sp macro="" textlink="">
      <xdr:nvSpPr>
        <xdr:cNvPr id="4195" name="Line 3"/>
        <xdr:cNvSpPr>
          <a:spLocks noChangeShapeType="1"/>
        </xdr:cNvSpPr>
      </xdr:nvSpPr>
      <xdr:spPr bwMode="auto">
        <a:xfrm>
          <a:off x="7296150" y="868680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3</xdr:row>
      <xdr:rowOff>0</xdr:rowOff>
    </xdr:from>
    <xdr:to>
      <xdr:col>9</xdr:col>
      <xdr:colOff>571500</xdr:colOff>
      <xdr:row>3</xdr:row>
      <xdr:rowOff>142875</xdr:rowOff>
    </xdr:to>
    <xdr:sp macro="" textlink="">
      <xdr:nvSpPr>
        <xdr:cNvPr id="1025" name="テキスト 2"/>
        <xdr:cNvSpPr txBox="1">
          <a:spLocks noChangeArrowheads="1"/>
        </xdr:cNvSpPr>
      </xdr:nvSpPr>
      <xdr:spPr bwMode="auto">
        <a:xfrm>
          <a:off x="6429375" y="523875"/>
          <a:ext cx="1524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30000">
              <a:solidFill>
                <a:srgbClr val="000000"/>
              </a:solidFill>
              <a:latin typeface="ＭＳ 明朝"/>
              <a:ea typeface="ＭＳ 明朝"/>
            </a:rPr>
            <a:t>○</a:t>
          </a:r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win_dtp/Document/&#26413;&#24140;&#24066;&#34907;&#29983;&#24180;&#22577;/&#25903;&#32102;&#12487;&#12540;&#12479;_&#20877;&#26657;/&#8545;%20&#20154;&#21475;&#21205;&#24907;&#32232;/&#8545;&#8208;9&#29983;&#21629;&#34920;&#20316;&#25104;&#12501;&#12449;&#12452;&#12523;/&#26413;&#24140;&#24066;&#29983;&#21629;&#34920;&#12539;&#300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win_dtp/Document/&#26413;&#24140;&#24066;&#34907;&#29983;&#24180;&#22577;/&#25903;&#32102;&#12487;&#12540;&#12479;_&#20877;&#26657;/&#8545;%20&#20154;&#21475;&#21205;&#24907;&#32232;/&#8545;&#8208;9&#29983;&#21629;&#34920;&#20316;&#25104;&#12501;&#12449;&#12452;&#12523;/&#26413;&#24140;&#24066;&#29983;&#21629;&#34920;&#12539;&#22899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win_dtp/Document/&#26413;&#24140;&#24066;&#34907;&#29983;&#24180;&#22577;/&#25903;&#32102;&#12487;&#12540;&#12479;_&#20877;&#26657;/&#8545;%20&#20154;&#21475;&#21205;&#24907;&#32232;/&#8545;&#8208;9&#29983;&#21629;&#34920;&#20316;&#25104;&#12501;&#12449;&#12452;&#12523;/&#21306;&#21029;&#29983;&#21629;&#34920;&#12539;&#30007;&#21442;&#32771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win_dtp/Document/&#26413;&#24140;&#24066;&#34907;&#29983;&#24180;&#22577;/&#25903;&#32102;&#12487;&#12540;&#12479;_&#20877;&#26657;/&#8545;%20&#20154;&#21475;&#21205;&#24907;&#32232;/&#8545;&#8208;9&#29983;&#21629;&#34920;&#20316;&#25104;&#12501;&#12449;&#12452;&#12523;/&#21306;&#21029;&#29983;&#21629;&#34920;&#12539;&#22899;&#21442;&#3277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"/>
      <sheetName val="生命表"/>
      <sheetName val="特定死因別死亡数"/>
      <sheetName val="特定死因別死亡割合"/>
      <sheetName val="特定死因別生命表上の死亡数"/>
      <sheetName val="特定死因別死亡確率"/>
      <sheetName val="特定死因除去後死亡率"/>
      <sheetName val="特定死因除去後生命表（個別）"/>
      <sheetName val="特定死因除去後生命表"/>
    </sheetNames>
    <sheetDataSet>
      <sheetData sheetId="0"/>
      <sheetData sheetId="1">
        <row r="7">
          <cell r="F7">
            <v>8.345503859795711E-4</v>
          </cell>
          <cell r="G7">
            <v>100000</v>
          </cell>
          <cell r="H7">
            <v>83.455038597957113</v>
          </cell>
          <cell r="I7">
            <v>7668.0318615332299</v>
          </cell>
          <cell r="J7">
            <v>8058041.9839854185</v>
          </cell>
          <cell r="K7">
            <v>80.580419839854187</v>
          </cell>
        </row>
        <row r="8">
          <cell r="F8">
            <v>2.7586418066205542E-4</v>
          </cell>
          <cell r="G8">
            <v>99916.544961402047</v>
          </cell>
          <cell r="H8">
            <v>27.563395810360596</v>
          </cell>
          <cell r="I8">
            <v>8986.686923702684</v>
          </cell>
          <cell r="J8">
            <v>8050373.952123885</v>
          </cell>
          <cell r="K8">
            <v>80.570980063749801</v>
          </cell>
        </row>
        <row r="9">
          <cell r="F9">
            <v>2.7414566118255657E-4</v>
          </cell>
          <cell r="G9">
            <v>99888.98156559169</v>
          </cell>
          <cell r="H9">
            <v>27.384130896151337</v>
          </cell>
          <cell r="I9">
            <v>8322.9407916786349</v>
          </cell>
          <cell r="J9">
            <v>8041387.2652001828</v>
          </cell>
          <cell r="K9">
            <v>80.503246095464888</v>
          </cell>
        </row>
        <row r="10">
          <cell r="F10">
            <v>2.7211574560725982E-4</v>
          </cell>
          <cell r="G10">
            <v>99861.597434695534</v>
          </cell>
          <cell r="H10">
            <v>27.173913043474201</v>
          </cell>
          <cell r="I10">
            <v>24962.002619543448</v>
          </cell>
          <cell r="J10">
            <v>8033064.3244085042</v>
          </cell>
          <cell r="K10">
            <v>80.44197700383998</v>
          </cell>
        </row>
        <row r="11">
          <cell r="F11">
            <v>2.683073758488197E-4</v>
          </cell>
          <cell r="G11">
            <v>99834.423521652061</v>
          </cell>
          <cell r="H11">
            <v>26.786312194474146</v>
          </cell>
          <cell r="I11">
            <v>49910.51518277741</v>
          </cell>
          <cell r="J11">
            <v>8008102.3217889611</v>
          </cell>
          <cell r="K11">
            <v>80.213838466770596</v>
          </cell>
        </row>
        <row r="12">
          <cell r="F12">
            <v>1.9236279054241079E-3</v>
          </cell>
          <cell r="G12">
            <v>100000</v>
          </cell>
          <cell r="H12">
            <v>192.36279054240731</v>
          </cell>
          <cell r="I12">
            <v>99850.177379235407</v>
          </cell>
          <cell r="J12">
            <v>8058041.9839854194</v>
          </cell>
          <cell r="K12">
            <v>80.580419839854187</v>
          </cell>
        </row>
        <row r="13">
          <cell r="F13">
            <v>1.3191741969527076E-4</v>
          </cell>
          <cell r="G13">
            <v>99807.637209457593</v>
          </cell>
          <cell r="H13">
            <v>13.166365966564626</v>
          </cell>
          <cell r="I13">
            <v>99801.054026474303</v>
          </cell>
          <cell r="J13">
            <v>7958191.8066061838</v>
          </cell>
          <cell r="K13">
            <v>79.73529911248194</v>
          </cell>
        </row>
        <row r="14">
          <cell r="F14">
            <v>2.6827632461435278E-4</v>
          </cell>
          <cell r="G14">
            <v>99794.470843491028</v>
          </cell>
          <cell r="H14">
            <v>26.772493854732602</v>
          </cell>
          <cell r="I14">
            <v>99781.084596563654</v>
          </cell>
          <cell r="J14">
            <v>7858390.7525797095</v>
          </cell>
          <cell r="K14">
            <v>78.745753007740547</v>
          </cell>
        </row>
        <row r="15">
          <cell r="F15">
            <v>1.3369877665619361E-4</v>
          </cell>
          <cell r="G15">
            <v>99767.698349636295</v>
          </cell>
          <cell r="H15">
            <v>13.338819219148718</v>
          </cell>
          <cell r="I15">
            <v>99761.028940026721</v>
          </cell>
          <cell r="J15">
            <v>7758609.6679831464</v>
          </cell>
          <cell r="K15">
            <v>77.766750123803277</v>
          </cell>
        </row>
        <row r="16">
          <cell r="F16">
            <v>0</v>
          </cell>
          <cell r="G16">
            <v>99754.359530417147</v>
          </cell>
          <cell r="H16">
            <v>0</v>
          </cell>
          <cell r="I16">
            <v>99754.359530417147</v>
          </cell>
          <cell r="J16">
            <v>7658848.6390431197</v>
          </cell>
          <cell r="K16">
            <v>76.777081975126904</v>
          </cell>
        </row>
        <row r="17">
          <cell r="F17">
            <v>5.1883366192798585E-4</v>
          </cell>
          <cell r="G17">
            <v>99754.359530417147</v>
          </cell>
          <cell r="H17">
            <v>51.755919648450799</v>
          </cell>
          <cell r="I17">
            <v>498642.40785296459</v>
          </cell>
          <cell r="J17">
            <v>7559094.2795127025</v>
          </cell>
          <cell r="K17">
            <v>75.777081975126904</v>
          </cell>
        </row>
        <row r="18">
          <cell r="F18">
            <v>5.0815403003143483E-4</v>
          </cell>
          <cell r="G18">
            <v>99702.603610768696</v>
          </cell>
          <cell r="H18">
            <v>50.664279829434236</v>
          </cell>
          <cell r="I18">
            <v>498409.82176033687</v>
          </cell>
          <cell r="J18">
            <v>7060451.871659738</v>
          </cell>
          <cell r="K18">
            <v>70.815120327481111</v>
          </cell>
        </row>
        <row r="19">
          <cell r="F19">
            <v>1.649592269592118E-3</v>
          </cell>
          <cell r="G19">
            <v>99651.939330939262</v>
          </cell>
          <cell r="H19">
            <v>164.3850687701779</v>
          </cell>
          <cell r="I19">
            <v>497875.44440404203</v>
          </cell>
          <cell r="J19">
            <v>6562042.0498994011</v>
          </cell>
          <cell r="K19">
            <v>65.849617116905051</v>
          </cell>
        </row>
        <row r="20">
          <cell r="F20">
            <v>1.7979565711276082E-3</v>
          </cell>
          <cell r="G20">
            <v>99487.554262169084</v>
          </cell>
          <cell r="H20">
            <v>178.87430193107866</v>
          </cell>
          <cell r="I20">
            <v>497028.43540898262</v>
          </cell>
          <cell r="J20">
            <v>6064166.6054953588</v>
          </cell>
          <cell r="K20">
            <v>60.954022344494454</v>
          </cell>
        </row>
        <row r="21">
          <cell r="F21">
            <v>3.4847342965403072E-3</v>
          </cell>
          <cell r="G21">
            <v>99308.679960238005</v>
          </cell>
          <cell r="H21">
            <v>346.06436300158384</v>
          </cell>
          <cell r="I21">
            <v>495698.96898818086</v>
          </cell>
          <cell r="J21">
            <v>5567138.1700863764</v>
          </cell>
          <cell r="K21">
            <v>56.058928306321171</v>
          </cell>
        </row>
        <row r="22">
          <cell r="F22">
            <v>2.8129688552172628E-3</v>
          </cell>
          <cell r="G22">
            <v>98962.615597236421</v>
          </cell>
          <cell r="H22">
            <v>278.37875550586614</v>
          </cell>
          <cell r="I22">
            <v>494138.92585108528</v>
          </cell>
          <cell r="J22">
            <v>5071439.2010981953</v>
          </cell>
          <cell r="K22">
            <v>51.246010127078911</v>
          </cell>
        </row>
        <row r="23">
          <cell r="F23">
            <v>4.5668811456683308E-3</v>
          </cell>
          <cell r="G23">
            <v>98684.236841730555</v>
          </cell>
          <cell r="H23">
            <v>450.67918060715601</v>
          </cell>
          <cell r="I23">
            <v>492374.3961761574</v>
          </cell>
          <cell r="J23">
            <v>4577300.2752471101</v>
          </cell>
          <cell r="K23">
            <v>46.383297087134281</v>
          </cell>
        </row>
        <row r="24">
          <cell r="F24">
            <v>6.7384953021642343E-3</v>
          </cell>
          <cell r="G24">
            <v>98233.557661123399</v>
          </cell>
          <cell r="H24">
            <v>661.94636681435804</v>
          </cell>
          <cell r="I24">
            <v>489632.14148937992</v>
          </cell>
          <cell r="J24">
            <v>4084925.879070953</v>
          </cell>
          <cell r="K24">
            <v>41.583812867317036</v>
          </cell>
          <cell r="M24">
            <v>98.233557661123399</v>
          </cell>
        </row>
        <row r="25">
          <cell r="F25">
            <v>1.0483898450298504E-2</v>
          </cell>
          <cell r="G25">
            <v>97571.611294309041</v>
          </cell>
          <cell r="H25">
            <v>1022.9308644415287</v>
          </cell>
          <cell r="I25">
            <v>485436.83233218279</v>
          </cell>
          <cell r="J25">
            <v>3595293.737581573</v>
          </cell>
          <cell r="K25">
            <v>36.847743825168045</v>
          </cell>
        </row>
        <row r="26">
          <cell r="F26">
            <v>1.3622567033719429E-2</v>
          </cell>
          <cell r="G26">
            <v>96548.680429867512</v>
          </cell>
          <cell r="H26">
            <v>1315.2408711730241</v>
          </cell>
          <cell r="I26">
            <v>479793.53129369667</v>
          </cell>
          <cell r="J26">
            <v>3109856.9052493903</v>
          </cell>
          <cell r="K26">
            <v>32.210247632626889</v>
          </cell>
        </row>
        <row r="27">
          <cell r="F27">
            <v>2.7482520364546854E-2</v>
          </cell>
          <cell r="G27">
            <v>95233.439558694488</v>
          </cell>
          <cell r="H27">
            <v>2617.2549420576688</v>
          </cell>
          <cell r="I27">
            <v>470209.01092979987</v>
          </cell>
          <cell r="J27">
            <v>2630063.3739556936</v>
          </cell>
          <cell r="K27">
            <v>27.617015474220345</v>
          </cell>
        </row>
        <row r="28">
          <cell r="F28">
            <v>4.4180564133773283E-2</v>
          </cell>
          <cell r="G28">
            <v>92616.18461663682</v>
          </cell>
          <cell r="H28">
            <v>4091.8352842807071</v>
          </cell>
          <cell r="I28">
            <v>453520.01750488696</v>
          </cell>
          <cell r="J28">
            <v>2159854.3630258939</v>
          </cell>
          <cell r="K28">
            <v>23.32048520424491</v>
          </cell>
        </row>
        <row r="29">
          <cell r="F29">
            <v>6.5252320393291666E-2</v>
          </cell>
          <cell r="G29">
            <v>88524.349332356112</v>
          </cell>
          <cell r="H29">
            <v>5776.4192052425788</v>
          </cell>
          <cell r="I29">
            <v>429236.03430364741</v>
          </cell>
          <cell r="J29">
            <v>1706334.3455210072</v>
          </cell>
          <cell r="K29">
            <v>19.275310786128909</v>
          </cell>
          <cell r="M29">
            <v>88.52434933235611</v>
          </cell>
        </row>
        <row r="30">
          <cell r="F30">
            <v>0.10748724115563708</v>
          </cell>
          <cell r="G30">
            <v>82747.930127113534</v>
          </cell>
          <cell r="H30">
            <v>8894.3467207028589</v>
          </cell>
          <cell r="I30">
            <v>392948.74361586029</v>
          </cell>
          <cell r="J30">
            <v>1277098.3112173597</v>
          </cell>
          <cell r="K30">
            <v>15.433598269534242</v>
          </cell>
        </row>
        <row r="31">
          <cell r="F31">
            <v>0.16706192397114222</v>
          </cell>
          <cell r="G31">
            <v>73853.583406410675</v>
          </cell>
          <cell r="H31">
            <v>12338.121736038185</v>
          </cell>
          <cell r="I31">
            <v>340535.91010363144</v>
          </cell>
          <cell r="J31">
            <v>884149.56760149938</v>
          </cell>
          <cell r="K31">
            <v>11.971654276219629</v>
          </cell>
        </row>
        <row r="32">
          <cell r="F32">
            <v>0.28337989667346014</v>
          </cell>
          <cell r="G32">
            <v>61515.46167037249</v>
          </cell>
          <cell r="H32">
            <v>17432.24517197036</v>
          </cell>
          <cell r="I32">
            <v>265938.47443909704</v>
          </cell>
          <cell r="J32">
            <v>543613.65749786783</v>
          </cell>
          <cell r="K32">
            <v>8.8370247533993052</v>
          </cell>
          <cell r="M32">
            <v>61.515461670372481</v>
          </cell>
        </row>
        <row r="33">
          <cell r="F33">
            <v>0.44424322953464684</v>
          </cell>
          <cell r="G33">
            <v>44083.216498402129</v>
          </cell>
          <cell r="H33">
            <v>19583.670465525185</v>
          </cell>
          <cell r="I33">
            <v>171414.98793996926</v>
          </cell>
          <cell r="J33">
            <v>277675.18305877084</v>
          </cell>
          <cell r="K33">
            <v>6.2988866311249234</v>
          </cell>
        </row>
        <row r="34">
          <cell r="F34">
            <v>0.63916308265919952</v>
          </cell>
          <cell r="G34">
            <v>24499.546032876944</v>
          </cell>
          <cell r="H34">
            <v>15659.20536612459</v>
          </cell>
          <cell r="I34">
            <v>80344.746396779214</v>
          </cell>
          <cell r="J34">
            <v>106260.19511880158</v>
          </cell>
          <cell r="K34">
            <v>4.3372311869047158</v>
          </cell>
        </row>
        <row r="35">
          <cell r="F35">
            <v>0.82020806160728976</v>
          </cell>
          <cell r="G35">
            <v>8840.3406667523541</v>
          </cell>
          <cell r="H35">
            <v>7250.918682225044</v>
          </cell>
          <cell r="I35">
            <v>23049.277930251796</v>
          </cell>
          <cell r="J35">
            <v>25915.448722022353</v>
          </cell>
          <cell r="K35">
            <v>2.931498875319114</v>
          </cell>
        </row>
        <row r="36">
          <cell r="F36">
            <v>1</v>
          </cell>
          <cell r="G36">
            <v>1589.4219845273101</v>
          </cell>
          <cell r="H36">
            <v>1589.4219845273101</v>
          </cell>
          <cell r="I36">
            <v>2866.1707917705589</v>
          </cell>
          <cell r="J36">
            <v>2866.1707917705589</v>
          </cell>
          <cell r="K36">
            <v>1.8032786885245899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7">
          <cell r="B7">
            <v>80.580419839854187</v>
          </cell>
          <cell r="C7">
            <v>80.591142777286976</v>
          </cell>
          <cell r="D7">
            <v>84.839588912766104</v>
          </cell>
          <cell r="E7">
            <v>80.760141271968564</v>
          </cell>
          <cell r="F7">
            <v>80.609172124048285</v>
          </cell>
          <cell r="G7">
            <v>81.715799221796502</v>
          </cell>
          <cell r="H7">
            <v>81.322967275549459</v>
          </cell>
          <cell r="I7">
            <v>80.713549394613281</v>
          </cell>
          <cell r="J7">
            <v>81.485991831379053</v>
          </cell>
          <cell r="K7">
            <v>80.707892268355607</v>
          </cell>
          <cell r="L7">
            <v>80.585253949930291</v>
          </cell>
          <cell r="M7">
            <v>80.771051612814745</v>
          </cell>
          <cell r="N7">
            <v>80.762920206912781</v>
          </cell>
          <cell r="O7">
            <v>80.74037188050653</v>
          </cell>
          <cell r="P7">
            <v>81.011795859683417</v>
          </cell>
          <cell r="Q7">
            <v>80.666582348132948</v>
          </cell>
          <cell r="R7">
            <v>81.195490833451856</v>
          </cell>
          <cell r="S7">
            <v>87.813928444203029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"/>
      <sheetName val="生命表"/>
      <sheetName val="特定死因別死亡数"/>
      <sheetName val="特定死因別死亡割合"/>
      <sheetName val="特定死因別生命表上の死亡数"/>
      <sheetName val="特定死因別死亡確率"/>
      <sheetName val="特定死因除去後死亡率"/>
      <sheetName val="特定死因除去後生命表（個別）"/>
      <sheetName val="特定死因除去後生命表"/>
    </sheetNames>
    <sheetDataSet>
      <sheetData sheetId="0"/>
      <sheetData sheetId="1">
        <row r="7">
          <cell r="F7">
            <v>8.6786721631593178E-4</v>
          </cell>
          <cell r="G7">
            <v>100000</v>
          </cell>
          <cell r="H7">
            <v>86.786721631593181</v>
          </cell>
          <cell r="I7">
            <v>7667.9040709511173</v>
          </cell>
          <cell r="J7">
            <v>8710482.9268634934</v>
          </cell>
          <cell r="K7">
            <v>87.10482926863493</v>
          </cell>
        </row>
        <row r="8">
          <cell r="F8">
            <v>4.306972478221871E-4</v>
          </cell>
          <cell r="G8">
            <v>99913.213278368406</v>
          </cell>
          <cell r="H8">
            <v>43.03234598006447</v>
          </cell>
          <cell r="I8">
            <v>8985.6914747760438</v>
          </cell>
          <cell r="J8">
            <v>8702815.0227925424</v>
          </cell>
          <cell r="K8">
            <v>87.103744712379651</v>
          </cell>
        </row>
        <row r="9">
          <cell r="F9">
            <v>1.4266579442412386E-4</v>
          </cell>
          <cell r="G9">
            <v>99870.180932388335</v>
          </cell>
          <cell r="H9">
            <v>14.248058702000169</v>
          </cell>
          <cell r="I9">
            <v>8321.9214085864442</v>
          </cell>
          <cell r="J9">
            <v>8693829.3313177656</v>
          </cell>
          <cell r="K9">
            <v>87.051302502430119</v>
          </cell>
        </row>
        <row r="10">
          <cell r="F10">
            <v>0</v>
          </cell>
          <cell r="G10">
            <v>99855.932873686339</v>
          </cell>
          <cell r="H10">
            <v>0</v>
          </cell>
          <cell r="I10">
            <v>24963.983218421585</v>
          </cell>
          <cell r="J10">
            <v>8685507.4099091794</v>
          </cell>
          <cell r="K10">
            <v>86.980384239121676</v>
          </cell>
        </row>
        <row r="11">
          <cell r="F11">
            <v>7.0793351462694609E-4</v>
          </cell>
          <cell r="G11">
            <v>99855.932873686339</v>
          </cell>
          <cell r="H11">
            <v>70.691361515621182</v>
          </cell>
          <cell r="I11">
            <v>49910.293596464267</v>
          </cell>
          <cell r="J11">
            <v>8660543.4266907573</v>
          </cell>
          <cell r="K11">
            <v>86.730384239121676</v>
          </cell>
        </row>
        <row r="12">
          <cell r="F12">
            <v>2.1475848782928075E-3</v>
          </cell>
          <cell r="G12">
            <v>100000</v>
          </cell>
          <cell r="H12">
            <v>214.75848782928369</v>
          </cell>
          <cell r="I12">
            <v>99849.793769199459</v>
          </cell>
          <cell r="J12">
            <v>8710482.9268634934</v>
          </cell>
          <cell r="K12">
            <v>87.10482926863493</v>
          </cell>
        </row>
        <row r="13">
          <cell r="F13">
            <v>4.2634832658281809E-4</v>
          </cell>
          <cell r="G13">
            <v>99785.241512170716</v>
          </cell>
          <cell r="H13">
            <v>42.543270736379782</v>
          </cell>
          <cell r="I13">
            <v>99763.969876802526</v>
          </cell>
          <cell r="J13">
            <v>8610633.133094294</v>
          </cell>
          <cell r="K13">
            <v>86.29164997354907</v>
          </cell>
        </row>
        <row r="14">
          <cell r="F14">
            <v>0</v>
          </cell>
          <cell r="G14">
            <v>99742.698241434337</v>
          </cell>
          <cell r="H14">
            <v>0</v>
          </cell>
          <cell r="I14">
            <v>99742.698241434337</v>
          </cell>
          <cell r="J14">
            <v>8510869.1632174905</v>
          </cell>
          <cell r="K14">
            <v>85.328242701198263</v>
          </cell>
        </row>
        <row r="15">
          <cell r="F15">
            <v>0</v>
          </cell>
          <cell r="G15">
            <v>99742.698241434337</v>
          </cell>
          <cell r="H15">
            <v>0</v>
          </cell>
          <cell r="I15">
            <v>99742.698241434337</v>
          </cell>
          <cell r="J15">
            <v>8411126.4649760574</v>
          </cell>
          <cell r="K15">
            <v>84.328242701198278</v>
          </cell>
        </row>
        <row r="16">
          <cell r="F16">
            <v>0</v>
          </cell>
          <cell r="G16">
            <v>99742.698241434337</v>
          </cell>
          <cell r="H16">
            <v>0</v>
          </cell>
          <cell r="I16">
            <v>99742.698241434337</v>
          </cell>
          <cell r="J16">
            <v>8311383.7667346234</v>
          </cell>
          <cell r="K16">
            <v>83.328242701198278</v>
          </cell>
        </row>
        <row r="17">
          <cell r="F17">
            <v>2.7068727499120264E-4</v>
          </cell>
          <cell r="G17">
            <v>99742.698241434337</v>
          </cell>
          <cell r="H17">
            <v>26.999079187240568</v>
          </cell>
          <cell r="I17">
            <v>498645.99350920354</v>
          </cell>
          <cell r="J17">
            <v>8211641.0684931902</v>
          </cell>
          <cell r="K17">
            <v>82.328242701198292</v>
          </cell>
        </row>
        <row r="18">
          <cell r="F18">
            <v>1.3163610515092079E-4</v>
          </cell>
          <cell r="G18">
            <v>99715.699162247096</v>
          </cell>
          <cell r="H18">
            <v>13.126186260109534</v>
          </cell>
          <cell r="I18">
            <v>498555.09193056036</v>
          </cell>
          <cell r="J18">
            <v>7712995.074983987</v>
          </cell>
          <cell r="K18">
            <v>77.349857041409265</v>
          </cell>
        </row>
        <row r="19">
          <cell r="F19">
            <v>7.238999447425874E-4</v>
          </cell>
          <cell r="G19">
            <v>99702.572975986986</v>
          </cell>
          <cell r="H19">
            <v>72.174687068007188</v>
          </cell>
          <cell r="I19">
            <v>498354.18203958409</v>
          </cell>
          <cell r="J19">
            <v>7214439.9830534263</v>
          </cell>
          <cell r="K19">
            <v>72.359616885624391</v>
          </cell>
        </row>
        <row r="20">
          <cell r="F20">
            <v>1.1798085665707162E-3</v>
          </cell>
          <cell r="G20">
            <v>99630.398288918979</v>
          </cell>
          <cell r="H20">
            <v>117.54479739212547</v>
          </cell>
          <cell r="I20">
            <v>497870.79258388269</v>
          </cell>
          <cell r="J20">
            <v>6716085.8010138413</v>
          </cell>
          <cell r="K20">
            <v>67.410006547778835</v>
          </cell>
        </row>
        <row r="21">
          <cell r="F21">
            <v>1.3360859395545514E-3</v>
          </cell>
          <cell r="G21">
            <v>99512.853491526854</v>
          </cell>
          <cell r="H21">
            <v>132.95772435498657</v>
          </cell>
          <cell r="I21">
            <v>497235.30466944946</v>
          </cell>
          <cell r="J21">
            <v>6218215.0084299585</v>
          </cell>
          <cell r="K21">
            <v>62.486551136425973</v>
          </cell>
        </row>
        <row r="22">
          <cell r="F22">
            <v>1.3485233137993495E-3</v>
          </cell>
          <cell r="G22">
            <v>99379.895767171867</v>
          </cell>
          <cell r="H22">
            <v>134.01610636497207</v>
          </cell>
          <cell r="I22">
            <v>496600.523716303</v>
          </cell>
          <cell r="J22">
            <v>5720979.7037605094</v>
          </cell>
          <cell r="K22">
            <v>57.566771021411341</v>
          </cell>
        </row>
        <row r="23">
          <cell r="F23">
            <v>3.0849283407086352E-3</v>
          </cell>
          <cell r="G23">
            <v>99245.879660806895</v>
          </cell>
          <cell r="H23">
            <v>306.16642686417617</v>
          </cell>
          <cell r="I23">
            <v>495512.63758199109</v>
          </cell>
          <cell r="J23">
            <v>5224379.1800442068</v>
          </cell>
          <cell r="K23">
            <v>52.640766527533351</v>
          </cell>
        </row>
        <row r="24">
          <cell r="F24">
            <v>3.7150073606736409E-3</v>
          </cell>
          <cell r="G24">
            <v>98939.713233942719</v>
          </cell>
          <cell r="H24">
            <v>367.56176292704185</v>
          </cell>
          <cell r="I24">
            <v>493855.60817838012</v>
          </cell>
          <cell r="J24">
            <v>4728866.5424622158</v>
          </cell>
          <cell r="K24">
            <v>47.795434087026528</v>
          </cell>
          <cell r="M24">
            <v>98.939713233942712</v>
          </cell>
        </row>
        <row r="25">
          <cell r="F25">
            <v>6.8042465704432429E-3</v>
          </cell>
          <cell r="G25">
            <v>98572.151471015677</v>
          </cell>
          <cell r="H25">
            <v>670.70922358786629</v>
          </cell>
          <cell r="I25">
            <v>491278.4388643562</v>
          </cell>
          <cell r="J25">
            <v>4235010.9342838349</v>
          </cell>
          <cell r="K25">
            <v>42.963563958823649</v>
          </cell>
        </row>
        <row r="26">
          <cell r="F26">
            <v>8.385409567716667E-3</v>
          </cell>
          <cell r="G26">
            <v>97901.442247427811</v>
          </cell>
          <cell r="H26">
            <v>820.94369051484682</v>
          </cell>
          <cell r="I26">
            <v>487583.44303952233</v>
          </cell>
          <cell r="J26">
            <v>3743732.4954194785</v>
          </cell>
          <cell r="K26">
            <v>38.239809439761736</v>
          </cell>
        </row>
        <row r="27">
          <cell r="F27">
            <v>1.3215678292149848E-2</v>
          </cell>
          <cell r="G27">
            <v>97080.498556912964</v>
          </cell>
          <cell r="H27">
            <v>1282.9846373696782</v>
          </cell>
          <cell r="I27">
            <v>482417.22931927233</v>
          </cell>
          <cell r="J27">
            <v>3256149.052379956</v>
          </cell>
          <cell r="K27">
            <v>33.540712097507971</v>
          </cell>
        </row>
        <row r="28">
          <cell r="F28">
            <v>1.9645555586076804E-2</v>
          </cell>
          <cell r="G28">
            <v>95797.513919543286</v>
          </cell>
          <cell r="H28">
            <v>1881.9953847143624</v>
          </cell>
          <cell r="I28">
            <v>474619.07178869745</v>
          </cell>
          <cell r="J28">
            <v>2773731.8230606839</v>
          </cell>
          <cell r="K28">
            <v>28.954110702603792</v>
          </cell>
        </row>
        <row r="29">
          <cell r="F29">
            <v>3.0652801245764093E-2</v>
          </cell>
          <cell r="G29">
            <v>93915.518534828923</v>
          </cell>
          <cell r="H29">
            <v>2878.7737235409877</v>
          </cell>
          <cell r="I29">
            <v>462841.6141121129</v>
          </cell>
          <cell r="J29">
            <v>2299112.7512719869</v>
          </cell>
          <cell r="K29">
            <v>24.480648003017226</v>
          </cell>
          <cell r="M29">
            <v>93.915518534828919</v>
          </cell>
        </row>
        <row r="30">
          <cell r="F30">
            <v>4.4733655488485589E-2</v>
          </cell>
          <cell r="G30">
            <v>91036.744811287936</v>
          </cell>
          <cell r="H30">
            <v>4072.4063791813387</v>
          </cell>
          <cell r="I30">
            <v>445920.95702706184</v>
          </cell>
          <cell r="J30">
            <v>1836271.137159874</v>
          </cell>
          <cell r="K30">
            <v>20.170659012098035</v>
          </cell>
        </row>
        <row r="31">
          <cell r="F31">
            <v>8.1537276506706835E-2</v>
          </cell>
          <cell r="G31">
            <v>86964.338432106597</v>
          </cell>
          <cell r="H31">
            <v>7090.8353089615121</v>
          </cell>
          <cell r="I31">
            <v>418632.9645915312</v>
          </cell>
          <cell r="J31">
            <v>1390350.1801328121</v>
          </cell>
          <cell r="K31">
            <v>15.987589915586652</v>
          </cell>
        </row>
        <row r="32">
          <cell r="F32">
            <v>0.13892685273986929</v>
          </cell>
          <cell r="G32">
            <v>79873.503123145085</v>
          </cell>
          <cell r="H32">
            <v>11096.574406206666</v>
          </cell>
          <cell r="I32">
            <v>374375.40144328761</v>
          </cell>
          <cell r="J32">
            <v>971717.21554128069</v>
          </cell>
          <cell r="K32">
            <v>12.165701735194139</v>
          </cell>
          <cell r="M32">
            <v>79.873503123145085</v>
          </cell>
        </row>
        <row r="33">
          <cell r="F33">
            <v>0.26712255669473939</v>
          </cell>
          <cell r="G33">
            <v>68776.928716938419</v>
          </cell>
          <cell r="H33">
            <v>18371.869040480429</v>
          </cell>
          <cell r="I33">
            <v>301308.88728841412</v>
          </cell>
          <cell r="J33">
            <v>597341.81409799308</v>
          </cell>
          <cell r="K33">
            <v>8.6852062928898928</v>
          </cell>
        </row>
        <row r="34">
          <cell r="F34">
            <v>0.46403328426781765</v>
          </cell>
          <cell r="G34">
            <v>50405.05967645799</v>
          </cell>
          <cell r="H34">
            <v>23389.625385382144</v>
          </cell>
          <cell r="I34">
            <v>194512.35061771487</v>
          </cell>
          <cell r="J34">
            <v>296032.92680957902</v>
          </cell>
          <cell r="K34">
            <v>5.8730795818865609</v>
          </cell>
        </row>
        <row r="35">
          <cell r="F35">
            <v>0.70912506521651331</v>
          </cell>
          <cell r="G35">
            <v>27015.434291075846</v>
          </cell>
          <cell r="H35">
            <v>19157.321603511591</v>
          </cell>
          <cell r="I35">
            <v>83552.181448337156</v>
          </cell>
          <cell r="J35">
            <v>101520.57619186415</v>
          </cell>
          <cell r="K35">
            <v>3.7578731882685297</v>
          </cell>
        </row>
        <row r="36">
          <cell r="F36">
            <v>1</v>
          </cell>
          <cell r="G36">
            <v>7858.1126875642567</v>
          </cell>
          <cell r="H36">
            <v>7858.1126875642567</v>
          </cell>
          <cell r="I36">
            <v>17968.394743526991</v>
          </cell>
          <cell r="J36">
            <v>17968.394743526991</v>
          </cell>
          <cell r="K36">
            <v>2.2866043613707165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8">
          <cell r="B8">
            <v>87.10482926863493</v>
          </cell>
          <cell r="C8">
            <v>87.106660180507063</v>
          </cell>
          <cell r="D8">
            <v>90.543794581349175</v>
          </cell>
          <cell r="E8">
            <v>87.535939769709074</v>
          </cell>
          <cell r="F8">
            <v>87.138780175302628</v>
          </cell>
          <cell r="G8">
            <v>88.444290029207522</v>
          </cell>
          <cell r="H8">
            <v>87.830610537976881</v>
          </cell>
          <cell r="I8">
            <v>87.233442455514449</v>
          </cell>
          <cell r="J8">
            <v>87.739452456389017</v>
          </cell>
          <cell r="K8">
            <v>87.141735670294793</v>
          </cell>
          <cell r="L8">
            <v>87.119227985877956</v>
          </cell>
          <cell r="M8">
            <v>87.209193471549469</v>
          </cell>
          <cell r="N8">
            <v>87.298047119448043</v>
          </cell>
          <cell r="O8">
            <v>87.668842824363296</v>
          </cell>
          <cell r="P8">
            <v>87.364898961700987</v>
          </cell>
          <cell r="Q8">
            <v>87.123616150933771</v>
          </cell>
          <cell r="R8">
            <v>87.373291224442625</v>
          </cell>
          <cell r="S8">
            <v>93.590068871828592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"/>
      <sheetName val="生命表（全市・従来の方法）"/>
      <sheetName val="全市１"/>
      <sheetName val="全市２-採用"/>
      <sheetName val="中央区"/>
      <sheetName val="北区"/>
      <sheetName val="東区"/>
      <sheetName val="白石区"/>
      <sheetName val="厚別区"/>
      <sheetName val="豊平区"/>
      <sheetName val="清田区"/>
      <sheetName val="南区"/>
      <sheetName val="西区"/>
      <sheetName val="手稲区"/>
      <sheetName val="合計"/>
      <sheetName val="CHK"/>
    </sheetNames>
    <sheetDataSet>
      <sheetData sheetId="0"/>
      <sheetData sheetId="1"/>
      <sheetData sheetId="2"/>
      <sheetData sheetId="3"/>
      <sheetData sheetId="4">
        <row r="12">
          <cell r="K12">
            <v>80.333983088907573</v>
          </cell>
        </row>
      </sheetData>
      <sheetData sheetId="5">
        <row r="12">
          <cell r="K12">
            <v>81.299946854031703</v>
          </cell>
        </row>
      </sheetData>
      <sheetData sheetId="6">
        <row r="12">
          <cell r="K12">
            <v>79.979742615230421</v>
          </cell>
        </row>
      </sheetData>
      <sheetData sheetId="7">
        <row r="12">
          <cell r="K12">
            <v>79.726908845937899</v>
          </cell>
        </row>
      </sheetData>
      <sheetData sheetId="8">
        <row r="12">
          <cell r="K12">
            <v>80.991994408267331</v>
          </cell>
        </row>
      </sheetData>
      <sheetData sheetId="9">
        <row r="12">
          <cell r="K12">
            <v>80.250072504780974</v>
          </cell>
        </row>
      </sheetData>
      <sheetData sheetId="10">
        <row r="12">
          <cell r="K12">
            <v>82.010850216622572</v>
          </cell>
        </row>
      </sheetData>
      <sheetData sheetId="11">
        <row r="12">
          <cell r="K12">
            <v>80.859987551441122</v>
          </cell>
        </row>
      </sheetData>
      <sheetData sheetId="12">
        <row r="12">
          <cell r="K12">
            <v>80.422167206159671</v>
          </cell>
        </row>
      </sheetData>
      <sheetData sheetId="13">
        <row r="12">
          <cell r="K12">
            <v>80.829257130877949</v>
          </cell>
        </row>
      </sheetData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数"/>
      <sheetName val="生命表（全市・従来の方法）"/>
      <sheetName val="全市１"/>
      <sheetName val="全市２-採用"/>
      <sheetName val="中央区"/>
      <sheetName val="北区"/>
      <sheetName val="東区"/>
      <sheetName val="白石区"/>
      <sheetName val="厚別区"/>
      <sheetName val="豊平区"/>
      <sheetName val="清田区"/>
      <sheetName val="南区"/>
      <sheetName val="西区"/>
      <sheetName val="手稲区"/>
      <sheetName val="合計"/>
      <sheetName val="CHK"/>
    </sheetNames>
    <sheetDataSet>
      <sheetData sheetId="0"/>
      <sheetData sheetId="1"/>
      <sheetData sheetId="2"/>
      <sheetData sheetId="3"/>
      <sheetData sheetId="4">
        <row r="12">
          <cell r="K12">
            <v>87.076807432833348</v>
          </cell>
        </row>
      </sheetData>
      <sheetData sheetId="5">
        <row r="12">
          <cell r="K12">
            <v>87.545799434340395</v>
          </cell>
        </row>
      </sheetData>
      <sheetData sheetId="6">
        <row r="12">
          <cell r="K12">
            <v>86.965201579862381</v>
          </cell>
        </row>
      </sheetData>
      <sheetData sheetId="7">
        <row r="12">
          <cell r="K12">
            <v>85.597642907703943</v>
          </cell>
        </row>
      </sheetData>
      <sheetData sheetId="8">
        <row r="12">
          <cell r="K12">
            <v>87.348172448467196</v>
          </cell>
        </row>
      </sheetData>
      <sheetData sheetId="9">
        <row r="12">
          <cell r="K12">
            <v>86.170317266113486</v>
          </cell>
        </row>
      </sheetData>
      <sheetData sheetId="10">
        <row r="12">
          <cell r="K12">
            <v>87.968121472951168</v>
          </cell>
        </row>
      </sheetData>
      <sheetData sheetId="11">
        <row r="12">
          <cell r="K12">
            <v>88.46790515957899</v>
          </cell>
        </row>
      </sheetData>
      <sheetData sheetId="12">
        <row r="12">
          <cell r="K12">
            <v>88.000305440862192</v>
          </cell>
        </row>
      </sheetData>
      <sheetData sheetId="13">
        <row r="12">
          <cell r="K12">
            <v>86.796282272788417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topLeftCell="A31" zoomScaleNormal="100" workbookViewId="0">
      <selection activeCell="P49" sqref="P49"/>
    </sheetView>
  </sheetViews>
  <sheetFormatPr defaultColWidth="8.625" defaultRowHeight="12" customHeight="1"/>
  <cols>
    <col min="1" max="1" width="12.875" style="73" customWidth="1"/>
    <col min="2" max="2" width="8.125" style="73" customWidth="1"/>
    <col min="3" max="3" width="3.125" style="73" customWidth="1"/>
    <col min="4" max="4" width="8.125" style="73" customWidth="1"/>
    <col min="5" max="5" width="3.75" style="73" customWidth="1"/>
    <col min="6" max="6" width="8.125" style="73" customWidth="1"/>
    <col min="7" max="7" width="4" style="73" customWidth="1"/>
    <col min="8" max="8" width="8.125" style="73" customWidth="1"/>
    <col min="9" max="9" width="4.375" style="73" customWidth="1"/>
    <col min="10" max="10" width="8.125" style="73" customWidth="1"/>
    <col min="11" max="11" width="4" style="73" customWidth="1"/>
    <col min="12" max="12" width="8.125" style="73" customWidth="1"/>
    <col min="13" max="13" width="3.75" style="73" customWidth="1"/>
    <col min="14" max="14" width="8.625" style="161" customWidth="1"/>
    <col min="15" max="15" width="12.25" style="73" bestFit="1" customWidth="1"/>
    <col min="16" max="16384" width="8.625" style="73"/>
  </cols>
  <sheetData>
    <row r="1" spans="1:14" ht="45" customHeight="1">
      <c r="A1" s="241" t="s">
        <v>221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</row>
    <row r="2" spans="1:14" ht="14.25" customHeight="1">
      <c r="A2" s="243" t="s">
        <v>132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</row>
    <row r="3" spans="1:14" s="164" customFormat="1" ht="7.5" hidden="1" customHeight="1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</row>
    <row r="4" spans="1:14" ht="13.5" customHeight="1">
      <c r="A4" s="161" t="s">
        <v>120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4" ht="13.5" customHeight="1">
      <c r="A5" s="257" t="s">
        <v>121</v>
      </c>
      <c r="B5" s="255" t="s">
        <v>147</v>
      </c>
      <c r="C5" s="256"/>
      <c r="D5" s="256"/>
      <c r="E5" s="259"/>
      <c r="F5" s="255" t="s">
        <v>148</v>
      </c>
      <c r="G5" s="256"/>
      <c r="H5" s="256"/>
      <c r="I5" s="259"/>
      <c r="J5" s="255" t="s">
        <v>149</v>
      </c>
      <c r="K5" s="256"/>
      <c r="L5" s="256"/>
      <c r="M5" s="256"/>
    </row>
    <row r="6" spans="1:14" ht="13.5" customHeight="1">
      <c r="A6" s="258"/>
      <c r="B6" s="165" t="s">
        <v>122</v>
      </c>
      <c r="C6" s="166"/>
      <c r="D6" s="165" t="s">
        <v>123</v>
      </c>
      <c r="E6" s="166"/>
      <c r="F6" s="165" t="s">
        <v>122</v>
      </c>
      <c r="G6" s="166"/>
      <c r="H6" s="165" t="s">
        <v>123</v>
      </c>
      <c r="I6" s="167"/>
      <c r="J6" s="165" t="s">
        <v>122</v>
      </c>
      <c r="K6" s="166"/>
      <c r="L6" s="165" t="s">
        <v>123</v>
      </c>
      <c r="M6" s="168"/>
    </row>
    <row r="7" spans="1:14" ht="13.5" customHeight="1">
      <c r="A7" s="169" t="s">
        <v>125</v>
      </c>
      <c r="B7" s="221">
        <v>70.77</v>
      </c>
      <c r="C7" s="234" t="s">
        <v>150</v>
      </c>
      <c r="D7" s="221">
        <v>76.010000000000005</v>
      </c>
      <c r="E7" s="234" t="s">
        <v>150</v>
      </c>
      <c r="F7" s="235">
        <v>69.260000000000005</v>
      </c>
      <c r="G7" s="236" t="s">
        <v>150</v>
      </c>
      <c r="H7" s="221">
        <v>74.73</v>
      </c>
      <c r="I7" s="236" t="s">
        <v>150</v>
      </c>
      <c r="J7" s="221">
        <v>69.31</v>
      </c>
      <c r="K7" s="236" t="s">
        <v>151</v>
      </c>
      <c r="L7" s="221">
        <v>74.66</v>
      </c>
      <c r="M7" s="237" t="s">
        <v>151</v>
      </c>
    </row>
    <row r="8" spans="1:14" ht="13.5" customHeight="1">
      <c r="A8" s="170" t="s">
        <v>152</v>
      </c>
      <c r="B8" s="221">
        <v>72.760000000000005</v>
      </c>
      <c r="C8" s="234" t="s">
        <v>150</v>
      </c>
      <c r="D8" s="221">
        <v>77.42</v>
      </c>
      <c r="E8" s="234" t="s">
        <v>150</v>
      </c>
      <c r="F8" s="221">
        <v>71.459999999999994</v>
      </c>
      <c r="G8" s="234" t="s">
        <v>150</v>
      </c>
      <c r="H8" s="221">
        <v>76.739999999999995</v>
      </c>
      <c r="I8" s="234" t="s">
        <v>150</v>
      </c>
      <c r="J8" s="221">
        <v>71.73</v>
      </c>
      <c r="K8" s="234" t="s">
        <v>151</v>
      </c>
      <c r="L8" s="221">
        <v>76.89</v>
      </c>
      <c r="M8" s="237" t="s">
        <v>151</v>
      </c>
    </row>
    <row r="9" spans="1:14" ht="13.5" customHeight="1">
      <c r="A9" s="170" t="s">
        <v>153</v>
      </c>
      <c r="B9" s="221">
        <v>73.89</v>
      </c>
      <c r="C9" s="234" t="s">
        <v>150</v>
      </c>
      <c r="D9" s="221">
        <v>78.849999999999994</v>
      </c>
      <c r="E9" s="234" t="s">
        <v>150</v>
      </c>
      <c r="F9" s="221">
        <v>72.959999999999994</v>
      </c>
      <c r="G9" s="234" t="s">
        <v>150</v>
      </c>
      <c r="H9" s="221">
        <v>78.58</v>
      </c>
      <c r="I9" s="234" t="s">
        <v>150</v>
      </c>
      <c r="J9" s="221">
        <v>73.349999999999994</v>
      </c>
      <c r="K9" s="234" t="s">
        <v>151</v>
      </c>
      <c r="L9" s="221">
        <v>78.760000000000005</v>
      </c>
      <c r="M9" s="237" t="s">
        <v>151</v>
      </c>
    </row>
    <row r="10" spans="1:14" ht="13.5" customHeight="1">
      <c r="A10" s="170" t="s">
        <v>154</v>
      </c>
      <c r="B10" s="221">
        <v>75.33</v>
      </c>
      <c r="C10" s="234" t="s">
        <v>150</v>
      </c>
      <c r="D10" s="221">
        <v>80.87</v>
      </c>
      <c r="E10" s="234" t="s">
        <v>150</v>
      </c>
      <c r="F10" s="221">
        <v>74.5</v>
      </c>
      <c r="G10" s="234" t="s">
        <v>150</v>
      </c>
      <c r="H10" s="221">
        <v>80.42</v>
      </c>
      <c r="I10" s="234" t="s">
        <v>150</v>
      </c>
      <c r="J10" s="221">
        <v>74.78</v>
      </c>
      <c r="K10" s="234" t="s">
        <v>151</v>
      </c>
      <c r="L10" s="221">
        <v>80.48</v>
      </c>
      <c r="M10" s="237" t="s">
        <v>151</v>
      </c>
    </row>
    <row r="11" spans="1:14" ht="13.5" customHeight="1">
      <c r="A11" s="170" t="s">
        <v>50</v>
      </c>
      <c r="B11" s="221">
        <v>76.27</v>
      </c>
      <c r="C11" s="234" t="s">
        <v>150</v>
      </c>
      <c r="D11" s="221">
        <v>82.57</v>
      </c>
      <c r="E11" s="234" t="s">
        <v>150</v>
      </c>
      <c r="F11" s="221">
        <v>75.67</v>
      </c>
      <c r="G11" s="234" t="s">
        <v>150</v>
      </c>
      <c r="H11" s="221">
        <v>81.92</v>
      </c>
      <c r="I11" s="234" t="s">
        <v>150</v>
      </c>
      <c r="J11" s="221">
        <v>75.92</v>
      </c>
      <c r="K11" s="234" t="s">
        <v>151</v>
      </c>
      <c r="L11" s="221">
        <v>81.900000000000006</v>
      </c>
      <c r="M11" s="237" t="s">
        <v>151</v>
      </c>
    </row>
    <row r="12" spans="1:14" ht="17.25" hidden="1" customHeight="1">
      <c r="A12" s="170" t="s">
        <v>155</v>
      </c>
      <c r="B12" s="221">
        <v>76.430000000000007</v>
      </c>
      <c r="C12" s="176"/>
      <c r="D12" s="221">
        <v>83.42</v>
      </c>
      <c r="E12" s="177"/>
      <c r="F12" s="221">
        <v>75.959999999999994</v>
      </c>
      <c r="G12" s="176"/>
      <c r="H12" s="221">
        <v>82.38</v>
      </c>
      <c r="I12" s="177"/>
      <c r="J12" s="221">
        <v>76.11</v>
      </c>
      <c r="K12" s="176"/>
      <c r="L12" s="221">
        <v>82.11</v>
      </c>
      <c r="M12" s="237"/>
    </row>
    <row r="13" spans="1:14" ht="13.5" hidden="1" customHeight="1">
      <c r="A13" s="170" t="s">
        <v>156</v>
      </c>
      <c r="B13" s="221">
        <v>76.63</v>
      </c>
      <c r="C13" s="176"/>
      <c r="D13" s="221">
        <v>83.36</v>
      </c>
      <c r="E13" s="177"/>
      <c r="F13" s="221">
        <v>75.97</v>
      </c>
      <c r="G13" s="176"/>
      <c r="H13" s="221">
        <v>82.39</v>
      </c>
      <c r="I13" s="177"/>
      <c r="J13" s="221">
        <v>76.09</v>
      </c>
      <c r="K13" s="176"/>
      <c r="L13" s="221">
        <v>82.22</v>
      </c>
      <c r="M13" s="237"/>
    </row>
    <row r="14" spans="1:14" ht="13.5" hidden="1" customHeight="1">
      <c r="A14" s="170" t="s">
        <v>157</v>
      </c>
      <c r="B14" s="221">
        <v>76.48</v>
      </c>
      <c r="C14" s="176"/>
      <c r="D14" s="221">
        <v>82.91</v>
      </c>
      <c r="E14" s="177"/>
      <c r="F14" s="221">
        <v>76.14</v>
      </c>
      <c r="G14" s="176"/>
      <c r="H14" s="221">
        <v>82.39</v>
      </c>
      <c r="I14" s="177"/>
      <c r="J14" s="221">
        <v>76.25</v>
      </c>
      <c r="K14" s="176"/>
      <c r="L14" s="221">
        <v>82.51</v>
      </c>
      <c r="M14" s="237"/>
    </row>
    <row r="15" spans="1:14" ht="13.5" hidden="1" customHeight="1">
      <c r="A15" s="170" t="s">
        <v>158</v>
      </c>
      <c r="B15" s="221">
        <v>77.069999999999993</v>
      </c>
      <c r="C15" s="176"/>
      <c r="D15" s="221">
        <v>83.72</v>
      </c>
      <c r="E15" s="177"/>
      <c r="F15" s="221">
        <v>76.63</v>
      </c>
      <c r="G15" s="176"/>
      <c r="H15" s="221">
        <v>83.02</v>
      </c>
      <c r="I15" s="177"/>
      <c r="J15" s="221">
        <v>76.569999999999993</v>
      </c>
      <c r="K15" s="176"/>
      <c r="L15" s="221">
        <v>82.98</v>
      </c>
      <c r="M15" s="237"/>
    </row>
    <row r="16" spans="1:14" ht="13.5" customHeight="1">
      <c r="A16" s="170" t="s">
        <v>159</v>
      </c>
      <c r="B16" s="221">
        <v>77.41</v>
      </c>
      <c r="C16" s="234" t="s">
        <v>150</v>
      </c>
      <c r="D16" s="221">
        <v>84.41</v>
      </c>
      <c r="E16" s="234" t="s">
        <v>150</v>
      </c>
      <c r="F16" s="221">
        <v>76.56</v>
      </c>
      <c r="G16" s="234" t="s">
        <v>150</v>
      </c>
      <c r="H16" s="221">
        <v>83.41</v>
      </c>
      <c r="I16" s="234" t="s">
        <v>150</v>
      </c>
      <c r="J16" s="221">
        <v>76.38</v>
      </c>
      <c r="K16" s="234" t="s">
        <v>151</v>
      </c>
      <c r="L16" s="221">
        <v>82.85</v>
      </c>
      <c r="M16" s="237" t="s">
        <v>151</v>
      </c>
    </row>
    <row r="17" spans="1:16" ht="13.5" customHeight="1">
      <c r="A17" s="171"/>
      <c r="B17" s="221"/>
      <c r="C17" s="176"/>
      <c r="D17" s="221"/>
      <c r="E17" s="177"/>
      <c r="F17" s="221"/>
      <c r="G17" s="176"/>
      <c r="H17" s="221"/>
      <c r="I17" s="177"/>
      <c r="J17" s="238">
        <v>76.459999999999994</v>
      </c>
      <c r="K17" s="234" t="s">
        <v>160</v>
      </c>
      <c r="L17" s="238">
        <v>82.96</v>
      </c>
      <c r="M17" s="237" t="s">
        <v>160</v>
      </c>
      <c r="O17" s="58"/>
      <c r="P17" s="161"/>
    </row>
    <row r="18" spans="1:16" ht="17.25" hidden="1" customHeight="1">
      <c r="A18" s="170" t="s">
        <v>161</v>
      </c>
      <c r="B18" s="221">
        <v>77.52</v>
      </c>
      <c r="C18" s="176"/>
      <c r="D18" s="221">
        <v>84.36</v>
      </c>
      <c r="E18" s="177"/>
      <c r="F18" s="221">
        <v>76.83</v>
      </c>
      <c r="G18" s="176"/>
      <c r="H18" s="221">
        <v>83.58</v>
      </c>
      <c r="I18" s="177"/>
      <c r="J18" s="221">
        <v>77.010000000000005</v>
      </c>
      <c r="K18" s="176"/>
      <c r="L18" s="221">
        <v>83.59</v>
      </c>
      <c r="M18" s="237"/>
      <c r="O18" s="58"/>
      <c r="P18" s="161"/>
    </row>
    <row r="19" spans="1:16" ht="13.5" hidden="1" customHeight="1">
      <c r="A19" s="170" t="s">
        <v>162</v>
      </c>
      <c r="B19" s="221">
        <v>77.58</v>
      </c>
      <c r="C19" s="176"/>
      <c r="D19" s="221">
        <v>84.59</v>
      </c>
      <c r="E19" s="177"/>
      <c r="F19" s="221">
        <v>77.14</v>
      </c>
      <c r="G19" s="176"/>
      <c r="H19" s="221">
        <v>83.79</v>
      </c>
      <c r="I19" s="177"/>
      <c r="J19" s="221">
        <v>77.19</v>
      </c>
      <c r="K19" s="176"/>
      <c r="L19" s="221">
        <v>83.82</v>
      </c>
      <c r="M19" s="237"/>
      <c r="O19" s="58"/>
      <c r="P19" s="161"/>
    </row>
    <row r="20" spans="1:16" ht="13.5" hidden="1" customHeight="1">
      <c r="A20" s="170" t="s">
        <v>163</v>
      </c>
      <c r="B20" s="221">
        <v>77.900000000000006</v>
      </c>
      <c r="C20" s="176"/>
      <c r="D20" s="221">
        <v>85.05</v>
      </c>
      <c r="E20" s="177"/>
      <c r="F20" s="221">
        <v>77.25</v>
      </c>
      <c r="G20" s="176"/>
      <c r="H20" s="221">
        <v>84.26</v>
      </c>
      <c r="I20" s="177"/>
      <c r="J20" s="221">
        <v>77.16</v>
      </c>
      <c r="K20" s="176"/>
      <c r="L20" s="221">
        <v>84.01</v>
      </c>
      <c r="M20" s="237"/>
      <c r="O20" s="58"/>
      <c r="P20" s="161"/>
    </row>
    <row r="21" spans="1:16" ht="13.5" hidden="1" customHeight="1">
      <c r="A21" s="170" t="s">
        <v>164</v>
      </c>
      <c r="B21" s="221">
        <v>77.77</v>
      </c>
      <c r="C21" s="176"/>
      <c r="D21" s="221">
        <v>84.46</v>
      </c>
      <c r="E21" s="177"/>
      <c r="F21" s="221">
        <v>77.05</v>
      </c>
      <c r="G21" s="176"/>
      <c r="H21" s="221">
        <v>83.97</v>
      </c>
      <c r="I21" s="177"/>
      <c r="J21" s="221">
        <v>77.099999999999994</v>
      </c>
      <c r="K21" s="176"/>
      <c r="L21" s="221">
        <v>83.99</v>
      </c>
      <c r="M21" s="237"/>
      <c r="O21" s="62"/>
      <c r="P21" s="161"/>
    </row>
    <row r="22" spans="1:16" ht="13.5" customHeight="1">
      <c r="A22" s="169" t="s">
        <v>165</v>
      </c>
      <c r="B22" s="221">
        <v>78.55</v>
      </c>
      <c r="C22" s="234" t="s">
        <v>150</v>
      </c>
      <c r="D22" s="221">
        <v>85.61</v>
      </c>
      <c r="E22" s="234" t="s">
        <v>150</v>
      </c>
      <c r="F22" s="221">
        <v>77.55</v>
      </c>
      <c r="G22" s="234" t="s">
        <v>150</v>
      </c>
      <c r="H22" s="221">
        <v>84.84</v>
      </c>
      <c r="I22" s="234" t="s">
        <v>150</v>
      </c>
      <c r="J22" s="221">
        <v>77.72</v>
      </c>
      <c r="K22" s="234" t="s">
        <v>151</v>
      </c>
      <c r="L22" s="221">
        <v>84.6</v>
      </c>
      <c r="M22" s="237" t="s">
        <v>151</v>
      </c>
      <c r="O22" s="58"/>
      <c r="P22" s="161"/>
    </row>
    <row r="23" spans="1:16" ht="13.5" customHeight="1">
      <c r="A23" s="170" t="s">
        <v>166</v>
      </c>
      <c r="B23" s="221">
        <v>78.790000000000006</v>
      </c>
      <c r="C23" s="176"/>
      <c r="D23" s="221">
        <v>85.81</v>
      </c>
      <c r="E23" s="177"/>
      <c r="F23" s="221">
        <v>78.040000000000006</v>
      </c>
      <c r="G23" s="176"/>
      <c r="H23" s="221">
        <v>85.03</v>
      </c>
      <c r="I23" s="177"/>
      <c r="J23" s="221">
        <v>78.069999999999993</v>
      </c>
      <c r="K23" s="176"/>
      <c r="L23" s="221">
        <v>84.93</v>
      </c>
      <c r="M23" s="237"/>
    </row>
    <row r="24" spans="1:16" ht="13.5" customHeight="1">
      <c r="A24" s="170" t="s">
        <v>167</v>
      </c>
      <c r="B24" s="221">
        <v>78.819999999999993</v>
      </c>
      <c r="C24" s="176"/>
      <c r="D24" s="221">
        <v>86.18</v>
      </c>
      <c r="E24" s="177"/>
      <c r="F24" s="221">
        <v>78.19</v>
      </c>
      <c r="G24" s="176"/>
      <c r="H24" s="221">
        <v>85.47</v>
      </c>
      <c r="I24" s="177"/>
      <c r="J24" s="221">
        <v>78.319999999999993</v>
      </c>
      <c r="K24" s="176"/>
      <c r="L24" s="221">
        <v>85.23</v>
      </c>
      <c r="M24" s="237"/>
    </row>
    <row r="25" spans="1:16" ht="13.5" customHeight="1">
      <c r="A25" s="170" t="s">
        <v>168</v>
      </c>
      <c r="B25" s="221">
        <v>78.959999999999994</v>
      </c>
      <c r="C25" s="176"/>
      <c r="D25" s="221">
        <v>85.755633600076891</v>
      </c>
      <c r="E25" s="177"/>
      <c r="F25" s="221">
        <v>78.36</v>
      </c>
      <c r="G25" s="176"/>
      <c r="H25" s="221">
        <v>85.13</v>
      </c>
      <c r="I25" s="177"/>
      <c r="J25" s="221">
        <v>78.36</v>
      </c>
      <c r="K25" s="176"/>
      <c r="L25" s="221">
        <v>85.33</v>
      </c>
      <c r="M25" s="237"/>
    </row>
    <row r="26" spans="1:16" ht="13.5" customHeight="1">
      <c r="A26" s="170" t="s">
        <v>169</v>
      </c>
      <c r="B26" s="221">
        <v>78.77</v>
      </c>
      <c r="C26" s="176"/>
      <c r="D26" s="221">
        <v>85.93</v>
      </c>
      <c r="E26" s="177"/>
      <c r="F26" s="221">
        <v>78.260000000000005</v>
      </c>
      <c r="G26" s="176"/>
      <c r="H26" s="221">
        <v>85.56</v>
      </c>
      <c r="I26" s="177"/>
      <c r="J26" s="221">
        <v>78.64</v>
      </c>
      <c r="K26" s="176"/>
      <c r="L26" s="221">
        <v>85.59</v>
      </c>
      <c r="M26" s="237"/>
    </row>
    <row r="27" spans="1:16" ht="13.5" customHeight="1">
      <c r="A27" s="170" t="s">
        <v>170</v>
      </c>
      <c r="B27" s="221">
        <v>79.05</v>
      </c>
      <c r="C27" s="234" t="s">
        <v>150</v>
      </c>
      <c r="D27" s="221">
        <v>86.26</v>
      </c>
      <c r="E27" s="234" t="s">
        <v>150</v>
      </c>
      <c r="F27" s="221">
        <v>78.3</v>
      </c>
      <c r="G27" s="234" t="s">
        <v>150</v>
      </c>
      <c r="H27" s="221">
        <v>85.78</v>
      </c>
      <c r="I27" s="234" t="s">
        <v>150</v>
      </c>
      <c r="J27" s="221">
        <v>78.56</v>
      </c>
      <c r="K27" s="234" t="s">
        <v>151</v>
      </c>
      <c r="L27" s="221">
        <v>85.52</v>
      </c>
      <c r="M27" s="237" t="s">
        <v>151</v>
      </c>
    </row>
    <row r="28" spans="1:16" ht="13.5" customHeight="1">
      <c r="A28" s="170" t="s">
        <v>171</v>
      </c>
      <c r="B28" s="221">
        <v>79.281184634626555</v>
      </c>
      <c r="C28" s="176"/>
      <c r="D28" s="221">
        <v>85.830923910506442</v>
      </c>
      <c r="E28" s="177"/>
      <c r="F28" s="221">
        <v>78.45</v>
      </c>
      <c r="G28" s="176"/>
      <c r="H28" s="221">
        <v>85.63</v>
      </c>
      <c r="I28" s="177"/>
      <c r="J28" s="221">
        <v>79</v>
      </c>
      <c r="K28" s="176"/>
      <c r="L28" s="221">
        <v>85.81</v>
      </c>
      <c r="M28" s="237"/>
    </row>
    <row r="29" spans="1:16" ht="13.5" customHeight="1">
      <c r="A29" s="170" t="s">
        <v>208</v>
      </c>
      <c r="B29" s="221">
        <v>79.107014964729672</v>
      </c>
      <c r="C29" s="176"/>
      <c r="D29" s="221">
        <v>86.030734212953746</v>
      </c>
      <c r="E29" s="177"/>
      <c r="F29" s="221">
        <v>78.599999999999994</v>
      </c>
      <c r="G29" s="176"/>
      <c r="H29" s="221">
        <v>86.06</v>
      </c>
      <c r="I29" s="177"/>
      <c r="J29" s="221">
        <v>79.19</v>
      </c>
      <c r="K29" s="176"/>
      <c r="L29" s="221">
        <v>85.99</v>
      </c>
      <c r="M29" s="237"/>
    </row>
    <row r="30" spans="1:16" ht="13.5" customHeight="1">
      <c r="A30" s="170" t="s">
        <v>205</v>
      </c>
      <c r="B30" s="221">
        <v>79.400422228788202</v>
      </c>
      <c r="C30" s="176"/>
      <c r="D30" s="221">
        <v>86.103529564666076</v>
      </c>
      <c r="E30" s="177"/>
      <c r="F30" s="221">
        <v>78.83</v>
      </c>
      <c r="G30" s="176"/>
      <c r="H30" s="221">
        <v>85.94</v>
      </c>
      <c r="I30" s="177"/>
      <c r="J30" s="221">
        <v>79.290000000000006</v>
      </c>
      <c r="K30" s="176"/>
      <c r="L30" s="221">
        <v>86.05</v>
      </c>
      <c r="M30" s="237"/>
    </row>
    <row r="31" spans="1:16" ht="13.5" customHeight="1">
      <c r="A31" s="170" t="s">
        <v>206</v>
      </c>
      <c r="B31" s="221">
        <v>79.690503329968706</v>
      </c>
      <c r="C31" s="176"/>
      <c r="D31" s="221">
        <v>86.556866645518483</v>
      </c>
      <c r="E31" s="177"/>
      <c r="F31" s="221">
        <v>78.88</v>
      </c>
      <c r="G31" s="176"/>
      <c r="H31" s="221">
        <v>85.94</v>
      </c>
      <c r="I31" s="177"/>
      <c r="J31" s="221">
        <v>79.59</v>
      </c>
      <c r="K31" s="176"/>
      <c r="L31" s="221">
        <v>86.44</v>
      </c>
      <c r="M31" s="237"/>
    </row>
    <row r="32" spans="1:16" ht="13.5" customHeight="1">
      <c r="A32" s="170" t="s">
        <v>207</v>
      </c>
      <c r="B32" s="221">
        <v>79.659467557716894</v>
      </c>
      <c r="C32" s="176"/>
      <c r="D32" s="221">
        <v>86.373313293892963</v>
      </c>
      <c r="E32" s="177"/>
      <c r="F32" s="221">
        <v>79.2</v>
      </c>
      <c r="G32" s="176"/>
      <c r="H32" s="221">
        <v>86.16</v>
      </c>
      <c r="I32" s="177"/>
      <c r="J32" s="221">
        <v>79.55</v>
      </c>
      <c r="K32" s="176" t="s">
        <v>209</v>
      </c>
      <c r="L32" s="221">
        <v>86.3</v>
      </c>
      <c r="M32" s="237" t="s">
        <v>209</v>
      </c>
    </row>
    <row r="33" spans="1:15" ht="13.5" customHeight="1">
      <c r="A33" s="170" t="s">
        <v>211</v>
      </c>
      <c r="B33" s="221">
        <v>79.687839859647298</v>
      </c>
      <c r="C33" s="176"/>
      <c r="D33" s="221">
        <v>86.349531695859184</v>
      </c>
      <c r="E33" s="177"/>
      <c r="F33" s="221">
        <v>79.45</v>
      </c>
      <c r="G33" s="176"/>
      <c r="H33" s="221">
        <v>86.06</v>
      </c>
      <c r="I33" s="177"/>
      <c r="J33" s="221">
        <v>79.44</v>
      </c>
      <c r="K33" s="176"/>
      <c r="L33" s="221">
        <v>85.9</v>
      </c>
      <c r="M33" s="237"/>
    </row>
    <row r="34" spans="1:15" ht="13.5" customHeight="1">
      <c r="A34" s="170" t="s">
        <v>212</v>
      </c>
      <c r="B34" s="221">
        <v>79.817121820270174</v>
      </c>
      <c r="C34" s="176"/>
      <c r="D34" s="221">
        <v>86.800006688831502</v>
      </c>
      <c r="E34" s="177"/>
      <c r="F34" s="221">
        <v>79.430000000000007</v>
      </c>
      <c r="G34" s="176"/>
      <c r="H34" s="221">
        <v>86.45</v>
      </c>
      <c r="I34" s="177"/>
      <c r="J34" s="221">
        <v>79.94</v>
      </c>
      <c r="K34" s="176"/>
      <c r="L34" s="221">
        <v>86.41</v>
      </c>
      <c r="M34" s="237"/>
    </row>
    <row r="35" spans="1:15" ht="13.5" customHeight="1">
      <c r="A35" s="170" t="s">
        <v>213</v>
      </c>
      <c r="B35" s="221">
        <v>80.3321897182079</v>
      </c>
      <c r="C35" s="176"/>
      <c r="D35" s="221">
        <v>86.536489789045731</v>
      </c>
      <c r="E35" s="177"/>
      <c r="F35" s="221">
        <v>79.87</v>
      </c>
      <c r="G35" s="176"/>
      <c r="H35" s="221">
        <v>86.27</v>
      </c>
      <c r="I35" s="177"/>
      <c r="J35" s="221">
        <v>80.209999999999994</v>
      </c>
      <c r="K35" s="176"/>
      <c r="L35" s="221">
        <v>86.61</v>
      </c>
      <c r="M35" s="237"/>
    </row>
    <row r="36" spans="1:15" ht="13.5" customHeight="1">
      <c r="A36" s="170" t="s">
        <v>214</v>
      </c>
      <c r="B36" s="221">
        <v>80.253688086533259</v>
      </c>
      <c r="C36" s="176"/>
      <c r="D36" s="221">
        <v>86.686446505921012</v>
      </c>
      <c r="E36" s="177"/>
      <c r="F36" s="221">
        <v>79.98</v>
      </c>
      <c r="G36" s="176"/>
      <c r="H36" s="221">
        <v>86.63</v>
      </c>
      <c r="I36" s="177"/>
      <c r="J36" s="221">
        <v>80.5</v>
      </c>
      <c r="K36" s="176"/>
      <c r="L36" s="221">
        <v>86.83</v>
      </c>
      <c r="M36" s="237"/>
    </row>
    <row r="37" spans="1:15" ht="13.5" customHeight="1">
      <c r="A37" s="170" t="s">
        <v>215</v>
      </c>
      <c r="B37" s="221">
        <v>80.760417607119507</v>
      </c>
      <c r="C37" s="176"/>
      <c r="D37" s="221">
        <v>87.184258700179583</v>
      </c>
      <c r="E37" s="177"/>
      <c r="F37" s="221">
        <v>80.239999999999995</v>
      </c>
      <c r="G37" s="176"/>
      <c r="H37" s="221">
        <v>86.74</v>
      </c>
      <c r="I37" s="177"/>
      <c r="J37" s="221">
        <v>80.790000000000006</v>
      </c>
      <c r="K37" s="176"/>
      <c r="L37" s="221">
        <v>87.05</v>
      </c>
      <c r="M37" s="237"/>
    </row>
    <row r="38" spans="1:15" ht="13.5" customHeight="1">
      <c r="A38" s="172" t="s">
        <v>216</v>
      </c>
      <c r="B38" s="173">
        <f>B39</f>
        <v>80.580419839854187</v>
      </c>
      <c r="C38" s="222"/>
      <c r="D38" s="173">
        <f>D39</f>
        <v>87.10482926863493</v>
      </c>
      <c r="E38" s="223"/>
      <c r="F38" s="228">
        <v>80.33</v>
      </c>
      <c r="G38" s="222"/>
      <c r="H38" s="228">
        <v>86.94</v>
      </c>
      <c r="I38" s="223"/>
      <c r="J38" s="228">
        <v>80.98</v>
      </c>
      <c r="K38" s="222"/>
      <c r="L38" s="228">
        <v>87.14</v>
      </c>
      <c r="M38" s="232"/>
    </row>
    <row r="39" spans="1:15" ht="16.5" customHeight="1">
      <c r="A39" s="174" t="s">
        <v>172</v>
      </c>
      <c r="B39" s="175">
        <f>[1]生命表!$K12</f>
        <v>80.580419839854187</v>
      </c>
      <c r="C39" s="176"/>
      <c r="D39" s="175">
        <f>[2]生命表!$K12</f>
        <v>87.10482926863493</v>
      </c>
      <c r="E39" s="177"/>
      <c r="F39" s="229">
        <v>80.33</v>
      </c>
      <c r="G39" s="224"/>
      <c r="H39" s="229">
        <v>86.94</v>
      </c>
      <c r="I39" s="177"/>
      <c r="J39" s="229">
        <v>80.98</v>
      </c>
      <c r="K39" s="224"/>
      <c r="L39" s="229">
        <v>87.14</v>
      </c>
      <c r="M39" s="178"/>
      <c r="O39" s="109"/>
    </row>
    <row r="40" spans="1:15" ht="12.6" customHeight="1">
      <c r="A40" s="174" t="s">
        <v>173</v>
      </c>
      <c r="B40" s="175">
        <f>[1]生命表!$K13</f>
        <v>79.73529911248194</v>
      </c>
      <c r="C40" s="176"/>
      <c r="D40" s="186">
        <f>[2]生命表!$K13</f>
        <v>86.29164997354907</v>
      </c>
      <c r="E40" s="177"/>
      <c r="F40" s="229">
        <v>79.52</v>
      </c>
      <c r="G40" s="224"/>
      <c r="H40" s="229">
        <v>86.1</v>
      </c>
      <c r="I40" s="179"/>
      <c r="J40" s="229">
        <v>80.14</v>
      </c>
      <c r="K40" s="224"/>
      <c r="L40" s="229">
        <v>86.31</v>
      </c>
      <c r="M40" s="178"/>
      <c r="O40" s="109"/>
    </row>
    <row r="41" spans="1:15" ht="12.6" customHeight="1">
      <c r="A41" s="174" t="s">
        <v>174</v>
      </c>
      <c r="B41" s="175">
        <f>[1]生命表!$K14</f>
        <v>78.745753007740547</v>
      </c>
      <c r="C41" s="176"/>
      <c r="D41" s="186">
        <f>[2]生命表!$K14</f>
        <v>85.328242701198263</v>
      </c>
      <c r="E41" s="177"/>
      <c r="F41" s="229">
        <v>78.540000000000006</v>
      </c>
      <c r="G41" s="224"/>
      <c r="H41" s="229">
        <v>85.14</v>
      </c>
      <c r="I41" s="179"/>
      <c r="J41" s="229">
        <v>79.16</v>
      </c>
      <c r="K41" s="224"/>
      <c r="L41" s="229">
        <v>85.33</v>
      </c>
      <c r="M41" s="178"/>
      <c r="O41" s="109"/>
    </row>
    <row r="42" spans="1:15" ht="12.6" customHeight="1">
      <c r="A42" s="174" t="s">
        <v>175</v>
      </c>
      <c r="B42" s="175">
        <f>[1]生命表!$K15</f>
        <v>77.766750123803277</v>
      </c>
      <c r="C42" s="176"/>
      <c r="D42" s="186">
        <f>[2]生命表!$K15</f>
        <v>84.328242701198278</v>
      </c>
      <c r="E42" s="177"/>
      <c r="F42" s="229">
        <v>77.55</v>
      </c>
      <c r="G42" s="224"/>
      <c r="H42" s="229">
        <v>84.15</v>
      </c>
      <c r="I42" s="179"/>
      <c r="J42" s="229">
        <v>78.180000000000007</v>
      </c>
      <c r="K42" s="224"/>
      <c r="L42" s="229">
        <v>84.35</v>
      </c>
      <c r="M42" s="178"/>
      <c r="O42" s="109"/>
    </row>
    <row r="43" spans="1:15" ht="12.6" customHeight="1">
      <c r="A43" s="174" t="s">
        <v>176</v>
      </c>
      <c r="B43" s="175">
        <f>[1]生命表!$K16</f>
        <v>76.777081975126904</v>
      </c>
      <c r="C43" s="176"/>
      <c r="D43" s="186">
        <f>[2]生命表!$K16</f>
        <v>83.328242701198278</v>
      </c>
      <c r="E43" s="177"/>
      <c r="F43" s="229">
        <v>76.569999999999993</v>
      </c>
      <c r="G43" s="224"/>
      <c r="H43" s="229">
        <v>83.15</v>
      </c>
      <c r="I43" s="179"/>
      <c r="J43" s="229">
        <v>77.19</v>
      </c>
      <c r="K43" s="224"/>
      <c r="L43" s="229">
        <v>83.36</v>
      </c>
      <c r="M43" s="178"/>
      <c r="O43" s="109"/>
    </row>
    <row r="44" spans="1:15" ht="16.5" customHeight="1">
      <c r="A44" s="174" t="s">
        <v>177</v>
      </c>
      <c r="B44" s="175">
        <f>[1]生命表!$K17</f>
        <v>75.777081975126904</v>
      </c>
      <c r="C44" s="176"/>
      <c r="D44" s="186">
        <f>[2]生命表!$K17</f>
        <v>82.328242701198292</v>
      </c>
      <c r="E44" s="177"/>
      <c r="F44" s="229">
        <v>75.58</v>
      </c>
      <c r="G44" s="224"/>
      <c r="H44" s="229">
        <v>82.15</v>
      </c>
      <c r="I44" s="179"/>
      <c r="J44" s="229">
        <v>76.2</v>
      </c>
      <c r="K44" s="224"/>
      <c r="L44" s="229">
        <v>82.37</v>
      </c>
      <c r="M44" s="178"/>
      <c r="O44" s="109"/>
    </row>
    <row r="45" spans="1:15" ht="12.6" customHeight="1">
      <c r="A45" s="174" t="s">
        <v>178</v>
      </c>
      <c r="B45" s="175">
        <f>[1]生命表!$K18</f>
        <v>70.815120327481111</v>
      </c>
      <c r="C45" s="176"/>
      <c r="D45" s="186">
        <f>[2]生命表!$K18</f>
        <v>77.349857041409265</v>
      </c>
      <c r="E45" s="177"/>
      <c r="F45" s="229">
        <v>70.61</v>
      </c>
      <c r="G45" s="224"/>
      <c r="H45" s="229">
        <v>77.17</v>
      </c>
      <c r="I45" s="179"/>
      <c r="J45" s="229">
        <v>71.23</v>
      </c>
      <c r="K45" s="224"/>
      <c r="L45" s="229">
        <v>77.39</v>
      </c>
      <c r="M45" s="178"/>
      <c r="O45" s="109"/>
    </row>
    <row r="46" spans="1:15" ht="12.6" customHeight="1">
      <c r="A46" s="174" t="s">
        <v>179</v>
      </c>
      <c r="B46" s="175">
        <f>[1]生命表!$K19</f>
        <v>65.849617116905051</v>
      </c>
      <c r="C46" s="176"/>
      <c r="D46" s="186">
        <f>[2]生命表!$K19</f>
        <v>72.359616885624391</v>
      </c>
      <c r="E46" s="177"/>
      <c r="F46" s="229">
        <v>65.63</v>
      </c>
      <c r="G46" s="224"/>
      <c r="H46" s="229">
        <v>72.19</v>
      </c>
      <c r="I46" s="179"/>
      <c r="J46" s="229">
        <v>66.260000000000005</v>
      </c>
      <c r="K46" s="224"/>
      <c r="L46" s="229">
        <v>72.42</v>
      </c>
      <c r="M46" s="178"/>
      <c r="O46" s="109"/>
    </row>
    <row r="47" spans="1:15" ht="12.6" customHeight="1">
      <c r="A47" s="174" t="s">
        <v>180</v>
      </c>
      <c r="B47" s="175">
        <f>[1]生命表!$K20</f>
        <v>60.954022344494454</v>
      </c>
      <c r="C47" s="176"/>
      <c r="D47" s="186">
        <f>[2]生命表!$K20</f>
        <v>67.410006547778835</v>
      </c>
      <c r="E47" s="177"/>
      <c r="F47" s="229">
        <v>60.73</v>
      </c>
      <c r="G47" s="224"/>
      <c r="H47" s="229">
        <v>67.239999999999995</v>
      </c>
      <c r="I47" s="179"/>
      <c r="J47" s="229">
        <v>61.34</v>
      </c>
      <c r="K47" s="224"/>
      <c r="L47" s="229">
        <v>67.459999999999994</v>
      </c>
      <c r="M47" s="178"/>
      <c r="O47" s="109"/>
    </row>
    <row r="48" spans="1:15" ht="12.6" customHeight="1">
      <c r="A48" s="174" t="s">
        <v>181</v>
      </c>
      <c r="B48" s="175">
        <f>[1]生命表!$K21</f>
        <v>56.058928306321171</v>
      </c>
      <c r="C48" s="176"/>
      <c r="D48" s="186">
        <f>[2]生命表!$K21</f>
        <v>62.486551136425973</v>
      </c>
      <c r="E48" s="177"/>
      <c r="F48" s="229">
        <v>55.87</v>
      </c>
      <c r="G48" s="224"/>
      <c r="H48" s="229">
        <v>62.31</v>
      </c>
      <c r="I48" s="179"/>
      <c r="J48" s="229">
        <v>56.49</v>
      </c>
      <c r="K48" s="224"/>
      <c r="L48" s="229">
        <v>62.53</v>
      </c>
      <c r="M48" s="178"/>
      <c r="O48" s="109"/>
    </row>
    <row r="49" spans="1:15" ht="16.5" customHeight="1">
      <c r="A49" s="174" t="s">
        <v>182</v>
      </c>
      <c r="B49" s="175">
        <f>[1]生命表!$K22</f>
        <v>51.246010127078911</v>
      </c>
      <c r="C49" s="176"/>
      <c r="D49" s="186">
        <f>[2]生命表!$K22</f>
        <v>57.566771021411341</v>
      </c>
      <c r="E49" s="177"/>
      <c r="F49" s="229">
        <v>51.05</v>
      </c>
      <c r="G49" s="224"/>
      <c r="H49" s="229">
        <v>57.43</v>
      </c>
      <c r="I49" s="179"/>
      <c r="J49" s="229">
        <v>51.63</v>
      </c>
      <c r="K49" s="224"/>
      <c r="L49" s="229">
        <v>57.61</v>
      </c>
      <c r="M49" s="178"/>
      <c r="O49" s="109"/>
    </row>
    <row r="50" spans="1:15" ht="12.6" customHeight="1">
      <c r="A50" s="174" t="s">
        <v>183</v>
      </c>
      <c r="B50" s="175">
        <f>[1]生命表!$K23</f>
        <v>46.383297087134281</v>
      </c>
      <c r="C50" s="176"/>
      <c r="D50" s="186">
        <f>[2]生命表!$K23</f>
        <v>52.640766527533351</v>
      </c>
      <c r="E50" s="177"/>
      <c r="F50" s="229">
        <v>46.23</v>
      </c>
      <c r="G50" s="224"/>
      <c r="H50" s="229">
        <v>52.51</v>
      </c>
      <c r="I50" s="179"/>
      <c r="J50" s="229">
        <v>46.78</v>
      </c>
      <c r="K50" s="224"/>
      <c r="L50" s="229">
        <v>52.69</v>
      </c>
      <c r="M50" s="178"/>
      <c r="O50" s="109"/>
    </row>
    <row r="51" spans="1:15" ht="12.6" customHeight="1">
      <c r="A51" s="174" t="s">
        <v>184</v>
      </c>
      <c r="B51" s="175">
        <f>[1]生命表!$K24</f>
        <v>41.583812867317036</v>
      </c>
      <c r="C51" s="176"/>
      <c r="D51" s="186">
        <f>[2]生命表!$K24</f>
        <v>47.795434087026528</v>
      </c>
      <c r="E51" s="177"/>
      <c r="F51" s="229">
        <v>41.46</v>
      </c>
      <c r="G51" s="224"/>
      <c r="H51" s="229">
        <v>47.66</v>
      </c>
      <c r="I51" s="179"/>
      <c r="J51" s="229">
        <v>41.96</v>
      </c>
      <c r="K51" s="224"/>
      <c r="L51" s="229">
        <v>47.82</v>
      </c>
      <c r="M51" s="178"/>
      <c r="O51" s="109"/>
    </row>
    <row r="52" spans="1:15" ht="12.6" customHeight="1">
      <c r="A52" s="174" t="s">
        <v>185</v>
      </c>
      <c r="B52" s="175">
        <f>[1]生命表!$K25</f>
        <v>36.847743825168045</v>
      </c>
      <c r="C52" s="176"/>
      <c r="D52" s="186">
        <f>[2]生命表!$K25</f>
        <v>42.963563958823649</v>
      </c>
      <c r="E52" s="177"/>
      <c r="F52" s="229">
        <v>36.75</v>
      </c>
      <c r="G52" s="224"/>
      <c r="H52" s="229">
        <v>42.85</v>
      </c>
      <c r="I52" s="179"/>
      <c r="J52" s="229">
        <v>37.200000000000003</v>
      </c>
      <c r="K52" s="224"/>
      <c r="L52" s="229">
        <v>42.98</v>
      </c>
      <c r="M52" s="178"/>
      <c r="O52" s="109"/>
    </row>
    <row r="53" spans="1:15" ht="12.6" customHeight="1">
      <c r="A53" s="174" t="s">
        <v>186</v>
      </c>
      <c r="B53" s="175">
        <f>[1]生命表!$K26</f>
        <v>32.210247632626889</v>
      </c>
      <c r="C53" s="176"/>
      <c r="D53" s="186">
        <f>[2]生命表!$K26</f>
        <v>38.239809439761736</v>
      </c>
      <c r="E53" s="177"/>
      <c r="F53" s="229">
        <v>32.14</v>
      </c>
      <c r="G53" s="224"/>
      <c r="H53" s="233">
        <v>38.130000000000003</v>
      </c>
      <c r="I53" s="179"/>
      <c r="J53" s="229">
        <v>32.54</v>
      </c>
      <c r="K53" s="224"/>
      <c r="L53" s="229">
        <v>38.21</v>
      </c>
      <c r="M53" s="178"/>
      <c r="O53" s="109"/>
    </row>
    <row r="54" spans="1:15" ht="16.5" customHeight="1">
      <c r="A54" s="174" t="s">
        <v>187</v>
      </c>
      <c r="B54" s="175">
        <f>[1]生命表!$K27</f>
        <v>27.617015474220345</v>
      </c>
      <c r="C54" s="176"/>
      <c r="D54" s="186">
        <f>[2]生命表!$K27</f>
        <v>33.540712097507971</v>
      </c>
      <c r="E54" s="177"/>
      <c r="F54" s="229">
        <v>27.63</v>
      </c>
      <c r="G54" s="224"/>
      <c r="H54" s="229">
        <v>33.479999999999997</v>
      </c>
      <c r="I54" s="179"/>
      <c r="J54" s="229">
        <v>28.02</v>
      </c>
      <c r="K54" s="224"/>
      <c r="L54" s="229">
        <v>33.53</v>
      </c>
      <c r="M54" s="178"/>
      <c r="O54" s="109"/>
    </row>
    <row r="55" spans="1:15" ht="12.6" customHeight="1">
      <c r="A55" s="174" t="s">
        <v>188</v>
      </c>
      <c r="B55" s="175">
        <f>[1]生命表!$K28</f>
        <v>23.32048520424491</v>
      </c>
      <c r="C55" s="176"/>
      <c r="D55" s="186">
        <f>[2]生命表!$K28</f>
        <v>28.954110702603792</v>
      </c>
      <c r="E55" s="177"/>
      <c r="F55" s="229">
        <v>23.34</v>
      </c>
      <c r="G55" s="224"/>
      <c r="H55" s="229">
        <v>28.93</v>
      </c>
      <c r="I55" s="179"/>
      <c r="J55" s="229">
        <v>23.67</v>
      </c>
      <c r="K55" s="224"/>
      <c r="L55" s="229">
        <v>28.91</v>
      </c>
      <c r="M55" s="178"/>
      <c r="O55" s="109"/>
    </row>
    <row r="56" spans="1:15" ht="12.6" customHeight="1">
      <c r="A56" s="174" t="s">
        <v>189</v>
      </c>
      <c r="B56" s="175">
        <f>[1]生命表!$K29</f>
        <v>19.275310786128909</v>
      </c>
      <c r="C56" s="176"/>
      <c r="D56" s="186">
        <f>[2]生命表!$K29</f>
        <v>24.480648003017226</v>
      </c>
      <c r="E56" s="177"/>
      <c r="F56" s="229">
        <v>19.32</v>
      </c>
      <c r="G56" s="224"/>
      <c r="H56" s="229">
        <v>24.48</v>
      </c>
      <c r="I56" s="179"/>
      <c r="J56" s="229">
        <v>19.55</v>
      </c>
      <c r="K56" s="224"/>
      <c r="L56" s="229">
        <v>24.38</v>
      </c>
      <c r="M56" s="178"/>
      <c r="O56" s="109"/>
    </row>
    <row r="57" spans="1:15" ht="12.6" customHeight="1">
      <c r="A57" s="174" t="s">
        <v>190</v>
      </c>
      <c r="B57" s="175">
        <f>[1]生命表!$K30</f>
        <v>15.433598269534242</v>
      </c>
      <c r="C57" s="176"/>
      <c r="D57" s="186">
        <f>[2]生命表!$K30</f>
        <v>20.170659012098035</v>
      </c>
      <c r="E57" s="177"/>
      <c r="F57" s="229">
        <v>15.55</v>
      </c>
      <c r="G57" s="224"/>
      <c r="H57" s="229">
        <v>20.170000000000002</v>
      </c>
      <c r="I57" s="179"/>
      <c r="J57" s="229">
        <v>15.72</v>
      </c>
      <c r="K57" s="224"/>
      <c r="L57" s="229">
        <v>19.98</v>
      </c>
      <c r="M57" s="178"/>
      <c r="O57" s="109"/>
    </row>
    <row r="58" spans="1:15" ht="12.6" customHeight="1">
      <c r="A58" s="174" t="s">
        <v>191</v>
      </c>
      <c r="B58" s="175">
        <f>[1]生命表!$K31</f>
        <v>11.971654276219629</v>
      </c>
      <c r="C58" s="176"/>
      <c r="D58" s="186">
        <f>[2]生命表!$K31</f>
        <v>15.987589915586652</v>
      </c>
      <c r="E58" s="177"/>
      <c r="F58" s="229">
        <v>12.11</v>
      </c>
      <c r="G58" s="224"/>
      <c r="H58" s="229">
        <v>16</v>
      </c>
      <c r="I58" s="179"/>
      <c r="J58" s="229">
        <v>12.14</v>
      </c>
      <c r="K58" s="224"/>
      <c r="L58" s="229">
        <v>15.76</v>
      </c>
      <c r="M58" s="178"/>
      <c r="O58" s="109"/>
    </row>
    <row r="59" spans="1:15" ht="16.5" customHeight="1">
      <c r="A59" s="174" t="s">
        <v>192</v>
      </c>
      <c r="B59" s="175">
        <f>[1]生命表!$K32</f>
        <v>8.8370247533993052</v>
      </c>
      <c r="C59" s="176"/>
      <c r="D59" s="186">
        <f>[2]生命表!$K32</f>
        <v>12.165701735194139</v>
      </c>
      <c r="E59" s="177"/>
      <c r="F59" s="229">
        <v>8.9700000000000006</v>
      </c>
      <c r="G59" s="224"/>
      <c r="H59" s="229">
        <v>12.15</v>
      </c>
      <c r="I59" s="179"/>
      <c r="J59" s="229">
        <v>8.92</v>
      </c>
      <c r="K59" s="224"/>
      <c r="L59" s="229">
        <v>11.82</v>
      </c>
      <c r="M59" s="178"/>
      <c r="O59" s="109"/>
    </row>
    <row r="60" spans="1:15" ht="12.6" customHeight="1">
      <c r="A60" s="174" t="s">
        <v>193</v>
      </c>
      <c r="B60" s="175">
        <f>[1]生命表!$K33</f>
        <v>6.2988866311249234</v>
      </c>
      <c r="C60" s="176"/>
      <c r="D60" s="186">
        <f>[2]生命表!$K33</f>
        <v>8.6852062928898928</v>
      </c>
      <c r="E60" s="177"/>
      <c r="F60" s="229">
        <v>6.36</v>
      </c>
      <c r="G60" s="224"/>
      <c r="H60" s="229">
        <v>8.69</v>
      </c>
      <c r="I60" s="179"/>
      <c r="J60" s="229">
        <v>6.27</v>
      </c>
      <c r="K60" s="224"/>
      <c r="L60" s="229">
        <v>8.39</v>
      </c>
      <c r="M60" s="178"/>
      <c r="O60" s="109"/>
    </row>
    <row r="61" spans="1:15" ht="12.6" customHeight="1">
      <c r="A61" s="174" t="s">
        <v>194</v>
      </c>
      <c r="B61" s="175">
        <f>[1]生命表!$K34</f>
        <v>4.3372311869047158</v>
      </c>
      <c r="C61" s="176"/>
      <c r="D61" s="186">
        <f>[2]生命表!$K34</f>
        <v>5.8730795818865609</v>
      </c>
      <c r="E61" s="177"/>
      <c r="F61" s="229">
        <v>4.32</v>
      </c>
      <c r="G61" s="224"/>
      <c r="H61" s="229">
        <v>5.9</v>
      </c>
      <c r="I61" s="179"/>
      <c r="J61" s="229">
        <v>4.28</v>
      </c>
      <c r="K61" s="224"/>
      <c r="L61" s="229">
        <v>5.62</v>
      </c>
      <c r="M61" s="178"/>
      <c r="O61" s="109"/>
    </row>
    <row r="62" spans="1:15" ht="12.6" customHeight="1">
      <c r="A62" s="174" t="s">
        <v>195</v>
      </c>
      <c r="B62" s="175">
        <f>[1]生命表!$K35</f>
        <v>2.931498875319114</v>
      </c>
      <c r="C62" s="176"/>
      <c r="D62" s="186">
        <f>[2]生命表!$K35</f>
        <v>3.7578731882685297</v>
      </c>
      <c r="E62" s="180"/>
      <c r="F62" s="245">
        <v>2.9</v>
      </c>
      <c r="G62" s="225"/>
      <c r="H62" s="245">
        <v>3.96</v>
      </c>
      <c r="I62" s="179"/>
      <c r="J62" s="229">
        <v>2.86</v>
      </c>
      <c r="K62" s="224"/>
      <c r="L62" s="229">
        <v>3.65</v>
      </c>
      <c r="M62" s="178"/>
      <c r="O62" s="109"/>
    </row>
    <row r="63" spans="1:15" ht="16.5" customHeight="1">
      <c r="A63" s="174" t="s">
        <v>196</v>
      </c>
      <c r="B63" s="248">
        <f>[1]生命表!$K36</f>
        <v>1.8032786885245899</v>
      </c>
      <c r="C63" s="181"/>
      <c r="D63" s="250">
        <f>[2]生命表!$K36</f>
        <v>2.2866043613707165</v>
      </c>
      <c r="E63" s="181"/>
      <c r="F63" s="246"/>
      <c r="G63" s="226"/>
      <c r="H63" s="246"/>
      <c r="I63" s="176"/>
      <c r="J63" s="229">
        <v>1.89</v>
      </c>
      <c r="K63" s="224"/>
      <c r="L63" s="229">
        <v>2.4500000000000002</v>
      </c>
      <c r="M63" s="182"/>
    </row>
    <row r="64" spans="1:15" ht="12.6" customHeight="1">
      <c r="A64" s="183" t="s">
        <v>197</v>
      </c>
      <c r="B64" s="249"/>
      <c r="C64" s="184"/>
      <c r="D64" s="251"/>
      <c r="E64" s="184"/>
      <c r="F64" s="247"/>
      <c r="G64" s="227"/>
      <c r="H64" s="247"/>
      <c r="I64" s="184"/>
      <c r="J64" s="230">
        <v>1.23</v>
      </c>
      <c r="K64" s="231"/>
      <c r="L64" s="230">
        <v>1.7</v>
      </c>
      <c r="M64" s="185"/>
    </row>
    <row r="65" spans="1:14" ht="12.95" customHeight="1">
      <c r="A65" s="253" t="s">
        <v>219</v>
      </c>
      <c r="B65" s="254"/>
      <c r="C65" s="254"/>
      <c r="D65" s="254"/>
      <c r="E65" s="254"/>
      <c r="F65" s="254"/>
      <c r="G65" s="254"/>
      <c r="H65" s="254"/>
      <c r="I65" s="254"/>
      <c r="J65" s="254"/>
      <c r="K65" s="254"/>
      <c r="L65" s="254"/>
      <c r="M65" s="254"/>
    </row>
    <row r="66" spans="1:14" s="164" customFormat="1" ht="11.25" customHeight="1">
      <c r="A66" s="239" t="s">
        <v>223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163"/>
    </row>
    <row r="67" spans="1:14" s="164" customFormat="1" ht="11.25" customHeight="1">
      <c r="A67" s="239" t="s">
        <v>222</v>
      </c>
      <c r="B67" s="240"/>
      <c r="C67" s="240"/>
      <c r="D67" s="240"/>
      <c r="E67" s="240"/>
      <c r="F67" s="240"/>
      <c r="G67" s="240"/>
      <c r="H67" s="240"/>
      <c r="I67" s="240"/>
      <c r="J67" s="240"/>
      <c r="K67" s="240"/>
      <c r="L67" s="240"/>
      <c r="M67" s="240"/>
      <c r="N67" s="163"/>
    </row>
    <row r="68" spans="1:14" ht="11.25" customHeight="1">
      <c r="A68" s="252" t="s">
        <v>224</v>
      </c>
      <c r="B68" s="252"/>
      <c r="C68" s="252"/>
      <c r="D68" s="252"/>
      <c r="E68" s="252"/>
      <c r="F68" s="252"/>
      <c r="G68" s="252"/>
      <c r="H68" s="252"/>
      <c r="I68" s="252"/>
      <c r="J68" s="252"/>
      <c r="K68" s="252"/>
      <c r="L68" s="252"/>
      <c r="M68" s="252"/>
    </row>
    <row r="69" spans="1:14" ht="11.25" customHeight="1">
      <c r="A69" s="252" t="s">
        <v>225</v>
      </c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</row>
    <row r="70" spans="1:14" ht="12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</row>
    <row r="71" spans="1:14" ht="12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</row>
    <row r="72" spans="1:14" ht="12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</row>
    <row r="76" spans="1:14" ht="12" customHeight="1">
      <c r="B76" s="110"/>
    </row>
    <row r="77" spans="1:14" ht="12" customHeight="1">
      <c r="B77" s="110"/>
    </row>
    <row r="78" spans="1:14" ht="12" customHeight="1">
      <c r="B78" s="110"/>
    </row>
    <row r="79" spans="1:14" ht="12" customHeight="1">
      <c r="B79" s="110"/>
    </row>
    <row r="80" spans="1:14" ht="12" customHeight="1">
      <c r="B80" s="110"/>
    </row>
  </sheetData>
  <mergeCells count="13">
    <mergeCell ref="A68:M68"/>
    <mergeCell ref="A69:M69"/>
    <mergeCell ref="A65:M65"/>
    <mergeCell ref="J5:M5"/>
    <mergeCell ref="A5:A6"/>
    <mergeCell ref="B5:E5"/>
    <mergeCell ref="F5:I5"/>
    <mergeCell ref="A1:M1"/>
    <mergeCell ref="A2:M2"/>
    <mergeCell ref="F62:F64"/>
    <mergeCell ref="H62:H64"/>
    <mergeCell ref="B63:B64"/>
    <mergeCell ref="D63:D64"/>
  </mergeCells>
  <phoneticPr fontId="2"/>
  <printOptions horizontalCentered="1"/>
  <pageMargins left="0.78740157480314965" right="0.78740157480314965" top="0.59055118110236227" bottom="0.39370078740157483" header="0.39370078740157483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zoomScale="115" zoomScaleNormal="115" workbookViewId="0">
      <selection activeCell="G10" sqref="G10"/>
    </sheetView>
  </sheetViews>
  <sheetFormatPr defaultColWidth="8.625" defaultRowHeight="15" customHeight="1"/>
  <cols>
    <col min="1" max="1" width="11.875" style="9" customWidth="1"/>
    <col min="2" max="2" width="2.375" style="9" customWidth="1"/>
    <col min="3" max="11" width="7.875" style="9" customWidth="1"/>
    <col min="12" max="12" width="8.625" style="9" customWidth="1"/>
    <col min="13" max="13" width="11.75" style="9" customWidth="1"/>
    <col min="14" max="14" width="3" style="9" bestFit="1" customWidth="1"/>
    <col min="15" max="16" width="5" style="9" bestFit="1" customWidth="1"/>
    <col min="17" max="17" width="7.5" style="9" bestFit="1" customWidth="1"/>
    <col min="18" max="19" width="6.5" style="9" bestFit="1" customWidth="1"/>
    <col min="20" max="23" width="5" style="9" bestFit="1" customWidth="1"/>
    <col min="24" max="16384" width="8.625" style="9"/>
  </cols>
  <sheetData>
    <row r="1" spans="1:23" s="2" customFormat="1" ht="14.25" customHeight="1">
      <c r="A1" s="27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3" s="2" customFormat="1" ht="7.5" hidden="1" customHeight="1">
      <c r="A2" s="27"/>
      <c r="B2" s="1"/>
      <c r="C2" s="1"/>
      <c r="D2" s="1"/>
      <c r="E2" s="1"/>
      <c r="F2" s="1"/>
      <c r="G2" s="1"/>
      <c r="H2" s="1"/>
      <c r="I2" s="1"/>
      <c r="J2" s="1"/>
      <c r="K2" s="1"/>
    </row>
    <row r="3" spans="1:23" s="2" customFormat="1" ht="13.5" customHeight="1">
      <c r="A3" s="3" t="s">
        <v>40</v>
      </c>
      <c r="B3" s="4"/>
      <c r="C3" s="5"/>
      <c r="D3" s="5"/>
      <c r="E3" s="5"/>
      <c r="F3" s="5"/>
      <c r="G3" s="5"/>
      <c r="K3" s="3"/>
      <c r="M3" s="3" t="s">
        <v>41</v>
      </c>
    </row>
    <row r="4" spans="1:23" s="2" customFormat="1" ht="13.5" customHeight="1">
      <c r="A4" s="261" t="s">
        <v>42</v>
      </c>
      <c r="B4" s="270"/>
      <c r="C4" s="260" t="s">
        <v>43</v>
      </c>
      <c r="D4" s="261"/>
      <c r="E4" s="261"/>
      <c r="F4" s="261"/>
      <c r="G4" s="277"/>
      <c r="H4" s="260" t="s">
        <v>44</v>
      </c>
      <c r="I4" s="261"/>
      <c r="J4" s="260" t="s">
        <v>45</v>
      </c>
      <c r="K4" s="261"/>
      <c r="M4" s="261" t="s">
        <v>42</v>
      </c>
      <c r="N4" s="278"/>
      <c r="O4" s="260" t="s">
        <v>43</v>
      </c>
      <c r="P4" s="261"/>
      <c r="Q4" s="261"/>
      <c r="R4" s="261"/>
      <c r="S4" s="277"/>
      <c r="T4" s="260" t="s">
        <v>44</v>
      </c>
      <c r="U4" s="261"/>
      <c r="V4" s="260" t="s">
        <v>45</v>
      </c>
      <c r="W4" s="261"/>
    </row>
    <row r="5" spans="1:23" s="2" customFormat="1" ht="13.5" customHeight="1">
      <c r="A5" s="271"/>
      <c r="B5" s="272"/>
      <c r="C5" s="264" t="s">
        <v>36</v>
      </c>
      <c r="D5" s="268" t="s">
        <v>37</v>
      </c>
      <c r="E5" s="275" t="s">
        <v>38</v>
      </c>
      <c r="F5" s="262" t="s">
        <v>46</v>
      </c>
      <c r="G5" s="263"/>
      <c r="H5" s="264" t="s">
        <v>36</v>
      </c>
      <c r="I5" s="268" t="s">
        <v>37</v>
      </c>
      <c r="J5" s="264" t="s">
        <v>36</v>
      </c>
      <c r="K5" s="266" t="s">
        <v>37</v>
      </c>
      <c r="M5" s="279"/>
      <c r="N5" s="280"/>
      <c r="O5" s="264" t="s">
        <v>36</v>
      </c>
      <c r="P5" s="268" t="s">
        <v>37</v>
      </c>
      <c r="Q5" s="275" t="s">
        <v>38</v>
      </c>
      <c r="R5" s="262" t="s">
        <v>46</v>
      </c>
      <c r="S5" s="263"/>
      <c r="T5" s="264" t="s">
        <v>36</v>
      </c>
      <c r="U5" s="268" t="s">
        <v>37</v>
      </c>
      <c r="V5" s="264" t="s">
        <v>36</v>
      </c>
      <c r="W5" s="266" t="s">
        <v>37</v>
      </c>
    </row>
    <row r="6" spans="1:23" s="2" customFormat="1" ht="13.5" customHeight="1">
      <c r="A6" s="273"/>
      <c r="B6" s="274"/>
      <c r="C6" s="265"/>
      <c r="D6" s="269"/>
      <c r="E6" s="276"/>
      <c r="F6" s="6" t="s">
        <v>36</v>
      </c>
      <c r="G6" s="6" t="s">
        <v>37</v>
      </c>
      <c r="H6" s="265"/>
      <c r="I6" s="269"/>
      <c r="J6" s="265"/>
      <c r="K6" s="267"/>
      <c r="M6" s="281"/>
      <c r="N6" s="282"/>
      <c r="O6" s="265"/>
      <c r="P6" s="269"/>
      <c r="Q6" s="276"/>
      <c r="R6" s="6" t="s">
        <v>36</v>
      </c>
      <c r="S6" s="6" t="s">
        <v>37</v>
      </c>
      <c r="T6" s="265"/>
      <c r="U6" s="269"/>
      <c r="V6" s="265"/>
      <c r="W6" s="267"/>
    </row>
    <row r="7" spans="1:23" s="7" customFormat="1" ht="13.5" customHeight="1">
      <c r="A7" s="189" t="s">
        <v>125</v>
      </c>
      <c r="B7" s="190" t="s">
        <v>39</v>
      </c>
      <c r="C7" s="55">
        <v>70.77</v>
      </c>
      <c r="D7" s="55">
        <v>76.010000000000005</v>
      </c>
      <c r="E7" s="55">
        <v>5.2400000000000091</v>
      </c>
      <c r="F7" s="191">
        <v>0</v>
      </c>
      <c r="G7" s="191">
        <v>0</v>
      </c>
      <c r="H7" s="55">
        <v>69.260000000000005</v>
      </c>
      <c r="I7" s="55">
        <v>74.73</v>
      </c>
      <c r="J7" s="55">
        <v>69.31</v>
      </c>
      <c r="K7" s="192">
        <v>74.66</v>
      </c>
      <c r="M7" s="52" t="s">
        <v>125</v>
      </c>
      <c r="N7" s="53" t="s">
        <v>47</v>
      </c>
      <c r="O7" s="54">
        <v>70.77</v>
      </c>
      <c r="P7" s="54">
        <v>76.010000000000005</v>
      </c>
      <c r="Q7" s="55">
        <f t="shared" ref="Q7:Q30" si="0">P7-O7</f>
        <v>5.2400000000000091</v>
      </c>
      <c r="R7" s="56">
        <v>0</v>
      </c>
      <c r="S7" s="56">
        <v>0</v>
      </c>
      <c r="T7" s="54">
        <v>69.260000000000005</v>
      </c>
      <c r="U7" s="54">
        <v>74.73</v>
      </c>
      <c r="V7" s="54">
        <v>69.31</v>
      </c>
      <c r="W7" s="57">
        <v>74.66</v>
      </c>
    </row>
    <row r="8" spans="1:23" s="7" customFormat="1" ht="13.5" customHeight="1">
      <c r="A8" s="193" t="s">
        <v>126</v>
      </c>
      <c r="B8" s="194" t="s">
        <v>39</v>
      </c>
      <c r="C8" s="55">
        <v>72.760000000000005</v>
      </c>
      <c r="D8" s="55">
        <v>77.42</v>
      </c>
      <c r="E8" s="55">
        <v>4.66</v>
      </c>
      <c r="F8" s="191">
        <v>0</v>
      </c>
      <c r="G8" s="191">
        <v>0</v>
      </c>
      <c r="H8" s="55">
        <v>71.459999999999994</v>
      </c>
      <c r="I8" s="55">
        <v>76.739999999999995</v>
      </c>
      <c r="J8" s="55">
        <v>71.73</v>
      </c>
      <c r="K8" s="192">
        <v>76.89</v>
      </c>
      <c r="M8" s="58" t="s">
        <v>126</v>
      </c>
      <c r="N8" s="59" t="s">
        <v>47</v>
      </c>
      <c r="O8" s="54">
        <v>72.760000000000005</v>
      </c>
      <c r="P8" s="54">
        <v>77.42</v>
      </c>
      <c r="Q8" s="55">
        <f t="shared" si="0"/>
        <v>4.6599999999999966</v>
      </c>
      <c r="R8" s="56">
        <v>0</v>
      </c>
      <c r="S8" s="56">
        <v>0</v>
      </c>
      <c r="T8" s="54">
        <v>71.459999999999994</v>
      </c>
      <c r="U8" s="54">
        <v>76.739999999999995</v>
      </c>
      <c r="V8" s="54">
        <v>71.73</v>
      </c>
      <c r="W8" s="57">
        <v>76.89</v>
      </c>
    </row>
    <row r="9" spans="1:23" s="7" customFormat="1" ht="13.5" customHeight="1">
      <c r="A9" s="193" t="s">
        <v>48</v>
      </c>
      <c r="B9" s="194" t="s">
        <v>39</v>
      </c>
      <c r="C9" s="55">
        <v>73.89</v>
      </c>
      <c r="D9" s="55">
        <v>78.849999999999994</v>
      </c>
      <c r="E9" s="55">
        <v>4.9599999999999937</v>
      </c>
      <c r="F9" s="191">
        <v>0</v>
      </c>
      <c r="G9" s="191">
        <v>0</v>
      </c>
      <c r="H9" s="55">
        <v>72.959999999999994</v>
      </c>
      <c r="I9" s="55">
        <v>78.58</v>
      </c>
      <c r="J9" s="55">
        <v>73.349999999999994</v>
      </c>
      <c r="K9" s="192">
        <v>78.760000000000005</v>
      </c>
      <c r="M9" s="58" t="s">
        <v>48</v>
      </c>
      <c r="N9" s="59" t="s">
        <v>47</v>
      </c>
      <c r="O9" s="54">
        <v>73.89</v>
      </c>
      <c r="P9" s="54">
        <v>78.849999999999994</v>
      </c>
      <c r="Q9" s="55">
        <f t="shared" si="0"/>
        <v>4.9599999999999937</v>
      </c>
      <c r="R9" s="56">
        <v>0</v>
      </c>
      <c r="S9" s="56">
        <v>0</v>
      </c>
      <c r="T9" s="54">
        <v>72.959999999999994</v>
      </c>
      <c r="U9" s="54">
        <v>78.58</v>
      </c>
      <c r="V9" s="54">
        <v>73.349999999999994</v>
      </c>
      <c r="W9" s="57">
        <v>78.760000000000005</v>
      </c>
    </row>
    <row r="10" spans="1:23" s="7" customFormat="1" ht="13.5" customHeight="1">
      <c r="A10" s="193" t="s">
        <v>49</v>
      </c>
      <c r="B10" s="194" t="s">
        <v>39</v>
      </c>
      <c r="C10" s="55">
        <v>75.33</v>
      </c>
      <c r="D10" s="55">
        <v>80.87</v>
      </c>
      <c r="E10" s="55">
        <v>5.5400000000000063</v>
      </c>
      <c r="F10" s="191">
        <v>0</v>
      </c>
      <c r="G10" s="191">
        <v>0</v>
      </c>
      <c r="H10" s="55">
        <v>74.5</v>
      </c>
      <c r="I10" s="55">
        <v>80.42</v>
      </c>
      <c r="J10" s="55">
        <v>74.78</v>
      </c>
      <c r="K10" s="192">
        <v>80.48</v>
      </c>
      <c r="M10" s="58" t="s">
        <v>49</v>
      </c>
      <c r="N10" s="59" t="s">
        <v>47</v>
      </c>
      <c r="O10" s="54">
        <v>75.33</v>
      </c>
      <c r="P10" s="54">
        <v>80.87</v>
      </c>
      <c r="Q10" s="55">
        <f t="shared" si="0"/>
        <v>5.5400000000000063</v>
      </c>
      <c r="R10" s="56">
        <v>0</v>
      </c>
      <c r="S10" s="56">
        <v>0</v>
      </c>
      <c r="T10" s="54">
        <v>74.5</v>
      </c>
      <c r="U10" s="54">
        <v>80.42</v>
      </c>
      <c r="V10" s="54">
        <v>74.78</v>
      </c>
      <c r="W10" s="57">
        <v>80.48</v>
      </c>
    </row>
    <row r="11" spans="1:23" s="7" customFormat="1" ht="13.5" customHeight="1">
      <c r="A11" s="193" t="s">
        <v>50</v>
      </c>
      <c r="B11" s="194" t="s">
        <v>39</v>
      </c>
      <c r="C11" s="55">
        <v>76.27</v>
      </c>
      <c r="D11" s="55">
        <v>82.57</v>
      </c>
      <c r="E11" s="55">
        <v>6.3</v>
      </c>
      <c r="F11" s="55">
        <v>0</v>
      </c>
      <c r="G11" s="55">
        <v>0</v>
      </c>
      <c r="H11" s="55">
        <v>75.67</v>
      </c>
      <c r="I11" s="55">
        <v>81.92</v>
      </c>
      <c r="J11" s="55">
        <v>75.92</v>
      </c>
      <c r="K11" s="192">
        <v>81.900000000000006</v>
      </c>
      <c r="M11" s="58" t="s">
        <v>50</v>
      </c>
      <c r="N11" s="59" t="s">
        <v>51</v>
      </c>
      <c r="O11" s="54">
        <v>76.27</v>
      </c>
      <c r="P11" s="54">
        <v>82.57</v>
      </c>
      <c r="Q11" s="55">
        <f t="shared" si="0"/>
        <v>6.2999999999999972</v>
      </c>
      <c r="R11" s="60">
        <v>0</v>
      </c>
      <c r="S11" s="60">
        <v>0</v>
      </c>
      <c r="T11" s="54">
        <v>75.67</v>
      </c>
      <c r="U11" s="54">
        <v>81.92</v>
      </c>
      <c r="V11" s="54">
        <v>75.92</v>
      </c>
      <c r="W11" s="57">
        <v>81.900000000000006</v>
      </c>
    </row>
    <row r="12" spans="1:23" s="7" customFormat="1" ht="15" hidden="1" customHeight="1">
      <c r="A12" s="193" t="s">
        <v>136</v>
      </c>
      <c r="B12" s="195"/>
      <c r="C12" s="55">
        <v>76.430000000000007</v>
      </c>
      <c r="D12" s="55">
        <v>83.42</v>
      </c>
      <c r="E12" s="55">
        <v>6.99</v>
      </c>
      <c r="F12" s="55">
        <v>0.1600000000000108</v>
      </c>
      <c r="G12" s="55">
        <v>0.85000000000000853</v>
      </c>
      <c r="H12" s="55">
        <v>75.959999999999994</v>
      </c>
      <c r="I12" s="55">
        <v>82.38</v>
      </c>
      <c r="J12" s="55">
        <v>76.11</v>
      </c>
      <c r="K12" s="192">
        <v>82.11</v>
      </c>
      <c r="M12" s="58" t="s">
        <v>52</v>
      </c>
      <c r="N12" s="61"/>
      <c r="O12" s="54">
        <v>76.430000000000007</v>
      </c>
      <c r="P12" s="54">
        <v>83.42</v>
      </c>
      <c r="Q12" s="55">
        <f t="shared" si="0"/>
        <v>6.9899999999999949</v>
      </c>
      <c r="R12" s="60">
        <f t="shared" ref="R12:R28" si="1">O12-O11</f>
        <v>0.1600000000000108</v>
      </c>
      <c r="S12" s="60">
        <f t="shared" ref="S12:S28" si="2">P12-P11</f>
        <v>0.85000000000000853</v>
      </c>
      <c r="T12" s="54">
        <v>75.959999999999994</v>
      </c>
      <c r="U12" s="54">
        <v>82.38</v>
      </c>
      <c r="V12" s="54">
        <v>76.11</v>
      </c>
      <c r="W12" s="57">
        <v>82.11</v>
      </c>
    </row>
    <row r="13" spans="1:23" s="7" customFormat="1" ht="15" hidden="1" customHeight="1">
      <c r="A13" s="193" t="s">
        <v>137</v>
      </c>
      <c r="B13" s="195"/>
      <c r="C13" s="55">
        <v>76.63</v>
      </c>
      <c r="D13" s="55">
        <v>83.36</v>
      </c>
      <c r="E13" s="55">
        <v>6.73</v>
      </c>
      <c r="F13" s="55">
        <v>0.19999999999998863</v>
      </c>
      <c r="G13" s="55">
        <v>-6.0000000000002274E-2</v>
      </c>
      <c r="H13" s="55">
        <v>75.97</v>
      </c>
      <c r="I13" s="55">
        <v>82.39</v>
      </c>
      <c r="J13" s="55">
        <v>76.09</v>
      </c>
      <c r="K13" s="192">
        <v>82.22</v>
      </c>
      <c r="M13" s="58" t="s">
        <v>53</v>
      </c>
      <c r="N13" s="61"/>
      <c r="O13" s="54">
        <v>76.63</v>
      </c>
      <c r="P13" s="54">
        <v>83.36</v>
      </c>
      <c r="Q13" s="55">
        <f t="shared" si="0"/>
        <v>6.730000000000004</v>
      </c>
      <c r="R13" s="60">
        <f t="shared" si="1"/>
        <v>0.19999999999998863</v>
      </c>
      <c r="S13" s="60">
        <f t="shared" si="2"/>
        <v>-6.0000000000002274E-2</v>
      </c>
      <c r="T13" s="54">
        <v>75.97</v>
      </c>
      <c r="U13" s="54">
        <v>82.39</v>
      </c>
      <c r="V13" s="54">
        <v>76.09</v>
      </c>
      <c r="W13" s="57">
        <v>82.22</v>
      </c>
    </row>
    <row r="14" spans="1:23" s="7" customFormat="1" ht="15" hidden="1" customHeight="1">
      <c r="A14" s="193" t="s">
        <v>138</v>
      </c>
      <c r="B14" s="195"/>
      <c r="C14" s="55">
        <v>76.48</v>
      </c>
      <c r="D14" s="55">
        <v>82.91</v>
      </c>
      <c r="E14" s="55">
        <v>6.4299999999999926</v>
      </c>
      <c r="F14" s="55">
        <v>-0.14999999999999147</v>
      </c>
      <c r="G14" s="55">
        <v>-0.45000000000000284</v>
      </c>
      <c r="H14" s="55">
        <v>76.14</v>
      </c>
      <c r="I14" s="55">
        <v>82.39</v>
      </c>
      <c r="J14" s="55">
        <v>76.25</v>
      </c>
      <c r="K14" s="192">
        <v>82.51</v>
      </c>
      <c r="M14" s="58" t="s">
        <v>54</v>
      </c>
      <c r="N14" s="61"/>
      <c r="O14" s="54">
        <v>76.48</v>
      </c>
      <c r="P14" s="54">
        <v>82.91</v>
      </c>
      <c r="Q14" s="55">
        <f t="shared" si="0"/>
        <v>6.4299999999999926</v>
      </c>
      <c r="R14" s="60">
        <f t="shared" si="1"/>
        <v>-0.14999999999999147</v>
      </c>
      <c r="S14" s="60">
        <f t="shared" si="2"/>
        <v>-0.45000000000000284</v>
      </c>
      <c r="T14" s="54">
        <v>76.14</v>
      </c>
      <c r="U14" s="54">
        <v>82.39</v>
      </c>
      <c r="V14" s="54">
        <v>76.25</v>
      </c>
      <c r="W14" s="57">
        <v>82.51</v>
      </c>
    </row>
    <row r="15" spans="1:23" s="7" customFormat="1" ht="15" hidden="1" customHeight="1">
      <c r="A15" s="193" t="s">
        <v>139</v>
      </c>
      <c r="B15" s="195"/>
      <c r="C15" s="55">
        <v>77.069999999999993</v>
      </c>
      <c r="D15" s="55">
        <v>83.72</v>
      </c>
      <c r="E15" s="55">
        <v>6.6500000000000057</v>
      </c>
      <c r="F15" s="55">
        <v>0.5899999999999892</v>
      </c>
      <c r="G15" s="55">
        <v>0.81000000000000227</v>
      </c>
      <c r="H15" s="55">
        <v>76.63</v>
      </c>
      <c r="I15" s="55">
        <v>83.02</v>
      </c>
      <c r="J15" s="55">
        <v>76.569999999999993</v>
      </c>
      <c r="K15" s="192">
        <v>82.98</v>
      </c>
      <c r="M15" s="58" t="s">
        <v>55</v>
      </c>
      <c r="N15" s="61"/>
      <c r="O15" s="54">
        <v>77.069999999999993</v>
      </c>
      <c r="P15" s="54">
        <v>83.72</v>
      </c>
      <c r="Q15" s="55">
        <f t="shared" si="0"/>
        <v>6.6500000000000057</v>
      </c>
      <c r="R15" s="60">
        <f t="shared" si="1"/>
        <v>0.5899999999999892</v>
      </c>
      <c r="S15" s="60">
        <f t="shared" si="2"/>
        <v>0.81000000000000227</v>
      </c>
      <c r="T15" s="54">
        <v>76.63</v>
      </c>
      <c r="U15" s="54">
        <v>83.02</v>
      </c>
      <c r="V15" s="54">
        <v>76.569999999999993</v>
      </c>
      <c r="W15" s="57">
        <v>82.98</v>
      </c>
    </row>
    <row r="16" spans="1:23" s="7" customFormat="1" ht="13.5" customHeight="1">
      <c r="A16" s="193" t="s">
        <v>140</v>
      </c>
      <c r="B16" s="194" t="s">
        <v>39</v>
      </c>
      <c r="C16" s="55">
        <v>77.41</v>
      </c>
      <c r="D16" s="55">
        <v>84.41</v>
      </c>
      <c r="E16" s="55">
        <v>7</v>
      </c>
      <c r="F16" s="55">
        <v>0.34000000000000341</v>
      </c>
      <c r="G16" s="55">
        <v>0.68999999999999773</v>
      </c>
      <c r="H16" s="55">
        <v>76.56</v>
      </c>
      <c r="I16" s="55">
        <v>83.41</v>
      </c>
      <c r="J16" s="55">
        <v>76.38</v>
      </c>
      <c r="K16" s="192">
        <v>82.85</v>
      </c>
      <c r="M16" s="58" t="s">
        <v>56</v>
      </c>
      <c r="N16" s="59" t="s">
        <v>51</v>
      </c>
      <c r="O16" s="54">
        <v>77.41</v>
      </c>
      <c r="P16" s="54">
        <v>84.41</v>
      </c>
      <c r="Q16" s="55">
        <f t="shared" si="0"/>
        <v>7</v>
      </c>
      <c r="R16" s="60">
        <f t="shared" si="1"/>
        <v>0.34000000000000341</v>
      </c>
      <c r="S16" s="60">
        <f t="shared" si="2"/>
        <v>0.68999999999999773</v>
      </c>
      <c r="T16" s="54">
        <v>76.56</v>
      </c>
      <c r="U16" s="54">
        <v>83.41</v>
      </c>
      <c r="V16" s="54">
        <v>76.38</v>
      </c>
      <c r="W16" s="57">
        <v>82.85</v>
      </c>
    </row>
    <row r="17" spans="1:23" s="7" customFormat="1" ht="15" hidden="1" customHeight="1">
      <c r="A17" s="193" t="s">
        <v>141</v>
      </c>
      <c r="B17" s="195"/>
      <c r="C17" s="55">
        <v>77.52</v>
      </c>
      <c r="D17" s="55">
        <v>84.36</v>
      </c>
      <c r="E17" s="55">
        <v>6.84</v>
      </c>
      <c r="F17" s="55">
        <v>0.10999999999999943</v>
      </c>
      <c r="G17" s="55">
        <v>-4.9999999999997158E-2</v>
      </c>
      <c r="H17" s="55">
        <v>76.83</v>
      </c>
      <c r="I17" s="55">
        <v>83.58</v>
      </c>
      <c r="J17" s="55">
        <v>77.010000000000005</v>
      </c>
      <c r="K17" s="192">
        <v>83.59</v>
      </c>
      <c r="M17" s="58" t="s">
        <v>57</v>
      </c>
      <c r="N17" s="61"/>
      <c r="O17" s="54">
        <v>77.52</v>
      </c>
      <c r="P17" s="54">
        <v>84.36</v>
      </c>
      <c r="Q17" s="55">
        <f t="shared" si="0"/>
        <v>6.8400000000000034</v>
      </c>
      <c r="R17" s="60">
        <f t="shared" si="1"/>
        <v>0.10999999999999943</v>
      </c>
      <c r="S17" s="60">
        <f t="shared" si="2"/>
        <v>-4.9999999999997158E-2</v>
      </c>
      <c r="T17" s="54">
        <v>76.83</v>
      </c>
      <c r="U17" s="54">
        <v>83.58</v>
      </c>
      <c r="V17" s="54">
        <v>77.010000000000005</v>
      </c>
      <c r="W17" s="57">
        <v>83.59</v>
      </c>
    </row>
    <row r="18" spans="1:23" s="7" customFormat="1" ht="15" hidden="1" customHeight="1">
      <c r="A18" s="193" t="s">
        <v>142</v>
      </c>
      <c r="B18" s="195"/>
      <c r="C18" s="55">
        <v>77.58</v>
      </c>
      <c r="D18" s="55">
        <v>84.59</v>
      </c>
      <c r="E18" s="55">
        <v>7.01</v>
      </c>
      <c r="F18" s="55">
        <v>6.0000000000002274E-2</v>
      </c>
      <c r="G18" s="55">
        <v>0.23000000000000398</v>
      </c>
      <c r="H18" s="55">
        <v>77.14</v>
      </c>
      <c r="I18" s="55">
        <v>83.79</v>
      </c>
      <c r="J18" s="55">
        <v>77.19</v>
      </c>
      <c r="K18" s="192">
        <v>83.82</v>
      </c>
      <c r="M18" s="58" t="s">
        <v>58</v>
      </c>
      <c r="N18" s="61"/>
      <c r="O18" s="54">
        <v>77.58</v>
      </c>
      <c r="P18" s="54">
        <v>84.59</v>
      </c>
      <c r="Q18" s="55">
        <f t="shared" si="0"/>
        <v>7.0100000000000051</v>
      </c>
      <c r="R18" s="60">
        <f t="shared" si="1"/>
        <v>6.0000000000002274E-2</v>
      </c>
      <c r="S18" s="60">
        <f t="shared" si="2"/>
        <v>0.23000000000000398</v>
      </c>
      <c r="T18" s="54">
        <v>77.14</v>
      </c>
      <c r="U18" s="54">
        <v>83.79</v>
      </c>
      <c r="V18" s="54">
        <v>77.19</v>
      </c>
      <c r="W18" s="57">
        <v>83.82</v>
      </c>
    </row>
    <row r="19" spans="1:23" s="7" customFormat="1" ht="15" hidden="1" customHeight="1">
      <c r="A19" s="193" t="s">
        <v>59</v>
      </c>
      <c r="B19" s="195"/>
      <c r="C19" s="55">
        <v>77.900000000000006</v>
      </c>
      <c r="D19" s="55">
        <v>85.05</v>
      </c>
      <c r="E19" s="55">
        <v>7.1499999999999915</v>
      </c>
      <c r="F19" s="55">
        <v>0.32000000000000739</v>
      </c>
      <c r="G19" s="55">
        <v>0.45999999999999375</v>
      </c>
      <c r="H19" s="55">
        <v>77.25</v>
      </c>
      <c r="I19" s="55">
        <v>84.26</v>
      </c>
      <c r="J19" s="55">
        <v>77.16</v>
      </c>
      <c r="K19" s="192">
        <v>84.01</v>
      </c>
      <c r="M19" s="58" t="s">
        <v>59</v>
      </c>
      <c r="N19" s="61"/>
      <c r="O19" s="54">
        <v>77.900000000000006</v>
      </c>
      <c r="P19" s="54">
        <v>85.05</v>
      </c>
      <c r="Q19" s="55">
        <f t="shared" si="0"/>
        <v>7.1499999999999915</v>
      </c>
      <c r="R19" s="60">
        <f t="shared" si="1"/>
        <v>0.32000000000000739</v>
      </c>
      <c r="S19" s="60">
        <f t="shared" si="2"/>
        <v>0.45999999999999375</v>
      </c>
      <c r="T19" s="54">
        <v>77.25</v>
      </c>
      <c r="U19" s="54">
        <v>84.26</v>
      </c>
      <c r="V19" s="54">
        <v>77.16</v>
      </c>
      <c r="W19" s="57">
        <v>84.01</v>
      </c>
    </row>
    <row r="20" spans="1:23" s="7" customFormat="1" ht="15" hidden="1" customHeight="1">
      <c r="A20" s="193" t="s">
        <v>60</v>
      </c>
      <c r="B20" s="195"/>
      <c r="C20" s="55">
        <v>77.77</v>
      </c>
      <c r="D20" s="55">
        <v>84.46</v>
      </c>
      <c r="E20" s="55">
        <v>6.69</v>
      </c>
      <c r="F20" s="55">
        <v>-0.13000000000000966</v>
      </c>
      <c r="G20" s="55">
        <v>-0.59000000000000341</v>
      </c>
      <c r="H20" s="55">
        <v>77.05</v>
      </c>
      <c r="I20" s="55">
        <v>83.97</v>
      </c>
      <c r="J20" s="55">
        <v>77.099999999999994</v>
      </c>
      <c r="K20" s="192">
        <v>83.99</v>
      </c>
      <c r="M20" s="58" t="s">
        <v>60</v>
      </c>
      <c r="N20" s="61"/>
      <c r="O20" s="54">
        <v>77.77</v>
      </c>
      <c r="P20" s="54">
        <v>84.46</v>
      </c>
      <c r="Q20" s="55">
        <f t="shared" si="0"/>
        <v>6.6899999999999977</v>
      </c>
      <c r="R20" s="60">
        <f t="shared" si="1"/>
        <v>-0.13000000000000966</v>
      </c>
      <c r="S20" s="60">
        <f t="shared" si="2"/>
        <v>-0.59000000000000341</v>
      </c>
      <c r="T20" s="54">
        <v>77.05</v>
      </c>
      <c r="U20" s="54">
        <v>83.97</v>
      </c>
      <c r="V20" s="54">
        <v>77.099999999999994</v>
      </c>
      <c r="W20" s="57">
        <v>83.99</v>
      </c>
    </row>
    <row r="21" spans="1:23" s="7" customFormat="1" ht="13.5" customHeight="1">
      <c r="A21" s="196" t="s">
        <v>61</v>
      </c>
      <c r="B21" s="194" t="s">
        <v>39</v>
      </c>
      <c r="C21" s="55">
        <v>78.55</v>
      </c>
      <c r="D21" s="55">
        <v>85.61</v>
      </c>
      <c r="E21" s="55">
        <v>7.06</v>
      </c>
      <c r="F21" s="55">
        <v>0.78000000000000114</v>
      </c>
      <c r="G21" s="55">
        <v>1.1500000000000057</v>
      </c>
      <c r="H21" s="55">
        <v>77.55</v>
      </c>
      <c r="I21" s="55">
        <v>84.84</v>
      </c>
      <c r="J21" s="55">
        <v>77.72</v>
      </c>
      <c r="K21" s="192">
        <v>84.6</v>
      </c>
      <c r="M21" s="62" t="s">
        <v>61</v>
      </c>
      <c r="N21" s="59" t="s">
        <v>51</v>
      </c>
      <c r="O21" s="54">
        <v>78.55</v>
      </c>
      <c r="P21" s="54">
        <v>85.61</v>
      </c>
      <c r="Q21" s="55">
        <f t="shared" si="0"/>
        <v>7.0600000000000023</v>
      </c>
      <c r="R21" s="60">
        <f t="shared" si="1"/>
        <v>0.78000000000000114</v>
      </c>
      <c r="S21" s="60">
        <f t="shared" si="2"/>
        <v>1.1500000000000057</v>
      </c>
      <c r="T21" s="54">
        <v>77.55</v>
      </c>
      <c r="U21" s="54">
        <v>84.84</v>
      </c>
      <c r="V21" s="54">
        <v>77.72</v>
      </c>
      <c r="W21" s="57">
        <v>84.6</v>
      </c>
    </row>
    <row r="22" spans="1:23" s="7" customFormat="1" ht="13.5" customHeight="1">
      <c r="A22" s="193" t="s">
        <v>62</v>
      </c>
      <c r="B22" s="195"/>
      <c r="C22" s="55">
        <v>78.790000000000006</v>
      </c>
      <c r="D22" s="55">
        <v>85.81</v>
      </c>
      <c r="E22" s="55">
        <v>7.02</v>
      </c>
      <c r="F22" s="55">
        <v>0.24000000000000909</v>
      </c>
      <c r="G22" s="55">
        <v>0.20000000000000284</v>
      </c>
      <c r="H22" s="55">
        <v>78.040000000000006</v>
      </c>
      <c r="I22" s="55">
        <v>85.03</v>
      </c>
      <c r="J22" s="55">
        <v>78.069999999999993</v>
      </c>
      <c r="K22" s="192">
        <v>84.93</v>
      </c>
      <c r="M22" s="58" t="s">
        <v>62</v>
      </c>
      <c r="N22" s="61"/>
      <c r="O22" s="54">
        <v>78.790000000000006</v>
      </c>
      <c r="P22" s="54">
        <v>85.81</v>
      </c>
      <c r="Q22" s="55">
        <f t="shared" si="0"/>
        <v>7.019999999999996</v>
      </c>
      <c r="R22" s="60">
        <f t="shared" si="1"/>
        <v>0.24000000000000909</v>
      </c>
      <c r="S22" s="60">
        <f t="shared" si="2"/>
        <v>0.20000000000000284</v>
      </c>
      <c r="T22" s="54">
        <v>78.040000000000006</v>
      </c>
      <c r="U22" s="54">
        <v>85.03</v>
      </c>
      <c r="V22" s="54">
        <v>78.069999999999993</v>
      </c>
      <c r="W22" s="57">
        <v>84.93</v>
      </c>
    </row>
    <row r="23" spans="1:23" s="7" customFormat="1" ht="13.5" customHeight="1">
      <c r="A23" s="193" t="s">
        <v>63</v>
      </c>
      <c r="B23" s="195"/>
      <c r="C23" s="55">
        <v>78.819999999999993</v>
      </c>
      <c r="D23" s="55">
        <v>86.18</v>
      </c>
      <c r="E23" s="55">
        <v>7.3600000000000136</v>
      </c>
      <c r="F23" s="55">
        <v>2.9999999999986926E-2</v>
      </c>
      <c r="G23" s="55">
        <v>0.37000000000000455</v>
      </c>
      <c r="H23" s="55">
        <v>78.19</v>
      </c>
      <c r="I23" s="55">
        <v>85.47</v>
      </c>
      <c r="J23" s="55">
        <v>78.319999999999993</v>
      </c>
      <c r="K23" s="192">
        <v>85.23</v>
      </c>
      <c r="M23" s="58" t="s">
        <v>63</v>
      </c>
      <c r="N23" s="61"/>
      <c r="O23" s="54">
        <v>78.819999999999993</v>
      </c>
      <c r="P23" s="54">
        <v>86.18</v>
      </c>
      <c r="Q23" s="55">
        <f t="shared" si="0"/>
        <v>7.3600000000000136</v>
      </c>
      <c r="R23" s="60">
        <f t="shared" si="1"/>
        <v>2.9999999999986926E-2</v>
      </c>
      <c r="S23" s="60">
        <f t="shared" si="2"/>
        <v>0.37000000000000455</v>
      </c>
      <c r="T23" s="54">
        <v>78.19</v>
      </c>
      <c r="U23" s="54">
        <v>85.47</v>
      </c>
      <c r="V23" s="54">
        <v>78.319999999999993</v>
      </c>
      <c r="W23" s="57">
        <v>85.23</v>
      </c>
    </row>
    <row r="24" spans="1:23" s="7" customFormat="1" ht="13.5" customHeight="1">
      <c r="A24" s="193" t="s">
        <v>64</v>
      </c>
      <c r="B24" s="195"/>
      <c r="C24" s="55">
        <v>78.959999999999994</v>
      </c>
      <c r="D24" s="55">
        <v>85.76</v>
      </c>
      <c r="E24" s="55">
        <v>6.8000000000000114</v>
      </c>
      <c r="F24" s="55">
        <v>0.14000000000000057</v>
      </c>
      <c r="G24" s="55">
        <v>-0.42000000000000171</v>
      </c>
      <c r="H24" s="55">
        <v>78.36</v>
      </c>
      <c r="I24" s="55">
        <v>85.13</v>
      </c>
      <c r="J24" s="55">
        <v>78.36</v>
      </c>
      <c r="K24" s="192">
        <v>85.33</v>
      </c>
      <c r="M24" s="58" t="s">
        <v>64</v>
      </c>
      <c r="N24" s="61"/>
      <c r="O24" s="54">
        <v>78.959999999999994</v>
      </c>
      <c r="P24" s="54">
        <v>85.76</v>
      </c>
      <c r="Q24" s="55">
        <f t="shared" si="0"/>
        <v>6.8000000000000114</v>
      </c>
      <c r="R24" s="60">
        <f t="shared" si="1"/>
        <v>0.14000000000000057</v>
      </c>
      <c r="S24" s="60">
        <f t="shared" si="2"/>
        <v>-0.42000000000000171</v>
      </c>
      <c r="T24" s="54">
        <v>78.36</v>
      </c>
      <c r="U24" s="54">
        <v>85.13</v>
      </c>
      <c r="V24" s="54">
        <v>78.36</v>
      </c>
      <c r="W24" s="57">
        <v>85.33</v>
      </c>
    </row>
    <row r="25" spans="1:23" s="7" customFormat="1" ht="13.5" customHeight="1">
      <c r="A25" s="193" t="s">
        <v>65</v>
      </c>
      <c r="B25" s="195"/>
      <c r="C25" s="55">
        <v>78.77</v>
      </c>
      <c r="D25" s="55">
        <v>85.93</v>
      </c>
      <c r="E25" s="55">
        <v>7.1600000000000108</v>
      </c>
      <c r="F25" s="55">
        <v>-0.18999999999999773</v>
      </c>
      <c r="G25" s="55">
        <v>0.17000000000000171</v>
      </c>
      <c r="H25" s="55">
        <v>78.260000000000005</v>
      </c>
      <c r="I25" s="55">
        <v>85.56</v>
      </c>
      <c r="J25" s="55">
        <v>78.64</v>
      </c>
      <c r="K25" s="192">
        <v>85.59</v>
      </c>
      <c r="M25" s="58" t="s">
        <v>65</v>
      </c>
      <c r="N25" s="61"/>
      <c r="O25" s="54">
        <v>78.77</v>
      </c>
      <c r="P25" s="54">
        <v>85.93</v>
      </c>
      <c r="Q25" s="55">
        <f t="shared" si="0"/>
        <v>7.1600000000000108</v>
      </c>
      <c r="R25" s="60">
        <f t="shared" si="1"/>
        <v>-0.18999999999999773</v>
      </c>
      <c r="S25" s="60">
        <f t="shared" si="2"/>
        <v>0.17000000000000171</v>
      </c>
      <c r="T25" s="54">
        <v>78.260000000000005</v>
      </c>
      <c r="U25" s="54">
        <v>85.56</v>
      </c>
      <c r="V25" s="54">
        <v>78.64</v>
      </c>
      <c r="W25" s="57">
        <v>85.59</v>
      </c>
    </row>
    <row r="26" spans="1:23" s="7" customFormat="1" ht="13.5" customHeight="1">
      <c r="A26" s="193" t="s">
        <v>66</v>
      </c>
      <c r="B26" s="195" t="s">
        <v>39</v>
      </c>
      <c r="C26" s="55">
        <v>79.05</v>
      </c>
      <c r="D26" s="55">
        <v>86.26</v>
      </c>
      <c r="E26" s="55">
        <v>7.210000000000008</v>
      </c>
      <c r="F26" s="55">
        <v>0.28000000000000114</v>
      </c>
      <c r="G26" s="55">
        <v>0.32999999999999829</v>
      </c>
      <c r="H26" s="55">
        <v>78.3</v>
      </c>
      <c r="I26" s="55">
        <v>85.78</v>
      </c>
      <c r="J26" s="55">
        <v>78.56</v>
      </c>
      <c r="K26" s="192">
        <v>85.52</v>
      </c>
      <c r="M26" s="58" t="s">
        <v>198</v>
      </c>
      <c r="N26" s="61" t="s">
        <v>39</v>
      </c>
      <c r="O26" s="54">
        <v>79.05</v>
      </c>
      <c r="P26" s="54">
        <v>86.26</v>
      </c>
      <c r="Q26" s="55">
        <f t="shared" si="0"/>
        <v>7.210000000000008</v>
      </c>
      <c r="R26" s="60">
        <f t="shared" si="1"/>
        <v>0.28000000000000114</v>
      </c>
      <c r="S26" s="60">
        <f t="shared" si="2"/>
        <v>0.32999999999999829</v>
      </c>
      <c r="T26" s="54">
        <v>78.3</v>
      </c>
      <c r="U26" s="54">
        <v>85.78</v>
      </c>
      <c r="V26" s="54">
        <v>78.56</v>
      </c>
      <c r="W26" s="57">
        <v>85.52</v>
      </c>
    </row>
    <row r="27" spans="1:23" s="7" customFormat="1" ht="13.5" customHeight="1">
      <c r="A27" s="193" t="s">
        <v>67</v>
      </c>
      <c r="B27" s="195"/>
      <c r="C27" s="55">
        <v>79.28</v>
      </c>
      <c r="D27" s="55">
        <v>85.83</v>
      </c>
      <c r="E27" s="55">
        <v>6.55</v>
      </c>
      <c r="F27" s="55">
        <v>0.23000000000000398</v>
      </c>
      <c r="G27" s="55">
        <v>-0.43000000000000682</v>
      </c>
      <c r="H27" s="55">
        <v>78.45</v>
      </c>
      <c r="I27" s="55">
        <v>85.63</v>
      </c>
      <c r="J27" s="55">
        <v>79</v>
      </c>
      <c r="K27" s="192">
        <v>85.807765085704403</v>
      </c>
      <c r="M27" s="58" t="s">
        <v>199</v>
      </c>
      <c r="N27" s="61"/>
      <c r="O27" s="63">
        <v>79.28</v>
      </c>
      <c r="P27" s="63">
        <v>85.83</v>
      </c>
      <c r="Q27" s="55">
        <f t="shared" si="0"/>
        <v>6.5499999999999972</v>
      </c>
      <c r="R27" s="60">
        <f t="shared" si="1"/>
        <v>0.23000000000000398</v>
      </c>
      <c r="S27" s="60">
        <f t="shared" si="2"/>
        <v>-0.43000000000000682</v>
      </c>
      <c r="T27" s="63">
        <v>78.45</v>
      </c>
      <c r="U27" s="63">
        <v>85.63</v>
      </c>
      <c r="V27" s="63">
        <v>79</v>
      </c>
      <c r="W27" s="64">
        <v>85.807765085704403</v>
      </c>
    </row>
    <row r="28" spans="1:23" s="7" customFormat="1" ht="13.5" customHeight="1">
      <c r="A28" s="193" t="s">
        <v>200</v>
      </c>
      <c r="B28" s="195"/>
      <c r="C28" s="55">
        <v>79.11</v>
      </c>
      <c r="D28" s="55">
        <v>86.03</v>
      </c>
      <c r="E28" s="55">
        <v>6.92</v>
      </c>
      <c r="F28" s="55">
        <v>-0.17000000000000171</v>
      </c>
      <c r="G28" s="55">
        <v>0.20000000000000284</v>
      </c>
      <c r="H28" s="55">
        <v>78.599999999999994</v>
      </c>
      <c r="I28" s="55">
        <v>86.06</v>
      </c>
      <c r="J28" s="55">
        <v>79.19</v>
      </c>
      <c r="K28" s="192">
        <v>85.99</v>
      </c>
      <c r="L28" s="30"/>
      <c r="M28" s="58" t="s">
        <v>200</v>
      </c>
      <c r="N28" s="61"/>
      <c r="O28" s="63">
        <v>79.11</v>
      </c>
      <c r="P28" s="63">
        <v>86.03</v>
      </c>
      <c r="Q28" s="55">
        <f t="shared" si="0"/>
        <v>6.9200000000000017</v>
      </c>
      <c r="R28" s="60">
        <f t="shared" si="1"/>
        <v>-0.17000000000000171</v>
      </c>
      <c r="S28" s="60">
        <f t="shared" si="2"/>
        <v>0.20000000000000284</v>
      </c>
      <c r="T28" s="63">
        <v>78.599999999999994</v>
      </c>
      <c r="U28" s="63">
        <v>86.06</v>
      </c>
      <c r="V28" s="63">
        <v>79.19</v>
      </c>
      <c r="W28" s="64">
        <v>85.99</v>
      </c>
    </row>
    <row r="29" spans="1:23" ht="13.5" customHeight="1">
      <c r="A29" s="193" t="s">
        <v>201</v>
      </c>
      <c r="B29" s="195"/>
      <c r="C29" s="55">
        <v>79.400000000000006</v>
      </c>
      <c r="D29" s="55">
        <v>86.1</v>
      </c>
      <c r="E29" s="55">
        <v>6.6999999999999886</v>
      </c>
      <c r="F29" s="55">
        <v>0.29000000000000625</v>
      </c>
      <c r="G29" s="55">
        <v>6.9999999999993179E-2</v>
      </c>
      <c r="H29" s="55">
        <v>78.83</v>
      </c>
      <c r="I29" s="55">
        <v>85.94</v>
      </c>
      <c r="J29" s="55">
        <v>79.290000000000006</v>
      </c>
      <c r="K29" s="192">
        <v>86.05</v>
      </c>
      <c r="L29" s="30"/>
      <c r="M29" s="58" t="s">
        <v>201</v>
      </c>
      <c r="N29" s="61"/>
      <c r="O29" s="63">
        <v>79.400000000000006</v>
      </c>
      <c r="P29" s="63">
        <v>86.1</v>
      </c>
      <c r="Q29" s="55">
        <f t="shared" si="0"/>
        <v>6.6999999999999886</v>
      </c>
      <c r="R29" s="60">
        <f t="shared" ref="R29:S37" si="3">O29-O28</f>
        <v>0.29000000000000625</v>
      </c>
      <c r="S29" s="60">
        <f t="shared" si="3"/>
        <v>6.9999999999993179E-2</v>
      </c>
      <c r="T29" s="63">
        <v>78.83</v>
      </c>
      <c r="U29" s="63">
        <v>85.94</v>
      </c>
      <c r="V29" s="63">
        <v>79.290000000000006</v>
      </c>
      <c r="W29" s="64">
        <v>86.05</v>
      </c>
    </row>
    <row r="30" spans="1:23" ht="13.5" customHeight="1">
      <c r="A30" s="193" t="s">
        <v>202</v>
      </c>
      <c r="B30" s="195"/>
      <c r="C30" s="55">
        <v>79.690503329968706</v>
      </c>
      <c r="D30" s="55">
        <v>86.556866645518483</v>
      </c>
      <c r="E30" s="55">
        <v>6.8663633155497763</v>
      </c>
      <c r="F30" s="55">
        <v>0.29050332996870054</v>
      </c>
      <c r="G30" s="55">
        <v>0.45686664551848821</v>
      </c>
      <c r="H30" s="55">
        <v>78.88</v>
      </c>
      <c r="I30" s="55">
        <v>85.94</v>
      </c>
      <c r="J30" s="55">
        <v>79.59</v>
      </c>
      <c r="K30" s="192">
        <v>86.44</v>
      </c>
      <c r="L30" s="30"/>
      <c r="M30" s="58" t="s">
        <v>202</v>
      </c>
      <c r="N30" s="61"/>
      <c r="O30" s="63">
        <v>79.690503329968706</v>
      </c>
      <c r="P30" s="63">
        <v>86.556866645518483</v>
      </c>
      <c r="Q30" s="55">
        <f t="shared" si="0"/>
        <v>6.8663633155497763</v>
      </c>
      <c r="R30" s="60">
        <f t="shared" si="3"/>
        <v>0.29050332996870054</v>
      </c>
      <c r="S30" s="60">
        <f t="shared" si="3"/>
        <v>0.45686664551848821</v>
      </c>
      <c r="T30" s="63">
        <v>78.88</v>
      </c>
      <c r="U30" s="63">
        <v>85.94</v>
      </c>
      <c r="V30" s="63">
        <v>79.59</v>
      </c>
      <c r="W30" s="64">
        <v>86.44</v>
      </c>
    </row>
    <row r="31" spans="1:23" ht="13.5" customHeight="1">
      <c r="A31" s="193" t="s">
        <v>203</v>
      </c>
      <c r="B31" s="195" t="s">
        <v>209</v>
      </c>
      <c r="C31" s="55">
        <v>79.659467557716908</v>
      </c>
      <c r="D31" s="55">
        <v>86.373313293892963</v>
      </c>
      <c r="E31" s="55">
        <v>6.7138457361760544</v>
      </c>
      <c r="F31" s="55">
        <v>-3.1035772251797766E-2</v>
      </c>
      <c r="G31" s="55">
        <v>-0.18355335162551967</v>
      </c>
      <c r="H31" s="55">
        <v>79.2</v>
      </c>
      <c r="I31" s="55">
        <v>86.16</v>
      </c>
      <c r="J31" s="55">
        <v>79.55</v>
      </c>
      <c r="K31" s="192">
        <v>86.3</v>
      </c>
      <c r="L31" s="30"/>
      <c r="M31" s="58" t="s">
        <v>203</v>
      </c>
      <c r="N31" s="61"/>
      <c r="O31" s="63">
        <v>79.659467557716908</v>
      </c>
      <c r="P31" s="63">
        <v>86.373313293892963</v>
      </c>
      <c r="Q31" s="55">
        <f t="shared" ref="Q31" si="4">P31-O31</f>
        <v>6.7138457361760544</v>
      </c>
      <c r="R31" s="60">
        <f>O31-O29</f>
        <v>0.25946755771690277</v>
      </c>
      <c r="S31" s="60">
        <f>P31-P29</f>
        <v>0.27331329389296855</v>
      </c>
      <c r="T31" s="63">
        <v>79.2</v>
      </c>
      <c r="U31" s="63">
        <v>86.16</v>
      </c>
      <c r="V31" s="63">
        <v>79.64</v>
      </c>
      <c r="W31" s="64">
        <v>86.39</v>
      </c>
    </row>
    <row r="32" spans="1:23" ht="13.5" customHeight="1">
      <c r="A32" s="193" t="s">
        <v>211</v>
      </c>
      <c r="B32" s="195"/>
      <c r="C32" s="55">
        <v>79.687839859647298</v>
      </c>
      <c r="D32" s="55">
        <v>86.349531695859184</v>
      </c>
      <c r="E32" s="55">
        <v>6.6616918362118867</v>
      </c>
      <c r="F32" s="55">
        <v>2.8372301930389199E-2</v>
      </c>
      <c r="G32" s="55">
        <v>-2.378159803377855E-2</v>
      </c>
      <c r="H32" s="55">
        <v>79.45</v>
      </c>
      <c r="I32" s="55">
        <v>86.06</v>
      </c>
      <c r="J32" s="55">
        <v>79.44</v>
      </c>
      <c r="K32" s="192">
        <v>85.9</v>
      </c>
      <c r="L32" s="30"/>
      <c r="M32" s="58" t="s">
        <v>211</v>
      </c>
      <c r="N32" s="61"/>
      <c r="O32" s="63">
        <v>79.687839859647298</v>
      </c>
      <c r="P32" s="63">
        <v>86.349531695859184</v>
      </c>
      <c r="Q32" s="55">
        <v>6.6616918362118867</v>
      </c>
      <c r="R32" s="60">
        <v>2.8372301930389199E-2</v>
      </c>
      <c r="S32" s="60">
        <v>-2.378159803377855E-2</v>
      </c>
      <c r="T32" s="63">
        <v>79.45</v>
      </c>
      <c r="U32" s="63">
        <v>86.06</v>
      </c>
      <c r="V32" s="63">
        <v>79.44</v>
      </c>
      <c r="W32" s="64">
        <v>85.9</v>
      </c>
    </row>
    <row r="33" spans="1:23" ht="13.5" customHeight="1">
      <c r="A33" s="193" t="s">
        <v>212</v>
      </c>
      <c r="B33" s="195"/>
      <c r="C33" s="55">
        <v>79.817121820270174</v>
      </c>
      <c r="D33" s="55">
        <v>86.800006688831502</v>
      </c>
      <c r="E33" s="55">
        <v>6.9828848685613281</v>
      </c>
      <c r="F33" s="55">
        <v>0.12928196062287611</v>
      </c>
      <c r="G33" s="55">
        <v>0.45047499297231752</v>
      </c>
      <c r="H33" s="55">
        <v>79.430000000000007</v>
      </c>
      <c r="I33" s="55">
        <v>86.45</v>
      </c>
      <c r="J33" s="55">
        <v>79.94</v>
      </c>
      <c r="K33" s="192">
        <v>86.41</v>
      </c>
      <c r="L33" s="30"/>
      <c r="M33" s="58" t="s">
        <v>212</v>
      </c>
      <c r="N33" s="61"/>
      <c r="O33" s="63">
        <v>79.817121820270174</v>
      </c>
      <c r="P33" s="63">
        <v>86.800006688831502</v>
      </c>
      <c r="Q33" s="55">
        <v>6.9828848685613281</v>
      </c>
      <c r="R33" s="60">
        <v>0.12928196062287611</v>
      </c>
      <c r="S33" s="60">
        <v>0.45047499297231752</v>
      </c>
      <c r="T33" s="63">
        <v>79.430000000000007</v>
      </c>
      <c r="U33" s="63">
        <v>86.45</v>
      </c>
      <c r="V33" s="63">
        <v>79.94</v>
      </c>
      <c r="W33" s="64">
        <v>86.41</v>
      </c>
    </row>
    <row r="34" spans="1:23" ht="13.5" customHeight="1">
      <c r="A34" s="193" t="s">
        <v>213</v>
      </c>
      <c r="B34" s="195"/>
      <c r="C34" s="55">
        <v>80.3321897182079</v>
      </c>
      <c r="D34" s="55">
        <v>86.536489789045731</v>
      </c>
      <c r="E34" s="55">
        <v>6.2043000708378315</v>
      </c>
      <c r="F34" s="55">
        <v>0.51506789793772612</v>
      </c>
      <c r="G34" s="55">
        <v>-0.26351689978577042</v>
      </c>
      <c r="H34" s="55">
        <v>79.87</v>
      </c>
      <c r="I34" s="55">
        <v>86.27</v>
      </c>
      <c r="J34" s="55">
        <v>80.209999999999994</v>
      </c>
      <c r="K34" s="192">
        <v>86.61</v>
      </c>
      <c r="L34" s="30"/>
      <c r="M34" s="58" t="s">
        <v>213</v>
      </c>
      <c r="N34" s="61"/>
      <c r="O34" s="63">
        <v>80.3321897182079</v>
      </c>
      <c r="P34" s="63">
        <v>86.536489789045731</v>
      </c>
      <c r="Q34" s="55">
        <v>6.2043000708378315</v>
      </c>
      <c r="R34" s="60">
        <v>0.51506789793772612</v>
      </c>
      <c r="S34" s="60">
        <v>-0.26351689978577042</v>
      </c>
      <c r="T34" s="63">
        <v>79.87</v>
      </c>
      <c r="U34" s="63">
        <v>86.27</v>
      </c>
      <c r="V34" s="63">
        <v>80.209999999999994</v>
      </c>
      <c r="W34" s="64">
        <v>86.61</v>
      </c>
    </row>
    <row r="35" spans="1:23" ht="13.5" customHeight="1">
      <c r="A35" s="193" t="s">
        <v>214</v>
      </c>
      <c r="B35" s="195"/>
      <c r="C35" s="55">
        <v>80.253688086533259</v>
      </c>
      <c r="D35" s="55">
        <v>86.686446505921012</v>
      </c>
      <c r="E35" s="55">
        <v>6.4327584193877527</v>
      </c>
      <c r="F35" s="55">
        <v>-7.8501631674640748E-2</v>
      </c>
      <c r="G35" s="55">
        <v>0.14995671687528045</v>
      </c>
      <c r="H35" s="218">
        <v>79.98</v>
      </c>
      <c r="I35" s="218">
        <v>86.63</v>
      </c>
      <c r="J35" s="218">
        <v>80.5</v>
      </c>
      <c r="K35" s="220">
        <v>86.83</v>
      </c>
      <c r="L35" s="30"/>
      <c r="M35" s="58" t="s">
        <v>214</v>
      </c>
      <c r="N35" s="61"/>
      <c r="O35" s="63">
        <v>80.253688086533259</v>
      </c>
      <c r="P35" s="63">
        <v>86.686446505921012</v>
      </c>
      <c r="Q35" s="55">
        <v>6.4327584193877527</v>
      </c>
      <c r="R35" s="60">
        <v>-7.8501631674640748E-2</v>
      </c>
      <c r="S35" s="60">
        <v>0.14995671687528045</v>
      </c>
      <c r="T35" s="63">
        <v>0</v>
      </c>
      <c r="U35" s="63">
        <v>0</v>
      </c>
      <c r="V35" s="63">
        <v>0</v>
      </c>
      <c r="W35" s="64">
        <v>0</v>
      </c>
    </row>
    <row r="36" spans="1:23" ht="13.5" customHeight="1">
      <c r="A36" s="193" t="s">
        <v>215</v>
      </c>
      <c r="B36" s="195" t="s">
        <v>209</v>
      </c>
      <c r="C36" s="55">
        <v>80.760417607119507</v>
      </c>
      <c r="D36" s="55">
        <v>87.184258700179583</v>
      </c>
      <c r="E36" s="55">
        <v>6.4238410930600764</v>
      </c>
      <c r="F36" s="55">
        <v>0.50672952058624787</v>
      </c>
      <c r="G36" s="55">
        <v>0.49781219425857159</v>
      </c>
      <c r="H36" s="218">
        <v>80.239999999999995</v>
      </c>
      <c r="I36" s="218">
        <v>86.74</v>
      </c>
      <c r="J36" s="55">
        <v>80.790000000000006</v>
      </c>
      <c r="K36" s="192">
        <v>87.05</v>
      </c>
      <c r="L36" s="30"/>
      <c r="M36" s="58" t="s">
        <v>215</v>
      </c>
      <c r="N36" s="61"/>
      <c r="O36" s="63">
        <v>80.760417607119507</v>
      </c>
      <c r="P36" s="63">
        <v>87.184258700179583</v>
      </c>
      <c r="Q36" s="55">
        <v>6.4238410930600764</v>
      </c>
      <c r="R36" s="60">
        <v>0.50672952058624787</v>
      </c>
      <c r="S36" s="60">
        <v>0.49781219425857159</v>
      </c>
      <c r="T36" s="63">
        <v>0</v>
      </c>
      <c r="U36" s="63">
        <v>0</v>
      </c>
      <c r="V36" s="63">
        <v>80.790000000000006</v>
      </c>
      <c r="W36" s="64">
        <v>87.05</v>
      </c>
    </row>
    <row r="37" spans="1:23" ht="13.5" customHeight="1">
      <c r="A37" s="197" t="s">
        <v>217</v>
      </c>
      <c r="B37" s="198"/>
      <c r="C37" s="68">
        <f>'1　平均余命の推移'!B38</f>
        <v>80.580419839854187</v>
      </c>
      <c r="D37" s="68">
        <f>'1　平均余命の推移'!D38</f>
        <v>87.10482926863493</v>
      </c>
      <c r="E37" s="68">
        <f>D37-C37</f>
        <v>6.5244094287807428</v>
      </c>
      <c r="F37" s="68">
        <f>C37-C36</f>
        <v>-0.17999776726531991</v>
      </c>
      <c r="G37" s="68">
        <f>D37-D36</f>
        <v>-7.9429431544653539E-2</v>
      </c>
      <c r="H37" s="219">
        <f>'1　平均余命の推移'!F38</f>
        <v>80.33</v>
      </c>
      <c r="I37" s="219">
        <f>'1　平均余命の推移'!H38</f>
        <v>86.94</v>
      </c>
      <c r="J37" s="68">
        <f>'1　平均余命の推移'!J38</f>
        <v>80.98</v>
      </c>
      <c r="K37" s="199">
        <f>'1　平均余命の推移'!L38</f>
        <v>87.14</v>
      </c>
      <c r="L37" s="30"/>
      <c r="M37" s="65" t="s">
        <v>216</v>
      </c>
      <c r="N37" s="66"/>
      <c r="O37" s="67">
        <f>'1　平均余命の推移'!B38</f>
        <v>80.580419839854187</v>
      </c>
      <c r="P37" s="67">
        <f>'1　平均余命の推移'!D38</f>
        <v>87.10482926863493</v>
      </c>
      <c r="Q37" s="68">
        <f>P37-O37</f>
        <v>6.5244094287807428</v>
      </c>
      <c r="R37" s="69">
        <f t="shared" si="3"/>
        <v>-0.17999776726531991</v>
      </c>
      <c r="S37" s="69">
        <f t="shared" si="3"/>
        <v>-7.9429431544653539E-2</v>
      </c>
      <c r="T37" s="67">
        <f>'1　平均余命の推移'!F38</f>
        <v>80.33</v>
      </c>
      <c r="U37" s="67">
        <f>'1　平均余命の推移'!H38</f>
        <v>86.94</v>
      </c>
      <c r="V37" s="67">
        <f>'1　平均余命の推移'!J38</f>
        <v>80.98</v>
      </c>
      <c r="W37" s="70">
        <f>'1　平均余命の推移'!L38</f>
        <v>87.14</v>
      </c>
    </row>
    <row r="38" spans="1:23" s="7" customFormat="1" ht="10.5" customHeight="1">
      <c r="A38" s="200" t="s">
        <v>130</v>
      </c>
      <c r="B38" s="201"/>
      <c r="C38" s="202"/>
      <c r="D38" s="202"/>
      <c r="E38" s="202"/>
      <c r="F38" s="203"/>
      <c r="G38" s="203"/>
    </row>
    <row r="39" spans="1:23" s="7" customFormat="1" ht="10.5" customHeight="1">
      <c r="A39" s="200" t="s">
        <v>128</v>
      </c>
      <c r="B39" s="201"/>
      <c r="C39" s="202"/>
      <c r="D39" s="202"/>
      <c r="E39" s="202"/>
      <c r="F39" s="203"/>
      <c r="G39" s="203"/>
    </row>
    <row r="40" spans="1:23" ht="10.5" customHeight="1">
      <c r="A40" s="18" t="s">
        <v>226</v>
      </c>
    </row>
    <row r="41" spans="1:23" ht="10.5" customHeight="1">
      <c r="A41" s="18" t="s">
        <v>227</v>
      </c>
    </row>
    <row r="43" spans="1:23" ht="15" customHeight="1">
      <c r="H43" s="187"/>
    </row>
  </sheetData>
  <mergeCells count="24">
    <mergeCell ref="V5:V6"/>
    <mergeCell ref="W5:W6"/>
    <mergeCell ref="M4:N6"/>
    <mergeCell ref="O4:S4"/>
    <mergeCell ref="T4:U4"/>
    <mergeCell ref="V4:W4"/>
    <mergeCell ref="O5:O6"/>
    <mergeCell ref="P5:P6"/>
    <mergeCell ref="U5:U6"/>
    <mergeCell ref="Q5:Q6"/>
    <mergeCell ref="R5:S5"/>
    <mergeCell ref="T5:T6"/>
    <mergeCell ref="A4:B6"/>
    <mergeCell ref="E5:E6"/>
    <mergeCell ref="D5:D6"/>
    <mergeCell ref="C5:C6"/>
    <mergeCell ref="C4:G4"/>
    <mergeCell ref="H4:I4"/>
    <mergeCell ref="J4:K4"/>
    <mergeCell ref="F5:G5"/>
    <mergeCell ref="J5:J6"/>
    <mergeCell ref="K5:K6"/>
    <mergeCell ref="I5:I6"/>
    <mergeCell ref="H5:H6"/>
  </mergeCells>
  <phoneticPr fontId="2"/>
  <printOptions horizontalCentered="1"/>
  <pageMargins left="0.78740157480314965" right="0.78740157480314965" top="0.78740157480314965" bottom="3.9370078740157481" header="0.39370078740157483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2"/>
  <sheetViews>
    <sheetView zoomScale="115" zoomScaleNormal="115" workbookViewId="0">
      <selection activeCell="H43" sqref="H43"/>
    </sheetView>
  </sheetViews>
  <sheetFormatPr defaultColWidth="8.625" defaultRowHeight="12" customHeight="1"/>
  <cols>
    <col min="1" max="1" width="12" style="10" customWidth="1"/>
    <col min="2" max="2" width="2.375" style="10" customWidth="1"/>
    <col min="3" max="11" width="7.625" style="10" customWidth="1"/>
    <col min="12" max="12" width="8.625" style="10" customWidth="1"/>
    <col min="13" max="13" width="12" style="10" customWidth="1"/>
    <col min="14" max="14" width="5.875" style="10" customWidth="1"/>
    <col min="15" max="16384" width="8.625" style="10"/>
  </cols>
  <sheetData>
    <row r="1" spans="1:20" ht="13.5" customHeight="1">
      <c r="A1" s="26" t="s">
        <v>129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20" ht="6.75" customHeight="1">
      <c r="A2" s="26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20" ht="24" customHeight="1">
      <c r="A3" s="11" t="s">
        <v>68</v>
      </c>
      <c r="B3" s="12"/>
      <c r="C3" s="12"/>
      <c r="D3" s="12"/>
      <c r="E3" s="12"/>
      <c r="F3" s="12"/>
      <c r="G3" s="12"/>
      <c r="H3" s="12"/>
      <c r="I3" s="12"/>
      <c r="J3" s="12"/>
      <c r="K3" s="12"/>
      <c r="M3" s="10" t="s">
        <v>69</v>
      </c>
      <c r="N3" s="12"/>
      <c r="O3" s="12"/>
      <c r="P3" s="12"/>
      <c r="Q3" s="12"/>
      <c r="R3" s="12"/>
      <c r="S3" s="12"/>
      <c r="T3" s="12"/>
    </row>
    <row r="4" spans="1:20" ht="12" customHeight="1">
      <c r="A4" s="287" t="s">
        <v>76</v>
      </c>
      <c r="B4" s="288"/>
      <c r="C4" s="291" t="s">
        <v>5</v>
      </c>
      <c r="D4" s="292"/>
      <c r="E4" s="293"/>
      <c r="F4" s="291" t="s">
        <v>11</v>
      </c>
      <c r="G4" s="292"/>
      <c r="H4" s="292"/>
      <c r="I4" s="294" t="s">
        <v>70</v>
      </c>
      <c r="J4" s="295"/>
      <c r="K4" s="295"/>
      <c r="M4" s="288" t="s">
        <v>76</v>
      </c>
      <c r="N4" s="296" t="s">
        <v>77</v>
      </c>
      <c r="O4" s="13" t="s">
        <v>71</v>
      </c>
      <c r="P4" s="13"/>
      <c r="Q4" s="13"/>
      <c r="R4" s="13" t="s">
        <v>72</v>
      </c>
      <c r="S4" s="13"/>
      <c r="T4" s="14"/>
    </row>
    <row r="5" spans="1:20" ht="12" customHeight="1">
      <c r="A5" s="289"/>
      <c r="B5" s="290"/>
      <c r="C5" s="19" t="s">
        <v>73</v>
      </c>
      <c r="D5" s="19" t="s">
        <v>74</v>
      </c>
      <c r="E5" s="19" t="s">
        <v>75</v>
      </c>
      <c r="F5" s="19" t="s">
        <v>73</v>
      </c>
      <c r="G5" s="19" t="s">
        <v>74</v>
      </c>
      <c r="H5" s="20" t="s">
        <v>75</v>
      </c>
      <c r="I5" s="19" t="s">
        <v>73</v>
      </c>
      <c r="J5" s="19" t="s">
        <v>74</v>
      </c>
      <c r="K5" s="20" t="s">
        <v>75</v>
      </c>
      <c r="M5" s="282"/>
      <c r="N5" s="297"/>
      <c r="O5" s="15" t="s">
        <v>73</v>
      </c>
      <c r="P5" s="15" t="s">
        <v>74</v>
      </c>
      <c r="Q5" s="15" t="s">
        <v>75</v>
      </c>
      <c r="R5" s="15" t="s">
        <v>73</v>
      </c>
      <c r="S5" s="15" t="s">
        <v>74</v>
      </c>
      <c r="T5" s="16" t="s">
        <v>75</v>
      </c>
    </row>
    <row r="6" spans="1:20" ht="15" customHeight="1">
      <c r="A6" s="204" t="s">
        <v>124</v>
      </c>
      <c r="B6" s="205" t="s">
        <v>39</v>
      </c>
      <c r="C6" s="206">
        <v>95.759</v>
      </c>
      <c r="D6" s="206">
        <v>78.41</v>
      </c>
      <c r="E6" s="206">
        <v>35.632000000000005</v>
      </c>
      <c r="F6" s="206">
        <v>97.228000000000009</v>
      </c>
      <c r="G6" s="206">
        <v>86.146000000000001</v>
      </c>
      <c r="H6" s="207">
        <v>51.49</v>
      </c>
      <c r="I6" s="206">
        <v>1.4690000000000083</v>
      </c>
      <c r="J6" s="206">
        <v>7.7360000000000042</v>
      </c>
      <c r="K6" s="207">
        <v>15.857999999999997</v>
      </c>
      <c r="M6" s="25" t="s">
        <v>124</v>
      </c>
      <c r="N6" s="12">
        <v>100000</v>
      </c>
      <c r="O6" s="28">
        <v>95759</v>
      </c>
      <c r="P6" s="28">
        <v>78410</v>
      </c>
      <c r="Q6" s="28">
        <v>35632</v>
      </c>
      <c r="R6" s="28">
        <v>97228</v>
      </c>
      <c r="S6" s="28">
        <v>86146</v>
      </c>
      <c r="T6" s="28">
        <v>51490</v>
      </c>
    </row>
    <row r="7" spans="1:20" ht="15" customHeight="1">
      <c r="A7" s="208" t="s">
        <v>48</v>
      </c>
      <c r="B7" s="209" t="s">
        <v>39</v>
      </c>
      <c r="C7" s="206">
        <v>96.364999999999995</v>
      </c>
      <c r="D7" s="206">
        <v>79.856000000000009</v>
      </c>
      <c r="E7" s="206">
        <v>39.005000000000003</v>
      </c>
      <c r="F7" s="206">
        <v>97.716000000000008</v>
      </c>
      <c r="G7" s="206">
        <v>88.63</v>
      </c>
      <c r="H7" s="207">
        <v>56.48</v>
      </c>
      <c r="I7" s="206">
        <v>1.3510000000000133</v>
      </c>
      <c r="J7" s="206">
        <v>8.7739999999999867</v>
      </c>
      <c r="K7" s="207">
        <v>17.475000000000001</v>
      </c>
      <c r="M7" s="23" t="s">
        <v>48</v>
      </c>
      <c r="N7" s="12">
        <v>100000</v>
      </c>
      <c r="O7" s="28">
        <v>96365</v>
      </c>
      <c r="P7" s="28">
        <v>79856</v>
      </c>
      <c r="Q7" s="28">
        <v>39005</v>
      </c>
      <c r="R7" s="28">
        <v>97716</v>
      </c>
      <c r="S7" s="28">
        <v>88630</v>
      </c>
      <c r="T7" s="28">
        <v>56480</v>
      </c>
    </row>
    <row r="8" spans="1:20" ht="15" customHeight="1">
      <c r="A8" s="208" t="s">
        <v>49</v>
      </c>
      <c r="B8" s="209" t="s">
        <v>39</v>
      </c>
      <c r="C8" s="206">
        <v>96.795000000000002</v>
      </c>
      <c r="D8" s="206">
        <v>81.222999999999999</v>
      </c>
      <c r="E8" s="206">
        <v>44.295000000000002</v>
      </c>
      <c r="F8" s="206">
        <v>98.121000000000009</v>
      </c>
      <c r="G8" s="206">
        <v>90.167000000000002</v>
      </c>
      <c r="H8" s="207">
        <v>63.077000000000005</v>
      </c>
      <c r="I8" s="206">
        <v>1.3260000000000076</v>
      </c>
      <c r="J8" s="206">
        <v>8.9440000000000026</v>
      </c>
      <c r="K8" s="207">
        <v>18.782000000000004</v>
      </c>
      <c r="M8" s="23" t="s">
        <v>49</v>
      </c>
      <c r="N8" s="12">
        <v>100000</v>
      </c>
      <c r="O8" s="28">
        <v>96795</v>
      </c>
      <c r="P8" s="28">
        <v>81223</v>
      </c>
      <c r="Q8" s="28">
        <v>44295</v>
      </c>
      <c r="R8" s="28">
        <v>98121</v>
      </c>
      <c r="S8" s="28">
        <v>90167</v>
      </c>
      <c r="T8" s="28">
        <v>63077</v>
      </c>
    </row>
    <row r="9" spans="1:20" ht="15" customHeight="1">
      <c r="A9" s="208" t="s">
        <v>50</v>
      </c>
      <c r="B9" s="209" t="s">
        <v>39</v>
      </c>
      <c r="C9" s="206">
        <v>97.165999999999997</v>
      </c>
      <c r="D9" s="206">
        <v>83.411999999999992</v>
      </c>
      <c r="E9" s="206">
        <v>47.448</v>
      </c>
      <c r="F9" s="206">
        <v>98.44</v>
      </c>
      <c r="G9" s="206">
        <v>91.474000000000004</v>
      </c>
      <c r="H9" s="207">
        <v>67.951999999999998</v>
      </c>
      <c r="I9" s="206">
        <v>1.2740000000000151</v>
      </c>
      <c r="J9" s="206">
        <v>8.0620000000000118</v>
      </c>
      <c r="K9" s="207">
        <v>20.503999999999998</v>
      </c>
      <c r="M9" s="23" t="s">
        <v>50</v>
      </c>
      <c r="N9" s="12">
        <v>100000</v>
      </c>
      <c r="O9" s="28">
        <v>97166</v>
      </c>
      <c r="P9" s="28">
        <v>83412</v>
      </c>
      <c r="Q9" s="28">
        <v>47448</v>
      </c>
      <c r="R9" s="28">
        <v>98440</v>
      </c>
      <c r="S9" s="28">
        <v>91474</v>
      </c>
      <c r="T9" s="28">
        <v>67952</v>
      </c>
    </row>
    <row r="10" spans="1:20" ht="15" hidden="1" customHeight="1">
      <c r="A10" s="208" t="s">
        <v>52</v>
      </c>
      <c r="B10" s="210"/>
      <c r="C10" s="206">
        <v>97.385999999999996</v>
      </c>
      <c r="D10" s="206">
        <v>84.034999999999997</v>
      </c>
      <c r="E10" s="206">
        <v>47.371000000000002</v>
      </c>
      <c r="F10" s="206">
        <v>98.684000000000012</v>
      </c>
      <c r="G10" s="206">
        <v>91.397999999999996</v>
      </c>
      <c r="H10" s="207">
        <v>69.138999999999996</v>
      </c>
      <c r="I10" s="206">
        <v>1.298000000000016</v>
      </c>
      <c r="J10" s="206">
        <v>7.3629999999999853</v>
      </c>
      <c r="K10" s="207">
        <v>21.767999999999994</v>
      </c>
      <c r="M10" s="23" t="s">
        <v>52</v>
      </c>
      <c r="N10" s="12">
        <v>100000</v>
      </c>
      <c r="O10" s="28">
        <v>97386</v>
      </c>
      <c r="P10" s="28">
        <v>84035</v>
      </c>
      <c r="Q10" s="28">
        <v>47371</v>
      </c>
      <c r="R10" s="28">
        <v>98684</v>
      </c>
      <c r="S10" s="28">
        <v>91398</v>
      </c>
      <c r="T10" s="28">
        <v>69139</v>
      </c>
    </row>
    <row r="11" spans="1:20" ht="15" hidden="1" customHeight="1">
      <c r="A11" s="208" t="s">
        <v>53</v>
      </c>
      <c r="B11" s="210"/>
      <c r="C11" s="206">
        <v>97.641999999999996</v>
      </c>
      <c r="D11" s="206">
        <v>83.296999999999997</v>
      </c>
      <c r="E11" s="206">
        <v>46.735999999999997</v>
      </c>
      <c r="F11" s="206">
        <v>98.576999999999998</v>
      </c>
      <c r="G11" s="206">
        <v>91.938000000000002</v>
      </c>
      <c r="H11" s="207">
        <v>68.833999999999989</v>
      </c>
      <c r="I11" s="206">
        <v>0.93500000000000227</v>
      </c>
      <c r="J11" s="206">
        <v>8.6410000000000053</v>
      </c>
      <c r="K11" s="207">
        <v>22.097999999999992</v>
      </c>
      <c r="M11" s="23" t="s">
        <v>53</v>
      </c>
      <c r="N11" s="12">
        <v>100000</v>
      </c>
      <c r="O11" s="28">
        <v>97642</v>
      </c>
      <c r="P11" s="28">
        <v>83297</v>
      </c>
      <c r="Q11" s="28">
        <v>46736</v>
      </c>
      <c r="R11" s="28">
        <v>98577</v>
      </c>
      <c r="S11" s="28">
        <v>91938</v>
      </c>
      <c r="T11" s="28">
        <v>68834</v>
      </c>
    </row>
    <row r="12" spans="1:20" ht="15" hidden="1" customHeight="1">
      <c r="A12" s="208" t="s">
        <v>54</v>
      </c>
      <c r="B12" s="210"/>
      <c r="C12" s="206">
        <v>97.679000000000002</v>
      </c>
      <c r="D12" s="206">
        <v>83.486999999999995</v>
      </c>
      <c r="E12" s="206">
        <v>46.832000000000001</v>
      </c>
      <c r="F12" s="206">
        <v>98.375999999999991</v>
      </c>
      <c r="G12" s="206">
        <v>91.322999999999993</v>
      </c>
      <c r="H12" s="207">
        <v>69.051000000000002</v>
      </c>
      <c r="I12" s="206">
        <v>0.69699999999998852</v>
      </c>
      <c r="J12" s="206">
        <v>7.8359999999999985</v>
      </c>
      <c r="K12" s="207">
        <v>22.219000000000001</v>
      </c>
      <c r="L12" s="12"/>
      <c r="M12" s="23" t="s">
        <v>54</v>
      </c>
      <c r="N12" s="12">
        <v>100000</v>
      </c>
      <c r="O12" s="28">
        <v>97679</v>
      </c>
      <c r="P12" s="28">
        <v>83487</v>
      </c>
      <c r="Q12" s="28">
        <v>46832</v>
      </c>
      <c r="R12" s="28">
        <v>98376</v>
      </c>
      <c r="S12" s="28">
        <v>91323</v>
      </c>
      <c r="T12" s="28">
        <v>69051</v>
      </c>
    </row>
    <row r="13" spans="1:20" ht="15" hidden="1" customHeight="1">
      <c r="A13" s="208" t="s">
        <v>55</v>
      </c>
      <c r="B13" s="210"/>
      <c r="C13" s="206">
        <v>97.289000000000001</v>
      </c>
      <c r="D13" s="206">
        <v>84.78</v>
      </c>
      <c r="E13" s="206">
        <v>49.652000000000001</v>
      </c>
      <c r="F13" s="206">
        <v>98.537999999999997</v>
      </c>
      <c r="G13" s="206">
        <v>92.46</v>
      </c>
      <c r="H13" s="207">
        <v>72.406000000000006</v>
      </c>
      <c r="I13" s="206">
        <v>1.2489999999999952</v>
      </c>
      <c r="J13" s="206">
        <v>7.6799999999999926</v>
      </c>
      <c r="K13" s="207">
        <v>22.754000000000005</v>
      </c>
      <c r="L13" s="12"/>
      <c r="M13" s="23" t="s">
        <v>55</v>
      </c>
      <c r="N13" s="12">
        <v>100000</v>
      </c>
      <c r="O13" s="28">
        <v>97289</v>
      </c>
      <c r="P13" s="28">
        <v>84780</v>
      </c>
      <c r="Q13" s="28">
        <v>49652</v>
      </c>
      <c r="R13" s="28">
        <v>98538</v>
      </c>
      <c r="S13" s="28">
        <v>92460</v>
      </c>
      <c r="T13" s="28">
        <v>72406</v>
      </c>
    </row>
    <row r="14" spans="1:20" ht="15" customHeight="1">
      <c r="A14" s="208" t="s">
        <v>56</v>
      </c>
      <c r="B14" s="209" t="s">
        <v>39</v>
      </c>
      <c r="C14" s="206">
        <v>97.423000000000002</v>
      </c>
      <c r="D14" s="206">
        <v>84.543000000000006</v>
      </c>
      <c r="E14" s="206">
        <v>50.84</v>
      </c>
      <c r="F14" s="206">
        <v>98.662999999999997</v>
      </c>
      <c r="G14" s="206">
        <v>92.334999999999994</v>
      </c>
      <c r="H14" s="207">
        <v>72.67</v>
      </c>
      <c r="I14" s="206">
        <v>1.2399999999999949</v>
      </c>
      <c r="J14" s="206">
        <v>7.7919999999999874</v>
      </c>
      <c r="K14" s="207">
        <v>21.83</v>
      </c>
      <c r="L14" s="12"/>
      <c r="M14" s="23" t="s">
        <v>56</v>
      </c>
      <c r="N14" s="12">
        <v>100000</v>
      </c>
      <c r="O14" s="28">
        <v>97423</v>
      </c>
      <c r="P14" s="28">
        <v>84543</v>
      </c>
      <c r="Q14" s="28">
        <v>50840</v>
      </c>
      <c r="R14" s="28">
        <v>98663</v>
      </c>
      <c r="S14" s="28">
        <v>92335</v>
      </c>
      <c r="T14" s="28">
        <v>72670</v>
      </c>
    </row>
    <row r="15" spans="1:20" ht="15" hidden="1" customHeight="1">
      <c r="A15" s="208" t="s">
        <v>57</v>
      </c>
      <c r="B15" s="210"/>
      <c r="C15" s="206">
        <v>97.560999999999993</v>
      </c>
      <c r="D15" s="206">
        <v>84.724000000000004</v>
      </c>
      <c r="E15" s="206">
        <v>51.859000000000002</v>
      </c>
      <c r="F15" s="206">
        <v>98.75</v>
      </c>
      <c r="G15" s="206">
        <v>92.22399999999999</v>
      </c>
      <c r="H15" s="207">
        <v>72.507000000000005</v>
      </c>
      <c r="I15" s="206">
        <v>1.1890000000000072</v>
      </c>
      <c r="J15" s="206">
        <v>7.4999999999999858</v>
      </c>
      <c r="K15" s="207">
        <v>20.648000000000003</v>
      </c>
      <c r="L15" s="12"/>
      <c r="M15" s="23" t="s">
        <v>57</v>
      </c>
      <c r="N15" s="12">
        <v>100000</v>
      </c>
      <c r="O15" s="28">
        <v>97561</v>
      </c>
      <c r="P15" s="28">
        <v>84724</v>
      </c>
      <c r="Q15" s="28">
        <v>51859</v>
      </c>
      <c r="R15" s="28">
        <v>98750</v>
      </c>
      <c r="S15" s="28">
        <v>92224</v>
      </c>
      <c r="T15" s="28">
        <v>72507</v>
      </c>
    </row>
    <row r="16" spans="1:20" ht="15" hidden="1" customHeight="1">
      <c r="A16" s="208" t="s">
        <v>58</v>
      </c>
      <c r="B16" s="210"/>
      <c r="C16" s="206">
        <v>97.727000000000004</v>
      </c>
      <c r="D16" s="206">
        <v>84.792999999999992</v>
      </c>
      <c r="E16" s="206">
        <v>51.727999999999994</v>
      </c>
      <c r="F16" s="206">
        <v>98.736999999999995</v>
      </c>
      <c r="G16" s="206">
        <v>92.594999999999999</v>
      </c>
      <c r="H16" s="207">
        <v>73.765999999999991</v>
      </c>
      <c r="I16" s="206">
        <v>1.0099999999999909</v>
      </c>
      <c r="J16" s="206">
        <v>7.8020000000000067</v>
      </c>
      <c r="K16" s="207">
        <v>22.037999999999997</v>
      </c>
      <c r="L16" s="12"/>
      <c r="M16" s="23" t="s">
        <v>58</v>
      </c>
      <c r="N16" s="12">
        <v>100000</v>
      </c>
      <c r="O16" s="28">
        <v>97727</v>
      </c>
      <c r="P16" s="28">
        <v>84793</v>
      </c>
      <c r="Q16" s="28">
        <v>51728</v>
      </c>
      <c r="R16" s="28">
        <v>98737</v>
      </c>
      <c r="S16" s="28">
        <v>92595</v>
      </c>
      <c r="T16" s="28">
        <v>73766</v>
      </c>
    </row>
    <row r="17" spans="1:20" ht="15" hidden="1" customHeight="1">
      <c r="A17" s="208" t="s">
        <v>59</v>
      </c>
      <c r="B17" s="210"/>
      <c r="C17" s="206">
        <v>97.646999999999991</v>
      </c>
      <c r="D17" s="206">
        <v>85.262</v>
      </c>
      <c r="E17" s="206">
        <v>53.103000000000002</v>
      </c>
      <c r="F17" s="206">
        <v>98.748999999999995</v>
      </c>
      <c r="G17" s="206">
        <v>92.754000000000005</v>
      </c>
      <c r="H17" s="207">
        <v>74.897000000000006</v>
      </c>
      <c r="I17" s="206">
        <v>1.1020000000000039</v>
      </c>
      <c r="J17" s="206">
        <v>7.4920000000000044</v>
      </c>
      <c r="K17" s="207">
        <v>21.794000000000004</v>
      </c>
      <c r="L17" s="12"/>
      <c r="M17" s="23" t="s">
        <v>59</v>
      </c>
      <c r="N17" s="12">
        <v>100000</v>
      </c>
      <c r="O17" s="28">
        <v>97647</v>
      </c>
      <c r="P17" s="28">
        <v>85262</v>
      </c>
      <c r="Q17" s="28">
        <v>53103</v>
      </c>
      <c r="R17" s="28">
        <v>98749</v>
      </c>
      <c r="S17" s="28">
        <v>92754</v>
      </c>
      <c r="T17" s="28">
        <v>74897</v>
      </c>
    </row>
    <row r="18" spans="1:20" ht="15" hidden="1" customHeight="1">
      <c r="A18" s="208" t="s">
        <v>60</v>
      </c>
      <c r="B18" s="210"/>
      <c r="C18" s="206">
        <v>97.55436702703814</v>
      </c>
      <c r="D18" s="206">
        <v>84.734362554897984</v>
      </c>
      <c r="E18" s="206">
        <v>52.843730449787849</v>
      </c>
      <c r="F18" s="206">
        <v>98.397605889434601</v>
      </c>
      <c r="G18" s="206">
        <v>92.211368748950491</v>
      </c>
      <c r="H18" s="207">
        <v>73.910322462860464</v>
      </c>
      <c r="I18" s="206">
        <v>0.84323886239646129</v>
      </c>
      <c r="J18" s="206">
        <v>7.4770061940525068</v>
      </c>
      <c r="K18" s="207">
        <v>21.066592013072615</v>
      </c>
      <c r="L18" s="12"/>
      <c r="M18" s="23" t="s">
        <v>60</v>
      </c>
      <c r="N18" s="12">
        <v>100000</v>
      </c>
      <c r="O18" s="28">
        <v>97554.367027038141</v>
      </c>
      <c r="P18" s="28">
        <v>84734.362554897976</v>
      </c>
      <c r="Q18" s="28">
        <v>52843.73044978785</v>
      </c>
      <c r="R18" s="28">
        <v>98397.605889434606</v>
      </c>
      <c r="S18" s="28">
        <v>92211.368748950481</v>
      </c>
      <c r="T18" s="28">
        <v>73910.322462860466</v>
      </c>
    </row>
    <row r="19" spans="1:20" ht="15" customHeight="1">
      <c r="A19" s="211" t="s">
        <v>61</v>
      </c>
      <c r="B19" s="209" t="s">
        <v>39</v>
      </c>
      <c r="C19" s="206">
        <v>97.643999999999991</v>
      </c>
      <c r="D19" s="206">
        <v>84.852000000000004</v>
      </c>
      <c r="E19" s="206">
        <v>54.632000000000005</v>
      </c>
      <c r="F19" s="206">
        <v>98.588999999999999</v>
      </c>
      <c r="G19" s="206">
        <v>92.67</v>
      </c>
      <c r="H19" s="207">
        <v>75.539000000000001</v>
      </c>
      <c r="I19" s="206">
        <v>0.94500000000000739</v>
      </c>
      <c r="J19" s="206">
        <v>7.8179999999999978</v>
      </c>
      <c r="K19" s="207">
        <v>20.906999999999996</v>
      </c>
      <c r="L19" s="12"/>
      <c r="M19" s="22" t="s">
        <v>61</v>
      </c>
      <c r="N19" s="12">
        <v>100000</v>
      </c>
      <c r="O19" s="28">
        <v>97644</v>
      </c>
      <c r="P19" s="28">
        <v>84852</v>
      </c>
      <c r="Q19" s="28">
        <v>54632</v>
      </c>
      <c r="R19" s="28">
        <v>98589</v>
      </c>
      <c r="S19" s="28">
        <v>92670</v>
      </c>
      <c r="T19" s="28">
        <v>75539</v>
      </c>
    </row>
    <row r="20" spans="1:20" ht="15" customHeight="1">
      <c r="A20" s="208" t="s">
        <v>62</v>
      </c>
      <c r="B20" s="210"/>
      <c r="C20" s="206">
        <v>97.885999999999996</v>
      </c>
      <c r="D20" s="206">
        <v>85.899000000000001</v>
      </c>
      <c r="E20" s="206">
        <v>54.981999999999999</v>
      </c>
      <c r="F20" s="206">
        <v>98.692999999999998</v>
      </c>
      <c r="G20" s="206">
        <v>92.969000000000008</v>
      </c>
      <c r="H20" s="207">
        <v>76.305000000000007</v>
      </c>
      <c r="I20" s="206">
        <v>0.80700000000000216</v>
      </c>
      <c r="J20" s="206">
        <v>7.0700000000000074</v>
      </c>
      <c r="K20" s="207">
        <v>21.323000000000008</v>
      </c>
      <c r="L20" s="12"/>
      <c r="M20" s="23" t="s">
        <v>62</v>
      </c>
      <c r="N20" s="12">
        <v>100000</v>
      </c>
      <c r="O20" s="28">
        <v>97886</v>
      </c>
      <c r="P20" s="28">
        <v>85899</v>
      </c>
      <c r="Q20" s="28">
        <v>54982</v>
      </c>
      <c r="R20" s="28">
        <v>98693</v>
      </c>
      <c r="S20" s="28">
        <v>92969</v>
      </c>
      <c r="T20" s="28">
        <v>76305</v>
      </c>
    </row>
    <row r="21" spans="1:20" s="12" customFormat="1" ht="15" customHeight="1">
      <c r="A21" s="208" t="s">
        <v>63</v>
      </c>
      <c r="B21" s="210"/>
      <c r="C21" s="206">
        <v>97.753</v>
      </c>
      <c r="D21" s="206">
        <v>85.980999999999995</v>
      </c>
      <c r="E21" s="206">
        <v>55.527999999999999</v>
      </c>
      <c r="F21" s="206">
        <v>98.772999999999996</v>
      </c>
      <c r="G21" s="206">
        <v>93.114999999999995</v>
      </c>
      <c r="H21" s="207">
        <v>77.305999999999997</v>
      </c>
      <c r="I21" s="206">
        <v>1.02</v>
      </c>
      <c r="J21" s="206">
        <v>7.1340000000000146</v>
      </c>
      <c r="K21" s="207">
        <v>21.777999999999999</v>
      </c>
      <c r="M21" s="23" t="s">
        <v>63</v>
      </c>
      <c r="N21" s="12">
        <v>100000</v>
      </c>
      <c r="O21" s="28">
        <v>97753</v>
      </c>
      <c r="P21" s="28">
        <v>85981</v>
      </c>
      <c r="Q21" s="28">
        <v>55528</v>
      </c>
      <c r="R21" s="28">
        <v>98773</v>
      </c>
      <c r="S21" s="28">
        <v>93115</v>
      </c>
      <c r="T21" s="28">
        <v>77306</v>
      </c>
    </row>
    <row r="22" spans="1:20" s="12" customFormat="1" ht="15" customHeight="1">
      <c r="A22" s="208" t="s">
        <v>64</v>
      </c>
      <c r="B22" s="210"/>
      <c r="C22" s="206">
        <v>97.741</v>
      </c>
      <c r="D22" s="206">
        <v>85.935000000000002</v>
      </c>
      <c r="E22" s="206">
        <v>56.788000000000004</v>
      </c>
      <c r="F22" s="206">
        <v>98.626999999999995</v>
      </c>
      <c r="G22" s="206">
        <v>93.072999999999993</v>
      </c>
      <c r="H22" s="207">
        <v>77.150000000000006</v>
      </c>
      <c r="I22" s="206">
        <v>0.88599999999999568</v>
      </c>
      <c r="J22" s="206">
        <v>7.1380000000000052</v>
      </c>
      <c r="K22" s="207">
        <v>20.361999999999988</v>
      </c>
      <c r="M22" s="23" t="s">
        <v>64</v>
      </c>
      <c r="N22" s="12">
        <v>100000</v>
      </c>
      <c r="O22" s="28">
        <v>97741</v>
      </c>
      <c r="P22" s="28">
        <v>85935</v>
      </c>
      <c r="Q22" s="28">
        <v>56788</v>
      </c>
      <c r="R22" s="28">
        <v>98627</v>
      </c>
      <c r="S22" s="28">
        <v>93073</v>
      </c>
      <c r="T22" s="28">
        <v>77150</v>
      </c>
    </row>
    <row r="23" spans="1:20" s="12" customFormat="1" ht="15" customHeight="1">
      <c r="A23" s="208" t="s">
        <v>65</v>
      </c>
      <c r="B23" s="210"/>
      <c r="C23" s="206">
        <v>97.552999999999997</v>
      </c>
      <c r="D23" s="206">
        <v>85.307000000000002</v>
      </c>
      <c r="E23" s="206">
        <v>55.067</v>
      </c>
      <c r="F23" s="206">
        <v>98.703000000000003</v>
      </c>
      <c r="G23" s="206">
        <v>92.813999999999993</v>
      </c>
      <c r="H23" s="207">
        <v>77.647000000000006</v>
      </c>
      <c r="I23" s="206">
        <v>1.1500000000000057</v>
      </c>
      <c r="J23" s="206">
        <v>7.5069999999999908</v>
      </c>
      <c r="K23" s="207">
        <v>22.58</v>
      </c>
      <c r="M23" s="23" t="s">
        <v>65</v>
      </c>
      <c r="N23" s="12">
        <v>100000</v>
      </c>
      <c r="O23" s="28">
        <v>97553</v>
      </c>
      <c r="P23" s="28">
        <v>85307</v>
      </c>
      <c r="Q23" s="28">
        <v>55067</v>
      </c>
      <c r="R23" s="28">
        <v>98703</v>
      </c>
      <c r="S23" s="28">
        <v>92814</v>
      </c>
      <c r="T23" s="28">
        <v>77647</v>
      </c>
    </row>
    <row r="24" spans="1:20" s="12" customFormat="1" ht="15" customHeight="1">
      <c r="A24" s="208" t="s">
        <v>66</v>
      </c>
      <c r="B24" s="210" t="s">
        <v>39</v>
      </c>
      <c r="C24" s="206">
        <v>97.69</v>
      </c>
      <c r="D24" s="206">
        <v>85.412000000000006</v>
      </c>
      <c r="E24" s="206">
        <v>56.225000000000001</v>
      </c>
      <c r="F24" s="206">
        <v>98.506</v>
      </c>
      <c r="G24" s="206">
        <v>92.85</v>
      </c>
      <c r="H24" s="207">
        <v>77.772999999999996</v>
      </c>
      <c r="I24" s="206">
        <v>0.8160000000000025</v>
      </c>
      <c r="J24" s="206">
        <v>7.4379999999999882</v>
      </c>
      <c r="K24" s="207">
        <v>21.547999999999995</v>
      </c>
      <c r="M24" s="23" t="s">
        <v>66</v>
      </c>
      <c r="N24" s="12">
        <v>100000</v>
      </c>
      <c r="O24" s="28">
        <v>97690</v>
      </c>
      <c r="P24" s="28">
        <v>85412</v>
      </c>
      <c r="Q24" s="28">
        <v>56225</v>
      </c>
      <c r="R24" s="28">
        <v>98506</v>
      </c>
      <c r="S24" s="28">
        <v>92850</v>
      </c>
      <c r="T24" s="28">
        <v>77773</v>
      </c>
    </row>
    <row r="25" spans="1:20" s="3" customFormat="1" ht="15" customHeight="1">
      <c r="A25" s="208" t="s">
        <v>67</v>
      </c>
      <c r="B25" s="210"/>
      <c r="C25" s="206">
        <v>97.888520330742836</v>
      </c>
      <c r="D25" s="206">
        <v>86.361019750220763</v>
      </c>
      <c r="E25" s="206">
        <v>57.317232253634764</v>
      </c>
      <c r="F25" s="206">
        <v>98.447591949137731</v>
      </c>
      <c r="G25" s="206">
        <v>92.821640412845156</v>
      </c>
      <c r="H25" s="207">
        <v>77.677351970272213</v>
      </c>
      <c r="I25" s="206">
        <v>0.55907161839489561</v>
      </c>
      <c r="J25" s="206">
        <v>6.4606206626243932</v>
      </c>
      <c r="K25" s="207">
        <v>20.360119716637449</v>
      </c>
      <c r="L25" s="8"/>
      <c r="M25" s="23" t="s">
        <v>67</v>
      </c>
      <c r="N25" s="8">
        <v>100000</v>
      </c>
      <c r="O25" s="29">
        <v>97888.520330742831</v>
      </c>
      <c r="P25" s="29">
        <v>86361.019750220759</v>
      </c>
      <c r="Q25" s="29">
        <v>57317.232253634764</v>
      </c>
      <c r="R25" s="29">
        <v>98447.591949137728</v>
      </c>
      <c r="S25" s="29">
        <v>92821.640412845154</v>
      </c>
      <c r="T25" s="29">
        <v>77677.351970272211</v>
      </c>
    </row>
    <row r="26" spans="1:20" s="3" customFormat="1" ht="15" customHeight="1">
      <c r="A26" s="208" t="s">
        <v>200</v>
      </c>
      <c r="B26" s="210"/>
      <c r="C26" s="212">
        <v>97.966999999999999</v>
      </c>
      <c r="D26" s="212">
        <v>86.05</v>
      </c>
      <c r="E26" s="212">
        <v>57.003999999999998</v>
      </c>
      <c r="F26" s="212">
        <v>98.768038937887255</v>
      </c>
      <c r="G26" s="212">
        <v>92.922072725180826</v>
      </c>
      <c r="H26" s="213">
        <v>77.751559446725977</v>
      </c>
      <c r="I26" s="212">
        <v>0.801038937887256</v>
      </c>
      <c r="J26" s="212">
        <v>6.8720727251808142</v>
      </c>
      <c r="K26" s="213">
        <v>20.74755944672598</v>
      </c>
      <c r="L26" s="8"/>
      <c r="M26" s="23" t="s">
        <v>200</v>
      </c>
      <c r="N26" s="8">
        <v>100000</v>
      </c>
      <c r="O26" s="29">
        <v>97967</v>
      </c>
      <c r="P26" s="29">
        <v>86050</v>
      </c>
      <c r="Q26" s="29">
        <v>57004</v>
      </c>
      <c r="R26" s="29">
        <v>98768.03893788725</v>
      </c>
      <c r="S26" s="29">
        <v>92922.072725180828</v>
      </c>
      <c r="T26" s="29">
        <v>77751.55944672598</v>
      </c>
    </row>
    <row r="27" spans="1:20" ht="15" customHeight="1">
      <c r="A27" s="208" t="s">
        <v>201</v>
      </c>
      <c r="B27" s="210"/>
      <c r="C27" s="212">
        <v>97.849287874711166</v>
      </c>
      <c r="D27" s="212">
        <v>86.706722001611809</v>
      </c>
      <c r="E27" s="212">
        <v>57.106961346045637</v>
      </c>
      <c r="F27" s="212">
        <v>98.509417533743886</v>
      </c>
      <c r="G27" s="212">
        <v>93.036952926030906</v>
      </c>
      <c r="H27" s="213">
        <v>78.033215752901015</v>
      </c>
      <c r="I27" s="212">
        <v>0.66012965903271947</v>
      </c>
      <c r="J27" s="212">
        <v>6.330230924419098</v>
      </c>
      <c r="K27" s="213">
        <v>20.926254406855378</v>
      </c>
      <c r="L27" s="8"/>
      <c r="M27" s="23" t="s">
        <v>201</v>
      </c>
      <c r="N27" s="8">
        <v>100000</v>
      </c>
      <c r="O27" s="29">
        <v>97849.287874711168</v>
      </c>
      <c r="P27" s="29">
        <v>86706.722001611808</v>
      </c>
      <c r="Q27" s="29">
        <v>57106.961346045638</v>
      </c>
      <c r="R27" s="29">
        <v>98509.417533743894</v>
      </c>
      <c r="S27" s="29">
        <v>93036.952926030906</v>
      </c>
      <c r="T27" s="29">
        <v>78033.215752901015</v>
      </c>
    </row>
    <row r="28" spans="1:20" ht="15" customHeight="1">
      <c r="A28" s="208" t="s">
        <v>202</v>
      </c>
      <c r="B28" s="210"/>
      <c r="C28" s="212">
        <v>98.13300000000001</v>
      </c>
      <c r="D28" s="212">
        <v>87.134999999999991</v>
      </c>
      <c r="E28" s="212">
        <v>58.631</v>
      </c>
      <c r="F28" s="212">
        <v>98.667000000000002</v>
      </c>
      <c r="G28" s="212">
        <v>93.182000000000002</v>
      </c>
      <c r="H28" s="213">
        <v>79.159000000000006</v>
      </c>
      <c r="I28" s="212">
        <v>0.53399999999999181</v>
      </c>
      <c r="J28" s="212">
        <v>6.0470000000000113</v>
      </c>
      <c r="K28" s="213">
        <v>20.528000000000006</v>
      </c>
      <c r="L28" s="8"/>
      <c r="M28" s="23" t="s">
        <v>202</v>
      </c>
      <c r="N28" s="8">
        <v>100000</v>
      </c>
      <c r="O28" s="29">
        <v>98133</v>
      </c>
      <c r="P28" s="29">
        <v>87135</v>
      </c>
      <c r="Q28" s="29">
        <v>58631</v>
      </c>
      <c r="R28" s="29">
        <v>98667</v>
      </c>
      <c r="S28" s="29">
        <v>93182</v>
      </c>
      <c r="T28" s="29">
        <v>79159</v>
      </c>
    </row>
    <row r="29" spans="1:20" ht="15" customHeight="1">
      <c r="A29" s="208" t="s">
        <v>203</v>
      </c>
      <c r="B29" s="210" t="s">
        <v>209</v>
      </c>
      <c r="C29" s="212">
        <v>98.056940877873046</v>
      </c>
      <c r="D29" s="212">
        <v>87.106414547243347</v>
      </c>
      <c r="E29" s="212">
        <v>58.799857403446175</v>
      </c>
      <c r="F29" s="212">
        <v>98.858437335921181</v>
      </c>
      <c r="G29" s="212">
        <v>93.142658485801036</v>
      </c>
      <c r="H29" s="213">
        <v>78.56452390915932</v>
      </c>
      <c r="I29" s="212">
        <v>0.80149645804813474</v>
      </c>
      <c r="J29" s="212">
        <v>6.0362439385576891</v>
      </c>
      <c r="K29" s="213">
        <v>19.764666505713144</v>
      </c>
      <c r="L29" s="8"/>
      <c r="M29" s="23" t="s">
        <v>203</v>
      </c>
      <c r="N29" s="8">
        <v>100000</v>
      </c>
      <c r="O29" s="29">
        <v>98056.940877873043</v>
      </c>
      <c r="P29" s="29">
        <v>87106.414547243345</v>
      </c>
      <c r="Q29" s="29">
        <v>58799.857403446171</v>
      </c>
      <c r="R29" s="29">
        <v>98858.437335921175</v>
      </c>
      <c r="S29" s="29">
        <v>93142.658485801032</v>
      </c>
      <c r="T29" s="29">
        <v>78564.523909159325</v>
      </c>
    </row>
    <row r="30" spans="1:20" ht="15" customHeight="1">
      <c r="A30" s="208" t="s">
        <v>211</v>
      </c>
      <c r="B30" s="210"/>
      <c r="C30" s="212">
        <v>97.942303691739824</v>
      </c>
      <c r="D30" s="212">
        <v>87.157532742744408</v>
      </c>
      <c r="E30" s="212">
        <v>59.053434866426656</v>
      </c>
      <c r="F30" s="212">
        <v>98.625276778887539</v>
      </c>
      <c r="G30" s="212">
        <v>93.067224347980158</v>
      </c>
      <c r="H30" s="213">
        <v>78.770325092713065</v>
      </c>
      <c r="I30" s="212">
        <v>0.68297308714771532</v>
      </c>
      <c r="J30" s="212">
        <v>5.90969160523575</v>
      </c>
      <c r="K30" s="213">
        <v>19.716890226286409</v>
      </c>
      <c r="L30" s="8"/>
      <c r="M30" s="23" t="s">
        <v>211</v>
      </c>
      <c r="N30" s="8">
        <v>100000</v>
      </c>
      <c r="O30" s="29">
        <v>97942.303691739828</v>
      </c>
      <c r="P30" s="29">
        <v>87157.532742744414</v>
      </c>
      <c r="Q30" s="29">
        <v>59053.434866426658</v>
      </c>
      <c r="R30" s="29">
        <v>98625.276778887535</v>
      </c>
      <c r="S30" s="29">
        <v>93067.224347980155</v>
      </c>
      <c r="T30" s="29">
        <v>78770.325092713072</v>
      </c>
    </row>
    <row r="31" spans="1:20" ht="15" customHeight="1">
      <c r="A31" s="208" t="s">
        <v>212</v>
      </c>
      <c r="B31" s="210"/>
      <c r="C31" s="212">
        <v>97.803292798811114</v>
      </c>
      <c r="D31" s="212">
        <v>87.195793430714062</v>
      </c>
      <c r="E31" s="212">
        <v>59.728673211473961</v>
      </c>
      <c r="F31" s="212">
        <v>98.8383795411075</v>
      </c>
      <c r="G31" s="212">
        <v>93.81695350040377</v>
      </c>
      <c r="H31" s="213">
        <v>79.729148524783838</v>
      </c>
      <c r="I31" s="212">
        <v>1.0350867422963859</v>
      </c>
      <c r="J31" s="212">
        <v>6.6211600696897079</v>
      </c>
      <c r="K31" s="213">
        <v>20.000475313309877</v>
      </c>
      <c r="L31" s="8"/>
      <c r="M31" s="23" t="s">
        <v>212</v>
      </c>
      <c r="N31" s="8">
        <v>100000</v>
      </c>
      <c r="O31" s="29">
        <v>97803.292798811119</v>
      </c>
      <c r="P31" s="29">
        <v>87195.793430714068</v>
      </c>
      <c r="Q31" s="29">
        <v>59728.673211473957</v>
      </c>
      <c r="R31" s="29">
        <v>98838.379541107497</v>
      </c>
      <c r="S31" s="29">
        <v>93816.953500403761</v>
      </c>
      <c r="T31" s="29">
        <v>79729.148524783828</v>
      </c>
    </row>
    <row r="32" spans="1:20" ht="15" customHeight="1">
      <c r="A32" s="208" t="s">
        <v>213</v>
      </c>
      <c r="B32" s="210"/>
      <c r="C32" s="212">
        <v>98.10505471272397</v>
      </c>
      <c r="D32" s="212">
        <v>88.144083409376947</v>
      </c>
      <c r="E32" s="212">
        <v>60.711277021507456</v>
      </c>
      <c r="F32" s="212">
        <v>98.786406469707785</v>
      </c>
      <c r="G32" s="212">
        <v>93.388107465859889</v>
      </c>
      <c r="H32" s="213">
        <v>79.362404252869609</v>
      </c>
      <c r="I32" s="212">
        <v>0.68135175698381545</v>
      </c>
      <c r="J32" s="212">
        <v>5.2440240564829423</v>
      </c>
      <c r="K32" s="213">
        <v>18.651127231362153</v>
      </c>
      <c r="L32" s="8"/>
      <c r="M32" s="23" t="s">
        <v>213</v>
      </c>
      <c r="N32" s="8">
        <v>100000</v>
      </c>
      <c r="O32" s="29">
        <v>98105.05471272397</v>
      </c>
      <c r="P32" s="29">
        <v>88144.083409376952</v>
      </c>
      <c r="Q32" s="29">
        <v>60711.277021507463</v>
      </c>
      <c r="R32" s="29">
        <v>98786.406469707785</v>
      </c>
      <c r="S32" s="29">
        <v>93388.107465859881</v>
      </c>
      <c r="T32" s="29">
        <v>79362.404252869615</v>
      </c>
    </row>
    <row r="33" spans="1:23" ht="15" customHeight="1">
      <c r="A33" s="208" t="s">
        <v>214</v>
      </c>
      <c r="B33" s="210"/>
      <c r="C33" s="212">
        <v>98.001703278438669</v>
      </c>
      <c r="D33" s="212">
        <v>88.433689679698119</v>
      </c>
      <c r="E33" s="212">
        <v>60.729526378795903</v>
      </c>
      <c r="F33" s="212">
        <v>98.885988880483239</v>
      </c>
      <c r="G33" s="212">
        <v>93.738861516652477</v>
      </c>
      <c r="H33" s="213">
        <v>79.024479146448016</v>
      </c>
      <c r="I33" s="212">
        <v>0.88428560204457085</v>
      </c>
      <c r="J33" s="212">
        <v>5.3051718369543579</v>
      </c>
      <c r="K33" s="213">
        <v>18.294952767652113</v>
      </c>
      <c r="L33" s="8"/>
      <c r="M33" s="23" t="s">
        <v>214</v>
      </c>
      <c r="N33" s="8">
        <v>100000</v>
      </c>
      <c r="O33" s="29">
        <v>98001.703278438668</v>
      </c>
      <c r="P33" s="29">
        <v>88433.689679698116</v>
      </c>
      <c r="Q33" s="29">
        <v>60729.526378795905</v>
      </c>
      <c r="R33" s="29">
        <v>98885.98888048323</v>
      </c>
      <c r="S33" s="29">
        <v>93738.861516652469</v>
      </c>
      <c r="T33" s="29">
        <v>79024.479146448008</v>
      </c>
    </row>
    <row r="34" spans="1:23" ht="15" customHeight="1">
      <c r="A34" s="208" t="s">
        <v>215</v>
      </c>
      <c r="B34" s="210" t="s">
        <v>209</v>
      </c>
      <c r="C34" s="212">
        <v>98.276766460421811</v>
      </c>
      <c r="D34" s="212">
        <v>89.008130658914226</v>
      </c>
      <c r="E34" s="212">
        <v>61.59591904147829</v>
      </c>
      <c r="F34" s="212">
        <v>99.116269881694663</v>
      </c>
      <c r="G34" s="212">
        <v>93.711319634523988</v>
      </c>
      <c r="H34" s="213">
        <v>80.65948892577957</v>
      </c>
      <c r="I34" s="212">
        <v>0.83950342127285182</v>
      </c>
      <c r="J34" s="212">
        <v>4.7031889756097627</v>
      </c>
      <c r="K34" s="213">
        <v>19.06356988430128</v>
      </c>
      <c r="L34" s="8"/>
      <c r="M34" s="23" t="s">
        <v>215</v>
      </c>
      <c r="N34" s="8">
        <v>100000</v>
      </c>
      <c r="O34" s="29">
        <v>98276.766460421815</v>
      </c>
      <c r="P34" s="29">
        <v>89008.130658914233</v>
      </c>
      <c r="Q34" s="29">
        <v>61595.919041478286</v>
      </c>
      <c r="R34" s="29">
        <v>99116.269881694665</v>
      </c>
      <c r="S34" s="29">
        <v>93711.319634523985</v>
      </c>
      <c r="T34" s="29">
        <v>80659.488925779573</v>
      </c>
    </row>
    <row r="35" spans="1:23" ht="15" customHeight="1">
      <c r="A35" s="214" t="s">
        <v>217</v>
      </c>
      <c r="B35" s="215"/>
      <c r="C35" s="216">
        <f>[1]生命表!$M$24</f>
        <v>98.233557661123399</v>
      </c>
      <c r="D35" s="216">
        <f>[1]生命表!$M$29</f>
        <v>88.52434933235611</v>
      </c>
      <c r="E35" s="216">
        <f>[1]生命表!$M$32</f>
        <v>61.515461670372481</v>
      </c>
      <c r="F35" s="216">
        <f>[2]生命表!$M$24</f>
        <v>98.939713233942712</v>
      </c>
      <c r="G35" s="216">
        <f>[2]生命表!$M$29</f>
        <v>93.915518534828919</v>
      </c>
      <c r="H35" s="216">
        <f>[2]生命表!$M$32</f>
        <v>79.873503123145085</v>
      </c>
      <c r="I35" s="216">
        <f>F35-C35</f>
        <v>0.70615557281931274</v>
      </c>
      <c r="J35" s="216">
        <f>G35-D35</f>
        <v>5.3911692024728097</v>
      </c>
      <c r="K35" s="217">
        <f>H35-E35</f>
        <v>18.358041452772603</v>
      </c>
      <c r="L35" s="8"/>
      <c r="M35" s="24" t="s">
        <v>216</v>
      </c>
      <c r="N35" s="49">
        <v>100000</v>
      </c>
      <c r="O35" s="50">
        <f>[1]生命表!$G$24</f>
        <v>98233.557661123399</v>
      </c>
      <c r="P35" s="50">
        <f>[1]生命表!$G$29</f>
        <v>88524.349332356112</v>
      </c>
      <c r="Q35" s="50">
        <f>[1]生命表!$G$32</f>
        <v>61515.46167037249</v>
      </c>
      <c r="R35" s="50">
        <f>[2]生命表!$G$24</f>
        <v>98939.713233942719</v>
      </c>
      <c r="S35" s="50">
        <f>[2]生命表!$G$29</f>
        <v>93915.518534828923</v>
      </c>
      <c r="T35" s="50">
        <f>[2]生命表!$G$32</f>
        <v>79873.503123145085</v>
      </c>
    </row>
    <row r="36" spans="1:23" ht="10.5" customHeight="1">
      <c r="A36" s="200" t="s">
        <v>210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12"/>
      <c r="M36" s="12"/>
      <c r="N36" s="12"/>
      <c r="O36" s="12"/>
      <c r="P36" s="12"/>
      <c r="Q36" s="12"/>
      <c r="R36" s="12"/>
      <c r="S36" s="12"/>
      <c r="T36" s="12"/>
    </row>
    <row r="37" spans="1:23" ht="10.5" customHeight="1">
      <c r="A37" s="200" t="s">
        <v>220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12"/>
      <c r="M37" s="12"/>
      <c r="N37" s="12"/>
      <c r="O37" s="12"/>
      <c r="P37" s="12"/>
      <c r="Q37" s="12"/>
      <c r="R37" s="12"/>
      <c r="S37" s="12"/>
      <c r="T37" s="12"/>
    </row>
    <row r="38" spans="1:23" ht="10.5" customHeight="1">
      <c r="A38" s="17"/>
      <c r="L38" s="12"/>
    </row>
    <row r="39" spans="1:23" ht="12" customHeight="1">
      <c r="L39" s="12"/>
      <c r="M39" s="48" t="s">
        <v>131</v>
      </c>
      <c r="N39" s="51"/>
      <c r="O39" s="51"/>
      <c r="P39" s="51"/>
      <c r="Q39" s="48"/>
      <c r="R39" s="48"/>
      <c r="S39" s="48"/>
      <c r="T39" s="48"/>
      <c r="U39" s="48"/>
      <c r="V39" s="48"/>
      <c r="W39" s="48"/>
    </row>
    <row r="40" spans="1:23" ht="12" customHeight="1">
      <c r="M40" s="298" t="s">
        <v>76</v>
      </c>
      <c r="N40" s="299"/>
      <c r="O40" s="283" t="s">
        <v>5</v>
      </c>
      <c r="P40" s="284"/>
      <c r="Q40" s="302"/>
      <c r="R40" s="283" t="s">
        <v>11</v>
      </c>
      <c r="S40" s="284"/>
      <c r="T40" s="284"/>
      <c r="U40" s="285" t="s">
        <v>70</v>
      </c>
      <c r="V40" s="286"/>
      <c r="W40" s="286"/>
    </row>
    <row r="41" spans="1:23" ht="12" customHeight="1">
      <c r="M41" s="300"/>
      <c r="N41" s="301"/>
      <c r="O41" s="31" t="s">
        <v>73</v>
      </c>
      <c r="P41" s="31" t="s">
        <v>74</v>
      </c>
      <c r="Q41" s="31" t="s">
        <v>75</v>
      </c>
      <c r="R41" s="31" t="s">
        <v>73</v>
      </c>
      <c r="S41" s="31" t="s">
        <v>74</v>
      </c>
      <c r="T41" s="32" t="s">
        <v>75</v>
      </c>
      <c r="U41" s="31" t="s">
        <v>73</v>
      </c>
      <c r="V41" s="31" t="s">
        <v>74</v>
      </c>
      <c r="W41" s="32" t="s">
        <v>75</v>
      </c>
    </row>
    <row r="42" spans="1:23" ht="12" customHeight="1">
      <c r="M42" s="33" t="s">
        <v>124</v>
      </c>
      <c r="N42" s="34" t="s">
        <v>39</v>
      </c>
      <c r="O42" s="35">
        <f t="shared" ref="O42:T42" si="0">O6/$N6*100</f>
        <v>95.759</v>
      </c>
      <c r="P42" s="35">
        <f t="shared" si="0"/>
        <v>78.41</v>
      </c>
      <c r="Q42" s="35">
        <f t="shared" si="0"/>
        <v>35.632000000000005</v>
      </c>
      <c r="R42" s="35">
        <f t="shared" si="0"/>
        <v>97.228000000000009</v>
      </c>
      <c r="S42" s="35">
        <f t="shared" si="0"/>
        <v>86.146000000000001</v>
      </c>
      <c r="T42" s="35">
        <f t="shared" si="0"/>
        <v>51.49</v>
      </c>
      <c r="U42" s="35">
        <f t="shared" ref="U42:U62" si="1">R42-O42</f>
        <v>1.4690000000000083</v>
      </c>
      <c r="V42" s="35">
        <f t="shared" ref="V42:V62" si="2">S42-P42</f>
        <v>7.7360000000000042</v>
      </c>
      <c r="W42" s="36">
        <f t="shared" ref="W42:W62" si="3">T42-Q42</f>
        <v>15.857999999999997</v>
      </c>
    </row>
    <row r="43" spans="1:23" ht="12" customHeight="1">
      <c r="M43" s="37" t="s">
        <v>48</v>
      </c>
      <c r="N43" s="38" t="s">
        <v>39</v>
      </c>
      <c r="O43" s="35">
        <f t="shared" ref="O43:T43" si="4">O7/$N7*100</f>
        <v>96.364999999999995</v>
      </c>
      <c r="P43" s="35">
        <f t="shared" si="4"/>
        <v>79.856000000000009</v>
      </c>
      <c r="Q43" s="35">
        <f t="shared" si="4"/>
        <v>39.005000000000003</v>
      </c>
      <c r="R43" s="35">
        <f t="shared" si="4"/>
        <v>97.716000000000008</v>
      </c>
      <c r="S43" s="35">
        <f t="shared" si="4"/>
        <v>88.63</v>
      </c>
      <c r="T43" s="35">
        <f t="shared" si="4"/>
        <v>56.48</v>
      </c>
      <c r="U43" s="35">
        <f t="shared" si="1"/>
        <v>1.3510000000000133</v>
      </c>
      <c r="V43" s="35">
        <f t="shared" si="2"/>
        <v>8.7739999999999867</v>
      </c>
      <c r="W43" s="36">
        <f t="shared" si="3"/>
        <v>17.474999999999994</v>
      </c>
    </row>
    <row r="44" spans="1:23" ht="12" customHeight="1">
      <c r="M44" s="37" t="s">
        <v>49</v>
      </c>
      <c r="N44" s="38" t="s">
        <v>39</v>
      </c>
      <c r="O44" s="35">
        <f t="shared" ref="O44:T44" si="5">O8/$N8*100</f>
        <v>96.795000000000002</v>
      </c>
      <c r="P44" s="35">
        <f t="shared" si="5"/>
        <v>81.222999999999999</v>
      </c>
      <c r="Q44" s="35">
        <f t="shared" si="5"/>
        <v>44.295000000000002</v>
      </c>
      <c r="R44" s="35">
        <f t="shared" si="5"/>
        <v>98.121000000000009</v>
      </c>
      <c r="S44" s="35">
        <f t="shared" si="5"/>
        <v>90.167000000000002</v>
      </c>
      <c r="T44" s="35">
        <f t="shared" si="5"/>
        <v>63.077000000000005</v>
      </c>
      <c r="U44" s="35">
        <f t="shared" si="1"/>
        <v>1.3260000000000076</v>
      </c>
      <c r="V44" s="35">
        <f t="shared" si="2"/>
        <v>8.9440000000000026</v>
      </c>
      <c r="W44" s="36">
        <f t="shared" si="3"/>
        <v>18.782000000000004</v>
      </c>
    </row>
    <row r="45" spans="1:23" ht="12" customHeight="1">
      <c r="M45" s="37" t="s">
        <v>50</v>
      </c>
      <c r="N45" s="38" t="s">
        <v>39</v>
      </c>
      <c r="O45" s="35">
        <f t="shared" ref="O45:T45" si="6">O9/$N9*100</f>
        <v>97.165999999999997</v>
      </c>
      <c r="P45" s="35">
        <f t="shared" si="6"/>
        <v>83.411999999999992</v>
      </c>
      <c r="Q45" s="35">
        <f t="shared" si="6"/>
        <v>47.448</v>
      </c>
      <c r="R45" s="35">
        <f t="shared" si="6"/>
        <v>98.440000000000012</v>
      </c>
      <c r="S45" s="35">
        <f t="shared" si="6"/>
        <v>91.474000000000004</v>
      </c>
      <c r="T45" s="35">
        <f t="shared" si="6"/>
        <v>67.951999999999998</v>
      </c>
      <c r="U45" s="35">
        <f t="shared" si="1"/>
        <v>1.2740000000000151</v>
      </c>
      <c r="V45" s="35">
        <f t="shared" si="2"/>
        <v>8.0620000000000118</v>
      </c>
      <c r="W45" s="36">
        <f t="shared" si="3"/>
        <v>20.503999999999998</v>
      </c>
    </row>
    <row r="46" spans="1:23" ht="12" hidden="1" customHeight="1">
      <c r="M46" s="37" t="s">
        <v>52</v>
      </c>
      <c r="N46" s="38"/>
      <c r="O46" s="35">
        <f t="shared" ref="O46:T46" si="7">O10/$N10*100</f>
        <v>97.385999999999996</v>
      </c>
      <c r="P46" s="35">
        <f t="shared" si="7"/>
        <v>84.035000000000011</v>
      </c>
      <c r="Q46" s="35">
        <f t="shared" si="7"/>
        <v>47.371000000000002</v>
      </c>
      <c r="R46" s="35">
        <f t="shared" si="7"/>
        <v>98.684000000000012</v>
      </c>
      <c r="S46" s="35">
        <f t="shared" si="7"/>
        <v>91.397999999999996</v>
      </c>
      <c r="T46" s="35">
        <f t="shared" si="7"/>
        <v>69.138999999999996</v>
      </c>
      <c r="U46" s="35">
        <f t="shared" si="1"/>
        <v>1.298000000000016</v>
      </c>
      <c r="V46" s="35">
        <f t="shared" si="2"/>
        <v>7.3629999999999853</v>
      </c>
      <c r="W46" s="36">
        <f t="shared" si="3"/>
        <v>21.767999999999994</v>
      </c>
    </row>
    <row r="47" spans="1:23" ht="12" hidden="1" customHeight="1">
      <c r="M47" s="37" t="s">
        <v>53</v>
      </c>
      <c r="N47" s="38"/>
      <c r="O47" s="35">
        <f t="shared" ref="O47:T47" si="8">O11/$N11*100</f>
        <v>97.641999999999996</v>
      </c>
      <c r="P47" s="35">
        <f t="shared" si="8"/>
        <v>83.296999999999997</v>
      </c>
      <c r="Q47" s="35">
        <f t="shared" si="8"/>
        <v>46.735999999999997</v>
      </c>
      <c r="R47" s="35">
        <f t="shared" si="8"/>
        <v>98.576999999999998</v>
      </c>
      <c r="S47" s="35">
        <f t="shared" si="8"/>
        <v>91.938000000000002</v>
      </c>
      <c r="T47" s="35">
        <f t="shared" si="8"/>
        <v>68.833999999999989</v>
      </c>
      <c r="U47" s="35">
        <f t="shared" si="1"/>
        <v>0.93500000000000227</v>
      </c>
      <c r="V47" s="35">
        <f t="shared" si="2"/>
        <v>8.6410000000000053</v>
      </c>
      <c r="W47" s="36">
        <f t="shared" si="3"/>
        <v>22.097999999999992</v>
      </c>
    </row>
    <row r="48" spans="1:23" ht="12" hidden="1" customHeight="1">
      <c r="M48" s="37" t="s">
        <v>54</v>
      </c>
      <c r="N48" s="38"/>
      <c r="O48" s="35">
        <f t="shared" ref="O48:T48" si="9">O12/$N12*100</f>
        <v>97.679000000000002</v>
      </c>
      <c r="P48" s="35">
        <f t="shared" si="9"/>
        <v>83.486999999999995</v>
      </c>
      <c r="Q48" s="35">
        <f t="shared" si="9"/>
        <v>46.832000000000001</v>
      </c>
      <c r="R48" s="35">
        <f t="shared" si="9"/>
        <v>98.375999999999991</v>
      </c>
      <c r="S48" s="35">
        <f t="shared" si="9"/>
        <v>91.322999999999993</v>
      </c>
      <c r="T48" s="35">
        <f t="shared" si="9"/>
        <v>69.051000000000002</v>
      </c>
      <c r="U48" s="35">
        <f t="shared" si="1"/>
        <v>0.69699999999998852</v>
      </c>
      <c r="V48" s="35">
        <f t="shared" si="2"/>
        <v>7.8359999999999985</v>
      </c>
      <c r="W48" s="36">
        <f t="shared" si="3"/>
        <v>22.219000000000001</v>
      </c>
    </row>
    <row r="49" spans="13:23" ht="12" hidden="1" customHeight="1">
      <c r="M49" s="37" t="s">
        <v>55</v>
      </c>
      <c r="N49" s="38"/>
      <c r="O49" s="35">
        <f t="shared" ref="O49:T49" si="10">O13/$N13*100</f>
        <v>97.289000000000001</v>
      </c>
      <c r="P49" s="35">
        <f t="shared" si="10"/>
        <v>84.78</v>
      </c>
      <c r="Q49" s="35">
        <f t="shared" si="10"/>
        <v>49.652000000000001</v>
      </c>
      <c r="R49" s="35">
        <f t="shared" si="10"/>
        <v>98.537999999999997</v>
      </c>
      <c r="S49" s="35">
        <f t="shared" si="10"/>
        <v>92.46</v>
      </c>
      <c r="T49" s="35">
        <f t="shared" si="10"/>
        <v>72.406000000000006</v>
      </c>
      <c r="U49" s="35">
        <f t="shared" si="1"/>
        <v>1.2489999999999952</v>
      </c>
      <c r="V49" s="35">
        <f t="shared" si="2"/>
        <v>7.6799999999999926</v>
      </c>
      <c r="W49" s="36">
        <f t="shared" si="3"/>
        <v>22.754000000000005</v>
      </c>
    </row>
    <row r="50" spans="13:23" ht="12" customHeight="1">
      <c r="M50" s="37" t="s">
        <v>56</v>
      </c>
      <c r="N50" s="38" t="s">
        <v>39</v>
      </c>
      <c r="O50" s="35">
        <f t="shared" ref="O50:T50" si="11">O14/$N14*100</f>
        <v>97.423000000000002</v>
      </c>
      <c r="P50" s="35">
        <f t="shared" si="11"/>
        <v>84.543000000000006</v>
      </c>
      <c r="Q50" s="35">
        <f t="shared" si="11"/>
        <v>50.839999999999996</v>
      </c>
      <c r="R50" s="35">
        <f t="shared" si="11"/>
        <v>98.662999999999997</v>
      </c>
      <c r="S50" s="35">
        <f t="shared" si="11"/>
        <v>92.334999999999994</v>
      </c>
      <c r="T50" s="35">
        <f t="shared" si="11"/>
        <v>72.67</v>
      </c>
      <c r="U50" s="35">
        <f t="shared" si="1"/>
        <v>1.2399999999999949</v>
      </c>
      <c r="V50" s="35">
        <f t="shared" si="2"/>
        <v>7.7919999999999874</v>
      </c>
      <c r="W50" s="36">
        <f t="shared" si="3"/>
        <v>21.830000000000005</v>
      </c>
    </row>
    <row r="51" spans="13:23" ht="12" customHeight="1">
      <c r="M51" s="37" t="s">
        <v>57</v>
      </c>
      <c r="N51" s="38"/>
      <c r="O51" s="35">
        <f t="shared" ref="O51:T51" si="12">O15/$N15*100</f>
        <v>97.560999999999993</v>
      </c>
      <c r="P51" s="35">
        <f t="shared" si="12"/>
        <v>84.724000000000004</v>
      </c>
      <c r="Q51" s="35">
        <f t="shared" si="12"/>
        <v>51.859000000000002</v>
      </c>
      <c r="R51" s="35">
        <f t="shared" si="12"/>
        <v>98.75</v>
      </c>
      <c r="S51" s="35">
        <f t="shared" si="12"/>
        <v>92.22399999999999</v>
      </c>
      <c r="T51" s="35">
        <f t="shared" si="12"/>
        <v>72.507000000000005</v>
      </c>
      <c r="U51" s="35">
        <f t="shared" si="1"/>
        <v>1.1890000000000072</v>
      </c>
      <c r="V51" s="35">
        <f t="shared" si="2"/>
        <v>7.4999999999999858</v>
      </c>
      <c r="W51" s="36">
        <f t="shared" si="3"/>
        <v>20.648000000000003</v>
      </c>
    </row>
    <row r="52" spans="13:23" ht="12" customHeight="1">
      <c r="M52" s="37" t="s">
        <v>58</v>
      </c>
      <c r="N52" s="38"/>
      <c r="O52" s="35">
        <f t="shared" ref="O52:T52" si="13">O16/$N16*100</f>
        <v>97.727000000000004</v>
      </c>
      <c r="P52" s="35">
        <f t="shared" si="13"/>
        <v>84.792999999999992</v>
      </c>
      <c r="Q52" s="35">
        <f t="shared" si="13"/>
        <v>51.727999999999994</v>
      </c>
      <c r="R52" s="35">
        <f t="shared" si="13"/>
        <v>98.736999999999995</v>
      </c>
      <c r="S52" s="35">
        <f t="shared" si="13"/>
        <v>92.594999999999999</v>
      </c>
      <c r="T52" s="35">
        <f t="shared" si="13"/>
        <v>73.765999999999991</v>
      </c>
      <c r="U52" s="35">
        <f t="shared" si="1"/>
        <v>1.0099999999999909</v>
      </c>
      <c r="V52" s="35">
        <f t="shared" si="2"/>
        <v>7.8020000000000067</v>
      </c>
      <c r="W52" s="36">
        <f t="shared" si="3"/>
        <v>22.037999999999997</v>
      </c>
    </row>
    <row r="53" spans="13:23" ht="12" customHeight="1">
      <c r="M53" s="37" t="s">
        <v>59</v>
      </c>
      <c r="N53" s="38"/>
      <c r="O53" s="35">
        <f t="shared" ref="O53:T53" si="14">O17/$N17*100</f>
        <v>97.646999999999991</v>
      </c>
      <c r="P53" s="35">
        <f t="shared" si="14"/>
        <v>85.262</v>
      </c>
      <c r="Q53" s="35">
        <f t="shared" si="14"/>
        <v>53.103000000000002</v>
      </c>
      <c r="R53" s="35">
        <f t="shared" si="14"/>
        <v>98.748999999999995</v>
      </c>
      <c r="S53" s="35">
        <f t="shared" si="14"/>
        <v>92.754000000000005</v>
      </c>
      <c r="T53" s="35">
        <f t="shared" si="14"/>
        <v>74.897000000000006</v>
      </c>
      <c r="U53" s="35">
        <f t="shared" si="1"/>
        <v>1.1020000000000039</v>
      </c>
      <c r="V53" s="35">
        <f t="shared" si="2"/>
        <v>7.4920000000000044</v>
      </c>
      <c r="W53" s="36">
        <f t="shared" si="3"/>
        <v>21.794000000000004</v>
      </c>
    </row>
    <row r="54" spans="13:23" ht="12" customHeight="1">
      <c r="M54" s="37" t="s">
        <v>60</v>
      </c>
      <c r="N54" s="38"/>
      <c r="O54" s="35">
        <f t="shared" ref="O54:T54" si="15">O18/$N18*100</f>
        <v>97.55436702703814</v>
      </c>
      <c r="P54" s="35">
        <f t="shared" si="15"/>
        <v>84.734362554897984</v>
      </c>
      <c r="Q54" s="35">
        <f t="shared" si="15"/>
        <v>52.843730449787849</v>
      </c>
      <c r="R54" s="35">
        <f t="shared" si="15"/>
        <v>98.397605889434601</v>
      </c>
      <c r="S54" s="35">
        <f t="shared" si="15"/>
        <v>92.211368748950491</v>
      </c>
      <c r="T54" s="35">
        <f t="shared" si="15"/>
        <v>73.910322462860464</v>
      </c>
      <c r="U54" s="35">
        <f t="shared" si="1"/>
        <v>0.84323886239646129</v>
      </c>
      <c r="V54" s="35">
        <f t="shared" si="2"/>
        <v>7.4770061940525068</v>
      </c>
      <c r="W54" s="36">
        <f t="shared" si="3"/>
        <v>21.066592013072615</v>
      </c>
    </row>
    <row r="55" spans="13:23" ht="12" customHeight="1">
      <c r="M55" s="39" t="s">
        <v>61</v>
      </c>
      <c r="N55" s="38" t="s">
        <v>39</v>
      </c>
      <c r="O55" s="35">
        <f t="shared" ref="O55:T55" si="16">O19/$N19*100</f>
        <v>97.643999999999991</v>
      </c>
      <c r="P55" s="35">
        <f t="shared" si="16"/>
        <v>84.852000000000004</v>
      </c>
      <c r="Q55" s="35">
        <f t="shared" si="16"/>
        <v>54.632000000000005</v>
      </c>
      <c r="R55" s="35">
        <f t="shared" si="16"/>
        <v>98.588999999999999</v>
      </c>
      <c r="S55" s="35">
        <f t="shared" si="16"/>
        <v>92.67</v>
      </c>
      <c r="T55" s="35">
        <f t="shared" si="16"/>
        <v>75.539000000000001</v>
      </c>
      <c r="U55" s="35">
        <f t="shared" si="1"/>
        <v>0.94500000000000739</v>
      </c>
      <c r="V55" s="35">
        <f t="shared" si="2"/>
        <v>7.8179999999999978</v>
      </c>
      <c r="W55" s="36">
        <f t="shared" si="3"/>
        <v>20.906999999999996</v>
      </c>
    </row>
    <row r="56" spans="13:23" ht="12" customHeight="1">
      <c r="M56" s="37" t="s">
        <v>62</v>
      </c>
      <c r="N56" s="38"/>
      <c r="O56" s="35">
        <f t="shared" ref="O56:T56" si="17">O20/$N20*100</f>
        <v>97.885999999999996</v>
      </c>
      <c r="P56" s="35">
        <f t="shared" si="17"/>
        <v>85.899000000000001</v>
      </c>
      <c r="Q56" s="35">
        <f t="shared" si="17"/>
        <v>54.981999999999999</v>
      </c>
      <c r="R56" s="35">
        <f t="shared" si="17"/>
        <v>98.692999999999998</v>
      </c>
      <c r="S56" s="35">
        <f t="shared" si="17"/>
        <v>92.969000000000008</v>
      </c>
      <c r="T56" s="35">
        <f t="shared" si="17"/>
        <v>76.305000000000007</v>
      </c>
      <c r="U56" s="35">
        <f t="shared" si="1"/>
        <v>0.80700000000000216</v>
      </c>
      <c r="V56" s="35">
        <f t="shared" si="2"/>
        <v>7.0700000000000074</v>
      </c>
      <c r="W56" s="36">
        <f t="shared" si="3"/>
        <v>21.323000000000008</v>
      </c>
    </row>
    <row r="57" spans="13:23" ht="12" customHeight="1">
      <c r="M57" s="37" t="s">
        <v>63</v>
      </c>
      <c r="N57" s="38"/>
      <c r="O57" s="35">
        <f t="shared" ref="O57:T57" si="18">O21/$N21*100</f>
        <v>97.753</v>
      </c>
      <c r="P57" s="35">
        <f t="shared" si="18"/>
        <v>85.980999999999995</v>
      </c>
      <c r="Q57" s="35">
        <f t="shared" si="18"/>
        <v>55.527999999999999</v>
      </c>
      <c r="R57" s="35">
        <f t="shared" si="18"/>
        <v>98.772999999999996</v>
      </c>
      <c r="S57" s="35">
        <f t="shared" si="18"/>
        <v>93.115000000000009</v>
      </c>
      <c r="T57" s="35">
        <f t="shared" si="18"/>
        <v>77.305999999999997</v>
      </c>
      <c r="U57" s="35">
        <f t="shared" si="1"/>
        <v>1.019999999999996</v>
      </c>
      <c r="V57" s="35">
        <f t="shared" si="2"/>
        <v>7.1340000000000146</v>
      </c>
      <c r="W57" s="36">
        <f t="shared" si="3"/>
        <v>21.777999999999999</v>
      </c>
    </row>
    <row r="58" spans="13:23" ht="12" customHeight="1">
      <c r="M58" s="37" t="s">
        <v>64</v>
      </c>
      <c r="N58" s="38"/>
      <c r="O58" s="35">
        <f t="shared" ref="O58:T58" si="19">O22/$N22*100</f>
        <v>97.741</v>
      </c>
      <c r="P58" s="35">
        <f t="shared" si="19"/>
        <v>85.934999999999988</v>
      </c>
      <c r="Q58" s="35">
        <f t="shared" si="19"/>
        <v>56.788000000000004</v>
      </c>
      <c r="R58" s="35">
        <f t="shared" si="19"/>
        <v>98.626999999999995</v>
      </c>
      <c r="S58" s="35">
        <f t="shared" si="19"/>
        <v>93.072999999999993</v>
      </c>
      <c r="T58" s="35">
        <f t="shared" si="19"/>
        <v>77.149999999999991</v>
      </c>
      <c r="U58" s="35">
        <f t="shared" si="1"/>
        <v>0.88599999999999568</v>
      </c>
      <c r="V58" s="35">
        <f t="shared" si="2"/>
        <v>7.1380000000000052</v>
      </c>
      <c r="W58" s="36">
        <f t="shared" si="3"/>
        <v>20.361999999999988</v>
      </c>
    </row>
    <row r="59" spans="13:23" ht="12" customHeight="1">
      <c r="M59" s="37" t="s">
        <v>65</v>
      </c>
      <c r="N59" s="38"/>
      <c r="O59" s="35">
        <f t="shared" ref="O59:T59" si="20">O23/$N23*100</f>
        <v>97.552999999999997</v>
      </c>
      <c r="P59" s="35">
        <f t="shared" si="20"/>
        <v>85.307000000000002</v>
      </c>
      <c r="Q59" s="35">
        <f t="shared" si="20"/>
        <v>55.067</v>
      </c>
      <c r="R59" s="35">
        <f t="shared" si="20"/>
        <v>98.703000000000003</v>
      </c>
      <c r="S59" s="35">
        <f t="shared" si="20"/>
        <v>92.813999999999993</v>
      </c>
      <c r="T59" s="35">
        <f t="shared" si="20"/>
        <v>77.647000000000006</v>
      </c>
      <c r="U59" s="35">
        <f t="shared" si="1"/>
        <v>1.1500000000000057</v>
      </c>
      <c r="V59" s="35">
        <f t="shared" si="2"/>
        <v>7.5069999999999908</v>
      </c>
      <c r="W59" s="36">
        <f t="shared" si="3"/>
        <v>22.580000000000005</v>
      </c>
    </row>
    <row r="60" spans="13:23" ht="12" customHeight="1">
      <c r="M60" s="37" t="s">
        <v>66</v>
      </c>
      <c r="N60" s="38" t="s">
        <v>39</v>
      </c>
      <c r="O60" s="35">
        <f t="shared" ref="O60:T60" si="21">O24/$N24*100</f>
        <v>97.69</v>
      </c>
      <c r="P60" s="35">
        <f t="shared" si="21"/>
        <v>85.412000000000006</v>
      </c>
      <c r="Q60" s="35">
        <f t="shared" si="21"/>
        <v>56.225000000000001</v>
      </c>
      <c r="R60" s="35">
        <f t="shared" si="21"/>
        <v>98.506</v>
      </c>
      <c r="S60" s="35">
        <f t="shared" si="21"/>
        <v>92.85</v>
      </c>
      <c r="T60" s="35">
        <f t="shared" si="21"/>
        <v>77.772999999999996</v>
      </c>
      <c r="U60" s="35">
        <f t="shared" si="1"/>
        <v>0.8160000000000025</v>
      </c>
      <c r="V60" s="35">
        <f t="shared" si="2"/>
        <v>7.4379999999999882</v>
      </c>
      <c r="W60" s="36">
        <f t="shared" si="3"/>
        <v>21.547999999999995</v>
      </c>
    </row>
    <row r="61" spans="13:23" ht="12" customHeight="1">
      <c r="M61" s="37" t="s">
        <v>67</v>
      </c>
      <c r="N61" s="40"/>
      <c r="O61" s="35">
        <f t="shared" ref="O61:T61" si="22">O25/$N25*100</f>
        <v>97.888520330742836</v>
      </c>
      <c r="P61" s="35">
        <f t="shared" si="22"/>
        <v>86.361019750220763</v>
      </c>
      <c r="Q61" s="35">
        <f t="shared" si="22"/>
        <v>57.317232253634764</v>
      </c>
      <c r="R61" s="35">
        <f t="shared" si="22"/>
        <v>98.447591949137731</v>
      </c>
      <c r="S61" s="35">
        <f t="shared" si="22"/>
        <v>92.821640412845156</v>
      </c>
      <c r="T61" s="35">
        <f t="shared" si="22"/>
        <v>77.677351970272213</v>
      </c>
      <c r="U61" s="35">
        <f t="shared" si="1"/>
        <v>0.55907161839489561</v>
      </c>
      <c r="V61" s="35">
        <f t="shared" si="2"/>
        <v>6.4606206626243932</v>
      </c>
      <c r="W61" s="36">
        <f t="shared" si="3"/>
        <v>20.360119716637449</v>
      </c>
    </row>
    <row r="62" spans="13:23" ht="12" customHeight="1">
      <c r="M62" s="37" t="s">
        <v>200</v>
      </c>
      <c r="N62" s="40"/>
      <c r="O62" s="35">
        <f t="shared" ref="O62:T62" si="23">O26/$N26*100</f>
        <v>97.966999999999999</v>
      </c>
      <c r="P62" s="35">
        <f t="shared" si="23"/>
        <v>86.050000000000011</v>
      </c>
      <c r="Q62" s="35">
        <f t="shared" si="23"/>
        <v>57.003999999999998</v>
      </c>
      <c r="R62" s="35">
        <f t="shared" si="23"/>
        <v>98.768038937887255</v>
      </c>
      <c r="S62" s="35">
        <f t="shared" si="23"/>
        <v>92.922072725180826</v>
      </c>
      <c r="T62" s="35">
        <f t="shared" si="23"/>
        <v>77.751559446725977</v>
      </c>
      <c r="U62" s="41">
        <f t="shared" si="1"/>
        <v>0.801038937887256</v>
      </c>
      <c r="V62" s="41">
        <f t="shared" si="2"/>
        <v>6.8720727251808142</v>
      </c>
      <c r="W62" s="42">
        <f t="shared" si="3"/>
        <v>20.74755944672598</v>
      </c>
    </row>
    <row r="63" spans="13:23" ht="12" customHeight="1">
      <c r="M63" s="37" t="s">
        <v>201</v>
      </c>
      <c r="N63" s="40"/>
      <c r="O63" s="35">
        <f t="shared" ref="O63:T63" si="24">O27/$N27*100</f>
        <v>97.849287874711166</v>
      </c>
      <c r="P63" s="35">
        <f t="shared" si="24"/>
        <v>86.706722001611809</v>
      </c>
      <c r="Q63" s="35">
        <f t="shared" si="24"/>
        <v>57.106961346045637</v>
      </c>
      <c r="R63" s="35">
        <f t="shared" si="24"/>
        <v>98.509417533743886</v>
      </c>
      <c r="S63" s="35">
        <f t="shared" si="24"/>
        <v>93.036952926030906</v>
      </c>
      <c r="T63" s="35">
        <f t="shared" si="24"/>
        <v>78.033215752901015</v>
      </c>
      <c r="U63" s="41">
        <f t="shared" ref="U63:W66" si="25">R63-O63</f>
        <v>0.66012965903271947</v>
      </c>
      <c r="V63" s="41">
        <f t="shared" si="25"/>
        <v>6.330230924419098</v>
      </c>
      <c r="W63" s="42">
        <f t="shared" si="25"/>
        <v>20.926254406855378</v>
      </c>
    </row>
    <row r="64" spans="13:23" ht="12" customHeight="1">
      <c r="M64" s="37" t="s">
        <v>202</v>
      </c>
      <c r="N64" s="40"/>
      <c r="O64" s="35">
        <f t="shared" ref="O64:T64" si="26">O28/$N28*100</f>
        <v>98.13300000000001</v>
      </c>
      <c r="P64" s="35">
        <f t="shared" si="26"/>
        <v>87.134999999999991</v>
      </c>
      <c r="Q64" s="35">
        <f t="shared" si="26"/>
        <v>58.631</v>
      </c>
      <c r="R64" s="35">
        <f t="shared" si="26"/>
        <v>98.667000000000002</v>
      </c>
      <c r="S64" s="35">
        <f t="shared" si="26"/>
        <v>93.182000000000002</v>
      </c>
      <c r="T64" s="35">
        <f t="shared" si="26"/>
        <v>79.159000000000006</v>
      </c>
      <c r="U64" s="41">
        <f t="shared" si="25"/>
        <v>0.53399999999999181</v>
      </c>
      <c r="V64" s="41">
        <f t="shared" si="25"/>
        <v>6.0470000000000113</v>
      </c>
      <c r="W64" s="42">
        <f t="shared" si="25"/>
        <v>20.528000000000006</v>
      </c>
    </row>
    <row r="65" spans="13:23" ht="12" customHeight="1">
      <c r="M65" s="37" t="s">
        <v>203</v>
      </c>
      <c r="N65" s="40"/>
      <c r="O65" s="35">
        <f t="shared" ref="O65:T65" si="27">O34/$N34*100</f>
        <v>98.276766460421811</v>
      </c>
      <c r="P65" s="35">
        <f t="shared" si="27"/>
        <v>89.008130658914226</v>
      </c>
      <c r="Q65" s="35">
        <f t="shared" si="27"/>
        <v>61.59591904147829</v>
      </c>
      <c r="R65" s="35">
        <f t="shared" si="27"/>
        <v>99.116269881694663</v>
      </c>
      <c r="S65" s="35">
        <f t="shared" si="27"/>
        <v>93.711319634523988</v>
      </c>
      <c r="T65" s="35">
        <f t="shared" si="27"/>
        <v>80.65948892577957</v>
      </c>
      <c r="U65" s="41">
        <f t="shared" si="25"/>
        <v>0.83950342127285182</v>
      </c>
      <c r="V65" s="41">
        <f t="shared" si="25"/>
        <v>4.7031889756097627</v>
      </c>
      <c r="W65" s="42">
        <f t="shared" si="25"/>
        <v>19.06356988430128</v>
      </c>
    </row>
    <row r="66" spans="13:23" ht="12" customHeight="1">
      <c r="M66" s="43" t="s">
        <v>204</v>
      </c>
      <c r="N66" s="44"/>
      <c r="O66" s="45">
        <f t="shared" ref="O66:T66" si="28">O35/$N35*100</f>
        <v>98.233557661123399</v>
      </c>
      <c r="P66" s="45">
        <f t="shared" si="28"/>
        <v>88.52434933235611</v>
      </c>
      <c r="Q66" s="45">
        <f t="shared" si="28"/>
        <v>61.515461670372481</v>
      </c>
      <c r="R66" s="45">
        <f t="shared" si="28"/>
        <v>98.939713233942712</v>
      </c>
      <c r="S66" s="45">
        <f t="shared" si="28"/>
        <v>93.915518534828919</v>
      </c>
      <c r="T66" s="45">
        <f t="shared" si="28"/>
        <v>79.873503123145085</v>
      </c>
      <c r="U66" s="46">
        <f t="shared" si="25"/>
        <v>0.70615557281931274</v>
      </c>
      <c r="V66" s="46">
        <f t="shared" si="25"/>
        <v>5.3911692024728097</v>
      </c>
      <c r="W66" s="47">
        <f t="shared" si="25"/>
        <v>18.358041452772603</v>
      </c>
    </row>
    <row r="67" spans="13:23" ht="12" customHeight="1"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</row>
    <row r="68" spans="13:23" ht="12" customHeight="1"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</row>
    <row r="69" spans="13:23" ht="12" customHeight="1"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13:23" ht="12" customHeight="1"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</row>
    <row r="71" spans="13:23" ht="12" customHeight="1"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</row>
    <row r="72" spans="13:23" ht="12" customHeight="1"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</row>
    <row r="73" spans="13:23" ht="12" customHeight="1"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</row>
    <row r="74" spans="13:23" ht="12" customHeight="1"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</row>
    <row r="75" spans="13:23" ht="12" customHeight="1"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</row>
    <row r="76" spans="13:23" ht="12" customHeight="1"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</row>
    <row r="77" spans="13:23" ht="12" customHeight="1"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</row>
    <row r="78" spans="13:23" ht="12" customHeight="1"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</row>
    <row r="79" spans="13:23" ht="12" customHeight="1"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</row>
    <row r="80" spans="13:23" ht="12" customHeight="1"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</row>
    <row r="81" spans="13:23" ht="12" customHeight="1"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</row>
    <row r="82" spans="13:23" ht="12" customHeight="1"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</row>
    <row r="83" spans="13:23" ht="12" customHeight="1"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</row>
    <row r="84" spans="13:23" ht="12" customHeight="1"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</row>
    <row r="85" spans="13:23" ht="12" customHeight="1"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</row>
    <row r="86" spans="13:23" ht="12" customHeight="1"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</row>
    <row r="87" spans="13:23" ht="12" customHeight="1"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</row>
    <row r="88" spans="13:23" ht="12" customHeight="1"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</row>
    <row r="89" spans="13:23" ht="12" customHeight="1"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</row>
    <row r="90" spans="13:23" ht="12" customHeight="1"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</row>
    <row r="91" spans="13:23" ht="12" customHeight="1"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</row>
    <row r="92" spans="13:23" ht="12" customHeight="1"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</row>
  </sheetData>
  <mergeCells count="10">
    <mergeCell ref="R40:T40"/>
    <mergeCell ref="U40:W40"/>
    <mergeCell ref="A4:B5"/>
    <mergeCell ref="C4:E4"/>
    <mergeCell ref="F4:H4"/>
    <mergeCell ref="I4:K4"/>
    <mergeCell ref="M4:M5"/>
    <mergeCell ref="N4:N5"/>
    <mergeCell ref="M40:N41"/>
    <mergeCell ref="O40:Q40"/>
  </mergeCells>
  <phoneticPr fontId="2"/>
  <pageMargins left="0.86614173228346458" right="0.86614173228346458" top="6.2992125984251972" bottom="0.39370078740157483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="85" zoomScaleNormal="85" workbookViewId="0">
      <selection activeCell="R32" sqref="R32"/>
    </sheetView>
  </sheetViews>
  <sheetFormatPr defaultColWidth="8.625" defaultRowHeight="12" customHeight="1"/>
  <cols>
    <col min="1" max="1" width="2.375" style="73" customWidth="1"/>
    <col min="2" max="2" width="3.125" style="73" customWidth="1"/>
    <col min="3" max="3" width="15.75" style="73" customWidth="1"/>
    <col min="4" max="4" width="2.375" style="73" customWidth="1"/>
    <col min="5" max="8" width="15.375" style="73" customWidth="1"/>
    <col min="9" max="9" width="8.625" style="73" customWidth="1"/>
    <col min="10" max="10" width="2.875" style="73" customWidth="1"/>
    <col min="11" max="11" width="2.5" style="73" customWidth="1"/>
    <col min="12" max="12" width="12.75" style="73" customWidth="1"/>
    <col min="13" max="13" width="2.875" style="73" customWidth="1"/>
    <col min="14" max="14" width="13.75" style="73" customWidth="1"/>
    <col min="15" max="15" width="13.25" style="73" customWidth="1"/>
    <col min="16" max="16" width="13" style="73" customWidth="1"/>
    <col min="17" max="17" width="11.5" style="73" customWidth="1"/>
    <col min="18" max="16384" width="8.625" style="73"/>
  </cols>
  <sheetData>
    <row r="1" spans="1:17" ht="13.5" customHeight="1">
      <c r="A1" s="71" t="s">
        <v>133</v>
      </c>
      <c r="B1" s="72"/>
      <c r="C1" s="72"/>
      <c r="D1" s="72"/>
      <c r="E1" s="72"/>
      <c r="F1" s="72"/>
      <c r="G1" s="72"/>
      <c r="H1" s="72"/>
    </row>
    <row r="2" spans="1:17" ht="7.5" customHeight="1">
      <c r="A2" s="71"/>
      <c r="B2" s="72"/>
      <c r="C2" s="72"/>
      <c r="D2" s="72"/>
      <c r="E2" s="72"/>
      <c r="F2" s="72"/>
      <c r="G2" s="72"/>
      <c r="H2" s="72"/>
    </row>
    <row r="3" spans="1:17" s="75" customFormat="1" ht="13.5" customHeight="1">
      <c r="A3" s="74" t="s">
        <v>94</v>
      </c>
      <c r="B3" s="74"/>
      <c r="C3" s="74"/>
      <c r="H3" s="76" t="str">
        <f>'6 生命表'!J2</f>
        <v>平成28年</v>
      </c>
      <c r="J3" s="75" t="s">
        <v>41</v>
      </c>
    </row>
    <row r="4" spans="1:17" ht="12" customHeight="1">
      <c r="A4" s="259" t="s">
        <v>95</v>
      </c>
      <c r="B4" s="310"/>
      <c r="C4" s="310"/>
      <c r="D4" s="310"/>
      <c r="E4" s="310" t="s">
        <v>92</v>
      </c>
      <c r="F4" s="310"/>
      <c r="G4" s="310" t="s">
        <v>93</v>
      </c>
      <c r="H4" s="255"/>
      <c r="J4" s="311" t="s">
        <v>95</v>
      </c>
      <c r="K4" s="312"/>
      <c r="L4" s="312"/>
      <c r="M4" s="313"/>
      <c r="N4" s="310" t="s">
        <v>92</v>
      </c>
      <c r="O4" s="310"/>
      <c r="P4" s="310" t="s">
        <v>93</v>
      </c>
      <c r="Q4" s="255"/>
    </row>
    <row r="5" spans="1:17" ht="24" customHeight="1">
      <c r="A5" s="317"/>
      <c r="B5" s="318"/>
      <c r="C5" s="318"/>
      <c r="D5" s="318"/>
      <c r="E5" s="77" t="s">
        <v>96</v>
      </c>
      <c r="F5" s="78" t="s">
        <v>97</v>
      </c>
      <c r="G5" s="79" t="s">
        <v>96</v>
      </c>
      <c r="H5" s="80" t="s">
        <v>97</v>
      </c>
      <c r="J5" s="314"/>
      <c r="K5" s="314"/>
      <c r="L5" s="314"/>
      <c r="M5" s="315"/>
      <c r="N5" s="77" t="s">
        <v>96</v>
      </c>
      <c r="O5" s="78" t="s">
        <v>97</v>
      </c>
      <c r="P5" s="79" t="s">
        <v>96</v>
      </c>
      <c r="Q5" s="80" t="s">
        <v>97</v>
      </c>
    </row>
    <row r="6" spans="1:17" s="75" customFormat="1" ht="12" customHeight="1">
      <c r="A6" s="306" t="s">
        <v>78</v>
      </c>
      <c r="B6" s="306"/>
      <c r="C6" s="307"/>
      <c r="D6" s="81"/>
      <c r="E6" s="82">
        <f>N6</f>
        <v>80.591142777286976</v>
      </c>
      <c r="F6" s="83">
        <f>O6</f>
        <v>0.01</v>
      </c>
      <c r="G6" s="83">
        <f>P6</f>
        <v>87.106660180507063</v>
      </c>
      <c r="H6" s="84">
        <f>Q6</f>
        <v>0</v>
      </c>
      <c r="J6" s="319" t="s">
        <v>78</v>
      </c>
      <c r="K6" s="320"/>
      <c r="L6" s="320"/>
      <c r="M6" s="81"/>
      <c r="N6" s="85">
        <f>[1]特定死因除去後生命表!$C$7</f>
        <v>80.591142777286976</v>
      </c>
      <c r="O6" s="86">
        <f>ROUND(N6-$N$23,2)</f>
        <v>0.01</v>
      </c>
      <c r="P6" s="87">
        <f>[2]特定死因除去後生命表!$C$8</f>
        <v>87.106660180507063</v>
      </c>
      <c r="Q6" s="88">
        <f>ROUND(P6-$P$23,2)</f>
        <v>0</v>
      </c>
    </row>
    <row r="7" spans="1:17" s="75" customFormat="1" ht="12" customHeight="1">
      <c r="A7" s="303" t="s">
        <v>79</v>
      </c>
      <c r="B7" s="303"/>
      <c r="C7" s="304"/>
      <c r="D7" s="81"/>
      <c r="E7" s="82">
        <f t="shared" ref="E7:E23" si="0">N7</f>
        <v>84.839588912766104</v>
      </c>
      <c r="F7" s="83">
        <f t="shared" ref="F7:F23" si="1">O7</f>
        <v>4.26</v>
      </c>
      <c r="G7" s="83">
        <f t="shared" ref="G7:G23" si="2">P7</f>
        <v>90.543794581349175</v>
      </c>
      <c r="H7" s="84">
        <f>Q7</f>
        <v>3.44</v>
      </c>
      <c r="J7" s="303" t="s">
        <v>79</v>
      </c>
      <c r="K7" s="316"/>
      <c r="L7" s="316"/>
      <c r="M7" s="81"/>
      <c r="N7" s="85">
        <f>[1]特定死因除去後生命表!$D$7</f>
        <v>84.839588912766104</v>
      </c>
      <c r="O7" s="86">
        <f>ROUND(N7-$N$23,2)</f>
        <v>4.26</v>
      </c>
      <c r="P7" s="87">
        <f>[2]特定死因除去後生命表!$D$8</f>
        <v>90.543794581349175</v>
      </c>
      <c r="Q7" s="88">
        <f>ROUND(P7-$P$23,2)</f>
        <v>3.44</v>
      </c>
    </row>
    <row r="8" spans="1:17" s="75" customFormat="1" ht="12" customHeight="1">
      <c r="A8" s="303" t="s">
        <v>80</v>
      </c>
      <c r="B8" s="303"/>
      <c r="C8" s="304"/>
      <c r="D8" s="81"/>
      <c r="E8" s="82">
        <f t="shared" si="0"/>
        <v>80.760141271968564</v>
      </c>
      <c r="F8" s="83">
        <f t="shared" si="1"/>
        <v>0.18</v>
      </c>
      <c r="G8" s="83">
        <f t="shared" si="2"/>
        <v>87.535939769709074</v>
      </c>
      <c r="H8" s="84">
        <f t="shared" ref="H8:H22" si="3">Q8</f>
        <v>0.43</v>
      </c>
      <c r="J8" s="303" t="s">
        <v>80</v>
      </c>
      <c r="K8" s="316"/>
      <c r="L8" s="316"/>
      <c r="M8" s="81"/>
      <c r="N8" s="85">
        <f>[1]特定死因除去後生命表!$E$7</f>
        <v>80.760141271968564</v>
      </c>
      <c r="O8" s="86">
        <f>ROUND(N8-$N$23,2)</f>
        <v>0.18</v>
      </c>
      <c r="P8" s="87">
        <f>[2]特定死因除去後生命表!$E$8</f>
        <v>87.535939769709074</v>
      </c>
      <c r="Q8" s="88">
        <f t="shared" ref="Q8:Q23" si="4">ROUND(P8-$P$23,2)</f>
        <v>0.43</v>
      </c>
    </row>
    <row r="9" spans="1:17" s="75" customFormat="1" ht="12" customHeight="1">
      <c r="A9" s="303" t="s">
        <v>81</v>
      </c>
      <c r="B9" s="303"/>
      <c r="C9" s="304"/>
      <c r="D9" s="81"/>
      <c r="E9" s="82">
        <f t="shared" si="0"/>
        <v>80.609172124048285</v>
      </c>
      <c r="F9" s="83">
        <f t="shared" si="1"/>
        <v>0.03</v>
      </c>
      <c r="G9" s="83">
        <f t="shared" si="2"/>
        <v>87.138780175302628</v>
      </c>
      <c r="H9" s="84">
        <f t="shared" si="3"/>
        <v>0.03</v>
      </c>
      <c r="J9" s="303" t="s">
        <v>81</v>
      </c>
      <c r="K9" s="316"/>
      <c r="L9" s="316"/>
      <c r="M9" s="81"/>
      <c r="N9" s="85">
        <f>[1]特定死因除去後生命表!$F$7</f>
        <v>80.609172124048285</v>
      </c>
      <c r="O9" s="86">
        <f t="shared" ref="O9:O23" si="5">ROUND(N9-$N$23,2)</f>
        <v>0.03</v>
      </c>
      <c r="P9" s="87">
        <f>[2]特定死因除去後生命表!$F$8</f>
        <v>87.138780175302628</v>
      </c>
      <c r="Q9" s="88">
        <f t="shared" si="4"/>
        <v>0.03</v>
      </c>
    </row>
    <row r="10" spans="1:17" s="75" customFormat="1" ht="12" customHeight="1">
      <c r="A10" s="303" t="s">
        <v>82</v>
      </c>
      <c r="B10" s="303"/>
      <c r="C10" s="304"/>
      <c r="D10" s="81"/>
      <c r="E10" s="82">
        <f t="shared" si="0"/>
        <v>81.715799221796502</v>
      </c>
      <c r="F10" s="83">
        <f t="shared" si="1"/>
        <v>1.1399999999999999</v>
      </c>
      <c r="G10" s="83">
        <f t="shared" si="2"/>
        <v>88.444290029207522</v>
      </c>
      <c r="H10" s="84">
        <f t="shared" si="3"/>
        <v>1.34</v>
      </c>
      <c r="J10" s="303" t="s">
        <v>82</v>
      </c>
      <c r="K10" s="316"/>
      <c r="L10" s="316"/>
      <c r="M10" s="81"/>
      <c r="N10" s="85">
        <f>[1]特定死因除去後生命表!$G$7</f>
        <v>81.715799221796502</v>
      </c>
      <c r="O10" s="86">
        <f t="shared" si="5"/>
        <v>1.1399999999999999</v>
      </c>
      <c r="P10" s="87">
        <f>[2]特定死因除去後生命表!$G$8</f>
        <v>88.444290029207522</v>
      </c>
      <c r="Q10" s="88">
        <f t="shared" si="4"/>
        <v>1.34</v>
      </c>
    </row>
    <row r="11" spans="1:17" s="75" customFormat="1" ht="15" customHeight="1">
      <c r="A11" s="303" t="s">
        <v>83</v>
      </c>
      <c r="B11" s="303"/>
      <c r="C11" s="304"/>
      <c r="D11" s="81"/>
      <c r="E11" s="82">
        <f t="shared" si="0"/>
        <v>81.322967275549459</v>
      </c>
      <c r="F11" s="83">
        <f t="shared" si="1"/>
        <v>0.74</v>
      </c>
      <c r="G11" s="83">
        <f t="shared" si="2"/>
        <v>87.830610537976881</v>
      </c>
      <c r="H11" s="84">
        <f t="shared" si="3"/>
        <v>0.73</v>
      </c>
      <c r="J11" s="303" t="s">
        <v>83</v>
      </c>
      <c r="K11" s="316"/>
      <c r="L11" s="316"/>
      <c r="M11" s="81"/>
      <c r="N11" s="85">
        <f>[1]特定死因除去後生命表!$H$7</f>
        <v>81.322967275549459</v>
      </c>
      <c r="O11" s="86">
        <f t="shared" si="5"/>
        <v>0.74</v>
      </c>
      <c r="P11" s="87">
        <f>[2]特定死因除去後生命表!$H$8</f>
        <v>87.830610537976881</v>
      </c>
      <c r="Q11" s="88">
        <f t="shared" si="4"/>
        <v>0.73</v>
      </c>
    </row>
    <row r="12" spans="1:17" s="75" customFormat="1" ht="12" customHeight="1">
      <c r="A12" s="303" t="s">
        <v>84</v>
      </c>
      <c r="B12" s="303"/>
      <c r="C12" s="304"/>
      <c r="D12" s="81"/>
      <c r="E12" s="82">
        <f t="shared" si="0"/>
        <v>80.713549394613281</v>
      </c>
      <c r="F12" s="83">
        <f t="shared" si="1"/>
        <v>0.13</v>
      </c>
      <c r="G12" s="83">
        <f t="shared" si="2"/>
        <v>87.233442455514449</v>
      </c>
      <c r="H12" s="84">
        <f t="shared" si="3"/>
        <v>0.13</v>
      </c>
      <c r="J12" s="303" t="s">
        <v>84</v>
      </c>
      <c r="K12" s="316"/>
      <c r="L12" s="316"/>
      <c r="M12" s="81"/>
      <c r="N12" s="85">
        <f>[1]特定死因除去後生命表!$I$7</f>
        <v>80.713549394613281</v>
      </c>
      <c r="O12" s="86">
        <f t="shared" si="5"/>
        <v>0.13</v>
      </c>
      <c r="P12" s="87">
        <f>[2]特定死因除去後生命表!$I$8</f>
        <v>87.233442455514449</v>
      </c>
      <c r="Q12" s="88">
        <f t="shared" si="4"/>
        <v>0.13</v>
      </c>
    </row>
    <row r="13" spans="1:17" s="75" customFormat="1" ht="12" customHeight="1">
      <c r="A13" s="303" t="s">
        <v>85</v>
      </c>
      <c r="B13" s="303"/>
      <c r="C13" s="304"/>
      <c r="D13" s="81"/>
      <c r="E13" s="82">
        <f t="shared" si="0"/>
        <v>81.485991831379053</v>
      </c>
      <c r="F13" s="83">
        <f t="shared" si="1"/>
        <v>0.91</v>
      </c>
      <c r="G13" s="83">
        <f t="shared" si="2"/>
        <v>87.739452456389017</v>
      </c>
      <c r="H13" s="84">
        <f t="shared" si="3"/>
        <v>0.63</v>
      </c>
      <c r="J13" s="303" t="s">
        <v>85</v>
      </c>
      <c r="K13" s="316"/>
      <c r="L13" s="316"/>
      <c r="M13" s="81"/>
      <c r="N13" s="85">
        <f>[1]特定死因除去後生命表!$J$7</f>
        <v>81.485991831379053</v>
      </c>
      <c r="O13" s="86">
        <f t="shared" si="5"/>
        <v>0.91</v>
      </c>
      <c r="P13" s="87">
        <f>[2]特定死因除去後生命表!$J$8</f>
        <v>87.739452456389017</v>
      </c>
      <c r="Q13" s="88">
        <f t="shared" si="4"/>
        <v>0.63</v>
      </c>
    </row>
    <row r="14" spans="1:17" s="75" customFormat="1" ht="12" customHeight="1">
      <c r="A14" s="303" t="s">
        <v>86</v>
      </c>
      <c r="B14" s="303"/>
      <c r="C14" s="304"/>
      <c r="D14" s="81"/>
      <c r="E14" s="82">
        <f t="shared" si="0"/>
        <v>80.707892268355607</v>
      </c>
      <c r="F14" s="83">
        <f t="shared" si="1"/>
        <v>0.13</v>
      </c>
      <c r="G14" s="83">
        <f t="shared" si="2"/>
        <v>87.141735670294793</v>
      </c>
      <c r="H14" s="84">
        <f t="shared" si="3"/>
        <v>0.04</v>
      </c>
      <c r="J14" s="303" t="s">
        <v>86</v>
      </c>
      <c r="K14" s="316"/>
      <c r="L14" s="316"/>
      <c r="M14" s="81"/>
      <c r="N14" s="85">
        <f>[1]特定死因除去後生命表!$K$7</f>
        <v>80.707892268355607</v>
      </c>
      <c r="O14" s="86">
        <f t="shared" si="5"/>
        <v>0.13</v>
      </c>
      <c r="P14" s="87">
        <f>[2]特定死因除去後生命表!$K$8</f>
        <v>87.141735670294793</v>
      </c>
      <c r="Q14" s="88">
        <f t="shared" si="4"/>
        <v>0.04</v>
      </c>
    </row>
    <row r="15" spans="1:17" s="75" customFormat="1" ht="12" customHeight="1">
      <c r="A15" s="303" t="s">
        <v>87</v>
      </c>
      <c r="B15" s="303"/>
      <c r="C15" s="304"/>
      <c r="D15" s="81"/>
      <c r="E15" s="82">
        <f t="shared" si="0"/>
        <v>80.585253949930291</v>
      </c>
      <c r="F15" s="83">
        <f t="shared" si="1"/>
        <v>0</v>
      </c>
      <c r="G15" s="83">
        <f t="shared" si="2"/>
        <v>87.119227985877956</v>
      </c>
      <c r="H15" s="84">
        <f t="shared" si="3"/>
        <v>0.01</v>
      </c>
      <c r="J15" s="303" t="s">
        <v>87</v>
      </c>
      <c r="K15" s="316"/>
      <c r="L15" s="316"/>
      <c r="M15" s="81"/>
      <c r="N15" s="85">
        <f>[1]特定死因除去後生命表!$L$7</f>
        <v>80.585253949930291</v>
      </c>
      <c r="O15" s="86">
        <f t="shared" si="5"/>
        <v>0</v>
      </c>
      <c r="P15" s="87">
        <f>[2]特定死因除去後生命表!$L$8</f>
        <v>87.119227985877956</v>
      </c>
      <c r="Q15" s="88">
        <f t="shared" si="4"/>
        <v>0.01</v>
      </c>
    </row>
    <row r="16" spans="1:17" s="75" customFormat="1" ht="15" customHeight="1">
      <c r="A16" s="303" t="s">
        <v>98</v>
      </c>
      <c r="B16" s="303"/>
      <c r="C16" s="304"/>
      <c r="D16" s="81"/>
      <c r="E16" s="82">
        <f t="shared" si="0"/>
        <v>80.771051612814745</v>
      </c>
      <c r="F16" s="83">
        <f t="shared" si="1"/>
        <v>0.19</v>
      </c>
      <c r="G16" s="83">
        <f t="shared" si="2"/>
        <v>87.209193471549469</v>
      </c>
      <c r="H16" s="84">
        <f t="shared" si="3"/>
        <v>0.1</v>
      </c>
      <c r="J16" s="303" t="s">
        <v>98</v>
      </c>
      <c r="K16" s="316"/>
      <c r="L16" s="316"/>
      <c r="M16" s="81"/>
      <c r="N16" s="85">
        <f>[1]特定死因除去後生命表!$M$7</f>
        <v>80.771051612814745</v>
      </c>
      <c r="O16" s="86">
        <f t="shared" si="5"/>
        <v>0.19</v>
      </c>
      <c r="P16" s="87">
        <f>[2]特定死因除去後生命表!$M$8</f>
        <v>87.209193471549469</v>
      </c>
      <c r="Q16" s="88">
        <f t="shared" si="4"/>
        <v>0.1</v>
      </c>
    </row>
    <row r="17" spans="1:17" s="75" customFormat="1" ht="12" customHeight="1">
      <c r="A17" s="303" t="s">
        <v>88</v>
      </c>
      <c r="B17" s="303"/>
      <c r="C17" s="304"/>
      <c r="D17" s="81"/>
      <c r="E17" s="82">
        <f t="shared" si="0"/>
        <v>80.762920206912781</v>
      </c>
      <c r="F17" s="83">
        <f t="shared" si="1"/>
        <v>0.18</v>
      </c>
      <c r="G17" s="83">
        <f t="shared" si="2"/>
        <v>87.298047119448043</v>
      </c>
      <c r="H17" s="84">
        <f t="shared" si="3"/>
        <v>0.19</v>
      </c>
      <c r="J17" s="303" t="s">
        <v>88</v>
      </c>
      <c r="K17" s="316"/>
      <c r="L17" s="316"/>
      <c r="M17" s="81"/>
      <c r="N17" s="85">
        <f>[1]特定死因除去後生命表!$N$7</f>
        <v>80.762920206912781</v>
      </c>
      <c r="O17" s="86">
        <f t="shared" si="5"/>
        <v>0.18</v>
      </c>
      <c r="P17" s="87">
        <f>[2]特定死因除去後生命表!$N$8</f>
        <v>87.298047119448043</v>
      </c>
      <c r="Q17" s="88">
        <f t="shared" si="4"/>
        <v>0.19</v>
      </c>
    </row>
    <row r="18" spans="1:17" s="75" customFormat="1" ht="12" customHeight="1">
      <c r="A18" s="303" t="s">
        <v>89</v>
      </c>
      <c r="B18" s="303"/>
      <c r="C18" s="304"/>
      <c r="D18" s="81"/>
      <c r="E18" s="82">
        <f>N18</f>
        <v>80.74037188050653</v>
      </c>
      <c r="F18" s="83">
        <f t="shared" si="1"/>
        <v>0.16</v>
      </c>
      <c r="G18" s="83">
        <f t="shared" si="2"/>
        <v>87.668842824363296</v>
      </c>
      <c r="H18" s="84">
        <f t="shared" si="3"/>
        <v>0.56000000000000005</v>
      </c>
      <c r="J18" s="303" t="s">
        <v>89</v>
      </c>
      <c r="K18" s="316"/>
      <c r="L18" s="316"/>
      <c r="M18" s="81"/>
      <c r="N18" s="85">
        <f>[1]特定死因除去後生命表!$O$7</f>
        <v>80.74037188050653</v>
      </c>
      <c r="O18" s="86">
        <f t="shared" si="5"/>
        <v>0.16</v>
      </c>
      <c r="P18" s="87">
        <f>[2]特定死因除去後生命表!$O$8</f>
        <v>87.668842824363296</v>
      </c>
      <c r="Q18" s="88">
        <f t="shared" si="4"/>
        <v>0.56000000000000005</v>
      </c>
    </row>
    <row r="19" spans="1:17" s="75" customFormat="1" ht="12" customHeight="1">
      <c r="A19" s="303" t="s">
        <v>90</v>
      </c>
      <c r="B19" s="303"/>
      <c r="C19" s="304"/>
      <c r="D19" s="81"/>
      <c r="E19" s="82">
        <f t="shared" si="0"/>
        <v>81.011795859683417</v>
      </c>
      <c r="F19" s="83">
        <f t="shared" si="1"/>
        <v>0.43</v>
      </c>
      <c r="G19" s="83">
        <f t="shared" si="2"/>
        <v>87.364898961700987</v>
      </c>
      <c r="H19" s="84">
        <f t="shared" si="3"/>
        <v>0.26</v>
      </c>
      <c r="J19" s="303" t="s">
        <v>90</v>
      </c>
      <c r="K19" s="316"/>
      <c r="L19" s="316"/>
      <c r="M19" s="81"/>
      <c r="N19" s="85">
        <f>[1]特定死因除去後生命表!$P$7</f>
        <v>81.011795859683417</v>
      </c>
      <c r="O19" s="86">
        <f t="shared" si="5"/>
        <v>0.43</v>
      </c>
      <c r="P19" s="87">
        <f>[2]特定死因除去後生命表!$P$8</f>
        <v>87.364898961700987</v>
      </c>
      <c r="Q19" s="88">
        <f t="shared" si="4"/>
        <v>0.26</v>
      </c>
    </row>
    <row r="20" spans="1:17" s="75" customFormat="1" ht="12" customHeight="1">
      <c r="B20" s="303" t="s">
        <v>99</v>
      </c>
      <c r="C20" s="308"/>
      <c r="D20" s="81"/>
      <c r="E20" s="82">
        <f t="shared" si="0"/>
        <v>80.666582348132948</v>
      </c>
      <c r="F20" s="83">
        <f t="shared" si="1"/>
        <v>0.09</v>
      </c>
      <c r="G20" s="83">
        <f t="shared" si="2"/>
        <v>87.123616150933771</v>
      </c>
      <c r="H20" s="84">
        <f t="shared" si="3"/>
        <v>0.02</v>
      </c>
      <c r="K20" s="303" t="s">
        <v>99</v>
      </c>
      <c r="L20" s="316"/>
      <c r="M20" s="81"/>
      <c r="N20" s="85">
        <f>[1]特定死因除去後生命表!$Q$7</f>
        <v>80.666582348132948</v>
      </c>
      <c r="O20" s="86">
        <f t="shared" si="5"/>
        <v>0.09</v>
      </c>
      <c r="P20" s="87">
        <f>[2]特定死因除去後生命表!$Q$8</f>
        <v>87.123616150933771</v>
      </c>
      <c r="Q20" s="88">
        <f t="shared" si="4"/>
        <v>0.02</v>
      </c>
    </row>
    <row r="21" spans="1:17" s="75" customFormat="1" ht="15" customHeight="1">
      <c r="A21" s="306" t="s">
        <v>91</v>
      </c>
      <c r="B21" s="306"/>
      <c r="C21" s="307"/>
      <c r="D21" s="81"/>
      <c r="E21" s="82">
        <f t="shared" si="0"/>
        <v>81.195490833451856</v>
      </c>
      <c r="F21" s="83">
        <f t="shared" si="1"/>
        <v>0.62</v>
      </c>
      <c r="G21" s="83">
        <f t="shared" si="2"/>
        <v>87.373291224442625</v>
      </c>
      <c r="H21" s="84">
        <f t="shared" si="3"/>
        <v>0.27</v>
      </c>
      <c r="J21" s="306" t="s">
        <v>91</v>
      </c>
      <c r="K21" s="316"/>
      <c r="L21" s="316"/>
      <c r="M21" s="81"/>
      <c r="N21" s="85">
        <f>[1]特定死因除去後生命表!$R$7</f>
        <v>81.195490833451856</v>
      </c>
      <c r="O21" s="86">
        <f t="shared" si="5"/>
        <v>0.62</v>
      </c>
      <c r="P21" s="87">
        <f>[2]特定死因除去後生命表!$R$8</f>
        <v>87.373291224442625</v>
      </c>
      <c r="Q21" s="88">
        <f t="shared" si="4"/>
        <v>0.27</v>
      </c>
    </row>
    <row r="22" spans="1:17" s="75" customFormat="1" ht="18" customHeight="1">
      <c r="A22" s="309" t="s">
        <v>100</v>
      </c>
      <c r="B22" s="309"/>
      <c r="C22" s="89" t="s">
        <v>101</v>
      </c>
      <c r="D22" s="90" t="s">
        <v>39</v>
      </c>
      <c r="E22" s="91">
        <f t="shared" si="0"/>
        <v>87.813928444203029</v>
      </c>
      <c r="F22" s="92">
        <f t="shared" si="1"/>
        <v>7.23</v>
      </c>
      <c r="G22" s="92">
        <f t="shared" si="2"/>
        <v>93.590068871828592</v>
      </c>
      <c r="H22" s="93">
        <f t="shared" si="3"/>
        <v>6.49</v>
      </c>
      <c r="J22" s="309" t="s">
        <v>100</v>
      </c>
      <c r="K22" s="309"/>
      <c r="L22" s="89" t="s">
        <v>101</v>
      </c>
      <c r="M22" s="90" t="s">
        <v>39</v>
      </c>
      <c r="N22" s="94">
        <f>[1]特定死因除去後生命表!$S$7</f>
        <v>87.813928444203029</v>
      </c>
      <c r="O22" s="95">
        <f t="shared" si="5"/>
        <v>7.23</v>
      </c>
      <c r="P22" s="87">
        <f>[2]特定死因除去後生命表!$S$8</f>
        <v>93.590068871828592</v>
      </c>
      <c r="Q22" s="96">
        <f t="shared" si="4"/>
        <v>6.49</v>
      </c>
    </row>
    <row r="23" spans="1:17" s="75" customFormat="1" ht="18" customHeight="1">
      <c r="A23" s="305" t="s">
        <v>102</v>
      </c>
      <c r="B23" s="305"/>
      <c r="C23" s="97" t="s">
        <v>103</v>
      </c>
      <c r="D23" s="66"/>
      <c r="E23" s="98">
        <f t="shared" si="0"/>
        <v>80.580419839854187</v>
      </c>
      <c r="F23" s="99">
        <f t="shared" si="1"/>
        <v>0</v>
      </c>
      <c r="G23" s="100">
        <f t="shared" si="2"/>
        <v>87.10482926863493</v>
      </c>
      <c r="H23" s="101">
        <f>Q23</f>
        <v>0</v>
      </c>
      <c r="J23" s="321" t="s">
        <v>102</v>
      </c>
      <c r="K23" s="321"/>
      <c r="L23" s="97" t="s">
        <v>103</v>
      </c>
      <c r="M23" s="66"/>
      <c r="N23" s="102">
        <f>[1]特定死因除去後生命表!$B$7</f>
        <v>80.580419839854187</v>
      </c>
      <c r="O23" s="103">
        <f t="shared" si="5"/>
        <v>0</v>
      </c>
      <c r="P23" s="104">
        <f>[2]特定死因除去後生命表!$B$8</f>
        <v>87.10482926863493</v>
      </c>
      <c r="Q23" s="105">
        <f t="shared" si="4"/>
        <v>0</v>
      </c>
    </row>
    <row r="24" spans="1:17" s="107" customFormat="1" ht="10.5" customHeight="1">
      <c r="A24" s="106" t="s">
        <v>146</v>
      </c>
      <c r="B24" s="106"/>
      <c r="D24" s="106"/>
      <c r="E24" s="106"/>
      <c r="F24" s="106"/>
      <c r="G24" s="108"/>
      <c r="H24" s="106"/>
    </row>
    <row r="25" spans="1:17" s="107" customFormat="1" ht="10.5" customHeight="1"/>
    <row r="26" spans="1:17" s="75" customFormat="1" ht="12" customHeight="1"/>
    <row r="27" spans="1:17" s="75" customFormat="1" ht="12" customHeight="1"/>
    <row r="30" spans="1:17" ht="12" customHeight="1">
      <c r="E30" s="109"/>
      <c r="F30" s="110"/>
    </row>
    <row r="31" spans="1:17" ht="12" customHeight="1">
      <c r="E31" s="109"/>
    </row>
  </sheetData>
  <mergeCells count="42">
    <mergeCell ref="J17:L17"/>
    <mergeCell ref="J18:L18"/>
    <mergeCell ref="J23:K23"/>
    <mergeCell ref="J19:L19"/>
    <mergeCell ref="K20:L20"/>
    <mergeCell ref="J21:L21"/>
    <mergeCell ref="J22:K22"/>
    <mergeCell ref="N4:O4"/>
    <mergeCell ref="P4:Q4"/>
    <mergeCell ref="J6:L6"/>
    <mergeCell ref="J7:L7"/>
    <mergeCell ref="J8:L8"/>
    <mergeCell ref="A15:C15"/>
    <mergeCell ref="A16:C16"/>
    <mergeCell ref="A12:C12"/>
    <mergeCell ref="A13:C13"/>
    <mergeCell ref="J4:M5"/>
    <mergeCell ref="J10:L10"/>
    <mergeCell ref="J11:L11"/>
    <mergeCell ref="J12:L12"/>
    <mergeCell ref="J13:L13"/>
    <mergeCell ref="J9:L9"/>
    <mergeCell ref="J14:L14"/>
    <mergeCell ref="J15:L15"/>
    <mergeCell ref="J16:L16"/>
    <mergeCell ref="A11:C11"/>
    <mergeCell ref="A4:D5"/>
    <mergeCell ref="A8:C8"/>
    <mergeCell ref="A9:C9"/>
    <mergeCell ref="A14:C14"/>
    <mergeCell ref="E4:F4"/>
    <mergeCell ref="G4:H4"/>
    <mergeCell ref="A6:C6"/>
    <mergeCell ref="A7:C7"/>
    <mergeCell ref="A10:C10"/>
    <mergeCell ref="A17:C17"/>
    <mergeCell ref="A23:B23"/>
    <mergeCell ref="A18:C18"/>
    <mergeCell ref="A19:C19"/>
    <mergeCell ref="A21:C21"/>
    <mergeCell ref="B20:C20"/>
    <mergeCell ref="A22:B22"/>
  </mergeCells>
  <phoneticPr fontId="2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85" zoomScaleNormal="85" workbookViewId="0">
      <selection activeCell="I23" sqref="I23"/>
    </sheetView>
  </sheetViews>
  <sheetFormatPr defaultColWidth="8.625" defaultRowHeight="12" customHeight="1"/>
  <cols>
    <col min="1" max="1" width="10.125" style="114" customWidth="1"/>
    <col min="2" max="6" width="15" style="114" customWidth="1"/>
    <col min="7" max="7" width="8.625" style="113" customWidth="1"/>
    <col min="8" max="10" width="8.625" style="114" customWidth="1"/>
    <col min="11" max="11" width="10.75" style="114" customWidth="1"/>
    <col min="12" max="16384" width="8.625" style="114"/>
  </cols>
  <sheetData>
    <row r="1" spans="1:13" ht="13.5" customHeight="1">
      <c r="A1" s="111" t="s">
        <v>134</v>
      </c>
      <c r="B1" s="112"/>
      <c r="C1" s="112"/>
      <c r="D1" s="112"/>
      <c r="E1" s="112"/>
      <c r="F1" s="112"/>
    </row>
    <row r="2" spans="1:13" ht="7.5" customHeight="1">
      <c r="A2" s="111"/>
      <c r="B2" s="112"/>
      <c r="C2" s="112"/>
      <c r="D2" s="112"/>
      <c r="E2" s="112"/>
      <c r="F2" s="112"/>
    </row>
    <row r="3" spans="1:13" ht="13.5" customHeight="1">
      <c r="A3" s="115" t="s">
        <v>110</v>
      </c>
      <c r="B3" s="113"/>
      <c r="C3" s="113"/>
      <c r="D3" s="113"/>
      <c r="E3" s="113"/>
      <c r="F3" s="116" t="str">
        <f>'6 生命表'!J2</f>
        <v>平成28年</v>
      </c>
    </row>
    <row r="4" spans="1:13" ht="12" customHeight="1">
      <c r="A4" s="323" t="s">
        <v>111</v>
      </c>
      <c r="B4" s="322" t="s">
        <v>112</v>
      </c>
      <c r="C4" s="323"/>
      <c r="D4" s="324"/>
      <c r="E4" s="322" t="s">
        <v>113</v>
      </c>
      <c r="F4" s="325"/>
      <c r="H4" s="323" t="s">
        <v>111</v>
      </c>
      <c r="I4" s="322" t="s">
        <v>112</v>
      </c>
      <c r="J4" s="323"/>
      <c r="K4" s="324"/>
      <c r="L4" s="322" t="s">
        <v>113</v>
      </c>
      <c r="M4" s="325"/>
    </row>
    <row r="5" spans="1:13" ht="12" customHeight="1">
      <c r="A5" s="326"/>
      <c r="B5" s="117" t="s">
        <v>36</v>
      </c>
      <c r="C5" s="117" t="s">
        <v>37</v>
      </c>
      <c r="D5" s="117" t="s">
        <v>104</v>
      </c>
      <c r="E5" s="117" t="s">
        <v>36</v>
      </c>
      <c r="F5" s="118" t="s">
        <v>37</v>
      </c>
      <c r="H5" s="326"/>
      <c r="I5" s="117" t="s">
        <v>36</v>
      </c>
      <c r="J5" s="117" t="s">
        <v>37</v>
      </c>
      <c r="K5" s="117" t="s">
        <v>104</v>
      </c>
      <c r="L5" s="117" t="s">
        <v>36</v>
      </c>
      <c r="M5" s="118" t="s">
        <v>37</v>
      </c>
    </row>
    <row r="6" spans="1:13" ht="12" customHeight="1">
      <c r="A6" s="119" t="s">
        <v>114</v>
      </c>
      <c r="B6" s="120">
        <f>I6</f>
        <v>80.580419839854187</v>
      </c>
      <c r="C6" s="120">
        <f>J6</f>
        <v>87.10482926863493</v>
      </c>
      <c r="D6" s="120">
        <f>K6</f>
        <v>6.5244094287807428</v>
      </c>
      <c r="E6" s="120">
        <f>L6</f>
        <v>0</v>
      </c>
      <c r="F6" s="121">
        <f>M6</f>
        <v>0</v>
      </c>
      <c r="H6" s="119" t="s">
        <v>114</v>
      </c>
      <c r="I6" s="122">
        <f>'1　平均余命の推移'!B38</f>
        <v>80.580419839854187</v>
      </c>
      <c r="J6" s="122">
        <f>'1　平均余命の推移'!D38</f>
        <v>87.10482926863493</v>
      </c>
      <c r="K6" s="123">
        <f t="shared" ref="K6:K16" si="0">J6-I6</f>
        <v>6.5244094287807428</v>
      </c>
      <c r="L6" s="124">
        <f t="shared" ref="L6:L16" si="1">I6-I$6</f>
        <v>0</v>
      </c>
      <c r="M6" s="125">
        <f t="shared" ref="M6:M16" si="2">J6-J$6</f>
        <v>0</v>
      </c>
    </row>
    <row r="7" spans="1:13" ht="18" customHeight="1">
      <c r="A7" s="119" t="s">
        <v>115</v>
      </c>
      <c r="B7" s="126">
        <f t="shared" ref="B7:B15" si="3">I7</f>
        <v>80.333983088907573</v>
      </c>
      <c r="C7" s="126">
        <f t="shared" ref="C7:C16" si="4">J7</f>
        <v>87.076807432833348</v>
      </c>
      <c r="D7" s="126">
        <f t="shared" ref="D7:D16" si="5">K7</f>
        <v>6.7428243439257756</v>
      </c>
      <c r="E7" s="126">
        <f t="shared" ref="E7:E16" si="6">L7</f>
        <v>-0.24643675094661432</v>
      </c>
      <c r="F7" s="127">
        <f t="shared" ref="F7:F15" si="7">M7</f>
        <v>-2.8021835801581574E-2</v>
      </c>
      <c r="H7" s="119" t="s">
        <v>115</v>
      </c>
      <c r="I7" s="122">
        <f>[3]中央区!$K$12</f>
        <v>80.333983088907573</v>
      </c>
      <c r="J7" s="122">
        <f>[4]中央区!$K$12</f>
        <v>87.076807432833348</v>
      </c>
      <c r="K7" s="123">
        <f t="shared" si="0"/>
        <v>6.7428243439257756</v>
      </c>
      <c r="L7" s="123">
        <f t="shared" si="1"/>
        <v>-0.24643675094661432</v>
      </c>
      <c r="M7" s="128">
        <f t="shared" si="2"/>
        <v>-2.8021835801581574E-2</v>
      </c>
    </row>
    <row r="8" spans="1:13" ht="12" customHeight="1">
      <c r="A8" s="119" t="s">
        <v>116</v>
      </c>
      <c r="B8" s="126">
        <f t="shared" si="3"/>
        <v>81.299946854031703</v>
      </c>
      <c r="C8" s="126">
        <f t="shared" si="4"/>
        <v>87.545799434340395</v>
      </c>
      <c r="D8" s="126">
        <f t="shared" si="5"/>
        <v>6.2458525803086928</v>
      </c>
      <c r="E8" s="126">
        <f t="shared" si="6"/>
        <v>0.71952701417751541</v>
      </c>
      <c r="F8" s="127">
        <f t="shared" si="7"/>
        <v>0.44097016570546543</v>
      </c>
      <c r="H8" s="119" t="s">
        <v>116</v>
      </c>
      <c r="I8" s="122">
        <f>[3]北区!$K$12</f>
        <v>81.299946854031703</v>
      </c>
      <c r="J8" s="122">
        <f>[4]北区!$K$12</f>
        <v>87.545799434340395</v>
      </c>
      <c r="K8" s="123">
        <f t="shared" si="0"/>
        <v>6.2458525803086928</v>
      </c>
      <c r="L8" s="123">
        <f t="shared" si="1"/>
        <v>0.71952701417751541</v>
      </c>
      <c r="M8" s="128">
        <f t="shared" si="2"/>
        <v>0.44097016570546543</v>
      </c>
    </row>
    <row r="9" spans="1:13" ht="12" customHeight="1">
      <c r="A9" s="119" t="s">
        <v>117</v>
      </c>
      <c r="B9" s="126">
        <f t="shared" si="3"/>
        <v>79.979742615230421</v>
      </c>
      <c r="C9" s="126">
        <f t="shared" si="4"/>
        <v>86.965201579862381</v>
      </c>
      <c r="D9" s="126">
        <f>K9</f>
        <v>6.9854589646319596</v>
      </c>
      <c r="E9" s="126">
        <f t="shared" si="6"/>
        <v>-0.60067722462376594</v>
      </c>
      <c r="F9" s="127">
        <f t="shared" si="7"/>
        <v>-0.13962768877254916</v>
      </c>
      <c r="H9" s="119" t="s">
        <v>117</v>
      </c>
      <c r="I9" s="122">
        <f>[3]東区!$K$12</f>
        <v>79.979742615230421</v>
      </c>
      <c r="J9" s="122">
        <f>[4]東区!$K$12</f>
        <v>86.965201579862381</v>
      </c>
      <c r="K9" s="123">
        <f t="shared" si="0"/>
        <v>6.9854589646319596</v>
      </c>
      <c r="L9" s="123">
        <f t="shared" si="1"/>
        <v>-0.60067722462376594</v>
      </c>
      <c r="M9" s="128">
        <f t="shared" si="2"/>
        <v>-0.13962768877254916</v>
      </c>
    </row>
    <row r="10" spans="1:13" ht="12" customHeight="1">
      <c r="A10" s="119" t="s">
        <v>118</v>
      </c>
      <c r="B10" s="126">
        <f t="shared" si="3"/>
        <v>79.726908845937899</v>
      </c>
      <c r="C10" s="126">
        <f t="shared" si="4"/>
        <v>85.597642907703943</v>
      </c>
      <c r="D10" s="126">
        <f t="shared" si="5"/>
        <v>5.8707340617660435</v>
      </c>
      <c r="E10" s="126">
        <f t="shared" si="6"/>
        <v>-0.85351099391628793</v>
      </c>
      <c r="F10" s="127">
        <f t="shared" si="7"/>
        <v>-1.5071863609309872</v>
      </c>
      <c r="H10" s="119" t="s">
        <v>118</v>
      </c>
      <c r="I10" s="122">
        <f>[3]白石区!$K$12</f>
        <v>79.726908845937899</v>
      </c>
      <c r="J10" s="122">
        <f>[4]白石区!$K$12</f>
        <v>85.597642907703943</v>
      </c>
      <c r="K10" s="123">
        <f t="shared" si="0"/>
        <v>5.8707340617660435</v>
      </c>
      <c r="L10" s="123">
        <f t="shared" si="1"/>
        <v>-0.85351099391628793</v>
      </c>
      <c r="M10" s="128">
        <f t="shared" si="2"/>
        <v>-1.5071863609309872</v>
      </c>
    </row>
    <row r="11" spans="1:13" ht="12" customHeight="1">
      <c r="A11" s="119" t="s">
        <v>119</v>
      </c>
      <c r="B11" s="126">
        <f t="shared" si="3"/>
        <v>80.991994408267331</v>
      </c>
      <c r="C11" s="126">
        <f t="shared" si="4"/>
        <v>87.348172448467196</v>
      </c>
      <c r="D11" s="126">
        <f t="shared" si="5"/>
        <v>6.3561780401998647</v>
      </c>
      <c r="E11" s="126">
        <f t="shared" si="6"/>
        <v>0.41157456841314399</v>
      </c>
      <c r="F11" s="127">
        <f t="shared" si="7"/>
        <v>0.24334317983226583</v>
      </c>
      <c r="H11" s="119" t="s">
        <v>119</v>
      </c>
      <c r="I11" s="122">
        <f>[3]厚別区!$K$12</f>
        <v>80.991994408267331</v>
      </c>
      <c r="J11" s="122">
        <f>[4]厚別区!$K$12</f>
        <v>87.348172448467196</v>
      </c>
      <c r="K11" s="123">
        <f t="shared" si="0"/>
        <v>6.3561780401998647</v>
      </c>
      <c r="L11" s="123">
        <f t="shared" si="1"/>
        <v>0.41157456841314399</v>
      </c>
      <c r="M11" s="128">
        <f t="shared" si="2"/>
        <v>0.24334317983226583</v>
      </c>
    </row>
    <row r="12" spans="1:13" ht="18" customHeight="1">
      <c r="A12" s="119" t="s">
        <v>105</v>
      </c>
      <c r="B12" s="126">
        <f t="shared" si="3"/>
        <v>80.250072504780974</v>
      </c>
      <c r="C12" s="126">
        <f t="shared" si="4"/>
        <v>86.170317266113486</v>
      </c>
      <c r="D12" s="126">
        <f t="shared" si="5"/>
        <v>5.920244761332512</v>
      </c>
      <c r="E12" s="126">
        <f t="shared" si="6"/>
        <v>-0.33034733507321334</v>
      </c>
      <c r="F12" s="127">
        <f t="shared" si="7"/>
        <v>-0.93451200252144417</v>
      </c>
      <c r="H12" s="119" t="s">
        <v>105</v>
      </c>
      <c r="I12" s="122">
        <f>[3]豊平区!$K$12</f>
        <v>80.250072504780974</v>
      </c>
      <c r="J12" s="122">
        <f>[4]豊平区!$K$12</f>
        <v>86.170317266113486</v>
      </c>
      <c r="K12" s="123">
        <f t="shared" si="0"/>
        <v>5.920244761332512</v>
      </c>
      <c r="L12" s="124">
        <f t="shared" si="1"/>
        <v>-0.33034733507321334</v>
      </c>
      <c r="M12" s="125">
        <f t="shared" si="2"/>
        <v>-0.93451200252144417</v>
      </c>
    </row>
    <row r="13" spans="1:13" ht="12" customHeight="1">
      <c r="A13" s="119" t="s">
        <v>106</v>
      </c>
      <c r="B13" s="126">
        <f t="shared" si="3"/>
        <v>82.010850216622572</v>
      </c>
      <c r="C13" s="126">
        <f t="shared" si="4"/>
        <v>87.968121472951168</v>
      </c>
      <c r="D13" s="126">
        <f t="shared" si="5"/>
        <v>5.9572712563285961</v>
      </c>
      <c r="E13" s="126">
        <f t="shared" si="6"/>
        <v>1.4304303767683848</v>
      </c>
      <c r="F13" s="127">
        <f t="shared" si="7"/>
        <v>0.8632922043162381</v>
      </c>
      <c r="H13" s="119" t="s">
        <v>106</v>
      </c>
      <c r="I13" s="122">
        <f>[3]清田区!$K$12</f>
        <v>82.010850216622572</v>
      </c>
      <c r="J13" s="122">
        <f>[4]清田区!$K$12</f>
        <v>87.968121472951168</v>
      </c>
      <c r="K13" s="123">
        <f t="shared" si="0"/>
        <v>5.9572712563285961</v>
      </c>
      <c r="L13" s="124">
        <f t="shared" si="1"/>
        <v>1.4304303767683848</v>
      </c>
      <c r="M13" s="125">
        <f t="shared" si="2"/>
        <v>0.8632922043162381</v>
      </c>
    </row>
    <row r="14" spans="1:13" ht="12" customHeight="1">
      <c r="A14" s="119" t="s">
        <v>107</v>
      </c>
      <c r="B14" s="126">
        <f t="shared" si="3"/>
        <v>80.859987551441122</v>
      </c>
      <c r="C14" s="126">
        <f t="shared" si="4"/>
        <v>88.46790515957899</v>
      </c>
      <c r="D14" s="126">
        <f t="shared" si="5"/>
        <v>7.6079176081378677</v>
      </c>
      <c r="E14" s="126">
        <f t="shared" si="6"/>
        <v>0.27956771158693527</v>
      </c>
      <c r="F14" s="127">
        <f t="shared" si="7"/>
        <v>1.3630758909440601</v>
      </c>
      <c r="H14" s="119" t="s">
        <v>107</v>
      </c>
      <c r="I14" s="122">
        <f>[3]南区!$K$12</f>
        <v>80.859987551441122</v>
      </c>
      <c r="J14" s="122">
        <f>[4]南区!$K$12</f>
        <v>88.46790515957899</v>
      </c>
      <c r="K14" s="123">
        <f t="shared" si="0"/>
        <v>7.6079176081378677</v>
      </c>
      <c r="L14" s="124">
        <f t="shared" si="1"/>
        <v>0.27956771158693527</v>
      </c>
      <c r="M14" s="125">
        <f t="shared" si="2"/>
        <v>1.3630758909440601</v>
      </c>
    </row>
    <row r="15" spans="1:13" ht="12" customHeight="1">
      <c r="A15" s="119" t="s">
        <v>108</v>
      </c>
      <c r="B15" s="126">
        <f t="shared" si="3"/>
        <v>80.422167206159671</v>
      </c>
      <c r="C15" s="126">
        <f t="shared" si="4"/>
        <v>88.000305440862192</v>
      </c>
      <c r="D15" s="126">
        <f t="shared" si="5"/>
        <v>7.5781382347025215</v>
      </c>
      <c r="E15" s="126">
        <f t="shared" si="6"/>
        <v>-0.15825263369451648</v>
      </c>
      <c r="F15" s="127">
        <f t="shared" si="7"/>
        <v>0.89547617222726217</v>
      </c>
      <c r="H15" s="119" t="s">
        <v>108</v>
      </c>
      <c r="I15" s="122">
        <f>[3]西区!$K$12</f>
        <v>80.422167206159671</v>
      </c>
      <c r="J15" s="122">
        <f>[4]西区!$K$12</f>
        <v>88.000305440862192</v>
      </c>
      <c r="K15" s="123">
        <f t="shared" si="0"/>
        <v>7.5781382347025215</v>
      </c>
      <c r="L15" s="124">
        <f t="shared" si="1"/>
        <v>-0.15825263369451648</v>
      </c>
      <c r="M15" s="125">
        <f t="shared" si="2"/>
        <v>0.89547617222726217</v>
      </c>
    </row>
    <row r="16" spans="1:13" ht="12" customHeight="1">
      <c r="A16" s="97" t="s">
        <v>109</v>
      </c>
      <c r="B16" s="129">
        <f>I16</f>
        <v>80.829257130877949</v>
      </c>
      <c r="C16" s="129">
        <f t="shared" si="4"/>
        <v>86.796282272788417</v>
      </c>
      <c r="D16" s="129">
        <f t="shared" si="5"/>
        <v>5.9670251419104687</v>
      </c>
      <c r="E16" s="129">
        <f t="shared" si="6"/>
        <v>0.24883729102376151</v>
      </c>
      <c r="F16" s="130">
        <f>M16</f>
        <v>-0.30854699584651257</v>
      </c>
      <c r="H16" s="97" t="s">
        <v>109</v>
      </c>
      <c r="I16" s="131">
        <f>[3]手稲区!$K$12</f>
        <v>80.829257130877949</v>
      </c>
      <c r="J16" s="131">
        <f>[4]手稲区!$K$12</f>
        <v>86.796282272788417</v>
      </c>
      <c r="K16" s="132">
        <f t="shared" si="0"/>
        <v>5.9670251419104687</v>
      </c>
      <c r="L16" s="133">
        <f t="shared" si="1"/>
        <v>0.24883729102376151</v>
      </c>
      <c r="M16" s="134">
        <f t="shared" si="2"/>
        <v>-0.30854699584651257</v>
      </c>
    </row>
    <row r="17" spans="1:7" s="136" customFormat="1" ht="10.5" customHeight="1">
      <c r="A17" s="135"/>
      <c r="B17" s="135"/>
      <c r="C17" s="135"/>
      <c r="D17" s="135"/>
      <c r="E17" s="135"/>
      <c r="F17" s="135"/>
      <c r="G17" s="135"/>
    </row>
    <row r="20" spans="1:7" ht="12" customHeight="1">
      <c r="D20" s="137"/>
    </row>
  </sheetData>
  <mergeCells count="6">
    <mergeCell ref="I4:K4"/>
    <mergeCell ref="L4:M4"/>
    <mergeCell ref="A4:A5"/>
    <mergeCell ref="B4:D4"/>
    <mergeCell ref="E4:F4"/>
    <mergeCell ref="H4:H5"/>
  </mergeCells>
  <phoneticPr fontId="2"/>
  <pageMargins left="0.6692913385826772" right="0.6692913385826772" top="6.2992125984251972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pane xSplit="4" ySplit="4" topLeftCell="E5" activePane="bottomRight" state="frozen"/>
      <selection activeCell="N37" sqref="N37"/>
      <selection pane="topRight" activeCell="N37" sqref="N37"/>
      <selection pane="bottomLeft" activeCell="N37" sqref="N37"/>
      <selection pane="bottomRight" activeCell="O72" sqref="O72"/>
    </sheetView>
  </sheetViews>
  <sheetFormatPr defaultColWidth="8.625" defaultRowHeight="12" customHeight="1"/>
  <cols>
    <col min="1" max="4" width="3.125" style="140" customWidth="1"/>
    <col min="5" max="5" width="13.375" style="140" customWidth="1"/>
    <col min="6" max="10" width="13.25" style="140" customWidth="1"/>
    <col min="11" max="16384" width="8.625" style="140"/>
  </cols>
  <sheetData>
    <row r="1" spans="1:10" ht="14.1" customHeight="1">
      <c r="A1" s="138" t="s">
        <v>135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4.25" customHeight="1">
      <c r="A2" s="141"/>
      <c r="B2" s="141"/>
      <c r="C2" s="141"/>
      <c r="D2" s="141"/>
      <c r="E2" s="141"/>
      <c r="F2" s="141"/>
      <c r="G2" s="141"/>
      <c r="H2" s="141"/>
      <c r="I2" s="141"/>
      <c r="J2" s="142" t="s">
        <v>218</v>
      </c>
    </row>
    <row r="3" spans="1:10" ht="14.1" customHeight="1">
      <c r="A3" s="327" t="s">
        <v>0</v>
      </c>
      <c r="B3" s="328"/>
      <c r="C3" s="328"/>
      <c r="D3" s="328"/>
      <c r="E3" s="143" t="s">
        <v>1</v>
      </c>
      <c r="F3" s="143" t="s">
        <v>2</v>
      </c>
      <c r="G3" s="143" t="s">
        <v>3</v>
      </c>
      <c r="H3" s="331" t="s">
        <v>22</v>
      </c>
      <c r="I3" s="331"/>
      <c r="J3" s="144" t="s">
        <v>4</v>
      </c>
    </row>
    <row r="4" spans="1:10" ht="14.1" customHeight="1">
      <c r="A4" s="329"/>
      <c r="B4" s="330"/>
      <c r="C4" s="330"/>
      <c r="D4" s="330"/>
      <c r="E4" s="145" t="s">
        <v>23</v>
      </c>
      <c r="F4" s="145" t="s">
        <v>24</v>
      </c>
      <c r="G4" s="145" t="s">
        <v>25</v>
      </c>
      <c r="H4" s="146" t="s">
        <v>26</v>
      </c>
      <c r="I4" s="146" t="s">
        <v>27</v>
      </c>
      <c r="J4" s="147" t="s">
        <v>28</v>
      </c>
    </row>
    <row r="5" spans="1:10" s="149" customFormat="1" ht="21.95" customHeight="1">
      <c r="A5" s="148"/>
      <c r="B5" s="148"/>
      <c r="C5" s="148"/>
      <c r="D5" s="148"/>
      <c r="E5" s="332" t="s">
        <v>5</v>
      </c>
      <c r="F5" s="332"/>
      <c r="G5" s="332"/>
      <c r="H5" s="332"/>
      <c r="I5" s="332"/>
      <c r="J5" s="332"/>
    </row>
    <row r="6" spans="1:10" ht="11.25" customHeight="1">
      <c r="A6" s="150"/>
      <c r="B6" s="151">
        <v>0</v>
      </c>
      <c r="C6" s="150"/>
      <c r="D6" s="142" t="s">
        <v>6</v>
      </c>
      <c r="E6" s="152">
        <f>[1]生命表!$F7</f>
        <v>8.345503859795711E-4</v>
      </c>
      <c r="F6" s="141">
        <f>[1]生命表!$G7</f>
        <v>100000</v>
      </c>
      <c r="G6" s="141">
        <f>[1]生命表!$H7</f>
        <v>83.455038597957113</v>
      </c>
      <c r="H6" s="141">
        <f>[1]生命表!$I7</f>
        <v>7668.0318615332299</v>
      </c>
      <c r="I6" s="141">
        <f>[1]生命表!$J7</f>
        <v>8058041.9839854185</v>
      </c>
      <c r="J6" s="153">
        <f>[1]生命表!$K7</f>
        <v>80.580419839854187</v>
      </c>
    </row>
    <row r="7" spans="1:10" ht="11.1" customHeight="1">
      <c r="A7" s="150"/>
      <c r="B7" s="150" t="s">
        <v>29</v>
      </c>
      <c r="C7" s="150"/>
      <c r="D7" s="142"/>
      <c r="E7" s="152">
        <f>[1]生命表!$F8</f>
        <v>2.7586418066205542E-4</v>
      </c>
      <c r="F7" s="141">
        <f>[1]生命表!$G8</f>
        <v>99916.544961402047</v>
      </c>
      <c r="G7" s="141">
        <f>[1]生命表!$H8</f>
        <v>27.563395810360596</v>
      </c>
      <c r="H7" s="141">
        <f>[1]生命表!$I8</f>
        <v>8986.686923702684</v>
      </c>
      <c r="I7" s="141">
        <f>[1]生命表!$J8</f>
        <v>8050373.952123885</v>
      </c>
      <c r="J7" s="153">
        <f>[1]生命表!$K8</f>
        <v>80.570980063749801</v>
      </c>
    </row>
    <row r="8" spans="1:10" ht="11.1" customHeight="1">
      <c r="A8" s="150"/>
      <c r="B8" s="150" t="s">
        <v>30</v>
      </c>
      <c r="C8" s="150"/>
      <c r="D8" s="142" t="s">
        <v>7</v>
      </c>
      <c r="E8" s="152">
        <f>[1]生命表!$F9</f>
        <v>2.7414566118255657E-4</v>
      </c>
      <c r="F8" s="141">
        <f>[1]生命表!$G9</f>
        <v>99888.98156559169</v>
      </c>
      <c r="G8" s="141">
        <f>[1]生命表!$H9</f>
        <v>27.384130896151337</v>
      </c>
      <c r="H8" s="141">
        <f>[1]生命表!$I9</f>
        <v>8322.9407916786349</v>
      </c>
      <c r="I8" s="141">
        <f>[1]生命表!$J9</f>
        <v>8041387.2652001828</v>
      </c>
      <c r="J8" s="153">
        <f>[1]生命表!$K9</f>
        <v>80.503246095464888</v>
      </c>
    </row>
    <row r="9" spans="1:10" ht="11.1" customHeight="1">
      <c r="A9" s="150"/>
      <c r="B9" s="150" t="s">
        <v>31</v>
      </c>
      <c r="C9" s="150"/>
      <c r="D9" s="142"/>
      <c r="E9" s="152">
        <f>[1]生命表!$F10</f>
        <v>2.7211574560725982E-4</v>
      </c>
      <c r="F9" s="141">
        <f>[1]生命表!$G10</f>
        <v>99861.597434695534</v>
      </c>
      <c r="G9" s="141">
        <f>[1]生命表!$H10</f>
        <v>27.173913043474201</v>
      </c>
      <c r="H9" s="141">
        <f>[1]生命表!$I10</f>
        <v>24962.002619543448</v>
      </c>
      <c r="I9" s="141">
        <f>[1]生命表!$J10</f>
        <v>8033064.3244085042</v>
      </c>
      <c r="J9" s="153">
        <f>[1]生命表!$K10</f>
        <v>80.44197700383998</v>
      </c>
    </row>
    <row r="10" spans="1:10" ht="11.1" customHeight="1">
      <c r="A10" s="150"/>
      <c r="B10" s="150" t="s">
        <v>32</v>
      </c>
      <c r="C10" s="150"/>
      <c r="D10" s="142"/>
      <c r="E10" s="152">
        <f>[1]生命表!$F11</f>
        <v>2.683073758488197E-4</v>
      </c>
      <c r="F10" s="141">
        <f>[1]生命表!$G11</f>
        <v>99834.423521652061</v>
      </c>
      <c r="G10" s="141">
        <f>[1]生命表!$H11</f>
        <v>26.786312194474146</v>
      </c>
      <c r="H10" s="141">
        <f>[1]生命表!$I11</f>
        <v>49910.51518277741</v>
      </c>
      <c r="I10" s="141">
        <f>[1]生命表!$J11</f>
        <v>8008102.3217889611</v>
      </c>
      <c r="J10" s="153">
        <f>[1]生命表!$K11</f>
        <v>80.213838466770596</v>
      </c>
    </row>
    <row r="11" spans="1:10" ht="14.45" customHeight="1">
      <c r="A11" s="150"/>
      <c r="B11" s="150" t="s">
        <v>33</v>
      </c>
      <c r="C11" s="150"/>
      <c r="D11" s="142" t="s">
        <v>8</v>
      </c>
      <c r="E11" s="152">
        <f>[1]生命表!$F12</f>
        <v>1.9236279054241079E-3</v>
      </c>
      <c r="F11" s="141">
        <f>[1]生命表!$G12</f>
        <v>100000</v>
      </c>
      <c r="G11" s="141">
        <f>[1]生命表!$H12</f>
        <v>192.36279054240731</v>
      </c>
      <c r="H11" s="141">
        <f>[1]生命表!$I12</f>
        <v>99850.177379235407</v>
      </c>
      <c r="I11" s="141">
        <f>[1]生命表!$J12</f>
        <v>8058041.9839854194</v>
      </c>
      <c r="J11" s="153">
        <f>[1]生命表!$K12</f>
        <v>80.580419839854187</v>
      </c>
    </row>
    <row r="12" spans="1:10" ht="11.1" customHeight="1">
      <c r="A12" s="150"/>
      <c r="B12" s="150" t="s">
        <v>34</v>
      </c>
      <c r="C12" s="150"/>
      <c r="D12" s="142"/>
      <c r="E12" s="152">
        <f>[1]生命表!$F13</f>
        <v>1.3191741969527076E-4</v>
      </c>
      <c r="F12" s="141">
        <f>[1]生命表!$G13</f>
        <v>99807.637209457593</v>
      </c>
      <c r="G12" s="141">
        <f>[1]生命表!$H13</f>
        <v>13.166365966564626</v>
      </c>
      <c r="H12" s="141">
        <f>[1]生命表!$I13</f>
        <v>99801.054026474303</v>
      </c>
      <c r="I12" s="141">
        <f>[1]生命表!$J13</f>
        <v>7958191.8066061838</v>
      </c>
      <c r="J12" s="153">
        <f>[1]生命表!$K13</f>
        <v>79.73529911248194</v>
      </c>
    </row>
    <row r="13" spans="1:10" ht="11.1" customHeight="1">
      <c r="A13" s="150"/>
      <c r="B13" s="150" t="s">
        <v>143</v>
      </c>
      <c r="C13" s="150"/>
      <c r="D13" s="142"/>
      <c r="E13" s="152">
        <f>[1]生命表!$F14</f>
        <v>2.6827632461435278E-4</v>
      </c>
      <c r="F13" s="141">
        <f>[1]生命表!$G14</f>
        <v>99794.470843491028</v>
      </c>
      <c r="G13" s="141">
        <f>[1]生命表!$H14</f>
        <v>26.772493854732602</v>
      </c>
      <c r="H13" s="141">
        <f>[1]生命表!$I14</f>
        <v>99781.084596563654</v>
      </c>
      <c r="I13" s="141">
        <f>[1]生命表!$J14</f>
        <v>7858390.7525797095</v>
      </c>
      <c r="J13" s="153">
        <f>[1]生命表!$K14</f>
        <v>78.745753007740547</v>
      </c>
    </row>
    <row r="14" spans="1:10" ht="11.1" customHeight="1">
      <c r="A14" s="150"/>
      <c r="B14" s="150" t="s">
        <v>144</v>
      </c>
      <c r="C14" s="150"/>
      <c r="D14" s="142"/>
      <c r="E14" s="152">
        <f>[1]生命表!$F15</f>
        <v>1.3369877665619361E-4</v>
      </c>
      <c r="F14" s="141">
        <f>[1]生命表!$G15</f>
        <v>99767.698349636295</v>
      </c>
      <c r="G14" s="141">
        <f>[1]生命表!$H15</f>
        <v>13.338819219148718</v>
      </c>
      <c r="H14" s="141">
        <f>[1]生命表!$I15</f>
        <v>99761.028940026721</v>
      </c>
      <c r="I14" s="141">
        <f>[1]生命表!$J15</f>
        <v>7758609.6679831464</v>
      </c>
      <c r="J14" s="153">
        <f>[1]生命表!$K15</f>
        <v>77.766750123803277</v>
      </c>
    </row>
    <row r="15" spans="1:10" ht="11.1" customHeight="1">
      <c r="A15" s="150"/>
      <c r="B15" s="150">
        <v>4</v>
      </c>
      <c r="C15" s="150"/>
      <c r="D15" s="142"/>
      <c r="E15" s="152">
        <f>[1]生命表!$F16</f>
        <v>0</v>
      </c>
      <c r="F15" s="141">
        <f>[1]生命表!$G16</f>
        <v>99754.359530417147</v>
      </c>
      <c r="G15" s="141">
        <f>[1]生命表!$H16</f>
        <v>0</v>
      </c>
      <c r="H15" s="141">
        <f>[1]生命表!$I16</f>
        <v>99754.359530417147</v>
      </c>
      <c r="I15" s="141">
        <f>[1]生命表!$J16</f>
        <v>7658848.6390431197</v>
      </c>
      <c r="J15" s="153">
        <f>[1]生命表!$K16</f>
        <v>76.777081975126904</v>
      </c>
    </row>
    <row r="16" spans="1:10" ht="14.45" customHeight="1">
      <c r="A16" s="150">
        <v>5</v>
      </c>
      <c r="B16" s="150" t="s">
        <v>145</v>
      </c>
      <c r="C16" s="150">
        <v>9</v>
      </c>
      <c r="D16" s="142"/>
      <c r="E16" s="152">
        <f>[1]生命表!$F17</f>
        <v>5.1883366192798585E-4</v>
      </c>
      <c r="F16" s="141">
        <f>[1]生命表!$G17</f>
        <v>99754.359530417147</v>
      </c>
      <c r="G16" s="141">
        <f>[1]生命表!$H17</f>
        <v>51.755919648450799</v>
      </c>
      <c r="H16" s="141">
        <f>[1]生命表!$I17</f>
        <v>498642.40785296459</v>
      </c>
      <c r="I16" s="141">
        <f>[1]生命表!$J17</f>
        <v>7559094.2795127025</v>
      </c>
      <c r="J16" s="153">
        <f>[1]生命表!$K17</f>
        <v>75.777081975126904</v>
      </c>
    </row>
    <row r="17" spans="1:10" ht="11.1" customHeight="1">
      <c r="A17" s="150">
        <v>10</v>
      </c>
      <c r="B17" s="150" t="s">
        <v>145</v>
      </c>
      <c r="C17" s="150">
        <v>14</v>
      </c>
      <c r="D17" s="142"/>
      <c r="E17" s="152">
        <f>[1]生命表!$F18</f>
        <v>5.0815403003143483E-4</v>
      </c>
      <c r="F17" s="141">
        <f>[1]生命表!$G18</f>
        <v>99702.603610768696</v>
      </c>
      <c r="G17" s="141">
        <f>[1]生命表!$H18</f>
        <v>50.664279829434236</v>
      </c>
      <c r="H17" s="141">
        <f>[1]生命表!$I18</f>
        <v>498409.82176033687</v>
      </c>
      <c r="I17" s="141">
        <f>[1]生命表!$J18</f>
        <v>7060451.871659738</v>
      </c>
      <c r="J17" s="153">
        <f>[1]生命表!$K18</f>
        <v>70.815120327481111</v>
      </c>
    </row>
    <row r="18" spans="1:10" ht="11.1" customHeight="1">
      <c r="A18" s="150">
        <v>15</v>
      </c>
      <c r="B18" s="150" t="s">
        <v>145</v>
      </c>
      <c r="C18" s="150">
        <v>19</v>
      </c>
      <c r="D18" s="142"/>
      <c r="E18" s="152">
        <f>[1]生命表!$F19</f>
        <v>1.649592269592118E-3</v>
      </c>
      <c r="F18" s="141">
        <f>[1]生命表!$G19</f>
        <v>99651.939330939262</v>
      </c>
      <c r="G18" s="141">
        <f>[1]生命表!$H19</f>
        <v>164.3850687701779</v>
      </c>
      <c r="H18" s="141">
        <f>[1]生命表!$I19</f>
        <v>497875.44440404203</v>
      </c>
      <c r="I18" s="141">
        <f>[1]生命表!$J19</f>
        <v>6562042.0498994011</v>
      </c>
      <c r="J18" s="153">
        <f>[1]生命表!$K19</f>
        <v>65.849617116905051</v>
      </c>
    </row>
    <row r="19" spans="1:10" ht="11.1" customHeight="1">
      <c r="A19" s="150">
        <v>20</v>
      </c>
      <c r="B19" s="150" t="s">
        <v>145</v>
      </c>
      <c r="C19" s="150">
        <v>24</v>
      </c>
      <c r="D19" s="142"/>
      <c r="E19" s="152">
        <f>[1]生命表!$F20</f>
        <v>1.7979565711276082E-3</v>
      </c>
      <c r="F19" s="141">
        <f>[1]生命表!$G20</f>
        <v>99487.554262169084</v>
      </c>
      <c r="G19" s="141">
        <f>[1]生命表!$H20</f>
        <v>178.87430193107866</v>
      </c>
      <c r="H19" s="141">
        <f>[1]生命表!$I20</f>
        <v>497028.43540898262</v>
      </c>
      <c r="I19" s="141">
        <f>[1]生命表!$J20</f>
        <v>6064166.6054953588</v>
      </c>
      <c r="J19" s="153">
        <f>[1]生命表!$K20</f>
        <v>60.954022344494454</v>
      </c>
    </row>
    <row r="20" spans="1:10" ht="11.1" customHeight="1">
      <c r="A20" s="150">
        <v>25</v>
      </c>
      <c r="B20" s="150" t="s">
        <v>145</v>
      </c>
      <c r="C20" s="150">
        <v>29</v>
      </c>
      <c r="D20" s="142"/>
      <c r="E20" s="152">
        <f>[1]生命表!$F21</f>
        <v>3.4847342965403072E-3</v>
      </c>
      <c r="F20" s="141">
        <f>[1]生命表!$G21</f>
        <v>99308.679960238005</v>
      </c>
      <c r="G20" s="141">
        <f>[1]生命表!$H21</f>
        <v>346.06436300158384</v>
      </c>
      <c r="H20" s="141">
        <f>[1]生命表!$I21</f>
        <v>495698.96898818086</v>
      </c>
      <c r="I20" s="141">
        <f>[1]生命表!$J21</f>
        <v>5567138.1700863764</v>
      </c>
      <c r="J20" s="153">
        <f>[1]生命表!$K21</f>
        <v>56.058928306321171</v>
      </c>
    </row>
    <row r="21" spans="1:10" ht="14.45" customHeight="1">
      <c r="A21" s="150">
        <v>30</v>
      </c>
      <c r="B21" s="150" t="s">
        <v>145</v>
      </c>
      <c r="C21" s="150">
        <v>34</v>
      </c>
      <c r="D21" s="142"/>
      <c r="E21" s="152">
        <f>[1]生命表!$F22</f>
        <v>2.8129688552172628E-3</v>
      </c>
      <c r="F21" s="141">
        <f>[1]生命表!$G22</f>
        <v>98962.615597236421</v>
      </c>
      <c r="G21" s="141">
        <f>[1]生命表!$H22</f>
        <v>278.37875550586614</v>
      </c>
      <c r="H21" s="141">
        <f>[1]生命表!$I22</f>
        <v>494138.92585108528</v>
      </c>
      <c r="I21" s="141">
        <f>[1]生命表!$J22</f>
        <v>5071439.2010981953</v>
      </c>
      <c r="J21" s="153">
        <f>[1]生命表!$K22</f>
        <v>51.246010127078911</v>
      </c>
    </row>
    <row r="22" spans="1:10" ht="11.1" customHeight="1">
      <c r="A22" s="150">
        <v>35</v>
      </c>
      <c r="B22" s="150" t="s">
        <v>145</v>
      </c>
      <c r="C22" s="150">
        <v>39</v>
      </c>
      <c r="D22" s="142"/>
      <c r="E22" s="152">
        <f>[1]生命表!$F23</f>
        <v>4.5668811456683308E-3</v>
      </c>
      <c r="F22" s="141">
        <f>[1]生命表!$G23</f>
        <v>98684.236841730555</v>
      </c>
      <c r="G22" s="141">
        <f>[1]生命表!$H23</f>
        <v>450.67918060715601</v>
      </c>
      <c r="H22" s="141">
        <f>[1]生命表!$I23</f>
        <v>492374.3961761574</v>
      </c>
      <c r="I22" s="141">
        <f>[1]生命表!$J23</f>
        <v>4577300.2752471101</v>
      </c>
      <c r="J22" s="153">
        <f>[1]生命表!$K23</f>
        <v>46.383297087134281</v>
      </c>
    </row>
    <row r="23" spans="1:10" ht="11.1" customHeight="1">
      <c r="A23" s="150">
        <v>40</v>
      </c>
      <c r="B23" s="150" t="s">
        <v>145</v>
      </c>
      <c r="C23" s="150">
        <v>44</v>
      </c>
      <c r="D23" s="142"/>
      <c r="E23" s="152">
        <f>[1]生命表!$F24</f>
        <v>6.7384953021642343E-3</v>
      </c>
      <c r="F23" s="141">
        <f>[1]生命表!$G24</f>
        <v>98233.557661123399</v>
      </c>
      <c r="G23" s="141">
        <f>[1]生命表!$H24</f>
        <v>661.94636681435804</v>
      </c>
      <c r="H23" s="141">
        <f>[1]生命表!$I24</f>
        <v>489632.14148937992</v>
      </c>
      <c r="I23" s="141">
        <f>[1]生命表!$J24</f>
        <v>4084925.879070953</v>
      </c>
      <c r="J23" s="153">
        <f>[1]生命表!$K24</f>
        <v>41.583812867317036</v>
      </c>
    </row>
    <row r="24" spans="1:10" ht="11.1" customHeight="1">
      <c r="A24" s="150">
        <v>45</v>
      </c>
      <c r="B24" s="150" t="s">
        <v>145</v>
      </c>
      <c r="C24" s="150">
        <v>49</v>
      </c>
      <c r="D24" s="142"/>
      <c r="E24" s="152">
        <f>[1]生命表!$F25</f>
        <v>1.0483898450298504E-2</v>
      </c>
      <c r="F24" s="141">
        <f>[1]生命表!$G25</f>
        <v>97571.611294309041</v>
      </c>
      <c r="G24" s="141">
        <f>[1]生命表!$H25</f>
        <v>1022.9308644415287</v>
      </c>
      <c r="H24" s="141">
        <f>[1]生命表!$I25</f>
        <v>485436.83233218279</v>
      </c>
      <c r="I24" s="141">
        <f>[1]生命表!$J25</f>
        <v>3595293.737581573</v>
      </c>
      <c r="J24" s="153">
        <f>[1]生命表!$K25</f>
        <v>36.847743825168045</v>
      </c>
    </row>
    <row r="25" spans="1:10" ht="11.1" customHeight="1">
      <c r="A25" s="150">
        <v>50</v>
      </c>
      <c r="B25" s="150" t="s">
        <v>145</v>
      </c>
      <c r="C25" s="150">
        <v>54</v>
      </c>
      <c r="D25" s="142"/>
      <c r="E25" s="152">
        <f>[1]生命表!$F26</f>
        <v>1.3622567033719429E-2</v>
      </c>
      <c r="F25" s="141">
        <f>[1]生命表!$G26</f>
        <v>96548.680429867512</v>
      </c>
      <c r="G25" s="141">
        <f>[1]生命表!$H26</f>
        <v>1315.2408711730241</v>
      </c>
      <c r="H25" s="141">
        <f>[1]生命表!$I26</f>
        <v>479793.53129369667</v>
      </c>
      <c r="I25" s="141">
        <f>[1]生命表!$J26</f>
        <v>3109856.9052493903</v>
      </c>
      <c r="J25" s="153">
        <f>[1]生命表!$K26</f>
        <v>32.210247632626889</v>
      </c>
    </row>
    <row r="26" spans="1:10" ht="14.45" customHeight="1">
      <c r="A26" s="150">
        <v>55</v>
      </c>
      <c r="B26" s="150" t="s">
        <v>145</v>
      </c>
      <c r="C26" s="150">
        <v>59</v>
      </c>
      <c r="D26" s="142"/>
      <c r="E26" s="152">
        <f>[1]生命表!$F27</f>
        <v>2.7482520364546854E-2</v>
      </c>
      <c r="F26" s="141">
        <f>[1]生命表!$G27</f>
        <v>95233.439558694488</v>
      </c>
      <c r="G26" s="141">
        <f>[1]生命表!$H27</f>
        <v>2617.2549420576688</v>
      </c>
      <c r="H26" s="141">
        <f>[1]生命表!$I27</f>
        <v>470209.01092979987</v>
      </c>
      <c r="I26" s="141">
        <f>[1]生命表!$J27</f>
        <v>2630063.3739556936</v>
      </c>
      <c r="J26" s="153">
        <f>[1]生命表!$K27</f>
        <v>27.617015474220345</v>
      </c>
    </row>
    <row r="27" spans="1:10" ht="11.1" customHeight="1">
      <c r="A27" s="150">
        <v>60</v>
      </c>
      <c r="B27" s="150" t="s">
        <v>145</v>
      </c>
      <c r="C27" s="150">
        <v>64</v>
      </c>
      <c r="D27" s="142"/>
      <c r="E27" s="152">
        <f>[1]生命表!$F28</f>
        <v>4.4180564133773283E-2</v>
      </c>
      <c r="F27" s="141">
        <f>[1]生命表!$G28</f>
        <v>92616.18461663682</v>
      </c>
      <c r="G27" s="141">
        <f>[1]生命表!$H28</f>
        <v>4091.8352842807071</v>
      </c>
      <c r="H27" s="141">
        <f>[1]生命表!$I28</f>
        <v>453520.01750488696</v>
      </c>
      <c r="I27" s="141">
        <f>[1]生命表!$J28</f>
        <v>2159854.3630258939</v>
      </c>
      <c r="J27" s="153">
        <f>[1]生命表!$K28</f>
        <v>23.32048520424491</v>
      </c>
    </row>
    <row r="28" spans="1:10" ht="11.1" customHeight="1">
      <c r="A28" s="150">
        <v>65</v>
      </c>
      <c r="B28" s="150" t="s">
        <v>145</v>
      </c>
      <c r="C28" s="150">
        <v>69</v>
      </c>
      <c r="D28" s="142"/>
      <c r="E28" s="152">
        <f>[1]生命表!$F29</f>
        <v>6.5252320393291666E-2</v>
      </c>
      <c r="F28" s="141">
        <f>[1]生命表!$G29</f>
        <v>88524.349332356112</v>
      </c>
      <c r="G28" s="141">
        <f>[1]生命表!$H29</f>
        <v>5776.4192052425788</v>
      </c>
      <c r="H28" s="141">
        <f>[1]生命表!$I29</f>
        <v>429236.03430364741</v>
      </c>
      <c r="I28" s="141">
        <f>[1]生命表!$J29</f>
        <v>1706334.3455210072</v>
      </c>
      <c r="J28" s="153">
        <f>[1]生命表!$K29</f>
        <v>19.275310786128909</v>
      </c>
    </row>
    <row r="29" spans="1:10" ht="11.1" customHeight="1">
      <c r="A29" s="150">
        <v>70</v>
      </c>
      <c r="B29" s="150" t="s">
        <v>145</v>
      </c>
      <c r="C29" s="150">
        <v>74</v>
      </c>
      <c r="D29" s="142"/>
      <c r="E29" s="152">
        <f>[1]生命表!$F30</f>
        <v>0.10748724115563708</v>
      </c>
      <c r="F29" s="141">
        <f>[1]生命表!$G30</f>
        <v>82747.930127113534</v>
      </c>
      <c r="G29" s="141">
        <f>[1]生命表!$H30</f>
        <v>8894.3467207028589</v>
      </c>
      <c r="H29" s="141">
        <f>[1]生命表!$I30</f>
        <v>392948.74361586029</v>
      </c>
      <c r="I29" s="141">
        <f>[1]生命表!$J30</f>
        <v>1277098.3112173597</v>
      </c>
      <c r="J29" s="153">
        <f>[1]生命表!$K30</f>
        <v>15.433598269534242</v>
      </c>
    </row>
    <row r="30" spans="1:10" ht="11.1" customHeight="1">
      <c r="A30" s="150">
        <v>75</v>
      </c>
      <c r="B30" s="150" t="s">
        <v>145</v>
      </c>
      <c r="C30" s="150">
        <v>79</v>
      </c>
      <c r="D30" s="142"/>
      <c r="E30" s="152">
        <f>[1]生命表!$F31</f>
        <v>0.16706192397114222</v>
      </c>
      <c r="F30" s="141">
        <f>[1]生命表!$G31</f>
        <v>73853.583406410675</v>
      </c>
      <c r="G30" s="141">
        <f>[1]生命表!$H31</f>
        <v>12338.121736038185</v>
      </c>
      <c r="H30" s="141">
        <f>[1]生命表!$I31</f>
        <v>340535.91010363144</v>
      </c>
      <c r="I30" s="141">
        <f>[1]生命表!$J31</f>
        <v>884149.56760149938</v>
      </c>
      <c r="J30" s="153">
        <f>[1]生命表!$K31</f>
        <v>11.971654276219629</v>
      </c>
    </row>
    <row r="31" spans="1:10" ht="14.45" customHeight="1">
      <c r="A31" s="150">
        <v>80</v>
      </c>
      <c r="B31" s="150" t="s">
        <v>145</v>
      </c>
      <c r="C31" s="150">
        <v>84</v>
      </c>
      <c r="D31" s="142"/>
      <c r="E31" s="152">
        <f>[1]生命表!$F32</f>
        <v>0.28337989667346014</v>
      </c>
      <c r="F31" s="141">
        <f>[1]生命表!$G32</f>
        <v>61515.46167037249</v>
      </c>
      <c r="G31" s="141">
        <f>[1]生命表!$H32</f>
        <v>17432.24517197036</v>
      </c>
      <c r="H31" s="141">
        <f>[1]生命表!$I32</f>
        <v>265938.47443909704</v>
      </c>
      <c r="I31" s="141">
        <f>[1]生命表!$J32</f>
        <v>543613.65749786783</v>
      </c>
      <c r="J31" s="153">
        <f>[1]生命表!$K32</f>
        <v>8.8370247533993052</v>
      </c>
    </row>
    <row r="32" spans="1:10" ht="11.1" customHeight="1">
      <c r="A32" s="150">
        <v>85</v>
      </c>
      <c r="B32" s="150" t="s">
        <v>145</v>
      </c>
      <c r="C32" s="150">
        <v>89</v>
      </c>
      <c r="D32" s="142"/>
      <c r="E32" s="152">
        <f>[1]生命表!$F33</f>
        <v>0.44424322953464684</v>
      </c>
      <c r="F32" s="141">
        <f>[1]生命表!$G33</f>
        <v>44083.216498402129</v>
      </c>
      <c r="G32" s="141">
        <f>[1]生命表!$H33</f>
        <v>19583.670465525185</v>
      </c>
      <c r="H32" s="141">
        <f>[1]生命表!$I33</f>
        <v>171414.98793996926</v>
      </c>
      <c r="I32" s="141">
        <f>[1]生命表!$J33</f>
        <v>277675.18305877084</v>
      </c>
      <c r="J32" s="153">
        <f>[1]生命表!$K33</f>
        <v>6.2988866311249234</v>
      </c>
    </row>
    <row r="33" spans="1:10" ht="11.1" customHeight="1">
      <c r="A33" s="150">
        <v>90</v>
      </c>
      <c r="B33" s="150" t="s">
        <v>145</v>
      </c>
      <c r="C33" s="150">
        <v>94</v>
      </c>
      <c r="D33" s="142"/>
      <c r="E33" s="152">
        <f>[1]生命表!$F34</f>
        <v>0.63916308265919952</v>
      </c>
      <c r="F33" s="141">
        <f>[1]生命表!$G34</f>
        <v>24499.546032876944</v>
      </c>
      <c r="G33" s="141">
        <f>[1]生命表!$H34</f>
        <v>15659.20536612459</v>
      </c>
      <c r="H33" s="141">
        <f>[1]生命表!$I34</f>
        <v>80344.746396779214</v>
      </c>
      <c r="I33" s="141">
        <f>[1]生命表!$J34</f>
        <v>106260.19511880158</v>
      </c>
      <c r="J33" s="153">
        <f>[1]生命表!$K34</f>
        <v>4.3372311869047158</v>
      </c>
    </row>
    <row r="34" spans="1:10" ht="11.1" customHeight="1">
      <c r="A34" s="150">
        <v>95</v>
      </c>
      <c r="B34" s="150" t="s">
        <v>145</v>
      </c>
      <c r="C34" s="150">
        <v>99</v>
      </c>
      <c r="D34" s="154"/>
      <c r="E34" s="152">
        <f>[1]生命表!$F35</f>
        <v>0.82020806160728976</v>
      </c>
      <c r="F34" s="141">
        <f>[1]生命表!$G35</f>
        <v>8840.3406667523541</v>
      </c>
      <c r="G34" s="141">
        <f>[1]生命表!$H35</f>
        <v>7250.918682225044</v>
      </c>
      <c r="H34" s="141">
        <f>[1]生命表!$I35</f>
        <v>23049.277930251796</v>
      </c>
      <c r="I34" s="141">
        <f>[1]生命表!$J35</f>
        <v>25915.448722022353</v>
      </c>
      <c r="J34" s="153">
        <f>[1]生命表!$K35</f>
        <v>2.931498875319114</v>
      </c>
    </row>
    <row r="35" spans="1:10" ht="11.1" customHeight="1">
      <c r="A35" s="150">
        <v>100</v>
      </c>
      <c r="B35" s="155" t="s">
        <v>8</v>
      </c>
      <c r="C35" s="155" t="s">
        <v>9</v>
      </c>
      <c r="D35" s="154" t="s">
        <v>10</v>
      </c>
      <c r="E35" s="152">
        <f>[1]生命表!$F36</f>
        <v>1</v>
      </c>
      <c r="F35" s="141">
        <f>[1]生命表!$G36</f>
        <v>1589.4219845273101</v>
      </c>
      <c r="G35" s="141">
        <f>[1]生命表!$H36</f>
        <v>1589.4219845273101</v>
      </c>
      <c r="H35" s="141">
        <f>[1]生命表!$I36</f>
        <v>2866.1707917705589</v>
      </c>
      <c r="I35" s="141">
        <f>[1]生命表!$J36</f>
        <v>2866.1707917705589</v>
      </c>
      <c r="J35" s="153">
        <f>[1]生命表!$K36</f>
        <v>1.8032786885245899</v>
      </c>
    </row>
    <row r="36" spans="1:10" s="149" customFormat="1" ht="21.95" customHeight="1">
      <c r="A36" s="148"/>
      <c r="B36" s="148"/>
      <c r="C36" s="148"/>
      <c r="D36" s="148"/>
      <c r="E36" s="333" t="s">
        <v>11</v>
      </c>
      <c r="F36" s="333"/>
      <c r="G36" s="333"/>
      <c r="H36" s="333"/>
      <c r="I36" s="333"/>
      <c r="J36" s="333"/>
    </row>
    <row r="37" spans="1:10" ht="11.25" customHeight="1">
      <c r="A37" s="150"/>
      <c r="B37" s="151">
        <v>0</v>
      </c>
      <c r="C37" s="150"/>
      <c r="D37" s="142" t="s">
        <v>12</v>
      </c>
      <c r="E37" s="156">
        <f>[2]生命表!$F7</f>
        <v>8.6786721631593178E-4</v>
      </c>
      <c r="F37" s="141">
        <f>[2]生命表!$G7</f>
        <v>100000</v>
      </c>
      <c r="G37" s="141">
        <f>[2]生命表!$H7</f>
        <v>86.786721631593181</v>
      </c>
      <c r="H37" s="141">
        <f>[2]生命表!$I7</f>
        <v>7667.9040709511173</v>
      </c>
      <c r="I37" s="141">
        <f>[2]生命表!$J7</f>
        <v>8710482.9268634934</v>
      </c>
      <c r="J37" s="153">
        <f>[2]生命表!$K7</f>
        <v>87.10482926863493</v>
      </c>
    </row>
    <row r="38" spans="1:10" ht="11.1" customHeight="1">
      <c r="A38" s="150"/>
      <c r="B38" s="150" t="s">
        <v>13</v>
      </c>
      <c r="C38" s="150"/>
      <c r="D38" s="142"/>
      <c r="E38" s="156">
        <f>[2]生命表!$F8</f>
        <v>4.306972478221871E-4</v>
      </c>
      <c r="F38" s="141">
        <f>[2]生命表!$G8</f>
        <v>99913.213278368406</v>
      </c>
      <c r="G38" s="141">
        <f>[2]生命表!$H8</f>
        <v>43.03234598006447</v>
      </c>
      <c r="H38" s="141">
        <f>[2]生命表!$I8</f>
        <v>8985.6914747760438</v>
      </c>
      <c r="I38" s="141">
        <f>[2]生命表!$J8</f>
        <v>8702815.0227925424</v>
      </c>
      <c r="J38" s="153">
        <f>[2]生命表!$K8</f>
        <v>87.103744712379651</v>
      </c>
    </row>
    <row r="39" spans="1:10" ht="11.1" customHeight="1">
      <c r="A39" s="150"/>
      <c r="B39" s="150" t="s">
        <v>14</v>
      </c>
      <c r="C39" s="150"/>
      <c r="D39" s="142" t="s">
        <v>15</v>
      </c>
      <c r="E39" s="156">
        <f>[2]生命表!$F9</f>
        <v>1.4266579442412386E-4</v>
      </c>
      <c r="F39" s="141">
        <f>[2]生命表!$G9</f>
        <v>99870.180932388335</v>
      </c>
      <c r="G39" s="141">
        <f>[2]生命表!$H9</f>
        <v>14.248058702000169</v>
      </c>
      <c r="H39" s="141">
        <f>[2]生命表!$I9</f>
        <v>8321.9214085864442</v>
      </c>
      <c r="I39" s="141">
        <f>[2]生命表!$J9</f>
        <v>8693829.3313177656</v>
      </c>
      <c r="J39" s="153">
        <f>[2]生命表!$K9</f>
        <v>87.051302502430119</v>
      </c>
    </row>
    <row r="40" spans="1:10" ht="11.1" customHeight="1">
      <c r="A40" s="150"/>
      <c r="B40" s="150" t="s">
        <v>16</v>
      </c>
      <c r="C40" s="150"/>
      <c r="D40" s="142"/>
      <c r="E40" s="156">
        <f>[2]生命表!$F10</f>
        <v>0</v>
      </c>
      <c r="F40" s="141">
        <f>[2]生命表!$G10</f>
        <v>99855.932873686339</v>
      </c>
      <c r="G40" s="141">
        <f>[2]生命表!$H10</f>
        <v>0</v>
      </c>
      <c r="H40" s="141">
        <f>[2]生命表!$I10</f>
        <v>24963.983218421585</v>
      </c>
      <c r="I40" s="141">
        <f>[2]生命表!$J10</f>
        <v>8685507.4099091794</v>
      </c>
      <c r="J40" s="153">
        <f>[2]生命表!$K10</f>
        <v>86.980384239121676</v>
      </c>
    </row>
    <row r="41" spans="1:10" ht="11.1" customHeight="1">
      <c r="A41" s="150"/>
      <c r="B41" s="150" t="s">
        <v>17</v>
      </c>
      <c r="C41" s="150"/>
      <c r="D41" s="142"/>
      <c r="E41" s="156">
        <f>[2]生命表!$F11</f>
        <v>7.0793351462694609E-4</v>
      </c>
      <c r="F41" s="141">
        <f>[2]生命表!$G11</f>
        <v>99855.932873686339</v>
      </c>
      <c r="G41" s="141">
        <f>[2]生命表!$H11</f>
        <v>70.691361515621182</v>
      </c>
      <c r="H41" s="141">
        <f>[2]生命表!$I11</f>
        <v>49910.293596464267</v>
      </c>
      <c r="I41" s="141">
        <f>[2]生命表!$J11</f>
        <v>8660543.4266907573</v>
      </c>
      <c r="J41" s="153">
        <f>[2]生命表!$K11</f>
        <v>86.730384239121676</v>
      </c>
    </row>
    <row r="42" spans="1:10" ht="14.45" customHeight="1">
      <c r="A42" s="150"/>
      <c r="B42" s="150" t="s">
        <v>18</v>
      </c>
      <c r="C42" s="150"/>
      <c r="D42" s="142" t="s">
        <v>19</v>
      </c>
      <c r="E42" s="156">
        <f>[2]生命表!$F12</f>
        <v>2.1475848782928075E-3</v>
      </c>
      <c r="F42" s="141">
        <f>[2]生命表!$G12</f>
        <v>100000</v>
      </c>
      <c r="G42" s="141">
        <f>[2]生命表!$H12</f>
        <v>214.75848782928369</v>
      </c>
      <c r="H42" s="141">
        <f>[2]生命表!$I12</f>
        <v>99849.793769199459</v>
      </c>
      <c r="I42" s="141">
        <f>[2]生命表!$J12</f>
        <v>8710482.9268634934</v>
      </c>
      <c r="J42" s="153">
        <f>[2]生命表!$K12</f>
        <v>87.10482926863493</v>
      </c>
    </row>
    <row r="43" spans="1:10" ht="11.1" customHeight="1">
      <c r="A43" s="150"/>
      <c r="B43" s="150" t="s">
        <v>20</v>
      </c>
      <c r="C43" s="150"/>
      <c r="D43" s="142"/>
      <c r="E43" s="156">
        <f>[2]生命表!$F13</f>
        <v>4.2634832658281809E-4</v>
      </c>
      <c r="F43" s="141">
        <f>[2]生命表!$G13</f>
        <v>99785.241512170716</v>
      </c>
      <c r="G43" s="141">
        <f>[2]生命表!$H13</f>
        <v>42.543270736379782</v>
      </c>
      <c r="H43" s="141">
        <f>[2]生命表!$I13</f>
        <v>99763.969876802526</v>
      </c>
      <c r="I43" s="141">
        <f>[2]生命表!$J13</f>
        <v>8610633.133094294</v>
      </c>
      <c r="J43" s="153">
        <f>[2]生命表!$K13</f>
        <v>86.29164997354907</v>
      </c>
    </row>
    <row r="44" spans="1:10" ht="11.1" customHeight="1">
      <c r="A44" s="150"/>
      <c r="B44" s="150" t="s">
        <v>14</v>
      </c>
      <c r="C44" s="150"/>
      <c r="D44" s="142"/>
      <c r="E44" s="156">
        <f>[2]生命表!$F14</f>
        <v>0</v>
      </c>
      <c r="F44" s="141">
        <f>[2]生命表!$G14</f>
        <v>99742.698241434337</v>
      </c>
      <c r="G44" s="141">
        <f>[2]生命表!$H14</f>
        <v>0</v>
      </c>
      <c r="H44" s="141">
        <f>[2]生命表!$I14</f>
        <v>99742.698241434337</v>
      </c>
      <c r="I44" s="141">
        <f>[2]生命表!$J14</f>
        <v>8510869.1632174905</v>
      </c>
      <c r="J44" s="153">
        <f>[2]生命表!$K14</f>
        <v>85.328242701198263</v>
      </c>
    </row>
    <row r="45" spans="1:10" ht="11.1" customHeight="1">
      <c r="A45" s="150"/>
      <c r="B45" s="150" t="s">
        <v>16</v>
      </c>
      <c r="C45" s="150"/>
      <c r="D45" s="142"/>
      <c r="E45" s="156">
        <f>[2]生命表!$F15</f>
        <v>0</v>
      </c>
      <c r="F45" s="141">
        <f>[2]生命表!$G15</f>
        <v>99742.698241434337</v>
      </c>
      <c r="G45" s="141">
        <f>[2]生命表!$H15</f>
        <v>0</v>
      </c>
      <c r="H45" s="141">
        <f>[2]生命表!$I15</f>
        <v>99742.698241434337</v>
      </c>
      <c r="I45" s="141">
        <f>[2]生命表!$J15</f>
        <v>8411126.4649760574</v>
      </c>
      <c r="J45" s="153">
        <f>[2]生命表!$K15</f>
        <v>84.328242701198278</v>
      </c>
    </row>
    <row r="46" spans="1:10" ht="11.1" customHeight="1">
      <c r="A46" s="150"/>
      <c r="B46" s="150">
        <v>4</v>
      </c>
      <c r="C46" s="150"/>
      <c r="D46" s="142"/>
      <c r="E46" s="156">
        <f>[2]生命表!$F16</f>
        <v>0</v>
      </c>
      <c r="F46" s="141">
        <f>[2]生命表!$G16</f>
        <v>99742.698241434337</v>
      </c>
      <c r="G46" s="141">
        <f>[2]生命表!$H16</f>
        <v>0</v>
      </c>
      <c r="H46" s="141">
        <f>[2]生命表!$I16</f>
        <v>99742.698241434337</v>
      </c>
      <c r="I46" s="141">
        <f>[2]生命表!$J16</f>
        <v>8311383.7667346234</v>
      </c>
      <c r="J46" s="153">
        <f>[2]生命表!$K16</f>
        <v>83.328242701198278</v>
      </c>
    </row>
    <row r="47" spans="1:10" ht="14.45" customHeight="1">
      <c r="A47" s="150">
        <v>5</v>
      </c>
      <c r="B47" s="150" t="s">
        <v>21</v>
      </c>
      <c r="C47" s="150">
        <v>9</v>
      </c>
      <c r="D47" s="142"/>
      <c r="E47" s="156">
        <f>[2]生命表!$F17</f>
        <v>2.7068727499120264E-4</v>
      </c>
      <c r="F47" s="141">
        <f>[2]生命表!$G17</f>
        <v>99742.698241434337</v>
      </c>
      <c r="G47" s="141">
        <f>[2]生命表!$H17</f>
        <v>26.999079187240568</v>
      </c>
      <c r="H47" s="141">
        <f>[2]生命表!$I17</f>
        <v>498645.99350920354</v>
      </c>
      <c r="I47" s="141">
        <f>[2]生命表!$J17</f>
        <v>8211641.0684931902</v>
      </c>
      <c r="J47" s="153">
        <f>[2]生命表!$K17</f>
        <v>82.328242701198292</v>
      </c>
    </row>
    <row r="48" spans="1:10" ht="11.1" customHeight="1">
      <c r="A48" s="150">
        <v>10</v>
      </c>
      <c r="B48" s="150" t="s">
        <v>21</v>
      </c>
      <c r="C48" s="150">
        <v>14</v>
      </c>
      <c r="D48" s="142"/>
      <c r="E48" s="156">
        <f>[2]生命表!$F18</f>
        <v>1.3163610515092079E-4</v>
      </c>
      <c r="F48" s="141">
        <f>[2]生命表!$G18</f>
        <v>99715.699162247096</v>
      </c>
      <c r="G48" s="141">
        <f>[2]生命表!$H18</f>
        <v>13.126186260109534</v>
      </c>
      <c r="H48" s="141">
        <f>[2]生命表!$I18</f>
        <v>498555.09193056036</v>
      </c>
      <c r="I48" s="141">
        <f>[2]生命表!$J18</f>
        <v>7712995.074983987</v>
      </c>
      <c r="J48" s="153">
        <f>[2]生命表!$K18</f>
        <v>77.349857041409265</v>
      </c>
    </row>
    <row r="49" spans="1:10" ht="11.1" customHeight="1">
      <c r="A49" s="150">
        <v>15</v>
      </c>
      <c r="B49" s="150" t="s">
        <v>21</v>
      </c>
      <c r="C49" s="150">
        <v>19</v>
      </c>
      <c r="D49" s="142"/>
      <c r="E49" s="156">
        <f>[2]生命表!$F19</f>
        <v>7.238999447425874E-4</v>
      </c>
      <c r="F49" s="141">
        <f>[2]生命表!$G19</f>
        <v>99702.572975986986</v>
      </c>
      <c r="G49" s="141">
        <f>[2]生命表!$H19</f>
        <v>72.174687068007188</v>
      </c>
      <c r="H49" s="141">
        <f>[2]生命表!$I19</f>
        <v>498354.18203958409</v>
      </c>
      <c r="I49" s="141">
        <f>[2]生命表!$J19</f>
        <v>7214439.9830534263</v>
      </c>
      <c r="J49" s="153">
        <f>[2]生命表!$K19</f>
        <v>72.359616885624391</v>
      </c>
    </row>
    <row r="50" spans="1:10" ht="11.1" customHeight="1">
      <c r="A50" s="150">
        <v>20</v>
      </c>
      <c r="B50" s="150" t="s">
        <v>21</v>
      </c>
      <c r="C50" s="150">
        <v>24</v>
      </c>
      <c r="D50" s="142"/>
      <c r="E50" s="156">
        <f>[2]生命表!$F20</f>
        <v>1.1798085665707162E-3</v>
      </c>
      <c r="F50" s="141">
        <f>[2]生命表!$G20</f>
        <v>99630.398288918979</v>
      </c>
      <c r="G50" s="141">
        <f>[2]生命表!$H20</f>
        <v>117.54479739212547</v>
      </c>
      <c r="H50" s="141">
        <f>[2]生命表!$I20</f>
        <v>497870.79258388269</v>
      </c>
      <c r="I50" s="141">
        <f>[2]生命表!$J20</f>
        <v>6716085.8010138413</v>
      </c>
      <c r="J50" s="153">
        <f>[2]生命表!$K20</f>
        <v>67.410006547778835</v>
      </c>
    </row>
    <row r="51" spans="1:10" ht="11.1" customHeight="1">
      <c r="A51" s="150">
        <v>25</v>
      </c>
      <c r="B51" s="150" t="s">
        <v>21</v>
      </c>
      <c r="C51" s="150">
        <v>29</v>
      </c>
      <c r="D51" s="142"/>
      <c r="E51" s="156">
        <f>[2]生命表!$F21</f>
        <v>1.3360859395545514E-3</v>
      </c>
      <c r="F51" s="141">
        <f>[2]生命表!$G21</f>
        <v>99512.853491526854</v>
      </c>
      <c r="G51" s="141">
        <f>[2]生命表!$H21</f>
        <v>132.95772435498657</v>
      </c>
      <c r="H51" s="141">
        <f>[2]生命表!$I21</f>
        <v>497235.30466944946</v>
      </c>
      <c r="I51" s="141">
        <f>[2]生命表!$J21</f>
        <v>6218215.0084299585</v>
      </c>
      <c r="J51" s="153">
        <f>[2]生命表!$K21</f>
        <v>62.486551136425973</v>
      </c>
    </row>
    <row r="52" spans="1:10" ht="14.45" customHeight="1">
      <c r="A52" s="150">
        <v>30</v>
      </c>
      <c r="B52" s="150" t="s">
        <v>21</v>
      </c>
      <c r="C52" s="150">
        <v>34</v>
      </c>
      <c r="D52" s="142"/>
      <c r="E52" s="156">
        <f>[2]生命表!$F22</f>
        <v>1.3485233137993495E-3</v>
      </c>
      <c r="F52" s="141">
        <f>[2]生命表!$G22</f>
        <v>99379.895767171867</v>
      </c>
      <c r="G52" s="141">
        <f>[2]生命表!$H22</f>
        <v>134.01610636497207</v>
      </c>
      <c r="H52" s="141">
        <f>[2]生命表!$I22</f>
        <v>496600.523716303</v>
      </c>
      <c r="I52" s="141">
        <f>[2]生命表!$J22</f>
        <v>5720979.7037605094</v>
      </c>
      <c r="J52" s="153">
        <f>[2]生命表!$K22</f>
        <v>57.566771021411341</v>
      </c>
    </row>
    <row r="53" spans="1:10" ht="11.1" customHeight="1">
      <c r="A53" s="150">
        <v>35</v>
      </c>
      <c r="B53" s="150" t="s">
        <v>21</v>
      </c>
      <c r="C53" s="150">
        <v>39</v>
      </c>
      <c r="D53" s="142"/>
      <c r="E53" s="156">
        <f>[2]生命表!$F23</f>
        <v>3.0849283407086352E-3</v>
      </c>
      <c r="F53" s="141">
        <f>[2]生命表!$G23</f>
        <v>99245.879660806895</v>
      </c>
      <c r="G53" s="141">
        <f>[2]生命表!$H23</f>
        <v>306.16642686417617</v>
      </c>
      <c r="H53" s="141">
        <f>[2]生命表!$I23</f>
        <v>495512.63758199109</v>
      </c>
      <c r="I53" s="141">
        <f>[2]生命表!$J23</f>
        <v>5224379.1800442068</v>
      </c>
      <c r="J53" s="153">
        <f>[2]生命表!$K23</f>
        <v>52.640766527533351</v>
      </c>
    </row>
    <row r="54" spans="1:10" ht="11.1" customHeight="1">
      <c r="A54" s="150">
        <v>40</v>
      </c>
      <c r="B54" s="150" t="s">
        <v>21</v>
      </c>
      <c r="C54" s="150">
        <v>44</v>
      </c>
      <c r="D54" s="142"/>
      <c r="E54" s="156">
        <f>[2]生命表!$F24</f>
        <v>3.7150073606736409E-3</v>
      </c>
      <c r="F54" s="141">
        <f>[2]生命表!$G24</f>
        <v>98939.713233942719</v>
      </c>
      <c r="G54" s="141">
        <f>[2]生命表!$H24</f>
        <v>367.56176292704185</v>
      </c>
      <c r="H54" s="141">
        <f>[2]生命表!$I24</f>
        <v>493855.60817838012</v>
      </c>
      <c r="I54" s="141">
        <f>[2]生命表!$J24</f>
        <v>4728866.5424622158</v>
      </c>
      <c r="J54" s="153">
        <f>[2]生命表!$K24</f>
        <v>47.795434087026528</v>
      </c>
    </row>
    <row r="55" spans="1:10" ht="11.1" customHeight="1">
      <c r="A55" s="150">
        <v>45</v>
      </c>
      <c r="B55" s="150" t="s">
        <v>21</v>
      </c>
      <c r="C55" s="150">
        <v>49</v>
      </c>
      <c r="D55" s="142"/>
      <c r="E55" s="156">
        <f>[2]生命表!$F25</f>
        <v>6.8042465704432429E-3</v>
      </c>
      <c r="F55" s="141">
        <f>[2]生命表!$G25</f>
        <v>98572.151471015677</v>
      </c>
      <c r="G55" s="141">
        <f>[2]生命表!$H25</f>
        <v>670.70922358786629</v>
      </c>
      <c r="H55" s="141">
        <f>[2]生命表!$I25</f>
        <v>491278.4388643562</v>
      </c>
      <c r="I55" s="141">
        <f>[2]生命表!$J25</f>
        <v>4235010.9342838349</v>
      </c>
      <c r="J55" s="153">
        <f>[2]生命表!$K25</f>
        <v>42.963563958823649</v>
      </c>
    </row>
    <row r="56" spans="1:10" ht="11.1" customHeight="1">
      <c r="A56" s="150">
        <v>50</v>
      </c>
      <c r="B56" s="150" t="s">
        <v>21</v>
      </c>
      <c r="C56" s="150">
        <v>54</v>
      </c>
      <c r="D56" s="142"/>
      <c r="E56" s="156">
        <f>[2]生命表!$F26</f>
        <v>8.385409567716667E-3</v>
      </c>
      <c r="F56" s="141">
        <f>[2]生命表!$G26</f>
        <v>97901.442247427811</v>
      </c>
      <c r="G56" s="141">
        <f>[2]生命表!$H26</f>
        <v>820.94369051484682</v>
      </c>
      <c r="H56" s="141">
        <f>[2]生命表!$I26</f>
        <v>487583.44303952233</v>
      </c>
      <c r="I56" s="141">
        <f>[2]生命表!$J26</f>
        <v>3743732.4954194785</v>
      </c>
      <c r="J56" s="153">
        <f>[2]生命表!$K26</f>
        <v>38.239809439761736</v>
      </c>
    </row>
    <row r="57" spans="1:10" ht="14.45" customHeight="1">
      <c r="A57" s="150">
        <v>55</v>
      </c>
      <c r="B57" s="150" t="s">
        <v>21</v>
      </c>
      <c r="C57" s="150">
        <v>59</v>
      </c>
      <c r="D57" s="142"/>
      <c r="E57" s="156">
        <f>[2]生命表!$F27</f>
        <v>1.3215678292149848E-2</v>
      </c>
      <c r="F57" s="141">
        <f>[2]生命表!$G27</f>
        <v>97080.498556912964</v>
      </c>
      <c r="G57" s="141">
        <f>[2]生命表!$H27</f>
        <v>1282.9846373696782</v>
      </c>
      <c r="H57" s="141">
        <f>[2]生命表!$I27</f>
        <v>482417.22931927233</v>
      </c>
      <c r="I57" s="141">
        <f>[2]生命表!$J27</f>
        <v>3256149.052379956</v>
      </c>
      <c r="J57" s="153">
        <f>[2]生命表!$K27</f>
        <v>33.540712097507971</v>
      </c>
    </row>
    <row r="58" spans="1:10" ht="11.1" customHeight="1">
      <c r="A58" s="150">
        <v>60</v>
      </c>
      <c r="B58" s="150" t="s">
        <v>21</v>
      </c>
      <c r="C58" s="150">
        <v>64</v>
      </c>
      <c r="D58" s="142"/>
      <c r="E58" s="156">
        <f>[2]生命表!$F28</f>
        <v>1.9645555586076804E-2</v>
      </c>
      <c r="F58" s="141">
        <f>[2]生命表!$G28</f>
        <v>95797.513919543286</v>
      </c>
      <c r="G58" s="141">
        <f>[2]生命表!$H28</f>
        <v>1881.9953847143624</v>
      </c>
      <c r="H58" s="141">
        <f>[2]生命表!$I28</f>
        <v>474619.07178869745</v>
      </c>
      <c r="I58" s="141">
        <f>[2]生命表!$J28</f>
        <v>2773731.8230606839</v>
      </c>
      <c r="J58" s="153">
        <f>[2]生命表!$K28</f>
        <v>28.954110702603792</v>
      </c>
    </row>
    <row r="59" spans="1:10" ht="11.1" customHeight="1">
      <c r="A59" s="150">
        <v>65</v>
      </c>
      <c r="B59" s="150" t="s">
        <v>21</v>
      </c>
      <c r="C59" s="150">
        <v>69</v>
      </c>
      <c r="D59" s="142"/>
      <c r="E59" s="156">
        <f>[2]生命表!$F29</f>
        <v>3.0652801245764093E-2</v>
      </c>
      <c r="F59" s="141">
        <f>[2]生命表!$G29</f>
        <v>93915.518534828923</v>
      </c>
      <c r="G59" s="141">
        <f>[2]生命表!$H29</f>
        <v>2878.7737235409877</v>
      </c>
      <c r="H59" s="141">
        <f>[2]生命表!$I29</f>
        <v>462841.6141121129</v>
      </c>
      <c r="I59" s="141">
        <f>[2]生命表!$J29</f>
        <v>2299112.7512719869</v>
      </c>
      <c r="J59" s="153">
        <f>[2]生命表!$K29</f>
        <v>24.480648003017226</v>
      </c>
    </row>
    <row r="60" spans="1:10" ht="11.1" customHeight="1">
      <c r="A60" s="150">
        <v>70</v>
      </c>
      <c r="B60" s="150" t="s">
        <v>21</v>
      </c>
      <c r="C60" s="150">
        <v>74</v>
      </c>
      <c r="D60" s="142"/>
      <c r="E60" s="156">
        <f>[2]生命表!$F30</f>
        <v>4.4733655488485589E-2</v>
      </c>
      <c r="F60" s="141">
        <f>[2]生命表!$G30</f>
        <v>91036.744811287936</v>
      </c>
      <c r="G60" s="141">
        <f>[2]生命表!$H30</f>
        <v>4072.4063791813387</v>
      </c>
      <c r="H60" s="141">
        <f>[2]生命表!$I30</f>
        <v>445920.95702706184</v>
      </c>
      <c r="I60" s="141">
        <f>[2]生命表!$J30</f>
        <v>1836271.137159874</v>
      </c>
      <c r="J60" s="153">
        <f>[2]生命表!$K30</f>
        <v>20.170659012098035</v>
      </c>
    </row>
    <row r="61" spans="1:10" ht="11.1" customHeight="1">
      <c r="A61" s="150">
        <v>75</v>
      </c>
      <c r="B61" s="150" t="s">
        <v>21</v>
      </c>
      <c r="C61" s="150">
        <v>79</v>
      </c>
      <c r="D61" s="142"/>
      <c r="E61" s="156">
        <f>[2]生命表!$F31</f>
        <v>8.1537276506706835E-2</v>
      </c>
      <c r="F61" s="141">
        <f>[2]生命表!$G31</f>
        <v>86964.338432106597</v>
      </c>
      <c r="G61" s="141">
        <f>[2]生命表!$H31</f>
        <v>7090.8353089615121</v>
      </c>
      <c r="H61" s="141">
        <f>[2]生命表!$I31</f>
        <v>418632.9645915312</v>
      </c>
      <c r="I61" s="141">
        <f>[2]生命表!$J31</f>
        <v>1390350.1801328121</v>
      </c>
      <c r="J61" s="153">
        <f>[2]生命表!$K31</f>
        <v>15.987589915586652</v>
      </c>
    </row>
    <row r="62" spans="1:10" ht="14.45" customHeight="1">
      <c r="A62" s="142">
        <v>80</v>
      </c>
      <c r="B62" s="142" t="s">
        <v>21</v>
      </c>
      <c r="C62" s="142">
        <v>84</v>
      </c>
      <c r="D62" s="142"/>
      <c r="E62" s="156">
        <f>[2]生命表!$F32</f>
        <v>0.13892685273986929</v>
      </c>
      <c r="F62" s="141">
        <f>[2]生命表!$G32</f>
        <v>79873.503123145085</v>
      </c>
      <c r="G62" s="141">
        <f>[2]生命表!$H32</f>
        <v>11096.574406206666</v>
      </c>
      <c r="H62" s="141">
        <f>[2]生命表!$I32</f>
        <v>374375.40144328761</v>
      </c>
      <c r="I62" s="141">
        <f>[2]生命表!$J32</f>
        <v>971717.21554128069</v>
      </c>
      <c r="J62" s="153">
        <f>[2]生命表!$K32</f>
        <v>12.165701735194139</v>
      </c>
    </row>
    <row r="63" spans="1:10" ht="11.1" customHeight="1">
      <c r="A63" s="142">
        <v>85</v>
      </c>
      <c r="B63" s="142" t="s">
        <v>21</v>
      </c>
      <c r="C63" s="142">
        <v>89</v>
      </c>
      <c r="D63" s="142"/>
      <c r="E63" s="156">
        <f>[2]生命表!$F33</f>
        <v>0.26712255669473939</v>
      </c>
      <c r="F63" s="141">
        <f>[2]生命表!$G33</f>
        <v>68776.928716938419</v>
      </c>
      <c r="G63" s="141">
        <f>[2]生命表!$H33</f>
        <v>18371.869040480429</v>
      </c>
      <c r="H63" s="141">
        <f>[2]生命表!$I33</f>
        <v>301308.88728841412</v>
      </c>
      <c r="I63" s="141">
        <f>[2]生命表!$J33</f>
        <v>597341.81409799308</v>
      </c>
      <c r="J63" s="153">
        <f>[2]生命表!$K33</f>
        <v>8.6852062928898928</v>
      </c>
    </row>
    <row r="64" spans="1:10" ht="11.1" customHeight="1">
      <c r="A64" s="142">
        <v>90</v>
      </c>
      <c r="B64" s="142" t="s">
        <v>21</v>
      </c>
      <c r="C64" s="142">
        <v>94</v>
      </c>
      <c r="D64" s="142"/>
      <c r="E64" s="156">
        <f>[2]生命表!$F34</f>
        <v>0.46403328426781765</v>
      </c>
      <c r="F64" s="141">
        <f>[2]生命表!$G34</f>
        <v>50405.05967645799</v>
      </c>
      <c r="G64" s="141">
        <f>[2]生命表!$H34</f>
        <v>23389.625385382144</v>
      </c>
      <c r="H64" s="141">
        <f>[2]生命表!$I34</f>
        <v>194512.35061771487</v>
      </c>
      <c r="I64" s="141">
        <f>[2]生命表!$J34</f>
        <v>296032.92680957902</v>
      </c>
      <c r="J64" s="153">
        <f>[2]生命表!$K34</f>
        <v>5.8730795818865609</v>
      </c>
    </row>
    <row r="65" spans="1:10" ht="11.1" customHeight="1">
      <c r="A65" s="150">
        <v>95</v>
      </c>
      <c r="B65" s="150" t="s">
        <v>35</v>
      </c>
      <c r="C65" s="150">
        <v>99</v>
      </c>
      <c r="D65" s="154"/>
      <c r="E65" s="156">
        <f>[2]生命表!$F35</f>
        <v>0.70912506521651331</v>
      </c>
      <c r="F65" s="141">
        <f>[2]生命表!$G35</f>
        <v>27015.434291075846</v>
      </c>
      <c r="G65" s="141">
        <f>[2]生命表!$H35</f>
        <v>19157.321603511591</v>
      </c>
      <c r="H65" s="141">
        <f>[2]生命表!$I35</f>
        <v>83552.181448337156</v>
      </c>
      <c r="I65" s="141">
        <f>[2]生命表!$J35</f>
        <v>101520.57619186415</v>
      </c>
      <c r="J65" s="153">
        <f>[2]生命表!$K35</f>
        <v>3.7578731882685297</v>
      </c>
    </row>
    <row r="66" spans="1:10" ht="11.1" customHeight="1">
      <c r="A66" s="157">
        <v>100</v>
      </c>
      <c r="B66" s="158" t="s">
        <v>8</v>
      </c>
      <c r="C66" s="158" t="s">
        <v>9</v>
      </c>
      <c r="D66" s="159" t="s">
        <v>10</v>
      </c>
      <c r="E66" s="156">
        <f>[2]生命表!$F36</f>
        <v>1</v>
      </c>
      <c r="F66" s="141">
        <f>[2]生命表!$G36</f>
        <v>7858.1126875642567</v>
      </c>
      <c r="G66" s="141">
        <f>[2]生命表!$H36</f>
        <v>7858.1126875642567</v>
      </c>
      <c r="H66" s="141">
        <f>[2]生命表!$I36</f>
        <v>17968.394743526991</v>
      </c>
      <c r="I66" s="141">
        <f>[2]生命表!$J36</f>
        <v>17968.394743526991</v>
      </c>
      <c r="J66" s="153">
        <f>[2]生命表!$K36</f>
        <v>2.2866043613707165</v>
      </c>
    </row>
    <row r="67" spans="1:10" ht="10.5" customHeight="1">
      <c r="A67" s="160"/>
      <c r="B67" s="160"/>
      <c r="C67" s="160"/>
      <c r="D67" s="160"/>
      <c r="E67" s="188"/>
      <c r="F67" s="188"/>
      <c r="G67" s="188"/>
      <c r="H67" s="188"/>
      <c r="I67" s="188"/>
      <c r="J67" s="188"/>
    </row>
  </sheetData>
  <mergeCells count="4">
    <mergeCell ref="A3:D4"/>
    <mergeCell ref="H3:I3"/>
    <mergeCell ref="E5:J5"/>
    <mergeCell ref="E36:J36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　平均余命の推移</vt:lpstr>
      <vt:lpstr>2　年次別全国・北海道・札幌市平均寿命</vt:lpstr>
      <vt:lpstr>3　年次別特定年齢までの生存割合</vt:lpstr>
      <vt:lpstr>4　特定死因除去の延び</vt:lpstr>
      <vt:lpstr>5　区別平均寿命</vt:lpstr>
      <vt:lpstr>6 生命表</vt:lpstr>
      <vt:lpstr>'1　平均余命の推移'!Print_Area</vt:lpstr>
      <vt:lpstr>'2　年次別全国・北海道・札幌市平均寿命'!Print_Area</vt:lpstr>
      <vt:lpstr>'3　年次別特定年齢までの生存割合'!Print_Area</vt:lpstr>
      <vt:lpstr>'4　特定死因除去の延び'!Print_Area</vt:lpstr>
      <vt:lpstr>'5　区別平均寿命'!Print_Area</vt:lpstr>
      <vt:lpstr>'6 生命表'!Print_Area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2021-11-16T04:39:06Z</dcterms:created>
  <dcterms:modified xsi:type="dcterms:W3CDTF">2021-11-16T04:39:26Z</dcterms:modified>
</cp:coreProperties>
</file>