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データ移行用フォルダ\坂上\"/>
    </mc:Choice>
  </mc:AlternateContent>
  <xr:revisionPtr revIDLastSave="0" documentId="13_ncr:1_{413F9F0D-1FC9-4792-B62D-DE0BA802655B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入力シート" sheetId="1" r:id="rId1"/>
    <sheet name="【以下職種別計算結果シート】→" sheetId="2" r:id="rId2"/>
    <sheet name="医師" sheetId="3" r:id="rId3"/>
    <sheet name="歯科医師" sheetId="4" r:id="rId4"/>
    <sheet name="看護師" sheetId="5" r:id="rId5"/>
    <sheet name="薬剤師" sheetId="6" r:id="rId6"/>
    <sheet name="看護補助者" sheetId="7" r:id="rId7"/>
    <sheet name="栄養士" sheetId="8" r:id="rId8"/>
  </sheets>
  <externalReferences>
    <externalReference r:id="rId9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03PD4hKGQpKQzQI0aYQMO88CqtY9fccVYVR4sUTEiGU="/>
    </ext>
  </extLst>
</workbook>
</file>

<file path=xl/calcChain.xml><?xml version="1.0" encoding="utf-8"?>
<calcChain xmlns="http://schemas.openxmlformats.org/spreadsheetml/2006/main">
  <c r="Q15" i="8" l="1"/>
  <c r="Q15" i="7"/>
  <c r="S31" i="6"/>
  <c r="S25" i="6"/>
  <c r="Q15" i="6"/>
  <c r="S45" i="5"/>
  <c r="S36" i="5"/>
  <c r="S28" i="5"/>
  <c r="Q15" i="5"/>
  <c r="S27" i="4"/>
  <c r="S23" i="4"/>
  <c r="Q15" i="4"/>
  <c r="S33" i="3"/>
  <c r="S29" i="3"/>
  <c r="S24" i="3"/>
  <c r="Q15" i="3"/>
  <c r="Q7" i="3"/>
  <c r="H26" i="1"/>
  <c r="Q14" i="8" s="1"/>
  <c r="H25" i="1"/>
  <c r="Q13" i="8" s="1"/>
  <c r="H24" i="1"/>
  <c r="Q12" i="4" s="1"/>
  <c r="H19" i="1"/>
  <c r="Q10" i="7" s="1"/>
  <c r="H18" i="1"/>
  <c r="Q9" i="7" s="1"/>
  <c r="H17" i="1"/>
  <c r="Q8" i="6" s="1"/>
  <c r="H16" i="1"/>
  <c r="Q7" i="7" s="1"/>
  <c r="H15" i="1"/>
  <c r="Q6" i="8" s="1"/>
  <c r="H14" i="1"/>
  <c r="Q5" i="8" s="1"/>
  <c r="H13" i="1"/>
  <c r="Q4" i="8" s="1"/>
  <c r="Q6" i="6" l="1"/>
  <c r="Q7" i="5"/>
  <c r="Q6" i="3"/>
  <c r="Q7" i="6"/>
  <c r="Q6" i="5"/>
  <c r="Q6" i="7"/>
  <c r="Q7" i="4"/>
  <c r="Q8" i="3"/>
  <c r="Q9" i="3"/>
  <c r="Q10" i="3"/>
  <c r="Q12" i="3"/>
  <c r="Q4" i="4"/>
  <c r="Q13" i="4"/>
  <c r="Q4" i="3"/>
  <c r="Q13" i="3"/>
  <c r="Q5" i="4"/>
  <c r="Q14" i="4"/>
  <c r="Q5" i="3"/>
  <c r="Q14" i="3"/>
  <c r="Q6" i="4"/>
  <c r="Q8" i="5"/>
  <c r="Q9" i="6"/>
  <c r="Q12" i="7"/>
  <c r="Q7" i="8"/>
  <c r="Q9" i="5"/>
  <c r="Q10" i="6"/>
  <c r="Q4" i="7"/>
  <c r="Q13" i="7"/>
  <c r="Q8" i="8"/>
  <c r="Q8" i="4"/>
  <c r="Q10" i="5"/>
  <c r="Q12" i="6"/>
  <c r="Q5" i="7"/>
  <c r="S20" i="7" s="1"/>
  <c r="Q14" i="7"/>
  <c r="Q9" i="8"/>
  <c r="Q9" i="4"/>
  <c r="Q12" i="5"/>
  <c r="Q4" i="6"/>
  <c r="Q13" i="6"/>
  <c r="Q10" i="8"/>
  <c r="Q10" i="4"/>
  <c r="S19" i="4" s="1"/>
  <c r="Q4" i="5"/>
  <c r="Q13" i="5"/>
  <c r="Q5" i="6"/>
  <c r="Q14" i="6"/>
  <c r="Q12" i="8"/>
  <c r="Q5" i="5"/>
  <c r="Q14" i="5"/>
  <c r="Q8" i="7"/>
  <c r="S25" i="5" l="1"/>
  <c r="S20" i="3"/>
  <c r="S20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ID#AAACFhY_F4c
作成者    (2026-08-13 02:22:50)
③保健所に毎月報告している在院患者延数の合計（令和６年４月～令和７年３月）を入力する。</t>
        </r>
      </text>
    </comment>
    <comment ref="X1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ID#AAACFhY_F4s
作成者    (2026-08-13 02:22:50)
①該当年度の日数を入力する（令和６年度の場合は「365」）。</t>
        </r>
      </text>
    </comment>
    <comment ref="E23" authorId="0" shapeId="0" xr:uid="{00000000-0006-0000-0000-000006000000}">
      <text>
        <r>
          <rPr>
            <sz val="11"/>
            <color theme="1"/>
            <rFont val="Calibri"/>
            <scheme val="minor"/>
          </rPr>
          <t>======
ID#AAACFhY_F4g
作成者    (2026-08-13 02:22:50)
④保健所に毎月報告している外来患者延数の合計（令和６年４月～令和７年３月）を入力する。</t>
        </r>
      </text>
    </comment>
    <comment ref="X24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ID#AAACFhY_F4w
作成者    (2026-08-13 02:22:50)
②該当年度の外来診療を行った日数を入力する。</t>
        </r>
      </text>
    </comment>
    <comment ref="E32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ID#AAACFhY_F4k
作成者    (2026-08-13 02:22:50)
⑤外来患者に係る一日平均取扱処方箋数（令和６年４月～令和７年３月）を入力する。</t>
        </r>
      </text>
    </comment>
    <comment ref="B34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ID#AAACFhY_F4o
作成者    (2026-08-13 02:22:50)
⑥該当する項目にチェック（○）を入れる。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u3hxrWwV2h6WwRZenEnMUh9Gf8Q=="/>
    </ext>
  </extLst>
</comments>
</file>

<file path=xl/sharedStrings.xml><?xml version="1.0" encoding="utf-8"?>
<sst xmlns="http://schemas.openxmlformats.org/spreadsheetml/2006/main" count="436" uniqueCount="127">
  <si>
    <t>【再掲】</t>
  </si>
  <si>
    <t xml:space="preserve">  (1) 一日平均入院患者数</t>
  </si>
  <si>
    <t>１　入院患者数</t>
  </si>
  <si>
    <t>Ａ：一般病床（歯科関係入院分を除く）</t>
  </si>
  <si>
    <t>一日平均
入院患者数</t>
  </si>
  <si>
    <t>一般病床</t>
  </si>
  <si>
    <t>人</t>
  </si>
  <si>
    <t>Ｂ：療養病床</t>
  </si>
  <si>
    <t>Ｃ：精神病床</t>
  </si>
  <si>
    <t>日</t>
  </si>
  <si>
    <t>療養病床</t>
  </si>
  <si>
    <t>Ｄ：結核病床</t>
  </si>
  <si>
    <t>精神病床</t>
  </si>
  <si>
    <t>Ｅ：感染症病床</t>
  </si>
  <si>
    <t>結核病床</t>
  </si>
  <si>
    <t>Ｆ：入院している新生児</t>
  </si>
  <si>
    <t>感染症病床</t>
  </si>
  <si>
    <t>Ｇ：歯科病床（歯科，矯正歯科，小児歯科及び歯科口腔外科）</t>
  </si>
  <si>
    <t>新生児</t>
  </si>
  <si>
    <t xml:space="preserve">  (2) 一日平均外来患者数 等</t>
  </si>
  <si>
    <t>歯科病床</t>
  </si>
  <si>
    <r>
      <rPr>
        <sz val="10"/>
        <color theme="1"/>
        <rFont val="MS PMincho"/>
        <family val="1"/>
        <charset val="128"/>
      </rPr>
      <t>ａ：外来患者数</t>
    </r>
    <r>
      <rPr>
        <sz val="10"/>
        <color theme="1"/>
        <rFont val="ＭＳ Ｐ明朝"/>
        <family val="1"/>
        <charset val="128"/>
      </rPr>
      <t>（精神科，耳鼻いんこう科，眼科及び歯科関係を除く）</t>
    </r>
  </si>
  <si>
    <t>ｂ：精神科，耳鼻いんこう科又は眼科外来患者数</t>
  </si>
  <si>
    <r>
      <rPr>
        <sz val="10"/>
        <color theme="1"/>
        <rFont val="MS PMincho"/>
        <family val="1"/>
        <charset val="128"/>
      </rPr>
      <t>ａ：外来患者数</t>
    </r>
    <r>
      <rPr>
        <sz val="10"/>
        <color theme="1"/>
        <rFont val="ＭＳ Ｐ明朝"/>
        <family val="1"/>
        <charset val="128"/>
      </rPr>
      <t>（精神科，耳鼻いんこう科，眼科及び歯科関係を除く）</t>
    </r>
  </si>
  <si>
    <t>ｃ：歯科関係外来患者数</t>
  </si>
  <si>
    <r>
      <rPr>
        <sz val="10"/>
        <color theme="1"/>
        <rFont val="MS PMincho"/>
        <family val="1"/>
        <charset val="128"/>
      </rPr>
      <t>ａ：外来患者数</t>
    </r>
    <r>
      <rPr>
        <sz val="10"/>
        <color theme="1"/>
        <rFont val="ＭＳ Ｐ明朝"/>
        <family val="1"/>
        <charset val="128"/>
      </rPr>
      <t>（精神科，耳鼻いんこう科，眼科及び歯科関係を除く）</t>
    </r>
  </si>
  <si>
    <t>２　外来患者数</t>
  </si>
  <si>
    <t>ｄ：外来患者に係る取扱処方せん数</t>
  </si>
  <si>
    <t>一日平均
外来患者数</t>
  </si>
  <si>
    <t>○　医　師 （最終結果がそのまま標準員数となるが，[　　　]の計算結果が０以下の場合は，</t>
  </si>
  <si>
    <t>下を除く科</t>
  </si>
  <si>
    <t>　[　　　]の計算結果は０とする）</t>
  </si>
  <si>
    <t>○　看護師 （入院分の合計及び外来分をそれぞれ小数点第１位を切り上げ整数とし，最終結果</t>
  </si>
  <si>
    <t>　①　通常の場合</t>
  </si>
  <si>
    <t>　　　　　　　　 は入院分と外来分を足した整数）</t>
  </si>
  <si>
    <t>精神科・耳鼻咽喉科・眼科</t>
  </si>
  <si>
    <t>［Ａ＋Ｄ＋Ｅ＋</t>
  </si>
  <si>
    <t>Ｂ</t>
  </si>
  <si>
    <t>＋</t>
  </si>
  <si>
    <t>Ｃ</t>
  </si>
  <si>
    <t>○　歯科医師（各計算結果は小数点第１位を切り上げ整数とし，[　　]の計算結果が０以下の場合は，０とする。）</t>
  </si>
  <si>
    <t>ａ</t>
  </si>
  <si>
    <t>ｂ</t>
  </si>
  <si>
    <t>－</t>
  </si>
  <si>
    <t>５２］÷１６＋３</t>
  </si>
  <si>
    <t>歯科</t>
  </si>
  <si>
    <t>＝</t>
  </si>
  <si>
    <t>入院分　</t>
  </si>
  <si>
    <t>Ａ＋Ｆ＋Ｇ</t>
  </si>
  <si>
    <t>Ｅ</t>
  </si>
  <si>
    <r>
      <rPr>
        <sz val="10"/>
        <color theme="1"/>
        <rFont val="MS PMincho"/>
        <family val="1"/>
        <charset val="128"/>
      </rPr>
      <t>Ｂ</t>
    </r>
    <r>
      <rPr>
        <sz val="8"/>
        <color theme="1"/>
        <rFont val="ＭＳ Ｐ明朝"/>
        <family val="1"/>
        <charset val="128"/>
      </rPr>
      <t>（※）</t>
    </r>
  </si>
  <si>
    <t>Ｄ</t>
  </si>
  <si>
    <t>Ｘ</t>
  </si>
  <si>
    <t>Ｇ</t>
  </si>
  <si>
    <t>３</t>
  </si>
  <si>
    <t>ｃ</t>
  </si>
  <si>
    <t>Ｙ</t>
  </si>
  <si>
    <t>４</t>
  </si>
  <si>
    <t>３　取扱処方箋数</t>
  </si>
  <si>
    <t>外来分　</t>
  </si>
  <si>
    <t>ａ＋ｂ＋ｃ</t>
  </si>
  <si>
    <t>２．５</t>
  </si>
  <si>
    <t>５</t>
  </si>
  <si>
    <t>１６</t>
  </si>
  <si>
    <t>２０</t>
  </si>
  <si>
    <t>外来患者に係る一日平均
取扱処方箋数</t>
  </si>
  <si>
    <t>　②　特定機能病院　　</t>
  </si>
  <si>
    <t>３０</t>
  </si>
  <si>
    <t>［Ａ＋Ｂ＋Ｃ＋Ｄ＋Ｅ</t>
  </si>
  <si>
    <t>ａ＋ｂ</t>
  </si>
  <si>
    <t>］÷ ８</t>
  </si>
  <si>
    <t>（※）平成30年6月30日までの間に，特定介護療養型医療施設等の</t>
  </si>
  <si>
    <t>※</t>
  </si>
  <si>
    <t>　③　大学附属病院（②特定機能病院を除く。）及び１００床以上の病床を有し，内科・外科・産婦人科・
　　眼科・耳鼻いんこう科を含み精神病床を有する病院</t>
  </si>
  <si>
    <t>４　チェック項目</t>
  </si>
  <si>
    <t>［Ａ＋Ｃ＋Ｄ＋Ｅ＋</t>
  </si>
  <si>
    <t>　②　特定機能病院</t>
  </si>
  <si>
    <t>８</t>
  </si>
  <si>
    <t>・特定機能病院　→</t>
  </si>
  <si>
    <t>Ａ＋Ｂ＋Ｃ＋Ｄ＋Ｅ＋Ｆ＋Ｇ</t>
  </si>
  <si>
    <t>　③　歯科専門の病院</t>
  </si>
  <si>
    <t>２</t>
  </si>
  <si>
    <t>（該当する場合は〇）</t>
  </si>
  <si>
    <t>［</t>
  </si>
  <si>
    <t>・歯科専門の病院　→</t>
  </si>
  <si>
    <t>Ｇ－５２</t>
  </si>
  <si>
    <t>　④　療養病床の全病床に占める割合が50％を超える病院</t>
  </si>
  <si>
    <t>］＋</t>
  </si>
  <si>
    <t>○</t>
  </si>
  <si>
    <t>・大学附属病院（特定機能病院を除く。）及び１００床以上の病床を有し，内科・外科・産婦人科・</t>
  </si>
  <si>
    <t>３６］÷１６＋２</t>
  </si>
  <si>
    <t xml:space="preserve"> 眼科・耳鼻いんこう科を含み精神病床を有する病院　→</t>
  </si>
  <si>
    <t>・療養病床の全病床に占める割合が50％超の病院 →</t>
  </si>
  <si>
    <t>・計算シートの看護師①で(※)に該当する病院　 →</t>
  </si>
  <si>
    <t>.</t>
  </si>
  <si>
    <r>
      <rPr>
        <sz val="10"/>
        <color theme="1"/>
        <rFont val="MS PMincho"/>
        <family val="1"/>
        <charset val="128"/>
      </rPr>
      <t>ａ：外来患者数</t>
    </r>
    <r>
      <rPr>
        <sz val="10"/>
        <color theme="1"/>
        <rFont val="ＭＳ Ｐ明朝"/>
        <family val="1"/>
        <charset val="128"/>
      </rPr>
      <t>（精神科，耳鼻いんこう科，眼科及び歯科関係を除く）</t>
    </r>
  </si>
  <si>
    <t>○　薬剤師 （最終結果は小数点第１位を切り上げ整数とする）</t>
  </si>
  <si>
    <t>Ａ＋Ｇ</t>
  </si>
  <si>
    <t>ｄ</t>
  </si>
  <si>
    <t>７０</t>
  </si>
  <si>
    <t>１５０</t>
  </si>
  <si>
    <t>７５</t>
  </si>
  <si>
    <t>必要数</t>
  </si>
  <si>
    <t>Ａ＋Ｂ＋Ｃ＋Ｄ＋Ｅ＋Ｇ</t>
  </si>
  <si>
    <t>標準員数</t>
  </si>
  <si>
    <t>調剤数</t>
  </si>
  <si>
    <t>８０</t>
  </si>
  <si>
    <r>
      <rPr>
        <sz val="10"/>
        <color theme="1"/>
        <rFont val="MS PMincho"/>
        <family val="1"/>
        <charset val="128"/>
      </rPr>
      <t>ａ：外来患者数</t>
    </r>
    <r>
      <rPr>
        <sz val="10"/>
        <color theme="1"/>
        <rFont val="ＭＳ Ｐ明朝"/>
        <family val="1"/>
        <charset val="128"/>
      </rPr>
      <t>（精神科，耳鼻いんこう科，眼科及び歯科関係を除く）</t>
    </r>
  </si>
  <si>
    <t>○　看護補助者（最終結果は小数点第１位を切り上げ整数とする）</t>
  </si>
  <si>
    <t>　    療養病床を有する病院</t>
  </si>
  <si>
    <r>
      <rPr>
        <sz val="10"/>
        <color theme="1"/>
        <rFont val="MS PMincho"/>
        <family val="1"/>
        <charset val="128"/>
      </rPr>
      <t>ａ：外来患者数</t>
    </r>
    <r>
      <rPr>
        <sz val="10"/>
        <color theme="1"/>
        <rFont val="ＭＳ Ｐ明朝"/>
        <family val="1"/>
        <charset val="128"/>
      </rPr>
      <t>（精神科，耳鼻いんこう科，眼科及び歯科関係を除く）</t>
    </r>
  </si>
  <si>
    <t>○　栄養士</t>
  </si>
  <si>
    <t>１００床以上の病院に１人</t>
  </si>
  <si>
    <t>１人以上の管理栄養士がいること</t>
  </si>
  <si>
    <t>【使用方法】</t>
  </si>
  <si>
    <t>①欄外の該当年度の日数を入力する。</t>
  </si>
  <si>
    <t>②欄外の該当年度の外来診療を行った日数を入力する。</t>
  </si>
  <si>
    <t>⑤外来患者に係る一日平均取扱処方箋数を入力する。</t>
  </si>
  <si>
    <t>⑥該当する項目にチェック（○）を入れる。</t>
  </si>
  <si>
    <t>⑦各職種のシートに標準数の計算結果が出る。</t>
  </si>
  <si>
    <r>
      <rPr>
        <sz val="11"/>
        <color rgb="FF000000"/>
        <rFont val="Segoe UI Symbol"/>
        <family val="1"/>
      </rPr>
      <t>③</t>
    </r>
    <r>
      <rPr>
        <sz val="11"/>
        <color rgb="FF000000"/>
        <rFont val="ＭＳ ゴシック"/>
        <family val="3"/>
        <charset val="128"/>
      </rPr>
      <t>保健所に毎月報告している在院患者延数の合計（令和７年４月～令和８年３月）</t>
    </r>
    <r>
      <rPr>
        <sz val="11"/>
        <color rgb="FF000000"/>
        <rFont val="游ゴシック"/>
        <family val="2"/>
        <charset val="128"/>
      </rPr>
      <t>を入力する。</t>
    </r>
    <phoneticPr fontId="13"/>
  </si>
  <si>
    <r>
      <rPr>
        <sz val="11"/>
        <color rgb="FF000000"/>
        <rFont val="Segoe UI Symbol"/>
        <family val="1"/>
      </rPr>
      <t>④</t>
    </r>
    <r>
      <rPr>
        <sz val="11"/>
        <color rgb="FF000000"/>
        <rFont val="ＭＳ ゴシック"/>
        <family val="3"/>
        <charset val="128"/>
      </rPr>
      <t>保健所に毎月報告している外来患者延数の合計（令和７年４月～令和８年３月）を入力する。</t>
    </r>
    <phoneticPr fontId="13"/>
  </si>
  <si>
    <t>令和７年度
在院患者延数</t>
    <phoneticPr fontId="13"/>
  </si>
  <si>
    <t>令和７年度
外来患者延数</t>
    <phoneticPr fontId="13"/>
  </si>
  <si>
    <t>令和７年度
外来診療日数</t>
    <phoneticPr fontId="13"/>
  </si>
  <si>
    <t>令和７年度
日数</t>
    <phoneticPr fontId="13"/>
  </si>
  <si>
    <t>届出をした病院については，令和7年3月31日まで入院分Ｂの分母を４から６にする。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</si>
</sst>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&quot;人&quot;"/>
    <numFmt numFmtId="177" formatCode="#,##0&quot;人&quot;"/>
    <numFmt numFmtId="178" formatCode="#,##0&quot;枚&quot;"/>
    <numFmt numFmtId="179" formatCode="0.0"/>
  </numFmts>
  <fonts count="19">
    <font>
      <sz val="11"/>
      <color theme="1"/>
      <name val="Calibri"/>
      <scheme val="minor"/>
    </font>
    <font>
      <sz val="10"/>
      <color theme="1"/>
      <name val="MS PMincho"/>
      <family val="1"/>
      <charset val="128"/>
    </font>
    <font>
      <sz val="10"/>
      <color theme="1"/>
      <name val="MS PGothic"/>
      <family val="3"/>
      <charset val="128"/>
    </font>
    <font>
      <sz val="11"/>
      <color theme="1"/>
      <name val="MS PMincho"/>
      <family val="1"/>
      <charset val="128"/>
    </font>
    <font>
      <sz val="11"/>
      <name val="Calibri"/>
    </font>
    <font>
      <sz val="11"/>
      <color theme="1"/>
      <name val="游ゴシック"/>
      <family val="3"/>
      <charset val="128"/>
    </font>
    <font>
      <sz val="11"/>
      <color theme="1"/>
      <name val="Calibri"/>
      <scheme val="minor"/>
    </font>
    <font>
      <u/>
      <sz val="10"/>
      <color theme="1"/>
      <name val="MS PMincho"/>
      <family val="1"/>
      <charset val="128"/>
    </font>
    <font>
      <u/>
      <sz val="10"/>
      <color theme="1"/>
      <name val="MS PMincho"/>
      <family val="1"/>
      <charset val="128"/>
    </font>
    <font>
      <sz val="8"/>
      <color theme="1"/>
      <name val="MS PMincho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rgb="FF000000"/>
      <name val="Arial"/>
      <family val="2"/>
    </font>
    <font>
      <sz val="6"/>
      <name val="Calibri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color rgb="FF000000"/>
      <name val="Segoe UI Symbol"/>
      <family val="1"/>
    </font>
    <font>
      <sz val="11"/>
      <color rgb="FF000000"/>
      <name val="游ゴシック"/>
      <family val="2"/>
      <charset val="128"/>
    </font>
    <font>
      <sz val="11"/>
      <color rgb="FF000000"/>
      <name val="Arial"/>
      <family val="1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vertical="center"/>
    </xf>
    <xf numFmtId="0" fontId="5" fillId="0" borderId="12" xfId="0" applyFont="1" applyBorder="1"/>
    <xf numFmtId="0" fontId="6" fillId="0" borderId="0" xfId="0" applyFont="1"/>
    <xf numFmtId="49" fontId="1" fillId="0" borderId="5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178" fontId="3" fillId="0" borderId="0" xfId="0" applyNumberFormat="1" applyFont="1"/>
    <xf numFmtId="178" fontId="3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1" fillId="0" borderId="4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77" fontId="3" fillId="2" borderId="7" xfId="0" applyNumberFormat="1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176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76" fontId="3" fillId="0" borderId="2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178" fontId="3" fillId="2" borderId="7" xfId="0" applyNumberFormat="1" applyFont="1" applyFill="1" applyBorder="1" applyAlignment="1">
      <alignment horizontal="center"/>
    </xf>
    <xf numFmtId="0" fontId="1" fillId="0" borderId="34" xfId="0" applyFont="1" applyBorder="1" applyAlignment="1">
      <alignment horizontal="right" vertical="center"/>
    </xf>
    <xf numFmtId="0" fontId="4" fillId="0" borderId="35" xfId="0" applyFont="1" applyBorder="1"/>
    <xf numFmtId="0" fontId="4" fillId="0" borderId="36" xfId="0" applyFont="1" applyBorder="1"/>
    <xf numFmtId="0" fontId="4" fillId="0" borderId="37" xfId="0" applyFont="1" applyBorder="1"/>
    <xf numFmtId="0" fontId="1" fillId="0" borderId="0" xfId="0" applyFont="1" applyAlignment="1">
      <alignment horizontal="right" vertical="center"/>
    </xf>
    <xf numFmtId="0" fontId="4" fillId="0" borderId="23" xfId="0" applyFont="1" applyBorder="1"/>
    <xf numFmtId="0" fontId="1" fillId="0" borderId="25" xfId="0" applyFont="1" applyBorder="1" applyAlignment="1">
      <alignment horizontal="center" vertical="center"/>
    </xf>
    <xf numFmtId="0" fontId="4" fillId="0" borderId="25" xfId="0" applyFont="1" applyBorder="1"/>
    <xf numFmtId="0" fontId="1" fillId="0" borderId="27" xfId="0" applyFont="1" applyBorder="1" applyAlignment="1">
      <alignment horizontal="center" vertical="center"/>
    </xf>
    <xf numFmtId="0" fontId="4" fillId="0" borderId="27" xfId="0" applyFont="1" applyBorder="1"/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76" fontId="1" fillId="0" borderId="6" xfId="0" applyNumberFormat="1" applyFont="1" applyBorder="1" applyAlignment="1">
      <alignment vertical="center"/>
    </xf>
    <xf numFmtId="0" fontId="4" fillId="0" borderId="8" xfId="0" applyFont="1" applyBorder="1"/>
    <xf numFmtId="179" fontId="1" fillId="0" borderId="34" xfId="0" applyNumberFormat="1" applyFont="1" applyBorder="1" applyAlignment="1">
      <alignment horizontal="right" vertical="center"/>
    </xf>
    <xf numFmtId="178" fontId="3" fillId="0" borderId="6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4" fillId="0" borderId="29" xfId="0" applyFont="1" applyBorder="1"/>
    <xf numFmtId="0" fontId="1" fillId="0" borderId="27" xfId="0" applyFont="1" applyBorder="1" applyAlignment="1">
      <alignment horizontal="left" vertical="center"/>
    </xf>
    <xf numFmtId="49" fontId="1" fillId="0" borderId="31" xfId="0" applyNumberFormat="1" applyFont="1" applyBorder="1" applyAlignment="1">
      <alignment horizontal="center" vertical="center"/>
    </xf>
    <xf numFmtId="0" fontId="4" fillId="0" borderId="32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" fillId="0" borderId="30" xfId="0" applyFont="1" applyBorder="1" applyAlignment="1">
      <alignment horizontal="center" vertical="center"/>
    </xf>
    <xf numFmtId="0" fontId="4" fillId="0" borderId="30" xfId="0" applyFont="1" applyBorder="1"/>
    <xf numFmtId="49" fontId="1" fillId="0" borderId="0" xfId="0" applyNumberFormat="1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4" fillId="0" borderId="2" xfId="0" applyFont="1" applyBorder="1"/>
    <xf numFmtId="0" fontId="4" fillId="0" borderId="20" xfId="0" applyFont="1" applyBorder="1"/>
    <xf numFmtId="0" fontId="4" fillId="0" borderId="17" xfId="0" applyFont="1" applyBorder="1"/>
    <xf numFmtId="0" fontId="1" fillId="0" borderId="38" xfId="0" applyFont="1" applyBorder="1" applyAlignment="1">
      <alignment horizontal="right" vertical="center"/>
    </xf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12" fillId="0" borderId="0" xfId="0" applyFont="1" applyAlignment="1">
      <alignment horizontal="left" vertical="center" readingOrder="1"/>
    </xf>
    <xf numFmtId="0" fontId="17" fillId="0" borderId="0" xfId="0" applyFont="1" applyAlignment="1"/>
    <xf numFmtId="0" fontId="18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left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161;&#28310;&#25968;&#35336;&#31639;&#12471;&#12540;&#12488;&#65288;&#20140;&#37117;&#24066;&#21442;&#32771;&#65289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シート"/>
      <sheetName val="【以下職種別計算結果シート】→"/>
      <sheetName val="医師"/>
      <sheetName val="歯科医師"/>
      <sheetName val="看護師"/>
      <sheetName val="薬剤師"/>
      <sheetName val="看護補助者"/>
      <sheetName val="栄養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1001"/>
  <sheetViews>
    <sheetView topLeftCell="A25" workbookViewId="0">
      <selection activeCell="Y39" sqref="Y39"/>
    </sheetView>
  </sheetViews>
  <sheetFormatPr defaultColWidth="14.42578125" defaultRowHeight="15" customHeight="1"/>
  <cols>
    <col min="1" max="10" width="4.5703125" customWidth="1"/>
    <col min="11" max="11" width="11.5703125" customWidth="1"/>
    <col min="12" max="25" width="4.5703125" customWidth="1"/>
    <col min="26" max="26" width="8.7109375" customWidth="1"/>
  </cols>
  <sheetData>
    <row r="1" spans="2:25" ht="18.75" customHeight="1">
      <c r="B1" s="102" t="s">
        <v>114</v>
      </c>
    </row>
    <row r="2" spans="2:25" ht="18.75" customHeight="1">
      <c r="C2" s="100" t="s">
        <v>115</v>
      </c>
    </row>
    <row r="3" spans="2:25" ht="18.75" customHeight="1">
      <c r="C3" s="100" t="s">
        <v>116</v>
      </c>
    </row>
    <row r="4" spans="2:25" ht="18.75" customHeight="1">
      <c r="C4" s="101" t="s">
        <v>120</v>
      </c>
    </row>
    <row r="5" spans="2:25" ht="18.75" customHeight="1">
      <c r="C5" s="103" t="s">
        <v>121</v>
      </c>
    </row>
    <row r="6" spans="2:25" ht="18.75" customHeight="1">
      <c r="C6" s="100" t="s">
        <v>117</v>
      </c>
    </row>
    <row r="7" spans="2:25" ht="18.75" customHeight="1">
      <c r="C7" s="100" t="s">
        <v>118</v>
      </c>
    </row>
    <row r="8" spans="2:25" ht="18.75" customHeight="1">
      <c r="C8" s="100" t="s">
        <v>119</v>
      </c>
    </row>
    <row r="9" spans="2:25" ht="18.75" customHeight="1">
      <c r="C9" s="100"/>
    </row>
    <row r="10" spans="2:25" ht="18.75" customHeight="1">
      <c r="B10" s="52" t="s">
        <v>2</v>
      </c>
      <c r="C10" s="53"/>
      <c r="D10" s="5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2:25" ht="6" customHeight="1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2:25" ht="39.75" customHeight="1" thickBot="1">
      <c r="B12" s="5"/>
      <c r="C12" s="9"/>
      <c r="D12" s="9"/>
      <c r="E12" s="54" t="s">
        <v>122</v>
      </c>
      <c r="F12" s="53"/>
      <c r="G12" s="53"/>
      <c r="H12" s="54" t="s">
        <v>4</v>
      </c>
      <c r="I12" s="53"/>
      <c r="J12" s="53"/>
      <c r="K12" s="5"/>
      <c r="L12" s="5"/>
      <c r="M12" s="5"/>
      <c r="N12" s="5"/>
      <c r="O12" s="5"/>
      <c r="P12" s="5"/>
      <c r="Q12" s="5"/>
      <c r="R12" s="5"/>
      <c r="S12" s="5"/>
      <c r="U12" s="60" t="s">
        <v>125</v>
      </c>
      <c r="V12" s="60"/>
      <c r="W12" s="60"/>
    </row>
    <row r="13" spans="2:25" ht="18.75" customHeight="1" thickTop="1" thickBot="1">
      <c r="B13" s="55" t="s">
        <v>5</v>
      </c>
      <c r="C13" s="53"/>
      <c r="D13" s="53"/>
      <c r="E13" s="56"/>
      <c r="F13" s="57"/>
      <c r="G13" s="58"/>
      <c r="H13" s="59">
        <f>ROUND(E13/X13,1)</f>
        <v>0</v>
      </c>
      <c r="I13" s="53"/>
      <c r="J13" s="53"/>
      <c r="K13" s="5"/>
      <c r="L13" s="5"/>
      <c r="M13" s="5"/>
      <c r="N13" s="5"/>
      <c r="O13" s="5"/>
      <c r="P13" s="5"/>
      <c r="Q13" s="5"/>
      <c r="R13" s="5"/>
      <c r="S13" s="5"/>
      <c r="U13" s="60"/>
      <c r="V13" s="60"/>
      <c r="W13" s="60"/>
      <c r="X13" s="11">
        <v>365</v>
      </c>
      <c r="Y13" s="12" t="s">
        <v>9</v>
      </c>
    </row>
    <row r="14" spans="2:25" ht="18.75" customHeight="1" thickTop="1" thickBot="1">
      <c r="B14" s="55" t="s">
        <v>10</v>
      </c>
      <c r="C14" s="53"/>
      <c r="D14" s="53"/>
      <c r="E14" s="56"/>
      <c r="F14" s="57"/>
      <c r="G14" s="58"/>
      <c r="H14" s="59">
        <f>ROUND(E14/X13,2)</f>
        <v>0</v>
      </c>
      <c r="I14" s="53"/>
      <c r="J14" s="53"/>
      <c r="K14" s="5"/>
      <c r="L14" s="5"/>
      <c r="M14" s="5"/>
      <c r="N14" s="5"/>
      <c r="O14" s="5"/>
      <c r="P14" s="5"/>
      <c r="Q14" s="5"/>
      <c r="R14" s="5"/>
      <c r="S14" s="5"/>
    </row>
    <row r="15" spans="2:25" ht="18.75" customHeight="1">
      <c r="B15" s="55" t="s">
        <v>12</v>
      </c>
      <c r="C15" s="53"/>
      <c r="D15" s="53"/>
      <c r="E15" s="56"/>
      <c r="F15" s="57"/>
      <c r="G15" s="58"/>
      <c r="H15" s="59">
        <f>ROUND(E15/X13,1)</f>
        <v>0</v>
      </c>
      <c r="I15" s="53"/>
      <c r="J15" s="53"/>
      <c r="K15" s="5"/>
      <c r="L15" s="5"/>
      <c r="M15" s="5"/>
      <c r="N15" s="5"/>
      <c r="O15" s="5"/>
      <c r="P15" s="5"/>
      <c r="Q15" s="5"/>
      <c r="R15" s="5"/>
      <c r="S15" s="5"/>
    </row>
    <row r="16" spans="2:25" ht="18.75" customHeight="1">
      <c r="B16" s="55" t="s">
        <v>14</v>
      </c>
      <c r="C16" s="53"/>
      <c r="D16" s="53"/>
      <c r="E16" s="56"/>
      <c r="F16" s="57"/>
      <c r="G16" s="58"/>
      <c r="H16" s="59">
        <f>ROUND(E16/X13,1)</f>
        <v>0</v>
      </c>
      <c r="I16" s="53"/>
      <c r="J16" s="53"/>
      <c r="K16" s="5"/>
      <c r="L16" s="5"/>
      <c r="M16" s="5"/>
      <c r="N16" s="5"/>
      <c r="O16" s="5"/>
      <c r="P16" s="5"/>
      <c r="Q16" s="5"/>
      <c r="R16" s="5"/>
      <c r="S16" s="5"/>
    </row>
    <row r="17" spans="2:25" ht="18.75" customHeight="1">
      <c r="B17" s="55" t="s">
        <v>16</v>
      </c>
      <c r="C17" s="53"/>
      <c r="D17" s="53"/>
      <c r="E17" s="56"/>
      <c r="F17" s="57"/>
      <c r="G17" s="58"/>
      <c r="H17" s="59">
        <f>ROUND(E17/X13,1)</f>
        <v>0</v>
      </c>
      <c r="I17" s="53"/>
      <c r="J17" s="53"/>
      <c r="K17" s="5"/>
      <c r="L17" s="5"/>
      <c r="M17" s="5"/>
      <c r="N17" s="5"/>
      <c r="O17" s="5"/>
      <c r="P17" s="5"/>
      <c r="Q17" s="5"/>
      <c r="R17" s="5"/>
      <c r="S17" s="5"/>
    </row>
    <row r="18" spans="2:25" ht="18.75" customHeight="1">
      <c r="B18" s="55" t="s">
        <v>18</v>
      </c>
      <c r="C18" s="53"/>
      <c r="D18" s="53"/>
      <c r="E18" s="56"/>
      <c r="F18" s="57"/>
      <c r="G18" s="58"/>
      <c r="H18" s="59">
        <f>ROUND(E18/X13,1)</f>
        <v>0</v>
      </c>
      <c r="I18" s="53"/>
      <c r="J18" s="53"/>
      <c r="K18" s="5"/>
      <c r="L18" s="5"/>
      <c r="M18" s="5"/>
      <c r="N18" s="5"/>
      <c r="O18" s="5"/>
      <c r="P18" s="5"/>
      <c r="Q18" s="5"/>
      <c r="R18" s="5"/>
      <c r="S18" s="5"/>
    </row>
    <row r="19" spans="2:25" ht="18.75" customHeight="1">
      <c r="B19" s="55" t="s">
        <v>20</v>
      </c>
      <c r="C19" s="53"/>
      <c r="D19" s="53"/>
      <c r="E19" s="56"/>
      <c r="F19" s="57"/>
      <c r="G19" s="58"/>
      <c r="H19" s="59">
        <f>ROUND(E19/X13,1)</f>
        <v>0</v>
      </c>
      <c r="I19" s="53"/>
      <c r="J19" s="53"/>
      <c r="K19" s="5"/>
      <c r="L19" s="5"/>
      <c r="M19" s="5"/>
      <c r="N19" s="5"/>
      <c r="O19" s="5"/>
      <c r="P19" s="5"/>
      <c r="Q19" s="5"/>
      <c r="R19" s="5"/>
      <c r="S19" s="5"/>
    </row>
    <row r="20" spans="2:25" ht="18.75" customHeight="1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2:25" ht="18.75" customHeight="1">
      <c r="B21" s="52" t="s">
        <v>26</v>
      </c>
      <c r="C21" s="53"/>
      <c r="D21" s="53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2:25" ht="5.25" customHeight="1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2:25" ht="39.75" customHeight="1">
      <c r="B23" s="5"/>
      <c r="C23" s="5"/>
      <c r="D23" s="9"/>
      <c r="E23" s="54" t="s">
        <v>123</v>
      </c>
      <c r="F23" s="53"/>
      <c r="G23" s="53"/>
      <c r="H23" s="54" t="s">
        <v>28</v>
      </c>
      <c r="I23" s="53"/>
      <c r="J23" s="53"/>
      <c r="K23" s="5"/>
      <c r="L23" s="5"/>
      <c r="M23" s="5"/>
      <c r="N23" s="5"/>
      <c r="O23" s="5"/>
      <c r="P23" s="5"/>
      <c r="Q23" s="5"/>
      <c r="R23" s="5"/>
      <c r="S23" s="5"/>
      <c r="U23" s="60" t="s">
        <v>124</v>
      </c>
      <c r="V23" s="53"/>
      <c r="W23" s="53"/>
    </row>
    <row r="24" spans="2:25" ht="19.5" customHeight="1">
      <c r="B24" s="55" t="s">
        <v>30</v>
      </c>
      <c r="C24" s="53"/>
      <c r="D24" s="53"/>
      <c r="E24" s="56"/>
      <c r="F24" s="57"/>
      <c r="G24" s="58"/>
      <c r="H24" s="61" t="e">
        <f>ROUND(E24/X24,2)</f>
        <v>#DIV/0!</v>
      </c>
      <c r="I24" s="53"/>
      <c r="J24" s="53"/>
      <c r="K24" s="5"/>
      <c r="L24" s="5"/>
      <c r="M24" s="5"/>
      <c r="N24" s="5"/>
      <c r="O24" s="5"/>
      <c r="P24" s="5"/>
      <c r="Q24" s="5"/>
      <c r="R24" s="5"/>
      <c r="S24" s="5"/>
      <c r="U24" s="53"/>
      <c r="V24" s="53"/>
      <c r="W24" s="53"/>
      <c r="X24" s="11"/>
      <c r="Y24" s="12" t="s">
        <v>9</v>
      </c>
    </row>
    <row r="25" spans="2:25" ht="42" customHeight="1">
      <c r="B25" s="62" t="s">
        <v>35</v>
      </c>
      <c r="C25" s="53"/>
      <c r="D25" s="53"/>
      <c r="E25" s="56"/>
      <c r="F25" s="57"/>
      <c r="G25" s="58"/>
      <c r="H25" s="61" t="e">
        <f>ROUND(E25/X24,2)</f>
        <v>#DIV/0!</v>
      </c>
      <c r="I25" s="53"/>
      <c r="J25" s="53"/>
      <c r="K25" s="5"/>
      <c r="L25" s="5"/>
      <c r="M25" s="5"/>
      <c r="N25" s="5"/>
      <c r="O25" s="5"/>
      <c r="P25" s="5"/>
      <c r="Q25" s="5"/>
      <c r="R25" s="5"/>
      <c r="S25" s="5"/>
    </row>
    <row r="26" spans="2:25" ht="18.75" customHeight="1">
      <c r="B26" s="55" t="s">
        <v>45</v>
      </c>
      <c r="C26" s="53"/>
      <c r="D26" s="53"/>
      <c r="E26" s="56"/>
      <c r="F26" s="57"/>
      <c r="G26" s="58"/>
      <c r="H26" s="61" t="e">
        <f>ROUND(E26/X24,2)</f>
        <v>#DIV/0!</v>
      </c>
      <c r="I26" s="53"/>
      <c r="J26" s="53"/>
      <c r="K26" s="5"/>
      <c r="L26" s="5"/>
      <c r="M26" s="5"/>
      <c r="N26" s="5"/>
      <c r="O26" s="5"/>
      <c r="P26" s="5"/>
      <c r="Q26" s="5"/>
      <c r="R26" s="5"/>
      <c r="S26" s="5"/>
    </row>
    <row r="27" spans="2:25" ht="18.75" customHeight="1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2:25" ht="18.75" customHeight="1">
      <c r="B28" s="52" t="s">
        <v>58</v>
      </c>
      <c r="C28" s="53"/>
      <c r="D28" s="53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2:25" ht="6" customHeight="1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2:25" ht="18.75" customHeight="1">
      <c r="B30" s="5"/>
      <c r="C30" s="5"/>
      <c r="D30" s="5"/>
      <c r="E30" s="62" t="s">
        <v>65</v>
      </c>
      <c r="F30" s="53"/>
      <c r="G30" s="53"/>
      <c r="H30" s="25"/>
      <c r="I30" s="42"/>
      <c r="J30" s="42"/>
      <c r="K30" s="5"/>
      <c r="L30" s="5"/>
      <c r="M30" s="5"/>
      <c r="N30" s="5"/>
      <c r="O30" s="5"/>
      <c r="P30" s="5"/>
      <c r="Q30" s="5"/>
      <c r="R30" s="5"/>
      <c r="S30" s="5"/>
    </row>
    <row r="31" spans="2:25" ht="37.5" customHeight="1">
      <c r="B31" s="5"/>
      <c r="C31" s="5"/>
      <c r="D31" s="5"/>
      <c r="E31" s="53"/>
      <c r="F31" s="53"/>
      <c r="G31" s="53"/>
      <c r="H31" s="42"/>
      <c r="I31" s="42"/>
      <c r="J31" s="42"/>
      <c r="K31" s="5"/>
      <c r="L31" s="5"/>
      <c r="M31" s="5"/>
      <c r="N31" s="5"/>
      <c r="O31" s="5"/>
      <c r="P31" s="5"/>
      <c r="Q31" s="5"/>
      <c r="R31" s="5"/>
      <c r="S31" s="5"/>
    </row>
    <row r="32" spans="2:25" ht="18.75" customHeight="1">
      <c r="B32" s="5"/>
      <c r="C32" s="5"/>
      <c r="D32" s="5"/>
      <c r="E32" s="63"/>
      <c r="F32" s="57"/>
      <c r="G32" s="58"/>
      <c r="H32" s="44"/>
      <c r="I32" s="44"/>
      <c r="J32" s="44"/>
      <c r="K32" s="5"/>
      <c r="L32" s="5"/>
      <c r="M32" s="5"/>
      <c r="N32" s="5"/>
      <c r="O32" s="5"/>
      <c r="P32" s="5"/>
      <c r="Q32" s="5"/>
      <c r="R32" s="5"/>
      <c r="S32" s="5"/>
    </row>
    <row r="33" spans="2:26" ht="18.75" customHeight="1">
      <c r="B33" s="5"/>
      <c r="C33" s="5"/>
      <c r="D33" s="5"/>
      <c r="E33" s="45"/>
      <c r="F33" s="45"/>
      <c r="G33" s="45"/>
      <c r="H33" s="45"/>
      <c r="I33" s="45"/>
      <c r="J33" s="45"/>
      <c r="K33" s="5"/>
      <c r="L33" s="5"/>
      <c r="M33" s="5"/>
      <c r="N33" s="5"/>
      <c r="O33" s="5"/>
      <c r="P33" s="5"/>
      <c r="Q33" s="5"/>
      <c r="R33" s="5"/>
      <c r="S33" s="5"/>
    </row>
    <row r="34" spans="2:26" ht="18.75" customHeight="1">
      <c r="B34" s="55" t="s">
        <v>74</v>
      </c>
      <c r="C34" s="53"/>
      <c r="D34" s="53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2:26" ht="6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2:26" ht="18.75" customHeight="1">
      <c r="B36" s="42" t="s">
        <v>78</v>
      </c>
      <c r="C36" s="42"/>
      <c r="D36" s="25"/>
      <c r="E36" s="42"/>
      <c r="F36" s="47"/>
      <c r="G36" s="42" t="s">
        <v>82</v>
      </c>
      <c r="H36" s="42"/>
      <c r="I36" s="25"/>
      <c r="J36" s="25"/>
      <c r="K36" s="42" t="s">
        <v>84</v>
      </c>
      <c r="L36" s="25"/>
      <c r="M36" s="25"/>
      <c r="N36" s="25"/>
      <c r="O36" s="47"/>
      <c r="P36" s="42" t="s">
        <v>82</v>
      </c>
      <c r="Q36" s="42"/>
      <c r="R36" s="25"/>
      <c r="S36" s="25"/>
      <c r="T36" s="1"/>
      <c r="U36" s="2"/>
      <c r="V36" s="2" t="s">
        <v>88</v>
      </c>
      <c r="W36" s="2"/>
      <c r="X36" s="2"/>
      <c r="Y36" s="2"/>
      <c r="Z36" s="2"/>
    </row>
    <row r="37" spans="2:26" ht="18.75" customHeight="1">
      <c r="B37" s="42" t="s">
        <v>89</v>
      </c>
      <c r="C37" s="42"/>
      <c r="D37" s="25"/>
      <c r="E37" s="42"/>
      <c r="F37" s="25"/>
      <c r="G37" s="42"/>
      <c r="H37" s="42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42"/>
      <c r="T37" s="1"/>
      <c r="U37" s="2"/>
      <c r="V37" s="2"/>
      <c r="W37" s="2"/>
      <c r="X37" s="2"/>
      <c r="Y37" s="2"/>
      <c r="Z37" s="2"/>
    </row>
    <row r="38" spans="2:26" ht="18.75" customHeight="1">
      <c r="B38" s="42" t="s">
        <v>91</v>
      </c>
      <c r="C38" s="42"/>
      <c r="D38" s="25"/>
      <c r="E38" s="42"/>
      <c r="F38" s="25"/>
      <c r="G38" s="42"/>
      <c r="H38" s="42"/>
      <c r="I38" s="25"/>
      <c r="J38" s="25"/>
      <c r="K38" s="25"/>
      <c r="L38" s="47"/>
      <c r="M38" s="42" t="s">
        <v>82</v>
      </c>
      <c r="N38" s="25"/>
      <c r="O38" s="25"/>
      <c r="P38" s="25"/>
      <c r="Q38" s="25"/>
      <c r="R38" s="25"/>
      <c r="S38" s="42"/>
      <c r="T38" s="1"/>
      <c r="U38" s="2"/>
      <c r="V38" s="2"/>
      <c r="W38" s="2"/>
      <c r="X38" s="2"/>
      <c r="Y38" s="2"/>
      <c r="Z38" s="2"/>
    </row>
    <row r="39" spans="2:26" ht="18.75" customHeight="1">
      <c r="B39" s="42" t="s">
        <v>92</v>
      </c>
      <c r="C39" s="42"/>
      <c r="D39" s="25"/>
      <c r="E39" s="42"/>
      <c r="F39" s="25"/>
      <c r="G39" s="42"/>
      <c r="H39" s="42"/>
      <c r="I39" s="25"/>
      <c r="J39" s="25"/>
      <c r="K39" s="25"/>
      <c r="L39" s="47"/>
      <c r="M39" s="42" t="s">
        <v>82</v>
      </c>
      <c r="N39" s="25"/>
      <c r="O39" s="25"/>
      <c r="P39" s="25"/>
      <c r="Q39" s="25"/>
      <c r="R39" s="25"/>
      <c r="S39" s="42"/>
      <c r="T39" s="1"/>
      <c r="U39" s="2"/>
      <c r="V39" s="2"/>
      <c r="W39" s="2"/>
      <c r="X39" s="2"/>
      <c r="Y39" s="2"/>
      <c r="Z39" s="2"/>
    </row>
    <row r="40" spans="2:26" ht="18.75" customHeight="1">
      <c r="B40" s="42" t="s">
        <v>93</v>
      </c>
      <c r="C40" s="42"/>
      <c r="D40" s="42"/>
      <c r="E40" s="42"/>
      <c r="F40" s="42"/>
      <c r="G40" s="42"/>
      <c r="H40" s="42"/>
      <c r="I40" s="42"/>
      <c r="J40" s="42"/>
      <c r="K40" s="42"/>
      <c r="L40" s="47"/>
      <c r="M40" s="42" t="s">
        <v>82</v>
      </c>
      <c r="N40" s="25"/>
      <c r="O40" s="25"/>
      <c r="P40" s="25"/>
      <c r="Q40" s="25"/>
      <c r="R40" s="42"/>
      <c r="S40" s="42"/>
      <c r="T40" s="1"/>
      <c r="U40" s="2"/>
      <c r="V40" s="2"/>
      <c r="W40" s="2"/>
      <c r="X40" s="2"/>
      <c r="Y40" s="2"/>
      <c r="Z40" s="2"/>
    </row>
    <row r="41" spans="2:26" ht="18.75" customHeight="1"/>
    <row r="42" spans="2:26" ht="18.75" customHeight="1"/>
    <row r="43" spans="2:26" ht="18.75" customHeight="1"/>
    <row r="44" spans="2:26" ht="18.75" customHeight="1"/>
    <row r="45" spans="2:26" ht="18.75" customHeight="1"/>
    <row r="46" spans="2:26" ht="18.75" customHeight="1"/>
    <row r="47" spans="2:26" ht="18.75" customHeight="1"/>
    <row r="48" spans="2:26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</sheetData>
  <mergeCells count="42">
    <mergeCell ref="H25:J25"/>
    <mergeCell ref="B26:D26"/>
    <mergeCell ref="E26:G26"/>
    <mergeCell ref="H26:J26"/>
    <mergeCell ref="B28:D28"/>
    <mergeCell ref="E30:G31"/>
    <mergeCell ref="E32:G32"/>
    <mergeCell ref="B34:D34"/>
    <mergeCell ref="B25:D25"/>
    <mergeCell ref="E25:G25"/>
    <mergeCell ref="B21:D21"/>
    <mergeCell ref="E23:G23"/>
    <mergeCell ref="H23:J23"/>
    <mergeCell ref="U23:W24"/>
    <mergeCell ref="B24:D24"/>
    <mergeCell ref="E24:G24"/>
    <mergeCell ref="H24:J24"/>
    <mergeCell ref="E19:G19"/>
    <mergeCell ref="H19:J19"/>
    <mergeCell ref="B17:D17"/>
    <mergeCell ref="E17:G17"/>
    <mergeCell ref="H17:J17"/>
    <mergeCell ref="B18:D18"/>
    <mergeCell ref="E18:G18"/>
    <mergeCell ref="H18:J18"/>
    <mergeCell ref="B19:D19"/>
    <mergeCell ref="E16:G16"/>
    <mergeCell ref="H16:J16"/>
    <mergeCell ref="B14:D14"/>
    <mergeCell ref="E14:G14"/>
    <mergeCell ref="H14:J14"/>
    <mergeCell ref="B15:D15"/>
    <mergeCell ref="E15:G15"/>
    <mergeCell ref="H15:J15"/>
    <mergeCell ref="B16:D16"/>
    <mergeCell ref="U12:W13"/>
    <mergeCell ref="B10:D10"/>
    <mergeCell ref="E12:G12"/>
    <mergeCell ref="H12:J12"/>
    <mergeCell ref="B13:D13"/>
    <mergeCell ref="E13:G13"/>
    <mergeCell ref="H13:J13"/>
  </mergeCells>
  <phoneticPr fontId="13"/>
  <dataValidations count="1">
    <dataValidation type="list" allowBlank="1" showErrorMessage="1" sqref="F36 L38:L40 O36" xr:uid="{00000000-0002-0000-0000-000000000000}">
      <formula1>$V$36:$V$37</formula1>
    </dataValidation>
  </dataValidations>
  <pageMargins left="0.7" right="0.7" top="0.75" bottom="0.75" header="0" footer="0"/>
  <pageSetup paperSize="9" scale="91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8.75" customHeight="1"/>
    <row r="2" ht="18.75" customHeight="1"/>
    <row r="3" ht="18.75" customHeight="1"/>
    <row r="4" ht="18.75" customHeight="1"/>
    <row r="5" ht="18.75" customHeight="1"/>
    <row r="6" ht="18.75" customHeight="1"/>
    <row r="7" ht="18.75" customHeight="1"/>
    <row r="8" ht="18.75" customHeight="1"/>
    <row r="9" ht="18.75" customHeight="1"/>
    <row r="10" ht="18.75" customHeight="1"/>
    <row r="11" ht="18.75" customHeight="1"/>
    <row r="12" ht="18.75" customHeight="1"/>
    <row r="13" ht="18.75" customHeight="1"/>
    <row r="14" ht="18.75" customHeight="1"/>
    <row r="15" ht="18.75" customHeight="1"/>
    <row r="1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honeticPr fontId="13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V1000"/>
  <sheetViews>
    <sheetView workbookViewId="0"/>
  </sheetViews>
  <sheetFormatPr defaultColWidth="14.42578125" defaultRowHeight="15" customHeight="1"/>
  <cols>
    <col min="1" max="1" width="4.5703125" customWidth="1"/>
    <col min="2" max="2" width="4.42578125" customWidth="1"/>
    <col min="3" max="3" width="5.140625" customWidth="1"/>
    <col min="4" max="19" width="4.42578125" customWidth="1"/>
    <col min="20" max="20" width="4" customWidth="1"/>
    <col min="21" max="21" width="3.5703125" customWidth="1"/>
    <col min="22" max="26" width="8.7109375" customWidth="1"/>
  </cols>
  <sheetData>
    <row r="1" spans="2:22" ht="18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2:22" ht="18.75" customHeight="1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T3" s="1"/>
      <c r="U3" s="1"/>
      <c r="V3" s="2"/>
    </row>
    <row r="4" spans="2:22" ht="18.75" customHeight="1">
      <c r="B4" s="7"/>
      <c r="C4" s="8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6">
        <f>入力シート!H13</f>
        <v>0</v>
      </c>
      <c r="R4" s="77"/>
      <c r="S4" s="10" t="s">
        <v>6</v>
      </c>
      <c r="T4" s="1"/>
      <c r="U4" s="1"/>
      <c r="V4" s="2"/>
    </row>
    <row r="5" spans="2:22" ht="18.75" customHeight="1">
      <c r="B5" s="7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6">
        <f>入力シート!H14</f>
        <v>0</v>
      </c>
      <c r="R5" s="77"/>
      <c r="S5" s="10" t="s">
        <v>6</v>
      </c>
      <c r="T5" s="1"/>
      <c r="U5" s="1"/>
      <c r="V5" s="2"/>
    </row>
    <row r="6" spans="2:22" ht="18.75" customHeight="1">
      <c r="B6" s="7"/>
      <c r="C6" s="8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6">
        <f>入力シート!H15</f>
        <v>0</v>
      </c>
      <c r="R6" s="77"/>
      <c r="S6" s="10" t="s">
        <v>6</v>
      </c>
      <c r="T6" s="1"/>
      <c r="U6" s="1"/>
      <c r="V6" s="2"/>
    </row>
    <row r="7" spans="2:22" ht="18.75" customHeight="1">
      <c r="B7" s="7"/>
      <c r="C7" s="8" t="s">
        <v>11</v>
      </c>
      <c r="D7" s="8"/>
      <c r="E7" s="8"/>
      <c r="F7" s="8"/>
      <c r="G7" s="8"/>
      <c r="H7" s="8"/>
      <c r="I7" s="13"/>
      <c r="J7" s="8"/>
      <c r="K7" s="8"/>
      <c r="L7" s="8"/>
      <c r="M7" s="8"/>
      <c r="N7" s="8"/>
      <c r="O7" s="8"/>
      <c r="P7" s="8"/>
      <c r="Q7" s="76">
        <f>入力シート!H16</f>
        <v>0</v>
      </c>
      <c r="R7" s="77"/>
      <c r="S7" s="10" t="s">
        <v>6</v>
      </c>
      <c r="T7" s="1"/>
      <c r="U7" s="1"/>
      <c r="V7" s="2"/>
    </row>
    <row r="8" spans="2:22" ht="18.75" customHeight="1">
      <c r="B8" s="7"/>
      <c r="C8" s="8" t="s">
        <v>13</v>
      </c>
      <c r="D8" s="8"/>
      <c r="E8" s="8"/>
      <c r="F8" s="8"/>
      <c r="G8" s="8"/>
      <c r="H8" s="8"/>
      <c r="I8" s="13"/>
      <c r="J8" s="8"/>
      <c r="K8" s="8"/>
      <c r="L8" s="8"/>
      <c r="M8" s="8"/>
      <c r="N8" s="8"/>
      <c r="O8" s="8"/>
      <c r="P8" s="8"/>
      <c r="Q8" s="76">
        <f>入力シート!H17</f>
        <v>0</v>
      </c>
      <c r="R8" s="77"/>
      <c r="S8" s="10" t="s">
        <v>6</v>
      </c>
      <c r="T8" s="1"/>
      <c r="U8" s="1"/>
      <c r="V8" s="2"/>
    </row>
    <row r="9" spans="2:22" ht="18.75" customHeight="1">
      <c r="B9" s="7"/>
      <c r="C9" s="8" t="s">
        <v>15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76">
        <f>入力シート!H18</f>
        <v>0</v>
      </c>
      <c r="R9" s="77"/>
      <c r="S9" s="10" t="s">
        <v>6</v>
      </c>
      <c r="T9" s="1"/>
      <c r="U9" s="1"/>
      <c r="V9" s="2"/>
    </row>
    <row r="10" spans="2:22" ht="18.75" customHeight="1">
      <c r="B10" s="14"/>
      <c r="C10" s="15" t="s">
        <v>17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6">
        <f>入力シート!H19</f>
        <v>0</v>
      </c>
      <c r="R10" s="77"/>
      <c r="S10" s="16" t="s">
        <v>6</v>
      </c>
      <c r="T10" s="1"/>
      <c r="U10" s="1"/>
      <c r="V10" s="2"/>
    </row>
    <row r="11" spans="2:22" ht="18.75" customHeight="1">
      <c r="B11" s="17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"/>
      <c r="R11" s="1"/>
      <c r="S11" s="19"/>
      <c r="T11" s="1"/>
      <c r="U11" s="1"/>
      <c r="V11" s="2"/>
    </row>
    <row r="12" spans="2:22" ht="18.75" customHeight="1">
      <c r="B12" s="7"/>
      <c r="C12" s="8" t="s">
        <v>21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20"/>
      <c r="Q12" s="76" t="e">
        <f>入力シート!H24</f>
        <v>#DIV/0!</v>
      </c>
      <c r="R12" s="77"/>
      <c r="S12" s="10" t="s">
        <v>6</v>
      </c>
      <c r="T12" s="1"/>
      <c r="U12" s="1"/>
      <c r="V12" s="2"/>
    </row>
    <row r="13" spans="2:22" ht="18.75" customHeight="1">
      <c r="B13" s="7"/>
      <c r="C13" s="8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6" t="e">
        <f>入力シート!H25</f>
        <v>#DIV/0!</v>
      </c>
      <c r="R13" s="77"/>
      <c r="S13" s="10" t="s">
        <v>6</v>
      </c>
      <c r="T13" s="1"/>
      <c r="U13" s="1"/>
      <c r="V13" s="2"/>
    </row>
    <row r="14" spans="2:22" ht="18.75" customHeight="1">
      <c r="B14" s="7"/>
      <c r="C14" s="8" t="s">
        <v>24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76" t="e">
        <f>入力シート!H26</f>
        <v>#DIV/0!</v>
      </c>
      <c r="R14" s="77"/>
      <c r="S14" s="10" t="s">
        <v>6</v>
      </c>
      <c r="T14" s="1"/>
      <c r="U14" s="1"/>
      <c r="V14" s="2"/>
    </row>
    <row r="15" spans="2:22" ht="18.75" customHeight="1">
      <c r="B15" s="21"/>
      <c r="C15" s="22" t="s">
        <v>27</v>
      </c>
      <c r="D15" s="23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79">
        <f>入力シート!E32</f>
        <v>0</v>
      </c>
      <c r="R15" s="77"/>
      <c r="S15" s="24" t="s">
        <v>6</v>
      </c>
      <c r="T15" s="1"/>
      <c r="U15" s="1"/>
      <c r="V15" s="2"/>
    </row>
    <row r="16" spans="2:22" ht="18.75" customHeight="1">
      <c r="B16" s="1"/>
      <c r="C16" s="1"/>
      <c r="D16" s="25"/>
      <c r="E16" s="1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1"/>
      <c r="T16" s="1"/>
      <c r="U16" s="1"/>
      <c r="V16" s="2"/>
    </row>
    <row r="17" spans="2:22" ht="18.75" customHeight="1">
      <c r="B17" s="1" t="s">
        <v>29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2:22" ht="18.75" customHeight="1">
      <c r="B18" s="1"/>
      <c r="C18" s="1"/>
      <c r="D18" s="1" t="s">
        <v>31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2:22" ht="18.75" customHeight="1">
      <c r="B19" s="1" t="s">
        <v>33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</row>
    <row r="20" spans="2:22" ht="18.75" customHeight="1">
      <c r="B20" s="1"/>
      <c r="C20" s="68" t="s">
        <v>36</v>
      </c>
      <c r="D20" s="53"/>
      <c r="E20" s="69"/>
      <c r="F20" s="27" t="s">
        <v>37</v>
      </c>
      <c r="G20" s="70" t="s">
        <v>38</v>
      </c>
      <c r="H20" s="27" t="s">
        <v>39</v>
      </c>
      <c r="I20" s="70" t="s">
        <v>38</v>
      </c>
      <c r="J20" s="28" t="s">
        <v>41</v>
      </c>
      <c r="K20" s="70" t="s">
        <v>38</v>
      </c>
      <c r="L20" s="27" t="s">
        <v>42</v>
      </c>
      <c r="M20" s="72" t="s">
        <v>43</v>
      </c>
      <c r="N20" s="74" t="s">
        <v>44</v>
      </c>
      <c r="O20" s="53"/>
      <c r="P20" s="53"/>
      <c r="Q20" s="29"/>
      <c r="R20" s="75" t="s">
        <v>46</v>
      </c>
      <c r="S20" s="78" t="e">
        <f>IF(AND(+入力シート!F36="",+入力シート!O36="",+入力シート!L38=""),IF(+(+$Q$4+$Q$7+$Q$8+ROUNDDOWN(+$Q$5/3,1)+ROUNDDOWN(+$Q$6/3,1)+ROUNDDOWN(+$Q$12/2.5,1)+ROUNDDOWN(+$Q$13/5,1)-52)&gt;0,+(+$Q$4+$Q$7+$Q$8+ROUNDDOWN(+$Q$5/3,1)+ROUNDDOWN(+$Q$6/3,1)+ROUNDDOWN(+$Q$12/2.5,1)+ROUNDDOWN(+$Q$13/5,1)-52)/16+3,3),"")</f>
        <v>#DIV/0!</v>
      </c>
      <c r="T20" s="65"/>
      <c r="U20" s="68" t="s">
        <v>6</v>
      </c>
      <c r="V20" s="2"/>
    </row>
    <row r="21" spans="2:22" ht="18.75" customHeight="1">
      <c r="B21" s="38"/>
      <c r="C21" s="53"/>
      <c r="D21" s="53"/>
      <c r="E21" s="69"/>
      <c r="F21" s="37" t="s">
        <v>54</v>
      </c>
      <c r="G21" s="71"/>
      <c r="H21" s="37" t="s">
        <v>54</v>
      </c>
      <c r="I21" s="71"/>
      <c r="J21" s="37" t="s">
        <v>61</v>
      </c>
      <c r="K21" s="71"/>
      <c r="L21" s="37" t="s">
        <v>62</v>
      </c>
      <c r="M21" s="73"/>
      <c r="N21" s="53"/>
      <c r="O21" s="53"/>
      <c r="P21" s="53"/>
      <c r="Q21" s="29"/>
      <c r="R21" s="53"/>
      <c r="S21" s="66"/>
      <c r="T21" s="67"/>
      <c r="U21" s="53"/>
      <c r="V21" s="2"/>
    </row>
    <row r="22" spans="2:22" ht="18.75" customHeight="1">
      <c r="B22" s="26"/>
      <c r="C22" s="26"/>
      <c r="D22" s="26"/>
      <c r="E22" s="39"/>
      <c r="F22" s="31"/>
      <c r="G22" s="39"/>
      <c r="H22" s="31"/>
      <c r="I22" s="41"/>
      <c r="J22" s="31"/>
      <c r="K22" s="39"/>
      <c r="L22" s="39"/>
      <c r="M22" s="31"/>
      <c r="N22" s="39"/>
      <c r="O22" s="31"/>
      <c r="P22" s="29"/>
      <c r="Q22" s="29"/>
      <c r="R22" s="29"/>
      <c r="S22" s="29"/>
      <c r="T22" s="1"/>
      <c r="U22" s="1"/>
      <c r="V22" s="2"/>
    </row>
    <row r="23" spans="2:22" ht="18.75" customHeight="1">
      <c r="B23" s="33" t="s">
        <v>66</v>
      </c>
      <c r="C23" s="33"/>
      <c r="D23" s="33"/>
      <c r="E23" s="39"/>
      <c r="F23" s="39"/>
      <c r="G23" s="39"/>
      <c r="H23" s="31"/>
      <c r="I23" s="39"/>
      <c r="J23" s="31"/>
      <c r="K23" s="31"/>
      <c r="L23" s="39"/>
      <c r="M23" s="31"/>
      <c r="N23" s="31"/>
      <c r="O23" s="43"/>
      <c r="P23" s="1"/>
      <c r="Q23" s="1"/>
      <c r="R23" s="1"/>
      <c r="S23" s="1"/>
      <c r="T23" s="1"/>
      <c r="U23" s="1"/>
      <c r="V23" s="2"/>
    </row>
    <row r="24" spans="2:22" ht="18.75" customHeight="1">
      <c r="B24" s="1"/>
      <c r="C24" s="68" t="s">
        <v>68</v>
      </c>
      <c r="D24" s="53"/>
      <c r="E24" s="53"/>
      <c r="F24" s="53"/>
      <c r="G24" s="80" t="s">
        <v>38</v>
      </c>
      <c r="H24" s="81" t="s">
        <v>69</v>
      </c>
      <c r="I24" s="82"/>
      <c r="J24" s="83" t="s">
        <v>70</v>
      </c>
      <c r="K24" s="53"/>
      <c r="L24" s="1"/>
      <c r="M24" s="33"/>
      <c r="N24" s="33"/>
      <c r="O24" s="43"/>
      <c r="P24" s="1"/>
      <c r="Q24" s="1"/>
      <c r="R24" s="75" t="s">
        <v>46</v>
      </c>
      <c r="S24" s="64" t="str">
        <f>IF(+入力シート!F36="○",+(+$Q$4+$Q$5+$Q$6+$Q$7+$Q$8+ROUNDDOWN(($Q$12+$Q$13)/2.5,1))/8,"")</f>
        <v/>
      </c>
      <c r="T24" s="65"/>
      <c r="U24" s="68" t="s">
        <v>6</v>
      </c>
      <c r="V24" s="2"/>
    </row>
    <row r="25" spans="2:22" ht="18.75" customHeight="1">
      <c r="B25" s="1"/>
      <c r="C25" s="53"/>
      <c r="D25" s="53"/>
      <c r="E25" s="53"/>
      <c r="F25" s="53"/>
      <c r="G25" s="53"/>
      <c r="H25" s="84" t="s">
        <v>61</v>
      </c>
      <c r="I25" s="85"/>
      <c r="J25" s="73"/>
      <c r="K25" s="53"/>
      <c r="L25" s="1"/>
      <c r="M25" s="33"/>
      <c r="N25" s="33"/>
      <c r="O25" s="43"/>
      <c r="P25" s="1"/>
      <c r="Q25" s="1"/>
      <c r="R25" s="53"/>
      <c r="S25" s="66"/>
      <c r="T25" s="67"/>
      <c r="U25" s="53"/>
      <c r="V25" s="2"/>
    </row>
    <row r="26" spans="2:22" ht="18.75" customHeight="1">
      <c r="B26" s="26"/>
      <c r="C26" s="26"/>
      <c r="D26" s="26"/>
      <c r="E26" s="1"/>
      <c r="F26" s="1"/>
      <c r="G26" s="1"/>
      <c r="H26" s="31"/>
      <c r="I26" s="39"/>
      <c r="J26" s="33"/>
      <c r="K26" s="33"/>
      <c r="L26" s="33"/>
      <c r="M26" s="31"/>
      <c r="N26" s="31"/>
      <c r="O26" s="43"/>
      <c r="P26" s="1"/>
      <c r="Q26" s="1"/>
      <c r="R26" s="1"/>
      <c r="S26" s="1"/>
      <c r="T26" s="1"/>
      <c r="U26" s="1"/>
      <c r="V26" s="2"/>
    </row>
    <row r="27" spans="2:22" ht="18.75" customHeight="1">
      <c r="B27" s="86" t="s">
        <v>73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1"/>
      <c r="U27" s="1"/>
      <c r="V27" s="2"/>
    </row>
    <row r="28" spans="2:22" ht="18.75" customHeight="1"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"/>
      <c r="U28" s="1"/>
      <c r="V28" s="2"/>
    </row>
    <row r="29" spans="2:22" ht="18.75" customHeight="1">
      <c r="B29" s="1"/>
      <c r="C29" s="68" t="s">
        <v>75</v>
      </c>
      <c r="D29" s="53"/>
      <c r="E29" s="53"/>
      <c r="F29" s="69"/>
      <c r="G29" s="27" t="s">
        <v>37</v>
      </c>
      <c r="H29" s="70" t="s">
        <v>38</v>
      </c>
      <c r="I29" s="27" t="s">
        <v>41</v>
      </c>
      <c r="J29" s="70" t="s">
        <v>38</v>
      </c>
      <c r="K29" s="34" t="s">
        <v>42</v>
      </c>
      <c r="L29" s="72" t="s">
        <v>43</v>
      </c>
      <c r="M29" s="87" t="s">
        <v>44</v>
      </c>
      <c r="N29" s="53"/>
      <c r="O29" s="53"/>
      <c r="P29" s="42"/>
      <c r="Q29" s="42"/>
      <c r="R29" s="75" t="s">
        <v>46</v>
      </c>
      <c r="S29" s="64" t="str">
        <f>IF(+入力シート!L38="○",IF(+(+$Q$4+$Q$6+$Q$7+$Q$8+ROUNDDOWN(+$Q$5/3,1)+ROUNDDOWN(+$Q$12/2.5,1)+ROUNDDOWN(+$Q$13/5,1)-52)&gt;0,+(+$Q$4+$Q$6+$Q$7+$Q$8+ROUNDDOWN(+$Q$5/3,1)+ROUNDDOWN(+$Q$12/2.5,1)+ROUNDDOWN(+$Q$13/5,1)-52)/16+3,3),"")</f>
        <v/>
      </c>
      <c r="T29" s="65"/>
      <c r="U29" s="68" t="s">
        <v>6</v>
      </c>
      <c r="V29" s="2"/>
    </row>
    <row r="30" spans="2:22" ht="18.75" customHeight="1">
      <c r="B30" s="26"/>
      <c r="C30" s="53"/>
      <c r="D30" s="53"/>
      <c r="E30" s="53"/>
      <c r="F30" s="69"/>
      <c r="G30" s="37" t="s">
        <v>54</v>
      </c>
      <c r="H30" s="71"/>
      <c r="I30" s="37" t="s">
        <v>61</v>
      </c>
      <c r="J30" s="71"/>
      <c r="K30" s="36" t="s">
        <v>62</v>
      </c>
      <c r="L30" s="73"/>
      <c r="M30" s="53"/>
      <c r="N30" s="53"/>
      <c r="O30" s="53"/>
      <c r="P30" s="42"/>
      <c r="Q30" s="42"/>
      <c r="R30" s="53"/>
      <c r="S30" s="66"/>
      <c r="T30" s="67"/>
      <c r="U30" s="53"/>
      <c r="V30" s="2"/>
    </row>
    <row r="31" spans="2:22" ht="18.75" customHeight="1">
      <c r="B31" s="26"/>
      <c r="C31" s="26"/>
      <c r="D31" s="26"/>
      <c r="E31" s="39"/>
      <c r="F31" s="39"/>
      <c r="G31" s="41"/>
      <c r="H31" s="31"/>
      <c r="I31" s="39"/>
      <c r="J31" s="31"/>
      <c r="K31" s="31"/>
      <c r="L31" s="39"/>
      <c r="M31" s="31"/>
      <c r="N31" s="31"/>
      <c r="O31" s="43"/>
      <c r="P31" s="1"/>
      <c r="Q31" s="1"/>
      <c r="R31" s="1"/>
      <c r="S31" s="1"/>
      <c r="T31" s="1"/>
      <c r="U31" s="1"/>
      <c r="V31" s="2"/>
    </row>
    <row r="32" spans="2:22" ht="18.75" customHeight="1">
      <c r="B32" s="33" t="s">
        <v>86</v>
      </c>
      <c r="C32" s="33"/>
      <c r="D32" s="33"/>
      <c r="E32" s="39"/>
      <c r="F32" s="39"/>
      <c r="G32" s="39"/>
      <c r="H32" s="31"/>
      <c r="I32" s="39"/>
      <c r="J32" s="31"/>
      <c r="K32" s="31"/>
      <c r="L32" s="39"/>
      <c r="M32" s="31"/>
      <c r="N32" s="31"/>
      <c r="O32" s="43"/>
      <c r="P32" s="1"/>
      <c r="Q32" s="1"/>
      <c r="R32" s="1"/>
      <c r="S32" s="1"/>
      <c r="T32" s="1"/>
      <c r="U32" s="1"/>
      <c r="V32" s="2"/>
    </row>
    <row r="33" spans="2:22" ht="18.75" customHeight="1">
      <c r="B33" s="1"/>
      <c r="C33" s="68" t="s">
        <v>36</v>
      </c>
      <c r="D33" s="53"/>
      <c r="E33" s="69"/>
      <c r="F33" s="27" t="s">
        <v>37</v>
      </c>
      <c r="G33" s="70" t="s">
        <v>38</v>
      </c>
      <c r="H33" s="27" t="s">
        <v>39</v>
      </c>
      <c r="I33" s="70" t="s">
        <v>38</v>
      </c>
      <c r="J33" s="34" t="s">
        <v>41</v>
      </c>
      <c r="K33" s="70" t="s">
        <v>38</v>
      </c>
      <c r="L33" s="48" t="s">
        <v>42</v>
      </c>
      <c r="M33" s="72" t="s">
        <v>43</v>
      </c>
      <c r="N33" s="74" t="s">
        <v>90</v>
      </c>
      <c r="O33" s="53"/>
      <c r="P33" s="53"/>
      <c r="Q33" s="42"/>
      <c r="R33" s="75" t="s">
        <v>46</v>
      </c>
      <c r="S33" s="64" t="str">
        <f>IF(+入力シート!L39="○",IF(+(+$Q$4+$Q$7+$Q$8+ROUNDDOWN(+$Q$5/3,1)+ROUNDDOWN(+$Q$6/3,1)+ROUNDDOWN(+$Q$12/2.5,1)+ROUNDDOWN(+$Q$13/5,1)-36)&gt;0,+(+$Q$4+$Q$7+$Q$8+ROUNDDOWN(+$Q$5/3,1)+ROUNDDOWN(+$Q$6/3,1)+ROUNDDOWN(+$Q$12/2.5,1)+ROUNDDOWN(+$Q$13/5,1)-36)/16+2,2),"")</f>
        <v/>
      </c>
      <c r="T33" s="65"/>
      <c r="U33" s="68" t="s">
        <v>6</v>
      </c>
      <c r="V33" s="2"/>
    </row>
    <row r="34" spans="2:22" ht="18.75" customHeight="1">
      <c r="B34" s="26"/>
      <c r="C34" s="53"/>
      <c r="D34" s="53"/>
      <c r="E34" s="69"/>
      <c r="F34" s="37" t="s">
        <v>54</v>
      </c>
      <c r="G34" s="71"/>
      <c r="H34" s="37" t="s">
        <v>54</v>
      </c>
      <c r="I34" s="71"/>
      <c r="J34" s="36" t="s">
        <v>61</v>
      </c>
      <c r="K34" s="71"/>
      <c r="L34" s="36" t="s">
        <v>62</v>
      </c>
      <c r="M34" s="73"/>
      <c r="N34" s="53"/>
      <c r="O34" s="53"/>
      <c r="P34" s="53"/>
      <c r="Q34" s="42"/>
      <c r="R34" s="53"/>
      <c r="S34" s="66"/>
      <c r="T34" s="67"/>
      <c r="U34" s="53"/>
      <c r="V34" s="2"/>
    </row>
    <row r="35" spans="2:22" ht="18.75" customHeight="1">
      <c r="B35" s="1"/>
      <c r="C35" s="1"/>
      <c r="D35" s="1"/>
      <c r="E35" s="30"/>
      <c r="F35" s="30"/>
      <c r="G35" s="30"/>
      <c r="H35" s="30"/>
      <c r="I35" s="31"/>
      <c r="J35" s="32"/>
      <c r="K35" s="32"/>
      <c r="L35" s="32"/>
      <c r="M35" s="1"/>
      <c r="N35" s="1"/>
      <c r="O35" s="1"/>
      <c r="P35" s="1"/>
      <c r="Q35" s="1"/>
      <c r="R35" s="1"/>
      <c r="S35" s="1"/>
      <c r="T35" s="1"/>
      <c r="U35" s="1"/>
      <c r="V35" s="2"/>
    </row>
    <row r="36" spans="2:22" ht="18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8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8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8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8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8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8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8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8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8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8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8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8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8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50" t="s">
        <v>94</v>
      </c>
      <c r="V49" s="2"/>
    </row>
    <row r="50" spans="2:22" ht="18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8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8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8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8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8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8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8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8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8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8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8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8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8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8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8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8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8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8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8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8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8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8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8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8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8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8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8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8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8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8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8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8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8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8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8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8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8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8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8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8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8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8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8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8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8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8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8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8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8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8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8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8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8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8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8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8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8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8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8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8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8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8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8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8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8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8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8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8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8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8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8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8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8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8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8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8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8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8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8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8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8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8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8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8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8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8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8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8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8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8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8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8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8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8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8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8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8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8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8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8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8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8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8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8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8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8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8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8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8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8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8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8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8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8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8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8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8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8.7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8.7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8.7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8.7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8.7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8.7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8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8.7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8.7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8.7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8.7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8.7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8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8.7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8.7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8.7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8.7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8.7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8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8.7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8.7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8.7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8.7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8.7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8.7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8.7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8.7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8.7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8.7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8.7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8.7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8.7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8.7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8.7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8.7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8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8.7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8.7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8.7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8.7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8.7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8.7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8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8.7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8.7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8.7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8.7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8.7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8.7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8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8.7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8.7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8.7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8.7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8.7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8.7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8.7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8.7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8.7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8.7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8.7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8.7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8.7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8.7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8.7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8.7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8.7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8.7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8.7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8.7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2:22" ht="18.7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2:22" ht="18.7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2:22" ht="18.7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2:22" ht="18.7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2:22" ht="18.7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2:22" ht="18.7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2:22" ht="18.7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2:22" ht="18.7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2:22" ht="18.7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2:22" ht="18.7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2:22" ht="18.7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2:22" ht="18.7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2:22" ht="18.7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2:22" ht="18.7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2:22" ht="18.7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2:22" ht="18.7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2:22" ht="18.7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2:22" ht="18.7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2:22" ht="18.7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2:22" ht="18.7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2:22" ht="18.7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2:22" ht="18.7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2:22" ht="18.7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2:22" ht="18.7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2:22" ht="18.7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2:22" ht="18.7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2:22" ht="18.7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2:22" ht="18.7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2:22" ht="18.7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2:22" ht="18.7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2:22" ht="18.7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2:22" ht="18.7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2:22" ht="18.7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2:22" ht="18.7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2:22" ht="18.7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2:22" ht="18.7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2:22" ht="18.7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2:22" ht="18.7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2:22" ht="18.7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2:22" ht="18.7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2:22" ht="18.7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2:22" ht="18.7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2:22" ht="18.7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2:22" ht="18.7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2:22" ht="18.7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2:22" ht="18.7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2:22" ht="18.7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2:22" ht="18.7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2:22" ht="18.7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2:22" ht="18.7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2:22" ht="18.7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2:22" ht="18.7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2:22" ht="18.7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2:22" ht="18.7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2:22" ht="18.7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2:22" ht="18.7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2:22" ht="18.7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2:22" ht="18.7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2:22" ht="18.7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2:22" ht="18.7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2:22" ht="18.7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2:22" ht="18.7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2:22" ht="18.7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2:22" ht="18.7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2:22" ht="18.7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2:22" ht="18.7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2:22" ht="18.7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2:22" ht="18.7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2:22" ht="18.7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2:22" ht="18.7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2:22" ht="18.7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2:22" ht="18.7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2:22" ht="18.7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2:22" ht="18.7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2:22" ht="18.7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2:22" ht="18.7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2:22" ht="18.7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2:22" ht="18.7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2:22" ht="18.7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2:22" ht="18.7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2:22" ht="18.7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2:22" ht="18.7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2:22" ht="18.7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2:22" ht="18.7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2:22" ht="18.7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2:22" ht="18.7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2:22" ht="18.7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2:22" ht="18.7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2:22" ht="18.7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2:22" ht="18.7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2:22" ht="18.7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2:22" ht="18.7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2:22" ht="18.7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2:22" ht="18.7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2:22" ht="18.7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2:22" ht="18.7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2:22" ht="18.7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2:22" ht="18.7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2:22" ht="18.7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2:22" ht="18.7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2:22" ht="18.7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2:22" ht="18.7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2:22" ht="18.7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2:22" ht="18.7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2:22" ht="18.7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2:22" ht="18.7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2:22" ht="18.7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2:22" ht="18.7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2:22" ht="18.7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2:22" ht="18.7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2:22" ht="18.7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2:22" ht="18.7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2:22" ht="18.7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2:22" ht="18.7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2:22" ht="18.7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2:22" ht="18.7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2:22" ht="18.7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2:22" ht="18.7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2:22" ht="18.7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2:22" ht="18.7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2:22" ht="18.7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2:22" ht="18.7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2:22" ht="18.7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2:22" ht="18.7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2:22" ht="18.7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2:22" ht="18.7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2:22" ht="18.7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2:22" ht="18.7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2:22" ht="18.7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2:22" ht="18.7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2:22" ht="18.7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2:22" ht="18.7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2:22" ht="18.7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2:22" ht="18.7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2:22" ht="18.7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2:22" ht="18.7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2:22" ht="18.7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2:22" ht="18.7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2:22" ht="18.7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2:22" ht="18.7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2:22" ht="18.7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2:22" ht="18.7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2:22" ht="18.7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2:22" ht="18.7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2:22" ht="18.7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2:22" ht="18.7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2:22" ht="18.7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2:22" ht="18.7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2:22" ht="18.7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2:22" ht="18.7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2:22" ht="18.7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2:22" ht="18.7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2:22" ht="18.7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2:22" ht="18.7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2:22" ht="18.7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2:22" ht="18.7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2:22" ht="18.7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2:22" ht="18.7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2:22" ht="18.7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2:22" ht="18.7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2:22" ht="18.7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2:22" ht="18.7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2:22" ht="18.7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2:22" ht="18.7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2:22" ht="18.7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2:22" ht="18.7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2:22" ht="18.7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2:22" ht="18.7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2:22" ht="18.7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2:22" ht="18.7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2:22" ht="18.7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2:22" ht="18.7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2:22" ht="18.7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2:22" ht="18.7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2:22" ht="18.7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2:22" ht="18.7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2:22" ht="18.7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2:22" ht="18.7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2:22" ht="18.7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2:22" ht="18.7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2:22" ht="18.7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2:22" ht="18.7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2:22" ht="18.7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2:22" ht="18.7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2:22" ht="18.7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2:22" ht="18.7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2:22" ht="18.7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2:22" ht="18.7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2:22" ht="18.7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2:22" ht="18.7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2:22" ht="18.7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2:22" ht="18.7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2:22" ht="18.7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2:22" ht="18.7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2:22" ht="18.7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2:22" ht="18.7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2:22" ht="18.7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2:22" ht="18.7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2:22" ht="18.7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2:22" ht="18.7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2:22" ht="18.7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2:22" ht="18.7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2:22" ht="18.7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2:22" ht="18.7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2:22" ht="18.7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2:22" ht="18.7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2:22" ht="18.7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2:22" ht="18.7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2:22" ht="18.7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2:22" ht="18.7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2:22" ht="18.7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2:22" ht="18.7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2:22" ht="18.7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2:22" ht="18.7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2:22" ht="18.7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2:22" ht="18.7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2:22" ht="18.7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2:22" ht="18.7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2:22" ht="18.7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2:22" ht="18.7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2:22" ht="18.7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2:22" ht="18.7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2:22" ht="18.7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2:22" ht="18.7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2:22" ht="18.7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2:22" ht="18.7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2:22" ht="18.7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2:22" ht="18.7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2:22" ht="18.7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2:22" ht="18.7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2:22" ht="18.7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2:22" ht="18.7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2:22" ht="18.7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2:22" ht="18.7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2:22" ht="18.7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2:22" ht="18.7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2:22" ht="18.7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2:22" ht="18.7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2:22" ht="18.7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2:22" ht="18.7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2:22" ht="18.7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2:22" ht="18.7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2:22" ht="18.7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2:22" ht="18.7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2:22" ht="18.7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2:22" ht="18.7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2:22" ht="18.7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2:22" ht="18.7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2:22" ht="18.7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2:22" ht="18.7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2:22" ht="18.7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2:22" ht="18.7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2:22" ht="18.7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2:22" ht="18.7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2:22" ht="18.7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2:22" ht="18.7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2:22" ht="18.7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2:22" ht="18.7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2:22" ht="18.7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2:22" ht="18.7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2:22" ht="18.7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2:22" ht="18.7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2:22" ht="18.7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2:22" ht="18.7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2:22" ht="18.7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2:22" ht="18.7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2:22" ht="18.7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2:22" ht="18.7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2:22" ht="18.7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2:22" ht="18.7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2:22" ht="18.7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2:22" ht="18.7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2:22" ht="18.7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2:22" ht="18.7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2:22" ht="18.7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2:22" ht="18.7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2:22" ht="18.7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2:22" ht="18.7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2:22" ht="18.7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2:22" ht="18.7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2:22" ht="18.7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2:22" ht="18.7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2:22" ht="18.7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2:22" ht="18.7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2:22" ht="18.7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2:22" ht="18.7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2:22" ht="18.7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2:22" ht="18.7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2:22" ht="18.7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2:22" ht="18.7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2:22" ht="18.7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2:22" ht="18.7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2:22" ht="18.7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2:22" ht="18.7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2:22" ht="18.7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2:22" ht="18.7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2:22" ht="18.7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2:22" ht="18.7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2:22" ht="18.7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2:22" ht="18.7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2:22" ht="18.7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2:22" ht="18.7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2:22" ht="18.7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2:22" ht="18.7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2:22" ht="18.7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2:22" ht="18.7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2:22" ht="18.7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2:22" ht="18.7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2:22" ht="18.7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2:22" ht="18.7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2:22" ht="18.7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2:22" ht="18.7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2:22" ht="18.7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2:22" ht="18.7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2:22" ht="18.7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2:22" ht="18.7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2:22" ht="18.7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2:22" ht="18.7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2:22" ht="18.7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2:22" ht="18.7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2:22" ht="18.7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2:22" ht="18.7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2:22" ht="18.7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2:22" ht="18.7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2:22" ht="18.7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2:22" ht="18.7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2:22" ht="18.7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2:22" ht="18.7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2:22" ht="18.7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2:22" ht="18.7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2:22" ht="18.7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2:22" ht="18.7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2:22" ht="18.7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2:22" ht="18.7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2:22" ht="18.7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2:22" ht="18.7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2:22" ht="18.7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2:22" ht="18.7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2:22" ht="18.7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2:22" ht="18.7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2:22" ht="18.7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2:22" ht="18.7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2:22" ht="18.7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2:22" ht="18.7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2:22" ht="18.7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2:22" ht="18.7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2:22" ht="18.7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2:22" ht="18.7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2:22" ht="18.7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2:22" ht="18.7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2:22" ht="18.7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2:22" ht="18.7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2:22" ht="18.7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2:22" ht="18.7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2:22" ht="18.7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2:22" ht="18.7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2:22" ht="18.7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2:22" ht="18.7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2:22" ht="18.7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2:22" ht="18.7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2:22" ht="18.7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2:22" ht="18.7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2:22" ht="18.7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2:22" ht="18.7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2:22" ht="18.7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2:22" ht="18.7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2:22" ht="18.7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2:22" ht="18.7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2:22" ht="18.7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2:22" ht="18.7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2:22" ht="18.7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2:22" ht="18.7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2:22" ht="18.7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2:22" ht="18.7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2:22" ht="18.7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2:22" ht="18.7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2:22" ht="18.7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2:22" ht="18.7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2:22" ht="18.7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2:22" ht="18.7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2:22" ht="18.7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2:22" ht="18.7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2:22" ht="18.7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2:22" ht="18.7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2:22" ht="18.7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2:22" ht="18.7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2:22" ht="18.7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2:22" ht="18.7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2:22" ht="18.7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2:22" ht="18.7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2:22" ht="18.7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2:22" ht="18.7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2:22" ht="18.7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2:22" ht="18.7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2:22" ht="18.7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2:22" ht="18.7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2:22" ht="18.7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2:22" ht="18.7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2:22" ht="18.7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2:22" ht="18.7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2:22" ht="18.7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2:22" ht="18.7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2:22" ht="18.7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2:22" ht="18.7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2:22" ht="18.7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2:22" ht="18.7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2:22" ht="18.7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2:22" ht="18.7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2:22" ht="18.7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2:22" ht="18.7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2:22" ht="18.7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2:22" ht="18.7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2:22" ht="18.7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2:22" ht="18.7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2:22" ht="18.7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2:22" ht="18.7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2:22" ht="18.7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2:22" ht="18.7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2:22" ht="18.7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2:22" ht="18.7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2:22" ht="18.7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2:22" ht="18.7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2:22" ht="18.7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2:22" ht="18.7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2:22" ht="18.7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2:22" ht="18.7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2:22" ht="18.7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2:22" ht="18.7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2:22" ht="18.7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2:22" ht="18.7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2:22" ht="18.7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2:22" ht="18.7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2:22" ht="18.7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2:22" ht="18.7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2:22" ht="18.7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2:22" ht="18.7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2:22" ht="18.7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2:22" ht="18.7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2:22" ht="18.7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2:22" ht="18.7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2:22" ht="18.7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2:22" ht="18.7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2:22" ht="18.7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2:22" ht="18.7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2:22" ht="18.7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2:22" ht="18.7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2:22" ht="18.7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2:22" ht="18.7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2:22" ht="18.7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2:22" ht="18.7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2:22" ht="18.7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2:22" ht="18.7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2:22" ht="18.7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2:22" ht="18.7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2:22" ht="18.7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2:22" ht="18.7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2:22" ht="18.7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2:22" ht="18.7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2:22" ht="18.7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2:22" ht="18.7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2:22" ht="18.7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2:22" ht="18.7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2:22" ht="18.7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2:22" ht="18.7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2:22" ht="18.7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2:22" ht="18.7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2:22" ht="18.7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2:22" ht="18.7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2:22" ht="18.7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2:22" ht="18.7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2:22" ht="18.7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2:22" ht="18.7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2:22" ht="18.7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2:22" ht="18.7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2:22" ht="18.7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2:22" ht="18.7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2:22" ht="18.7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2:22" ht="18.7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2:22" ht="18.7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2:22" ht="18.7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2:22" ht="18.7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2:22" ht="18.7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2:22" ht="18.7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2:22" ht="18.7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2:22" ht="18.7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2:22" ht="18.7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2:22" ht="18.7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2:22" ht="18.7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2:22" ht="18.7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2:22" ht="18.7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2:22" ht="18.7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2:22" ht="18.7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2:22" ht="18.7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2:22" ht="18.7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2:22" ht="18.7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2:22" ht="18.7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2:22" ht="18.7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2:22" ht="18.7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2:22" ht="18.7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2:22" ht="18.7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2:22" ht="18.7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2:22" ht="18.7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2:22" ht="18.7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2:22" ht="18.7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2:22" ht="18.7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2:22" ht="18.7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2:22" ht="18.7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2:22" ht="18.7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2:22" ht="18.7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2:22" ht="18.7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2:22" ht="18.7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2:22" ht="18.7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2:22" ht="18.7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2:22" ht="18.7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2:22" ht="18.7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2:22" ht="18.7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2:22" ht="18.7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2:22" ht="18.7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2:22" ht="18.7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2:22" ht="18.7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2:22" ht="18.7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2:22" ht="18.7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2:22" ht="18.7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2:22" ht="18.7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2:22" ht="18.7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2:22" ht="18.7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2:22" ht="18.7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2:22" ht="18.7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2:22" ht="18.7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2:22" ht="18.7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2:22" ht="18.7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2:22" ht="18.7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2:22" ht="18.7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2:22" ht="18.7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2:22" ht="18.7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2:22" ht="18.7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2:22" ht="18.7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2:22" ht="18.7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2:22" ht="18.7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2:22" ht="18.7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2:22" ht="18.7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2:22" ht="18.7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2:22" ht="18.7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2:22" ht="18.7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2:22" ht="18.7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2:22" ht="18.7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2:22" ht="18.7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2:22" ht="18.7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2:22" ht="18.7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2:22" ht="18.7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2:22" ht="18.7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2:22" ht="18.7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2:22" ht="18.7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2:22" ht="18.7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2:22" ht="18.7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2:22" ht="18.7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2:22" ht="18.7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2:22" ht="18.7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2:22" ht="18.7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2:22" ht="18.7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2:22" ht="18.7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2:22" ht="18.7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2:22" ht="18.7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2:22" ht="18.7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2:22" ht="18.7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2:22" ht="18.7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2:22" ht="18.7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2:22" ht="18.7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2:22" ht="18.7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2:22" ht="18.7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2:22" ht="18.7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2:22" ht="18.7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2:22" ht="18.7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2:22" ht="18.7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2:22" ht="18.7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2:22" ht="18.7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2:22" ht="18.7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2:22" ht="18.7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2:22" ht="18.7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2:22" ht="18.7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2:22" ht="18.7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2:22" ht="18.7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2:22" ht="18.7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2:22" ht="18.7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2:22" ht="18.7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2:22" ht="18.7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2:22" ht="18.7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2:22" ht="18.7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2:22" ht="18.7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2:22" ht="18.7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2:22" ht="18.7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2:22" ht="18.7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2:22" ht="18.7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2:22" ht="18.7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2:22" ht="18.7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2:22" ht="18.7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2:22" ht="18.7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2:22" ht="18.7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2:22" ht="18.7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2:22" ht="18.7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2:22" ht="18.7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2:22" ht="18.7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2:22" ht="18.7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2:22" ht="18.7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2:22" ht="18.7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2:22" ht="18.7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2:22" ht="18.7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2:22" ht="18.7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2:22" ht="18.7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2:22" ht="18.7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2:22" ht="18.7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2:22" ht="18.7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2:22" ht="18.7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2:22" ht="18.7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2:22" ht="18.7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2:22" ht="18.7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2:22" ht="18.7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2:22" ht="18.7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2:22" ht="18.7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2:22" ht="18.7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2:22" ht="18.7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2:22" ht="18.7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2:22" ht="18.7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2:22" ht="18.7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2:22" ht="18.7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2:22" ht="18.7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2:22" ht="18.7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2:22" ht="18.7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2:22" ht="18.7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2:22" ht="18.7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2:22" ht="18.7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2:22" ht="18.7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2:22" ht="18.7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2:22" ht="18.7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2:22" ht="18.7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2:22" ht="18.7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2:22" ht="18.7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2:22" ht="18.7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2:22" ht="18.7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2:22" ht="18.7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2:22" ht="18.7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2:22" ht="18.7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2:22" ht="18.7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2:22" ht="18.7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2:22" ht="18.7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2:22" ht="18.7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2:22" ht="18.7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2:22" ht="18.7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2:22" ht="18.7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2:22" ht="18.7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2:22" ht="18.7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2:22" ht="18.7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2:22" ht="18.7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2:22" ht="18.7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2:22" ht="18.7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2:22" ht="18.7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2:22" ht="18.7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2:22" ht="18.7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2:22" ht="18.7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2:22" ht="18.7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2:22" ht="18.7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2:22" ht="18.7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2:22" ht="18.7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2:22" ht="18.7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2:22" ht="18.7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2:22" ht="18.7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2:22" ht="18.7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2:22" ht="18.7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2:22" ht="18.7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2:22" ht="18.7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2:22" ht="18.7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2:22" ht="18.7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2:22" ht="18.7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2:22" ht="18.7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2:22" ht="18.7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2:22" ht="18.7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2:22" ht="18.7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2:22" ht="18.7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2:22" ht="18.7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2:22" ht="18.7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2:22" ht="18.7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2:22" ht="18.7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2:22" ht="18.7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2:22" ht="18.7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2:22" ht="18.7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2:22" ht="18.7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2:22" ht="18.7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2:22" ht="18.7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2:22" ht="18.7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2:22" ht="18.7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2:22" ht="18.7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2:22" ht="18.7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2:22" ht="18.7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2:22" ht="18.7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2:22" ht="18.7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2:22" ht="18.7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2:22" ht="18.7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2:22" ht="18.7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2:22" ht="18.7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2:22" ht="18.7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2:22" ht="18.7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2:22" ht="18.7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2:22" ht="18.7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2:22" ht="18.7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2:22" ht="18.7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2:22" ht="18.7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2:22" ht="18.7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2:22" ht="18.7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2:22" ht="18.7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2:22" ht="18.7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2:22" ht="18.7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2:22" ht="18.7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2:22" ht="18.7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2:22" ht="18.7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2:22" ht="18.7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2:22" ht="18.7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2:22" ht="18.7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2:22" ht="18.7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2:22" ht="18.7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2:22" ht="18.7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2:22" ht="18.7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2:22" ht="18.7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2:22" ht="18.7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2:22" ht="18.7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2:22" ht="18.7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2:22" ht="18.7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2:22" ht="18.7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2:22" ht="18.7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2:22" ht="18.7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2:22" ht="18.7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2:22" ht="18.7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2:22" ht="18.7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2:22" ht="18.7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2:22" ht="18.7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2:22" ht="18.7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2:22" ht="18.7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2:22" ht="18.7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2:22" ht="18.7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2:22" ht="18.7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2:22" ht="18.7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2:22" ht="18.7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2:22" ht="18.7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2:22" ht="18.7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2:22" ht="18.7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2:22" ht="18.7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2:22" ht="18.7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2:22" ht="18.7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2:22" ht="18.7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2:22" ht="18.7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2:22" ht="18.7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2:22" ht="18.7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2:22" ht="18.7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2:22" ht="18.7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2:22" ht="18.7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2:22" ht="18.7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2:22" ht="18.7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2:22" ht="18.7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2:22" ht="18.7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46">
    <mergeCell ref="R29:R30"/>
    <mergeCell ref="S29:T30"/>
    <mergeCell ref="U29:U30"/>
    <mergeCell ref="H25:I25"/>
    <mergeCell ref="B27:S28"/>
    <mergeCell ref="C29:F30"/>
    <mergeCell ref="H29:H30"/>
    <mergeCell ref="J29:J30"/>
    <mergeCell ref="L29:L30"/>
    <mergeCell ref="M29:O30"/>
    <mergeCell ref="C20:E21"/>
    <mergeCell ref="G20:G21"/>
    <mergeCell ref="I20:I21"/>
    <mergeCell ref="S24:T25"/>
    <mergeCell ref="U24:U25"/>
    <mergeCell ref="K20:K21"/>
    <mergeCell ref="M20:M21"/>
    <mergeCell ref="C24:F25"/>
    <mergeCell ref="G24:G25"/>
    <mergeCell ref="H24:I24"/>
    <mergeCell ref="J24:K25"/>
    <mergeCell ref="R24:R25"/>
    <mergeCell ref="U20:U21"/>
    <mergeCell ref="Q12:R12"/>
    <mergeCell ref="Q13:R13"/>
    <mergeCell ref="Q14:R14"/>
    <mergeCell ref="Q15:R15"/>
    <mergeCell ref="Q9:R9"/>
    <mergeCell ref="Q10:R10"/>
    <mergeCell ref="N20:P21"/>
    <mergeCell ref="R20:R21"/>
    <mergeCell ref="S20:T21"/>
    <mergeCell ref="Q4:R4"/>
    <mergeCell ref="Q5:R5"/>
    <mergeCell ref="Q6:R6"/>
    <mergeCell ref="Q7:R7"/>
    <mergeCell ref="Q8:R8"/>
    <mergeCell ref="S33:T34"/>
    <mergeCell ref="U33:U34"/>
    <mergeCell ref="C33:E34"/>
    <mergeCell ref="G33:G34"/>
    <mergeCell ref="I33:I34"/>
    <mergeCell ref="K33:K34"/>
    <mergeCell ref="M33:M34"/>
    <mergeCell ref="N33:P34"/>
    <mergeCell ref="R33:R34"/>
  </mergeCells>
  <phoneticPr fontId="13"/>
  <pageMargins left="0.7" right="0.7" top="0.75" bottom="0.75" header="0" footer="0"/>
  <pageSetup paperSize="9" scale="81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1000"/>
  <sheetViews>
    <sheetView workbookViewId="0"/>
  </sheetViews>
  <sheetFormatPr defaultColWidth="14.42578125" defaultRowHeight="15" customHeight="1"/>
  <cols>
    <col min="1" max="1" width="4.5703125" customWidth="1"/>
    <col min="2" max="2" width="4.42578125" customWidth="1"/>
    <col min="3" max="3" width="5.140625" customWidth="1"/>
    <col min="4" max="19" width="4.42578125" customWidth="1"/>
    <col min="20" max="20" width="4" customWidth="1"/>
    <col min="21" max="21" width="3.5703125" customWidth="1"/>
    <col min="22" max="26" width="8.7109375" customWidth="1"/>
  </cols>
  <sheetData>
    <row r="1" spans="2:22" ht="18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2:22" ht="18.75" customHeight="1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T3" s="1"/>
      <c r="U3" s="1"/>
      <c r="V3" s="2"/>
    </row>
    <row r="4" spans="2:22" ht="18.75" customHeight="1">
      <c r="B4" s="7"/>
      <c r="C4" s="8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6">
        <f>入力シート!H13</f>
        <v>0</v>
      </c>
      <c r="R4" s="77"/>
      <c r="S4" s="10" t="s">
        <v>6</v>
      </c>
      <c r="T4" s="1"/>
      <c r="U4" s="1"/>
      <c r="V4" s="2"/>
    </row>
    <row r="5" spans="2:22" ht="18.75" customHeight="1">
      <c r="B5" s="7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6">
        <f>入力シート!H14</f>
        <v>0</v>
      </c>
      <c r="R5" s="77"/>
      <c r="S5" s="10" t="s">
        <v>6</v>
      </c>
      <c r="T5" s="1"/>
      <c r="U5" s="1"/>
      <c r="V5" s="2"/>
    </row>
    <row r="6" spans="2:22" ht="18.75" customHeight="1">
      <c r="B6" s="7"/>
      <c r="C6" s="8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6">
        <f>入力シート!H15</f>
        <v>0</v>
      </c>
      <c r="R6" s="77"/>
      <c r="S6" s="10" t="s">
        <v>6</v>
      </c>
      <c r="T6" s="1"/>
      <c r="U6" s="1"/>
      <c r="V6" s="2"/>
    </row>
    <row r="7" spans="2:22" ht="18.75" customHeight="1">
      <c r="B7" s="7"/>
      <c r="C7" s="8" t="s">
        <v>11</v>
      </c>
      <c r="D7" s="8"/>
      <c r="E7" s="8"/>
      <c r="F7" s="8"/>
      <c r="G7" s="8"/>
      <c r="H7" s="8"/>
      <c r="I7" s="13"/>
      <c r="J7" s="8"/>
      <c r="K7" s="8"/>
      <c r="L7" s="8"/>
      <c r="M7" s="8"/>
      <c r="N7" s="8"/>
      <c r="O7" s="8"/>
      <c r="P7" s="8"/>
      <c r="Q7" s="76">
        <f>入力シート!H16</f>
        <v>0</v>
      </c>
      <c r="R7" s="77"/>
      <c r="S7" s="10" t="s">
        <v>6</v>
      </c>
      <c r="T7" s="1"/>
      <c r="U7" s="1"/>
      <c r="V7" s="2"/>
    </row>
    <row r="8" spans="2:22" ht="18.75" customHeight="1">
      <c r="B8" s="7"/>
      <c r="C8" s="8" t="s">
        <v>13</v>
      </c>
      <c r="D8" s="8"/>
      <c r="E8" s="8"/>
      <c r="F8" s="8"/>
      <c r="G8" s="8"/>
      <c r="H8" s="8"/>
      <c r="I8" s="13"/>
      <c r="J8" s="8"/>
      <c r="K8" s="8"/>
      <c r="L8" s="8"/>
      <c r="M8" s="8"/>
      <c r="N8" s="8"/>
      <c r="O8" s="8"/>
      <c r="P8" s="8"/>
      <c r="Q8" s="76">
        <f>入力シート!H17</f>
        <v>0</v>
      </c>
      <c r="R8" s="77"/>
      <c r="S8" s="10" t="s">
        <v>6</v>
      </c>
      <c r="T8" s="1"/>
      <c r="U8" s="1"/>
      <c r="V8" s="2"/>
    </row>
    <row r="9" spans="2:22" ht="18.75" customHeight="1">
      <c r="B9" s="7"/>
      <c r="C9" s="8" t="s">
        <v>15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76">
        <f>入力シート!H18</f>
        <v>0</v>
      </c>
      <c r="R9" s="77"/>
      <c r="S9" s="10" t="s">
        <v>6</v>
      </c>
      <c r="T9" s="1"/>
      <c r="U9" s="1"/>
      <c r="V9" s="2"/>
    </row>
    <row r="10" spans="2:22" ht="18.75" customHeight="1">
      <c r="B10" s="14"/>
      <c r="C10" s="15" t="s">
        <v>17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6">
        <f>入力シート!H19</f>
        <v>0</v>
      </c>
      <c r="R10" s="77"/>
      <c r="S10" s="16" t="s">
        <v>6</v>
      </c>
      <c r="T10" s="1"/>
      <c r="U10" s="1"/>
      <c r="V10" s="2"/>
    </row>
    <row r="11" spans="2:22" ht="18.75" customHeight="1">
      <c r="B11" s="17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"/>
      <c r="R11" s="1"/>
      <c r="S11" s="19"/>
      <c r="T11" s="1"/>
      <c r="U11" s="1"/>
      <c r="V11" s="2"/>
    </row>
    <row r="12" spans="2:22" ht="18.75" customHeight="1">
      <c r="B12" s="7"/>
      <c r="C12" s="8" t="s">
        <v>25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20"/>
      <c r="Q12" s="76" t="e">
        <f>入力シート!H24</f>
        <v>#DIV/0!</v>
      </c>
      <c r="R12" s="77"/>
      <c r="S12" s="10" t="s">
        <v>6</v>
      </c>
      <c r="T12" s="1"/>
      <c r="U12" s="1"/>
      <c r="V12" s="2"/>
    </row>
    <row r="13" spans="2:22" ht="18.75" customHeight="1">
      <c r="B13" s="7"/>
      <c r="C13" s="8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6" t="e">
        <f>入力シート!H25</f>
        <v>#DIV/0!</v>
      </c>
      <c r="R13" s="77"/>
      <c r="S13" s="10" t="s">
        <v>6</v>
      </c>
      <c r="T13" s="1"/>
      <c r="U13" s="1"/>
      <c r="V13" s="2"/>
    </row>
    <row r="14" spans="2:22" ht="18.75" customHeight="1">
      <c r="B14" s="7"/>
      <c r="C14" s="8" t="s">
        <v>24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76" t="e">
        <f>入力シート!H26</f>
        <v>#DIV/0!</v>
      </c>
      <c r="R14" s="77"/>
      <c r="S14" s="10" t="s">
        <v>6</v>
      </c>
      <c r="T14" s="1"/>
      <c r="U14" s="1"/>
      <c r="V14" s="2"/>
    </row>
    <row r="15" spans="2:22" ht="18.75" customHeight="1">
      <c r="B15" s="21"/>
      <c r="C15" s="22" t="s">
        <v>27</v>
      </c>
      <c r="D15" s="23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79">
        <f>入力シート!E32</f>
        <v>0</v>
      </c>
      <c r="R15" s="77"/>
      <c r="S15" s="24" t="s">
        <v>6</v>
      </c>
      <c r="T15" s="1"/>
      <c r="U15" s="1"/>
      <c r="V15" s="2"/>
    </row>
    <row r="16" spans="2:22" ht="18.75" customHeight="1">
      <c r="B16" s="1"/>
      <c r="C16" s="1"/>
      <c r="D16" s="25"/>
      <c r="E16" s="1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1"/>
      <c r="T16" s="1"/>
      <c r="U16" s="1"/>
      <c r="V16" s="2"/>
    </row>
    <row r="17" spans="2:22" ht="18.75" customHeight="1">
      <c r="B17" s="1" t="s">
        <v>40</v>
      </c>
      <c r="C17" s="1"/>
      <c r="D17" s="1"/>
      <c r="E17" s="29"/>
      <c r="F17" s="29"/>
      <c r="G17" s="29"/>
      <c r="H17" s="30"/>
      <c r="I17" s="31"/>
      <c r="J17" s="32"/>
      <c r="K17" s="32"/>
      <c r="L17" s="32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2:22" ht="18.75" customHeight="1">
      <c r="B18" s="1" t="s">
        <v>33</v>
      </c>
      <c r="C18" s="1"/>
      <c r="D18" s="1"/>
      <c r="E18" s="1"/>
      <c r="F18" s="1"/>
      <c r="G18" s="1"/>
      <c r="H18" s="1"/>
      <c r="I18" s="1"/>
      <c r="J18" s="3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2:22" ht="18.75" customHeight="1">
      <c r="B19" s="1"/>
      <c r="C19" s="35" t="s">
        <v>53</v>
      </c>
      <c r="D19" s="80" t="s">
        <v>46</v>
      </c>
      <c r="E19" s="80" t="s">
        <v>52</v>
      </c>
      <c r="F19" s="80"/>
      <c r="G19" s="35" t="s">
        <v>55</v>
      </c>
      <c r="H19" s="80" t="s">
        <v>46</v>
      </c>
      <c r="I19" s="80" t="s">
        <v>56</v>
      </c>
      <c r="J19" s="32"/>
      <c r="K19" s="1"/>
      <c r="L19" s="1"/>
      <c r="M19" s="80"/>
      <c r="N19" s="80" t="s">
        <v>52</v>
      </c>
      <c r="O19" s="68" t="s">
        <v>38</v>
      </c>
      <c r="P19" s="80" t="s">
        <v>56</v>
      </c>
      <c r="Q19" s="80"/>
      <c r="R19" s="75" t="s">
        <v>46</v>
      </c>
      <c r="S19" s="64" t="e">
        <f>IF(AND(+入力シート!F36="",+入力シート!O36="",+入力シート!L38=""),ROUNDUP(+$Q$10/16,0)+ROUNDUP(+$Q$14/20,0),"")</f>
        <v>#DIV/0!</v>
      </c>
      <c r="T19" s="65"/>
      <c r="U19" s="68" t="s">
        <v>6</v>
      </c>
      <c r="V19" s="2"/>
    </row>
    <row r="20" spans="2:22" ht="18.75" customHeight="1">
      <c r="B20" s="1"/>
      <c r="C20" s="39" t="s">
        <v>63</v>
      </c>
      <c r="D20" s="53"/>
      <c r="E20" s="53"/>
      <c r="F20" s="53"/>
      <c r="G20" s="40" t="s">
        <v>64</v>
      </c>
      <c r="H20" s="53"/>
      <c r="I20" s="53"/>
      <c r="J20" s="32"/>
      <c r="K20" s="1"/>
      <c r="L20" s="1"/>
      <c r="M20" s="53"/>
      <c r="N20" s="53"/>
      <c r="O20" s="53"/>
      <c r="P20" s="53"/>
      <c r="Q20" s="53"/>
      <c r="R20" s="53"/>
      <c r="S20" s="66"/>
      <c r="T20" s="67"/>
      <c r="U20" s="53"/>
      <c r="V20" s="2"/>
    </row>
    <row r="21" spans="2:22" ht="18.75" customHeight="1">
      <c r="B21" s="1"/>
      <c r="C21" s="31"/>
      <c r="D21" s="31"/>
      <c r="E21" s="39"/>
      <c r="F21" s="39"/>
      <c r="G21" s="31"/>
      <c r="H21" s="31"/>
      <c r="I21" s="39"/>
      <c r="J21" s="3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</row>
    <row r="22" spans="2:22" ht="18.75" customHeight="1">
      <c r="B22" s="33" t="s">
        <v>66</v>
      </c>
      <c r="C22" s="1"/>
      <c r="D22" s="1"/>
      <c r="E22" s="1"/>
      <c r="F22" s="39"/>
      <c r="G22" s="39"/>
      <c r="H22" s="31"/>
      <c r="I22" s="39"/>
      <c r="J22" s="32"/>
      <c r="K22" s="32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</row>
    <row r="23" spans="2:22" ht="18.75" customHeight="1">
      <c r="B23" s="32"/>
      <c r="C23" s="35" t="s">
        <v>53</v>
      </c>
      <c r="D23" s="80" t="s">
        <v>46</v>
      </c>
      <c r="E23" s="80" t="s">
        <v>52</v>
      </c>
      <c r="F23" s="80"/>
      <c r="G23" s="35" t="s">
        <v>55</v>
      </c>
      <c r="H23" s="80" t="s">
        <v>46</v>
      </c>
      <c r="I23" s="80" t="s">
        <v>56</v>
      </c>
      <c r="J23" s="32"/>
      <c r="K23" s="32"/>
      <c r="L23" s="1"/>
      <c r="M23" s="80"/>
      <c r="N23" s="80" t="s">
        <v>52</v>
      </c>
      <c r="O23" s="88" t="s">
        <v>38</v>
      </c>
      <c r="P23" s="80" t="s">
        <v>56</v>
      </c>
      <c r="Q23" s="80"/>
      <c r="R23" s="75" t="s">
        <v>46</v>
      </c>
      <c r="S23" s="64" t="str">
        <f>IF(+入力シート!F36="○",ROUNDUP(+$Q$10/8,0)+ROUNDUP(+$Q$14/20,0),"")</f>
        <v/>
      </c>
      <c r="T23" s="65"/>
      <c r="U23" s="68" t="s">
        <v>6</v>
      </c>
      <c r="V23" s="2"/>
    </row>
    <row r="24" spans="2:22" ht="18.75" customHeight="1">
      <c r="B24" s="32"/>
      <c r="C24" s="39" t="s">
        <v>77</v>
      </c>
      <c r="D24" s="53"/>
      <c r="E24" s="53"/>
      <c r="F24" s="53"/>
      <c r="G24" s="40" t="s">
        <v>64</v>
      </c>
      <c r="H24" s="53"/>
      <c r="I24" s="53"/>
      <c r="J24" s="32"/>
      <c r="K24" s="32"/>
      <c r="L24" s="1"/>
      <c r="M24" s="53"/>
      <c r="N24" s="53"/>
      <c r="O24" s="53"/>
      <c r="P24" s="53"/>
      <c r="Q24" s="53"/>
      <c r="R24" s="53"/>
      <c r="S24" s="66"/>
      <c r="T24" s="67"/>
      <c r="U24" s="53"/>
      <c r="V24" s="2"/>
    </row>
    <row r="25" spans="2:22" ht="18.75" customHeight="1">
      <c r="B25" s="32"/>
      <c r="C25" s="42"/>
      <c r="D25" s="42"/>
      <c r="E25" s="39"/>
      <c r="F25" s="31"/>
      <c r="G25" s="42"/>
      <c r="H25" s="42"/>
      <c r="I25" s="39"/>
      <c r="J25" s="32"/>
      <c r="K25" s="32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</row>
    <row r="26" spans="2:22" ht="18.75" customHeight="1">
      <c r="B26" s="33" t="s">
        <v>80</v>
      </c>
      <c r="C26" s="1"/>
      <c r="D26" s="1"/>
      <c r="E26" s="1"/>
      <c r="F26" s="1"/>
      <c r="G26" s="1"/>
      <c r="H26" s="1"/>
      <c r="I26" s="39"/>
      <c r="J26" s="32"/>
      <c r="K26" s="32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</row>
    <row r="27" spans="2:22" ht="18.75" customHeight="1">
      <c r="B27" s="68" t="s">
        <v>83</v>
      </c>
      <c r="C27" s="89" t="s">
        <v>85</v>
      </c>
      <c r="D27" s="90"/>
      <c r="E27" s="80" t="s">
        <v>87</v>
      </c>
      <c r="F27" s="91" t="s">
        <v>54</v>
      </c>
      <c r="G27" s="80" t="s">
        <v>38</v>
      </c>
      <c r="H27" s="35" t="s">
        <v>55</v>
      </c>
      <c r="I27" s="39"/>
      <c r="J27" s="32"/>
      <c r="K27" s="32"/>
      <c r="L27" s="1"/>
      <c r="M27" s="1"/>
      <c r="N27" s="1"/>
      <c r="O27" s="1"/>
      <c r="P27" s="1"/>
      <c r="Q27" s="1"/>
      <c r="R27" s="75" t="s">
        <v>46</v>
      </c>
      <c r="S27" s="64" t="str">
        <f>IF(+入力シート!O36="○",+IF(+(+$Q$10-52)/16&gt;0,+(+ROUNDUP((+$Q$10-52)/16,0)+3+ROUNDUP(+$Q$14/20,0)),3+ROUNDUP(+$Q$14/20,0)),"")</f>
        <v/>
      </c>
      <c r="T27" s="65"/>
      <c r="U27" s="68" t="s">
        <v>6</v>
      </c>
      <c r="V27" s="2"/>
    </row>
    <row r="28" spans="2:22" ht="18.75" customHeight="1">
      <c r="B28" s="53"/>
      <c r="C28" s="92" t="s">
        <v>63</v>
      </c>
      <c r="D28" s="93"/>
      <c r="E28" s="53"/>
      <c r="F28" s="53"/>
      <c r="G28" s="53"/>
      <c r="H28" s="40" t="s">
        <v>64</v>
      </c>
      <c r="I28" s="39"/>
      <c r="J28" s="32"/>
      <c r="K28" s="32"/>
      <c r="L28" s="1"/>
      <c r="M28" s="1"/>
      <c r="N28" s="1"/>
      <c r="O28" s="1"/>
      <c r="P28" s="1"/>
      <c r="Q28" s="1"/>
      <c r="R28" s="53"/>
      <c r="S28" s="66"/>
      <c r="T28" s="67"/>
      <c r="U28" s="53"/>
      <c r="V28" s="2"/>
    </row>
    <row r="29" spans="2:22" ht="18.75" customHeight="1">
      <c r="B29" s="26"/>
      <c r="C29" s="39"/>
      <c r="D29" s="49"/>
      <c r="E29" s="31"/>
      <c r="F29" s="39"/>
      <c r="G29" s="31"/>
      <c r="H29" s="39"/>
      <c r="I29" s="39"/>
      <c r="J29" s="32"/>
      <c r="K29" s="32"/>
      <c r="L29" s="1"/>
      <c r="M29" s="1"/>
      <c r="N29" s="1"/>
      <c r="O29" s="1"/>
      <c r="P29" s="1"/>
      <c r="Q29" s="1"/>
      <c r="R29" s="1"/>
      <c r="S29" s="42"/>
      <c r="T29" s="42"/>
      <c r="U29" s="26"/>
      <c r="V29" s="2"/>
    </row>
    <row r="30" spans="2:22" ht="18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18.7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18.7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8.7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8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8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8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8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8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8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8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8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8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8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8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50" t="s">
        <v>94</v>
      </c>
      <c r="V44" s="2"/>
    </row>
    <row r="45" spans="2:22" ht="18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8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8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8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8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8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8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8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8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8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8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8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8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8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8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8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8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8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8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8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8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8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8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8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8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8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8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8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8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8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8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8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8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8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8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8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8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8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8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8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8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8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8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8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8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8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8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8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8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8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8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8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8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8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8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8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8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8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8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8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8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8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8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8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8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8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8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8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8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8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8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8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8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8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8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8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8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8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8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8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8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8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8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8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8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8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8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8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8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8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8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8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8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8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8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8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8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8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8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8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8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8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8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8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8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8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8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8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8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8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8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8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8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8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8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8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8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8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8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8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8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8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8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8.7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8.7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8.7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8.7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8.7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8.7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8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8.7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8.7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8.7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8.7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8.7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8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8.7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8.7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8.7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8.7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8.7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8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8.7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8.7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8.7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8.7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8.7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8.7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8.7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8.7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8.7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8.7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8.7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8.7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8.7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8.7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8.7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8.7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8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8.7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8.7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8.7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8.7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8.7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8.7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8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8.7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8.7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8.7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8.7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8.7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8.7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8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8.7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8.7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8.7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8.7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8.7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8.7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8.7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8.7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8.7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8.7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8.7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8.7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8.7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8.7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8.7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8.7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8.7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8.7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8.7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8.7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2:22" ht="18.7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2:22" ht="18.7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2:22" ht="18.7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2:22" ht="18.7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2:22" ht="18.7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2:22" ht="18.7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2:22" ht="18.7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2:22" ht="18.7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2:22" ht="18.7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2:22" ht="18.7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2:22" ht="18.7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2:22" ht="18.7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2:22" ht="18.7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2:22" ht="18.7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2:22" ht="18.7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2:22" ht="18.7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2:22" ht="18.7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2:22" ht="18.7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2:22" ht="18.7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2:22" ht="18.7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2:22" ht="18.7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2:22" ht="18.7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2:22" ht="18.7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2:22" ht="18.7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2:22" ht="18.7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2:22" ht="18.7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2:22" ht="18.7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2:22" ht="18.7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2:22" ht="18.7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2:22" ht="18.7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2:22" ht="18.7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2:22" ht="18.7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2:22" ht="18.7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2:22" ht="18.7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2:22" ht="18.7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2:22" ht="18.7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2:22" ht="18.7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2:22" ht="18.7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2:22" ht="18.7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2:22" ht="18.7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2:22" ht="18.7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2:22" ht="18.7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2:22" ht="18.7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2:22" ht="18.7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2:22" ht="18.7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2:22" ht="18.7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2:22" ht="18.7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2:22" ht="18.7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2:22" ht="18.7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2:22" ht="18.7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2:22" ht="18.7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2:22" ht="18.7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2:22" ht="18.7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2:22" ht="18.7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2:22" ht="18.7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2:22" ht="18.7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2:22" ht="18.7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2:22" ht="18.7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2:22" ht="18.7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2:22" ht="18.7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2:22" ht="18.7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2:22" ht="18.7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2:22" ht="18.7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2:22" ht="18.7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2:22" ht="18.7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2:22" ht="18.7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2:22" ht="18.7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2:22" ht="18.7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2:22" ht="18.7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2:22" ht="18.7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2:22" ht="18.7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2:22" ht="18.7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2:22" ht="18.7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2:22" ht="18.7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2:22" ht="18.7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2:22" ht="18.7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2:22" ht="18.7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2:22" ht="18.7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2:22" ht="18.7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2:22" ht="18.7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2:22" ht="18.7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2:22" ht="18.7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2:22" ht="18.7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2:22" ht="18.7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2:22" ht="18.7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2:22" ht="18.7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2:22" ht="18.7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2:22" ht="18.7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2:22" ht="18.7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2:22" ht="18.7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2:22" ht="18.7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2:22" ht="18.7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2:22" ht="18.7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2:22" ht="18.7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2:22" ht="18.7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2:22" ht="18.7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2:22" ht="18.7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2:22" ht="18.7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2:22" ht="18.7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2:22" ht="18.7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2:22" ht="18.7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2:22" ht="18.7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2:22" ht="18.7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2:22" ht="18.7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2:22" ht="18.7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2:22" ht="18.7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2:22" ht="18.7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2:22" ht="18.7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2:22" ht="18.7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2:22" ht="18.7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2:22" ht="18.7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2:22" ht="18.7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2:22" ht="18.7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2:22" ht="18.7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2:22" ht="18.7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2:22" ht="18.7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2:22" ht="18.7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2:22" ht="18.7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2:22" ht="18.7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2:22" ht="18.7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2:22" ht="18.7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2:22" ht="18.7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2:22" ht="18.7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2:22" ht="18.7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2:22" ht="18.7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2:22" ht="18.7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2:22" ht="18.7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2:22" ht="18.7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2:22" ht="18.7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2:22" ht="18.7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2:22" ht="18.7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2:22" ht="18.7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2:22" ht="18.7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2:22" ht="18.7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2:22" ht="18.7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2:22" ht="18.7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2:22" ht="18.7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2:22" ht="18.7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2:22" ht="18.7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2:22" ht="18.7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2:22" ht="18.7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2:22" ht="18.7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2:22" ht="18.7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2:22" ht="18.7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2:22" ht="18.7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2:22" ht="18.7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2:22" ht="18.7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2:22" ht="18.7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2:22" ht="18.7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2:22" ht="18.7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2:22" ht="18.7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2:22" ht="18.7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2:22" ht="18.7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2:22" ht="18.7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2:22" ht="18.7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2:22" ht="18.7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2:22" ht="18.7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2:22" ht="18.7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2:22" ht="18.7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2:22" ht="18.7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2:22" ht="18.7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2:22" ht="18.7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2:22" ht="18.7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2:22" ht="18.7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2:22" ht="18.7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2:22" ht="18.7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2:22" ht="18.7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2:22" ht="18.7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2:22" ht="18.7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2:22" ht="18.7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2:22" ht="18.7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2:22" ht="18.7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2:22" ht="18.7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2:22" ht="18.7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2:22" ht="18.7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2:22" ht="18.7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2:22" ht="18.7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2:22" ht="18.7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2:22" ht="18.7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2:22" ht="18.7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2:22" ht="18.7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2:22" ht="18.7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2:22" ht="18.7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2:22" ht="18.7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2:22" ht="18.7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2:22" ht="18.7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2:22" ht="18.7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2:22" ht="18.7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2:22" ht="18.7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2:22" ht="18.7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2:22" ht="18.7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2:22" ht="18.7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2:22" ht="18.7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2:22" ht="18.7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2:22" ht="18.7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2:22" ht="18.7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2:22" ht="18.7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2:22" ht="18.7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2:22" ht="18.7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2:22" ht="18.7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2:22" ht="18.7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2:22" ht="18.7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2:22" ht="18.7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2:22" ht="18.7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2:22" ht="18.7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2:22" ht="18.7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2:22" ht="18.7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2:22" ht="18.7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2:22" ht="18.7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2:22" ht="18.7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2:22" ht="18.7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2:22" ht="18.7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2:22" ht="18.7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2:22" ht="18.7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2:22" ht="18.7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2:22" ht="18.7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2:22" ht="18.7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2:22" ht="18.7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2:22" ht="18.7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2:22" ht="18.7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2:22" ht="18.7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2:22" ht="18.7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2:22" ht="18.7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2:22" ht="18.7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2:22" ht="18.7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2:22" ht="18.7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2:22" ht="18.7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2:22" ht="18.7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2:22" ht="18.7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2:22" ht="18.7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2:22" ht="18.7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2:22" ht="18.7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2:22" ht="18.7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2:22" ht="18.7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2:22" ht="18.7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2:22" ht="18.7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2:22" ht="18.7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2:22" ht="18.7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2:22" ht="18.7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2:22" ht="18.7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2:22" ht="18.7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2:22" ht="18.7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2:22" ht="18.7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2:22" ht="18.7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2:22" ht="18.7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2:22" ht="18.7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2:22" ht="18.7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2:22" ht="18.7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2:22" ht="18.7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2:22" ht="18.7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2:22" ht="18.7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2:22" ht="18.7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2:22" ht="18.7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2:22" ht="18.7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2:22" ht="18.7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2:22" ht="18.7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2:22" ht="18.7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2:22" ht="18.7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2:22" ht="18.7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2:22" ht="18.7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2:22" ht="18.7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2:22" ht="18.7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2:22" ht="18.7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2:22" ht="18.7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2:22" ht="18.7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2:22" ht="18.7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2:22" ht="18.7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2:22" ht="18.7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2:22" ht="18.7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2:22" ht="18.7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2:22" ht="18.7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2:22" ht="18.7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2:22" ht="18.7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2:22" ht="18.7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2:22" ht="18.7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2:22" ht="18.7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2:22" ht="18.7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2:22" ht="18.7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2:22" ht="18.7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2:22" ht="18.7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2:22" ht="18.7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2:22" ht="18.7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2:22" ht="18.7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2:22" ht="18.7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2:22" ht="18.7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2:22" ht="18.7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2:22" ht="18.7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2:22" ht="18.7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2:22" ht="18.7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2:22" ht="18.7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2:22" ht="18.7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2:22" ht="18.7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2:22" ht="18.7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2:22" ht="18.7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2:22" ht="18.7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2:22" ht="18.7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2:22" ht="18.7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2:22" ht="18.7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2:22" ht="18.7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2:22" ht="18.7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2:22" ht="18.7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2:22" ht="18.7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2:22" ht="18.7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2:22" ht="18.7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2:22" ht="18.7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2:22" ht="18.7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2:22" ht="18.7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2:22" ht="18.7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2:22" ht="18.7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2:22" ht="18.7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2:22" ht="18.7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2:22" ht="18.7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2:22" ht="18.7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2:22" ht="18.7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2:22" ht="18.7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2:22" ht="18.7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2:22" ht="18.7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2:22" ht="18.7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2:22" ht="18.7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2:22" ht="18.7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2:22" ht="18.7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2:22" ht="18.7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2:22" ht="18.7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2:22" ht="18.7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2:22" ht="18.7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2:22" ht="18.7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2:22" ht="18.7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2:22" ht="18.7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2:22" ht="18.7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2:22" ht="18.7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2:22" ht="18.7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2:22" ht="18.7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2:22" ht="18.7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2:22" ht="18.7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2:22" ht="18.7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2:22" ht="18.7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2:22" ht="18.7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2:22" ht="18.7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2:22" ht="18.7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2:22" ht="18.7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2:22" ht="18.7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2:22" ht="18.7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2:22" ht="18.7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2:22" ht="18.7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2:22" ht="18.7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2:22" ht="18.7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2:22" ht="18.7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2:22" ht="18.7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2:22" ht="18.7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2:22" ht="18.7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2:22" ht="18.7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2:22" ht="18.7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2:22" ht="18.7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2:22" ht="18.7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2:22" ht="18.7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2:22" ht="18.7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2:22" ht="18.7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2:22" ht="18.7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2:22" ht="18.7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2:22" ht="18.7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2:22" ht="18.7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2:22" ht="18.7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2:22" ht="18.7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2:22" ht="18.7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2:22" ht="18.7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2:22" ht="18.7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2:22" ht="18.7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2:22" ht="18.7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2:22" ht="18.7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2:22" ht="18.7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2:22" ht="18.7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2:22" ht="18.7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2:22" ht="18.7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2:22" ht="18.7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2:22" ht="18.7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2:22" ht="18.7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2:22" ht="18.7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2:22" ht="18.7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2:22" ht="18.7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2:22" ht="18.7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2:22" ht="18.7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2:22" ht="18.7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2:22" ht="18.7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2:22" ht="18.7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2:22" ht="18.7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2:22" ht="18.7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2:22" ht="18.7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2:22" ht="18.7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2:22" ht="18.7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2:22" ht="18.7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2:22" ht="18.7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2:22" ht="18.7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2:22" ht="18.7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2:22" ht="18.7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2:22" ht="18.7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2:22" ht="18.7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2:22" ht="18.7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2:22" ht="18.7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2:22" ht="18.7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2:22" ht="18.7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2:22" ht="18.7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2:22" ht="18.7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2:22" ht="18.7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2:22" ht="18.7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2:22" ht="18.7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2:22" ht="18.7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2:22" ht="18.7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2:22" ht="18.7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2:22" ht="18.7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2:22" ht="18.7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2:22" ht="18.7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2:22" ht="18.7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2:22" ht="18.7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2:22" ht="18.7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2:22" ht="18.7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2:22" ht="18.7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2:22" ht="18.7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2:22" ht="18.7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2:22" ht="18.7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2:22" ht="18.7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2:22" ht="18.7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2:22" ht="18.7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2:22" ht="18.7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2:22" ht="18.7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2:22" ht="18.7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2:22" ht="18.7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2:22" ht="18.7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2:22" ht="18.7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2:22" ht="18.7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2:22" ht="18.7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2:22" ht="18.7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2:22" ht="18.7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2:22" ht="18.7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2:22" ht="18.7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2:22" ht="18.7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2:22" ht="18.7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2:22" ht="18.7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2:22" ht="18.7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2:22" ht="18.7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2:22" ht="18.7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2:22" ht="18.7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2:22" ht="18.7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2:22" ht="18.7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2:22" ht="18.7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2:22" ht="18.7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2:22" ht="18.7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2:22" ht="18.7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2:22" ht="18.7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2:22" ht="18.7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2:22" ht="18.7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2:22" ht="18.7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2:22" ht="18.7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2:22" ht="18.7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2:22" ht="18.7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2:22" ht="18.7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2:22" ht="18.7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2:22" ht="18.7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2:22" ht="18.7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2:22" ht="18.7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2:22" ht="18.7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2:22" ht="18.7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2:22" ht="18.7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2:22" ht="18.7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2:22" ht="18.7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2:22" ht="18.7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2:22" ht="18.7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2:22" ht="18.7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2:22" ht="18.7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2:22" ht="18.7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2:22" ht="18.7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2:22" ht="18.7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2:22" ht="18.7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2:22" ht="18.7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2:22" ht="18.7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2:22" ht="18.7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2:22" ht="18.7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2:22" ht="18.7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2:22" ht="18.7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2:22" ht="18.7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2:22" ht="18.7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2:22" ht="18.7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2:22" ht="18.7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2:22" ht="18.7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2:22" ht="18.7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2:22" ht="18.7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2:22" ht="18.7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2:22" ht="18.7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2:22" ht="18.7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2:22" ht="18.7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2:22" ht="18.7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2:22" ht="18.7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2:22" ht="18.7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2:22" ht="18.7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2:22" ht="18.7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2:22" ht="18.7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2:22" ht="18.7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2:22" ht="18.7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2:22" ht="18.7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2:22" ht="18.7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2:22" ht="18.7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2:22" ht="18.7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2:22" ht="18.7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2:22" ht="18.7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2:22" ht="18.7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2:22" ht="18.7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2:22" ht="18.7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2:22" ht="18.7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2:22" ht="18.7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2:22" ht="18.7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2:22" ht="18.7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2:22" ht="18.7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2:22" ht="18.7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2:22" ht="18.7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2:22" ht="18.7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2:22" ht="18.7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2:22" ht="18.7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2:22" ht="18.7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2:22" ht="18.7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2:22" ht="18.7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2:22" ht="18.7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2:22" ht="18.7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2:22" ht="18.7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2:22" ht="18.7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2:22" ht="18.7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2:22" ht="18.7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2:22" ht="18.7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2:22" ht="18.7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2:22" ht="18.7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2:22" ht="18.7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2:22" ht="18.7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2:22" ht="18.7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2:22" ht="18.7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2:22" ht="18.7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2:22" ht="18.7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2:22" ht="18.7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2:22" ht="18.7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2:22" ht="18.7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2:22" ht="18.7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2:22" ht="18.7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2:22" ht="18.7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2:22" ht="18.7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2:22" ht="18.7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2:22" ht="18.7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2:22" ht="18.7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2:22" ht="18.7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2:22" ht="18.7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2:22" ht="18.7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2:22" ht="18.7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2:22" ht="18.7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2:22" ht="18.7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2:22" ht="18.7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2:22" ht="18.7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2:22" ht="18.7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2:22" ht="18.7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2:22" ht="18.7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2:22" ht="18.7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2:22" ht="18.7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2:22" ht="18.7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2:22" ht="18.7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2:22" ht="18.7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2:22" ht="18.7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2:22" ht="18.7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2:22" ht="18.7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2:22" ht="18.7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2:22" ht="18.7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2:22" ht="18.7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2:22" ht="18.7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2:22" ht="18.7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2:22" ht="18.7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2:22" ht="18.7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2:22" ht="18.7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2:22" ht="18.7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2:22" ht="18.7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2:22" ht="18.7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2:22" ht="18.7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2:22" ht="18.7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2:22" ht="18.7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2:22" ht="18.7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2:22" ht="18.7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2:22" ht="18.7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2:22" ht="18.7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2:22" ht="18.7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2:22" ht="18.7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2:22" ht="18.7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2:22" ht="18.7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2:22" ht="18.7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2:22" ht="18.7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2:22" ht="18.7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2:22" ht="18.7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2:22" ht="18.7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2:22" ht="18.7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2:22" ht="18.7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2:22" ht="18.7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2:22" ht="18.7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2:22" ht="18.7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2:22" ht="18.7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2:22" ht="18.7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2:22" ht="18.7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2:22" ht="18.7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2:22" ht="18.7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2:22" ht="18.7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2:22" ht="18.7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2:22" ht="18.7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2:22" ht="18.7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2:22" ht="18.7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2:22" ht="18.7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2:22" ht="18.7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2:22" ht="18.7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2:22" ht="18.7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2:22" ht="18.7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2:22" ht="18.7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2:22" ht="18.7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2:22" ht="18.7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2:22" ht="18.7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2:22" ht="18.7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2:22" ht="18.7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2:22" ht="18.7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2:22" ht="18.7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2:22" ht="18.7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2:22" ht="18.7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2:22" ht="18.7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2:22" ht="18.7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2:22" ht="18.7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2:22" ht="18.7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2:22" ht="18.7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2:22" ht="18.7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2:22" ht="18.7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2:22" ht="18.7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2:22" ht="18.7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2:22" ht="18.7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2:22" ht="18.7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2:22" ht="18.7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2:22" ht="18.7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2:22" ht="18.7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2:22" ht="18.7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2:22" ht="18.7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2:22" ht="18.7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2:22" ht="18.7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2:22" ht="18.7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2:22" ht="18.7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2:22" ht="18.7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2:22" ht="18.7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2:22" ht="18.7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2:22" ht="18.7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2:22" ht="18.7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2:22" ht="18.7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2:22" ht="18.7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2:22" ht="18.7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2:22" ht="18.7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2:22" ht="18.7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2:22" ht="18.7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2:22" ht="18.7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2:22" ht="18.7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2:22" ht="18.7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2:22" ht="18.7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2:22" ht="18.7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2:22" ht="18.7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2:22" ht="18.7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2:22" ht="18.7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2:22" ht="18.7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2:22" ht="18.7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2:22" ht="18.7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2:22" ht="18.7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2:22" ht="18.7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2:22" ht="18.7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2:22" ht="18.7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2:22" ht="18.7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2:22" ht="18.7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2:22" ht="18.7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2:22" ht="18.7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2:22" ht="18.7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2:22" ht="18.7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2:22" ht="18.7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2:22" ht="18.7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2:22" ht="18.7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2:22" ht="18.7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2:22" ht="18.7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2:22" ht="18.7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2:22" ht="18.7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2:22" ht="18.7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2:22" ht="18.7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2:22" ht="18.7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2:22" ht="18.7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2:22" ht="18.7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2:22" ht="18.7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2:22" ht="18.7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2:22" ht="18.7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2:22" ht="18.7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2:22" ht="18.7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2:22" ht="18.7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2:22" ht="18.7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2:22" ht="18.7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2:22" ht="18.7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2:22" ht="18.7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2:22" ht="18.7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2:22" ht="18.7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2:22" ht="18.7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2:22" ht="18.7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2:22" ht="18.7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2:22" ht="18.7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2:22" ht="18.7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2:22" ht="18.7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2:22" ht="18.7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2:22" ht="18.7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2:22" ht="18.7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2:22" ht="18.7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2:22" ht="18.7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2:22" ht="18.7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2:22" ht="18.7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2:22" ht="18.7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2:22" ht="18.7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2:22" ht="18.7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2:22" ht="18.7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2:22" ht="18.7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2:22" ht="18.7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2:22" ht="18.7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2:22" ht="18.7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2:22" ht="18.7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2:22" ht="18.7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2:22" ht="18.7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2:22" ht="18.7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2:22" ht="18.7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2:22" ht="18.7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2:22" ht="18.7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2:22" ht="18.7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2:22" ht="18.7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2:22" ht="18.7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2:22" ht="18.7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2:22" ht="18.7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2:22" ht="18.7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2:22" ht="18.7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2:22" ht="18.7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2:22" ht="18.7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2:22" ht="18.7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2:22" ht="18.7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2:22" ht="18.7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2:22" ht="18.7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2:22" ht="18.7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2:22" ht="18.7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2:22" ht="18.7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2:22" ht="18.7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2:22" ht="18.7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2:22" ht="18.7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2:22" ht="18.7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2:22" ht="18.7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2:22" ht="18.7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2:22" ht="18.7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2:22" ht="18.7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2:22" ht="18.7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2:22" ht="18.7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2:22" ht="18.7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2:22" ht="18.7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2:22" ht="18.7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2:22" ht="18.7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2:22" ht="18.7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2:22" ht="18.7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2:22" ht="18.7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2:22" ht="18.7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46">
    <mergeCell ref="B27:B28"/>
    <mergeCell ref="C27:D27"/>
    <mergeCell ref="E27:E28"/>
    <mergeCell ref="F27:F28"/>
    <mergeCell ref="G27:G28"/>
    <mergeCell ref="C28:D28"/>
    <mergeCell ref="U23:U24"/>
    <mergeCell ref="R27:R28"/>
    <mergeCell ref="S27:T28"/>
    <mergeCell ref="U27:U28"/>
    <mergeCell ref="M19:M20"/>
    <mergeCell ref="N19:N20"/>
    <mergeCell ref="M23:M24"/>
    <mergeCell ref="N23:N24"/>
    <mergeCell ref="O23:O24"/>
    <mergeCell ref="P23:P24"/>
    <mergeCell ref="Q23:Q24"/>
    <mergeCell ref="D19:D20"/>
    <mergeCell ref="E19:E20"/>
    <mergeCell ref="F19:F20"/>
    <mergeCell ref="R23:R24"/>
    <mergeCell ref="S23:T24"/>
    <mergeCell ref="H19:H20"/>
    <mergeCell ref="I19:I20"/>
    <mergeCell ref="D23:D24"/>
    <mergeCell ref="E23:E24"/>
    <mergeCell ref="F23:F24"/>
    <mergeCell ref="H23:H24"/>
    <mergeCell ref="I23:I24"/>
    <mergeCell ref="S19:T20"/>
    <mergeCell ref="U19:U20"/>
    <mergeCell ref="Q12:R12"/>
    <mergeCell ref="Q13:R13"/>
    <mergeCell ref="Q14:R14"/>
    <mergeCell ref="Q15:R15"/>
    <mergeCell ref="Q9:R9"/>
    <mergeCell ref="Q10:R10"/>
    <mergeCell ref="O19:O20"/>
    <mergeCell ref="P19:P20"/>
    <mergeCell ref="Q19:Q20"/>
    <mergeCell ref="R19:R20"/>
    <mergeCell ref="Q4:R4"/>
    <mergeCell ref="Q5:R5"/>
    <mergeCell ref="Q6:R6"/>
    <mergeCell ref="Q7:R7"/>
    <mergeCell ref="Q8:R8"/>
  </mergeCells>
  <phoneticPr fontId="13"/>
  <pageMargins left="0.7" right="0.7" top="0.75" bottom="0.75" header="0" footer="0"/>
  <pageSetup paperSize="9" scale="81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V1000"/>
  <sheetViews>
    <sheetView tabSelected="1" workbookViewId="0">
      <selection activeCell="C30" sqref="C30"/>
    </sheetView>
  </sheetViews>
  <sheetFormatPr defaultColWidth="14.42578125" defaultRowHeight="15" customHeight="1"/>
  <cols>
    <col min="1" max="1" width="4.5703125" customWidth="1"/>
    <col min="2" max="2" width="4.42578125" customWidth="1"/>
    <col min="3" max="3" width="5.140625" customWidth="1"/>
    <col min="4" max="19" width="4.42578125" customWidth="1"/>
    <col min="20" max="20" width="4" customWidth="1"/>
    <col min="21" max="21" width="3.5703125" customWidth="1"/>
    <col min="22" max="26" width="8.7109375" customWidth="1"/>
  </cols>
  <sheetData>
    <row r="1" spans="2:22" ht="18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2:22" ht="18.75" customHeight="1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T3" s="1"/>
      <c r="U3" s="1"/>
      <c r="V3" s="2"/>
    </row>
    <row r="4" spans="2:22" ht="18.75" customHeight="1">
      <c r="B4" s="7"/>
      <c r="C4" s="8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6">
        <f>入力シート!H13</f>
        <v>0</v>
      </c>
      <c r="R4" s="77"/>
      <c r="S4" s="10" t="s">
        <v>6</v>
      </c>
      <c r="T4" s="1"/>
      <c r="U4" s="1"/>
      <c r="V4" s="2"/>
    </row>
    <row r="5" spans="2:22" ht="18.75" customHeight="1">
      <c r="B5" s="7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6">
        <f>入力シート!H14</f>
        <v>0</v>
      </c>
      <c r="R5" s="77"/>
      <c r="S5" s="10" t="s">
        <v>6</v>
      </c>
      <c r="T5" s="1"/>
      <c r="U5" s="1"/>
      <c r="V5" s="2"/>
    </row>
    <row r="6" spans="2:22" ht="18.75" customHeight="1">
      <c r="B6" s="7"/>
      <c r="C6" s="8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6">
        <f>入力シート!H15</f>
        <v>0</v>
      </c>
      <c r="R6" s="77"/>
      <c r="S6" s="10" t="s">
        <v>6</v>
      </c>
      <c r="T6" s="1"/>
      <c r="U6" s="1"/>
      <c r="V6" s="2"/>
    </row>
    <row r="7" spans="2:22" ht="18.75" customHeight="1">
      <c r="B7" s="7"/>
      <c r="C7" s="8" t="s">
        <v>11</v>
      </c>
      <c r="D7" s="8"/>
      <c r="E7" s="8"/>
      <c r="F7" s="8"/>
      <c r="G7" s="8"/>
      <c r="H7" s="8"/>
      <c r="I7" s="13"/>
      <c r="J7" s="8"/>
      <c r="K7" s="8"/>
      <c r="L7" s="8"/>
      <c r="M7" s="8"/>
      <c r="N7" s="8"/>
      <c r="O7" s="8"/>
      <c r="P7" s="8"/>
      <c r="Q7" s="76">
        <f>入力シート!H16</f>
        <v>0</v>
      </c>
      <c r="R7" s="77"/>
      <c r="S7" s="10" t="s">
        <v>6</v>
      </c>
      <c r="T7" s="1"/>
      <c r="U7" s="1"/>
      <c r="V7" s="2"/>
    </row>
    <row r="8" spans="2:22" ht="18.75" customHeight="1">
      <c r="B8" s="7"/>
      <c r="C8" s="8" t="s">
        <v>13</v>
      </c>
      <c r="D8" s="8"/>
      <c r="E8" s="8"/>
      <c r="F8" s="8"/>
      <c r="G8" s="8"/>
      <c r="H8" s="8"/>
      <c r="I8" s="13"/>
      <c r="J8" s="8"/>
      <c r="K8" s="8"/>
      <c r="L8" s="8"/>
      <c r="M8" s="8"/>
      <c r="N8" s="8"/>
      <c r="O8" s="8"/>
      <c r="P8" s="8"/>
      <c r="Q8" s="76">
        <f>入力シート!H17</f>
        <v>0</v>
      </c>
      <c r="R8" s="77"/>
      <c r="S8" s="10" t="s">
        <v>6</v>
      </c>
      <c r="T8" s="1"/>
      <c r="U8" s="1"/>
      <c r="V8" s="2"/>
    </row>
    <row r="9" spans="2:22" ht="18.75" customHeight="1">
      <c r="B9" s="7"/>
      <c r="C9" s="8" t="s">
        <v>15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76">
        <f>入力シート!H18</f>
        <v>0</v>
      </c>
      <c r="R9" s="77"/>
      <c r="S9" s="10" t="s">
        <v>6</v>
      </c>
      <c r="T9" s="1"/>
      <c r="U9" s="1"/>
      <c r="V9" s="2"/>
    </row>
    <row r="10" spans="2:22" ht="18.75" customHeight="1">
      <c r="B10" s="14"/>
      <c r="C10" s="15" t="s">
        <v>17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6">
        <f>入力シート!H19</f>
        <v>0</v>
      </c>
      <c r="R10" s="77"/>
      <c r="S10" s="16" t="s">
        <v>6</v>
      </c>
      <c r="T10" s="1"/>
      <c r="U10" s="1"/>
      <c r="V10" s="2"/>
    </row>
    <row r="11" spans="2:22" ht="18.75" customHeight="1">
      <c r="B11" s="17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"/>
      <c r="R11" s="1"/>
      <c r="S11" s="19"/>
      <c r="T11" s="1"/>
      <c r="U11" s="1"/>
      <c r="V11" s="2"/>
    </row>
    <row r="12" spans="2:22" ht="18.75" customHeight="1">
      <c r="B12" s="7"/>
      <c r="C12" s="8" t="s">
        <v>23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20"/>
      <c r="Q12" s="76" t="e">
        <f>入力シート!H24</f>
        <v>#DIV/0!</v>
      </c>
      <c r="R12" s="77"/>
      <c r="S12" s="10" t="s">
        <v>6</v>
      </c>
      <c r="T12" s="1"/>
      <c r="U12" s="1"/>
      <c r="V12" s="2"/>
    </row>
    <row r="13" spans="2:22" ht="18.75" customHeight="1">
      <c r="B13" s="7"/>
      <c r="C13" s="8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6" t="e">
        <f>入力シート!H25</f>
        <v>#DIV/0!</v>
      </c>
      <c r="R13" s="77"/>
      <c r="S13" s="10" t="s">
        <v>6</v>
      </c>
      <c r="T13" s="1"/>
      <c r="U13" s="1"/>
      <c r="V13" s="2"/>
    </row>
    <row r="14" spans="2:22" ht="18.75" customHeight="1">
      <c r="B14" s="7"/>
      <c r="C14" s="8" t="s">
        <v>24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76" t="e">
        <f>入力シート!H26</f>
        <v>#DIV/0!</v>
      </c>
      <c r="R14" s="77"/>
      <c r="S14" s="10" t="s">
        <v>6</v>
      </c>
      <c r="T14" s="1"/>
      <c r="U14" s="1"/>
      <c r="V14" s="2"/>
    </row>
    <row r="15" spans="2:22" ht="18.75" customHeight="1">
      <c r="B15" s="21"/>
      <c r="C15" s="22" t="s">
        <v>27</v>
      </c>
      <c r="D15" s="23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79">
        <f>入力シート!E32</f>
        <v>0</v>
      </c>
      <c r="R15" s="77"/>
      <c r="S15" s="24" t="s">
        <v>6</v>
      </c>
      <c r="T15" s="1"/>
      <c r="U15" s="1"/>
      <c r="V15" s="2"/>
    </row>
    <row r="16" spans="2:22" ht="18.75" customHeight="1">
      <c r="B16" s="1"/>
      <c r="C16" s="1"/>
      <c r="D16" s="25"/>
      <c r="E16" s="1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1"/>
      <c r="T16" s="1"/>
      <c r="U16" s="1"/>
      <c r="V16" s="2"/>
    </row>
    <row r="17" spans="2:22" ht="18.75" customHeight="1">
      <c r="B17" s="1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2:22" ht="18.75" customHeight="1">
      <c r="B18" s="1" t="s">
        <v>34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2:22" ht="18.7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</row>
    <row r="20" spans="2:22" ht="18.75" customHeight="1">
      <c r="B20" s="1" t="s">
        <v>33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</row>
    <row r="21" spans="2:22" ht="18.7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</row>
    <row r="22" spans="2:22" ht="18.75" customHeight="1">
      <c r="B22" s="1"/>
      <c r="C22" s="87" t="s">
        <v>47</v>
      </c>
      <c r="D22" s="69"/>
      <c r="E22" s="81" t="s">
        <v>48</v>
      </c>
      <c r="F22" s="82"/>
      <c r="G22" s="80" t="s">
        <v>38</v>
      </c>
      <c r="H22" s="27" t="s">
        <v>49</v>
      </c>
      <c r="I22" s="80" t="s">
        <v>38</v>
      </c>
      <c r="J22" s="27" t="s">
        <v>50</v>
      </c>
      <c r="K22" s="80" t="s">
        <v>38</v>
      </c>
      <c r="L22" s="27" t="s">
        <v>39</v>
      </c>
      <c r="M22" s="80" t="s">
        <v>38</v>
      </c>
      <c r="N22" s="27" t="s">
        <v>51</v>
      </c>
      <c r="O22" s="80" t="s">
        <v>46</v>
      </c>
      <c r="P22" s="80" t="s">
        <v>52</v>
      </c>
      <c r="Q22" s="80"/>
      <c r="R22" s="80"/>
      <c r="S22" s="1"/>
      <c r="T22" s="1"/>
      <c r="U22" s="1"/>
      <c r="V22" s="2"/>
    </row>
    <row r="23" spans="2:22" ht="18.75" customHeight="1">
      <c r="B23" s="26"/>
      <c r="C23" s="53"/>
      <c r="D23" s="69"/>
      <c r="E23" s="84" t="s">
        <v>54</v>
      </c>
      <c r="F23" s="85"/>
      <c r="G23" s="53"/>
      <c r="H23" s="37" t="s">
        <v>54</v>
      </c>
      <c r="I23" s="53"/>
      <c r="J23" s="37" t="s">
        <v>57</v>
      </c>
      <c r="K23" s="53"/>
      <c r="L23" s="37" t="s">
        <v>57</v>
      </c>
      <c r="M23" s="53"/>
      <c r="N23" s="37" t="s">
        <v>57</v>
      </c>
      <c r="O23" s="53"/>
      <c r="P23" s="53"/>
      <c r="Q23" s="53"/>
      <c r="R23" s="53"/>
      <c r="S23" s="1"/>
      <c r="T23" s="1"/>
      <c r="U23" s="1"/>
      <c r="V23" s="2"/>
    </row>
    <row r="24" spans="2:22" ht="18.7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</row>
    <row r="25" spans="2:22" ht="18.75" customHeight="1">
      <c r="B25" s="1"/>
      <c r="C25" s="87" t="s">
        <v>59</v>
      </c>
      <c r="D25" s="53"/>
      <c r="E25" s="81" t="s">
        <v>60</v>
      </c>
      <c r="F25" s="82"/>
      <c r="G25" s="80" t="s">
        <v>46</v>
      </c>
      <c r="H25" s="80" t="s">
        <v>56</v>
      </c>
      <c r="I25" s="1"/>
      <c r="J25" s="1"/>
      <c r="K25" s="1"/>
      <c r="L25" s="1"/>
      <c r="M25" s="1"/>
      <c r="N25" s="80" t="s">
        <v>52</v>
      </c>
      <c r="O25" s="88" t="s">
        <v>38</v>
      </c>
      <c r="P25" s="80" t="s">
        <v>56</v>
      </c>
      <c r="Q25" s="80"/>
      <c r="R25" s="75" t="s">
        <v>46</v>
      </c>
      <c r="S25" s="64" t="e">
        <f>IF(AND(+入力シート!F36="",+入力シート!O36="",+入力シート!L38="",+入力シート!L40=""),ROUNDUP(+ROUNDDOWN(+(+$Q$4+$Q$9+$Q$10)/3,1)+ROUNDDOWN(+$Q$8/3,1)+ROUNDDOWN(+$Q$5/4,1)+ROUNDDOWN(+$Q$6/4,1)+ROUNDDOWN(+$Q$7/4,1),0)+ROUNDUP(+ROUNDDOWN(+(+$Q$12+$Q$13+$Q$14)/30,1),0),"")</f>
        <v>#DIV/0!</v>
      </c>
      <c r="T25" s="65"/>
      <c r="U25" s="68" t="s">
        <v>6</v>
      </c>
      <c r="V25" s="2"/>
    </row>
    <row r="26" spans="2:22" ht="18.75" customHeight="1">
      <c r="B26" s="26"/>
      <c r="C26" s="53"/>
      <c r="D26" s="53"/>
      <c r="E26" s="84" t="s">
        <v>67</v>
      </c>
      <c r="F26" s="85"/>
      <c r="G26" s="53"/>
      <c r="H26" s="53"/>
      <c r="I26" s="1"/>
      <c r="J26" s="1"/>
      <c r="K26" s="1"/>
      <c r="L26" s="1"/>
      <c r="M26" s="1"/>
      <c r="N26" s="53"/>
      <c r="O26" s="53"/>
      <c r="P26" s="53"/>
      <c r="Q26" s="53"/>
      <c r="R26" s="53"/>
      <c r="S26" s="66"/>
      <c r="T26" s="67"/>
      <c r="U26" s="53"/>
      <c r="V26" s="2"/>
    </row>
    <row r="27" spans="2:22" ht="18.75" customHeight="1">
      <c r="B27" s="31"/>
      <c r="C27" s="31"/>
      <c r="D27" s="31"/>
      <c r="E27" s="39"/>
      <c r="F27" s="39"/>
      <c r="G27" s="3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</row>
    <row r="28" spans="2:22" ht="18.75" customHeight="1">
      <c r="B28" s="31"/>
      <c r="C28" s="1" t="s">
        <v>71</v>
      </c>
      <c r="D28" s="31"/>
      <c r="E28" s="39"/>
      <c r="F28" s="39"/>
      <c r="G28" s="39"/>
      <c r="H28" s="1"/>
      <c r="I28" s="1"/>
      <c r="J28" s="1"/>
      <c r="K28" s="1"/>
      <c r="L28" s="1"/>
      <c r="M28" s="1"/>
      <c r="N28" s="1"/>
      <c r="O28" s="1"/>
      <c r="P28" s="1"/>
      <c r="Q28" s="1"/>
      <c r="R28" s="26" t="s">
        <v>72</v>
      </c>
      <c r="S28" s="96" t="str">
        <f>IF(+入力シート!L40="○",ROUNDUP(+ROUNDDOWN(+(+$Q$4+$Q$9+$Q$10)/3,1)+ROUNDDOWN(+$Q$8/3,1)+ROUNDDOWN(+$Q$5/6,1)+ROUNDDOWN(+$Q$6/4,1)+ROUNDDOWN(+$Q$7/4,1),0)+ROUNDUP(+ROUNDDOWN(+(+$Q$12+$Q$13+$Q$14)/30,1),0),"")</f>
        <v/>
      </c>
      <c r="T28" s="97"/>
      <c r="U28" s="68" t="s">
        <v>6</v>
      </c>
      <c r="V28" s="2"/>
    </row>
    <row r="29" spans="2:22" ht="18.75" customHeight="1">
      <c r="B29" s="31"/>
      <c r="C29" s="1" t="s">
        <v>126</v>
      </c>
      <c r="D29" s="31"/>
      <c r="E29" s="39"/>
      <c r="F29" s="39"/>
      <c r="G29" s="3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98"/>
      <c r="T29" s="99"/>
      <c r="U29" s="53"/>
      <c r="V29" s="2"/>
    </row>
    <row r="30" spans="2:22" ht="18.75" customHeight="1">
      <c r="B30" s="31"/>
      <c r="C30" s="31"/>
      <c r="D30" s="31"/>
      <c r="E30" s="39"/>
      <c r="F30" s="39"/>
      <c r="G30" s="3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</row>
    <row r="31" spans="2:22" ht="18.75" customHeight="1">
      <c r="B31" s="1" t="s">
        <v>76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</row>
    <row r="32" spans="2:22" ht="18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</row>
    <row r="33" spans="2:22" ht="18.75" customHeight="1">
      <c r="B33" s="1"/>
      <c r="C33" s="87" t="s">
        <v>47</v>
      </c>
      <c r="D33" s="69"/>
      <c r="E33" s="81" t="s">
        <v>79</v>
      </c>
      <c r="F33" s="94"/>
      <c r="G33" s="94"/>
      <c r="H33" s="94"/>
      <c r="I33" s="94"/>
      <c r="J33" s="82"/>
      <c r="K33" s="80" t="s">
        <v>46</v>
      </c>
      <c r="L33" s="80" t="s">
        <v>52</v>
      </c>
      <c r="M33" s="1"/>
      <c r="N33" s="1"/>
      <c r="O33" s="1"/>
      <c r="P33" s="1"/>
      <c r="Q33" s="1"/>
      <c r="R33" s="1"/>
      <c r="S33" s="1"/>
      <c r="T33" s="1"/>
      <c r="U33" s="1"/>
      <c r="V33" s="2"/>
    </row>
    <row r="34" spans="2:22" ht="18.75" customHeight="1">
      <c r="B34" s="33"/>
      <c r="C34" s="53"/>
      <c r="D34" s="69"/>
      <c r="E34" s="84" t="s">
        <v>81</v>
      </c>
      <c r="F34" s="95"/>
      <c r="G34" s="95"/>
      <c r="H34" s="95"/>
      <c r="I34" s="95"/>
      <c r="J34" s="85"/>
      <c r="K34" s="53"/>
      <c r="L34" s="53"/>
      <c r="M34" s="1"/>
      <c r="N34" s="1"/>
      <c r="O34" s="1"/>
      <c r="P34" s="1"/>
      <c r="Q34" s="1"/>
      <c r="R34" s="1"/>
      <c r="S34" s="1"/>
      <c r="T34" s="1"/>
      <c r="U34" s="1"/>
      <c r="V34" s="2"/>
    </row>
    <row r="35" spans="2:22" ht="18.75" customHeight="1">
      <c r="B35" s="33"/>
      <c r="C35" s="33"/>
      <c r="D35" s="33"/>
      <c r="E35" s="29"/>
      <c r="F35" s="29"/>
      <c r="G35" s="29"/>
      <c r="H35" s="33"/>
      <c r="I35" s="3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</row>
    <row r="36" spans="2:22" ht="18.75" customHeight="1">
      <c r="B36" s="1"/>
      <c r="C36" s="87" t="s">
        <v>59</v>
      </c>
      <c r="D36" s="53"/>
      <c r="E36" s="81" t="s">
        <v>60</v>
      </c>
      <c r="F36" s="82"/>
      <c r="G36" s="80" t="s">
        <v>46</v>
      </c>
      <c r="H36" s="80" t="s">
        <v>56</v>
      </c>
      <c r="I36" s="80"/>
      <c r="J36" s="1"/>
      <c r="K36" s="1"/>
      <c r="L36" s="1"/>
      <c r="M36" s="1"/>
      <c r="N36" s="80" t="s">
        <v>52</v>
      </c>
      <c r="O36" s="88" t="s">
        <v>38</v>
      </c>
      <c r="P36" s="80" t="s">
        <v>56</v>
      </c>
      <c r="Q36" s="80"/>
      <c r="R36" s="75" t="s">
        <v>46</v>
      </c>
      <c r="S36" s="64" t="str">
        <f>IF(+入力シート!F36="○",ROUNDUP(+ROUNDDOWN(+(+$Q$4+$Q$5+$Q$6+$Q$7+$Q$8+$Q$9+$Q$10)/2,1),0)+ROUNDUP(+ROUNDDOWN(+(+$Q$12+$Q$13+$Q$14)/30,1),0),"")</f>
        <v/>
      </c>
      <c r="T36" s="65"/>
      <c r="U36" s="68" t="s">
        <v>6</v>
      </c>
      <c r="V36" s="2"/>
    </row>
    <row r="37" spans="2:22" ht="18.75" customHeight="1">
      <c r="B37" s="33"/>
      <c r="C37" s="53"/>
      <c r="D37" s="53"/>
      <c r="E37" s="84" t="s">
        <v>67</v>
      </c>
      <c r="F37" s="85"/>
      <c r="G37" s="53"/>
      <c r="H37" s="53"/>
      <c r="I37" s="53"/>
      <c r="J37" s="1"/>
      <c r="K37" s="1"/>
      <c r="L37" s="1"/>
      <c r="M37" s="1"/>
      <c r="N37" s="53"/>
      <c r="O37" s="53"/>
      <c r="P37" s="53"/>
      <c r="Q37" s="53"/>
      <c r="R37" s="53"/>
      <c r="S37" s="66"/>
      <c r="T37" s="67"/>
      <c r="U37" s="53"/>
      <c r="V37" s="2"/>
    </row>
    <row r="38" spans="2:22" ht="18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</row>
    <row r="39" spans="2:22" ht="18.75" customHeight="1">
      <c r="B39" s="86" t="s">
        <v>73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1"/>
      <c r="U39" s="1"/>
      <c r="V39" s="2"/>
    </row>
    <row r="40" spans="2:22" ht="18.75" customHeight="1"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1"/>
      <c r="U40" s="1"/>
      <c r="V40" s="2"/>
    </row>
    <row r="41" spans="2:22" ht="18.75" customHeight="1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1"/>
      <c r="Q41" s="1"/>
      <c r="R41" s="1"/>
      <c r="S41" s="1"/>
      <c r="T41" s="1"/>
      <c r="U41" s="1"/>
      <c r="V41" s="2"/>
    </row>
    <row r="42" spans="2:22" ht="18.75" customHeight="1">
      <c r="B42" s="33"/>
      <c r="C42" s="87" t="s">
        <v>47</v>
      </c>
      <c r="D42" s="69"/>
      <c r="E42" s="81" t="s">
        <v>48</v>
      </c>
      <c r="F42" s="82"/>
      <c r="G42" s="80" t="s">
        <v>38</v>
      </c>
      <c r="H42" s="27" t="s">
        <v>49</v>
      </c>
      <c r="I42" s="80" t="s">
        <v>38</v>
      </c>
      <c r="J42" s="27" t="s">
        <v>37</v>
      </c>
      <c r="K42" s="80" t="s">
        <v>38</v>
      </c>
      <c r="L42" s="27" t="s">
        <v>39</v>
      </c>
      <c r="M42" s="80" t="s">
        <v>38</v>
      </c>
      <c r="N42" s="27" t="s">
        <v>51</v>
      </c>
      <c r="O42" s="80" t="s">
        <v>46</v>
      </c>
      <c r="P42" s="80" t="s">
        <v>52</v>
      </c>
      <c r="Q42" s="80"/>
      <c r="R42" s="80"/>
      <c r="S42" s="1"/>
      <c r="T42" s="1"/>
      <c r="U42" s="1"/>
      <c r="V42" s="2"/>
    </row>
    <row r="43" spans="2:22" ht="18.75" customHeight="1">
      <c r="B43" s="33"/>
      <c r="C43" s="53"/>
      <c r="D43" s="69"/>
      <c r="E43" s="84" t="s">
        <v>54</v>
      </c>
      <c r="F43" s="85"/>
      <c r="G43" s="53"/>
      <c r="H43" s="37" t="s">
        <v>54</v>
      </c>
      <c r="I43" s="53"/>
      <c r="J43" s="37" t="s">
        <v>57</v>
      </c>
      <c r="K43" s="53"/>
      <c r="L43" s="37" t="s">
        <v>54</v>
      </c>
      <c r="M43" s="53"/>
      <c r="N43" s="37" t="s">
        <v>57</v>
      </c>
      <c r="O43" s="53"/>
      <c r="P43" s="53"/>
      <c r="Q43" s="53"/>
      <c r="R43" s="53"/>
      <c r="S43" s="1"/>
      <c r="T43" s="1"/>
      <c r="U43" s="1"/>
      <c r="V43" s="2"/>
    </row>
    <row r="44" spans="2:22" ht="18.75" customHeight="1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1"/>
      <c r="T44" s="1"/>
      <c r="U44" s="1"/>
      <c r="V44" s="2"/>
    </row>
    <row r="45" spans="2:22" ht="18.75" customHeight="1">
      <c r="B45" s="33"/>
      <c r="C45" s="87" t="s">
        <v>59</v>
      </c>
      <c r="D45" s="53"/>
      <c r="E45" s="81" t="s">
        <v>60</v>
      </c>
      <c r="F45" s="82"/>
      <c r="G45" s="80" t="s">
        <v>46</v>
      </c>
      <c r="H45" s="80" t="s">
        <v>56</v>
      </c>
      <c r="I45" s="33"/>
      <c r="J45" s="33"/>
      <c r="K45" s="33"/>
      <c r="L45" s="33"/>
      <c r="M45" s="33"/>
      <c r="N45" s="80" t="s">
        <v>52</v>
      </c>
      <c r="O45" s="88" t="s">
        <v>38</v>
      </c>
      <c r="P45" s="80" t="s">
        <v>56</v>
      </c>
      <c r="Q45" s="80"/>
      <c r="R45" s="75" t="s">
        <v>46</v>
      </c>
      <c r="S45" s="64" t="str">
        <f>IF(+入力シート!L38="○",ROUNDUP(+ROUNDDOWN(+(+$Q$4+$Q$9+$Q$10)/3,1)+ROUNDDOWN(+$Q$8/3,1)+ROUNDDOWN(+$Q$5/4,1)+ROUNDDOWN(+$Q$6/3,1)+ROUNDDOWN(+$Q$7/4,1),0)+ROUNDUP(+ROUNDDOWN(+(+$Q$12+$Q$13+$Q$14)/30,1),0),"")</f>
        <v/>
      </c>
      <c r="T45" s="65"/>
      <c r="U45" s="68" t="s">
        <v>6</v>
      </c>
      <c r="V45" s="2"/>
    </row>
    <row r="46" spans="2:22" ht="18.75" customHeight="1">
      <c r="B46" s="33"/>
      <c r="C46" s="53"/>
      <c r="D46" s="53"/>
      <c r="E46" s="84" t="s">
        <v>67</v>
      </c>
      <c r="F46" s="85"/>
      <c r="G46" s="53"/>
      <c r="H46" s="53"/>
      <c r="I46" s="33"/>
      <c r="J46" s="33"/>
      <c r="K46" s="33"/>
      <c r="L46" s="33"/>
      <c r="M46" s="33"/>
      <c r="N46" s="53"/>
      <c r="O46" s="53"/>
      <c r="P46" s="53"/>
      <c r="Q46" s="53"/>
      <c r="R46" s="53"/>
      <c r="S46" s="66"/>
      <c r="T46" s="67"/>
      <c r="U46" s="53"/>
      <c r="V46" s="2"/>
    </row>
    <row r="47" spans="2:22" ht="18.75" customHeight="1">
      <c r="B47" s="26"/>
      <c r="C47" s="26"/>
      <c r="D47" s="26"/>
      <c r="E47" s="39"/>
      <c r="F47" s="39"/>
      <c r="G47" s="39"/>
      <c r="H47" s="3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</row>
    <row r="48" spans="2:22" ht="18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</row>
    <row r="49" spans="2:22" ht="18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8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8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8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8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8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8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8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8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8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8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8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8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8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50" t="s">
        <v>94</v>
      </c>
      <c r="V63" s="2"/>
    </row>
    <row r="64" spans="2:22" ht="18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8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8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8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8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8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8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8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8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8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8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8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8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8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8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8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8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8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8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8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8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8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8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8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8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8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8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8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8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8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8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8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8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8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8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8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8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8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8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8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8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8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8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8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8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8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8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8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8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8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8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8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8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8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8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8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8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8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8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8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8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8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8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8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8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8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8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8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8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8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8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8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8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8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8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8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8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8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8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8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8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8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8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8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8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8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8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8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8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8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8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8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8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8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8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8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8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8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8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8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8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8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8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8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8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8.7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8.7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8.7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8.7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8.7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8.7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8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8.7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8.7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8.7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8.7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8.7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8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8.7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8.7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8.7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8.7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8.7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8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8.7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8.7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8.7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8.7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8.7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8.7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8.7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8.7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8.7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8.7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8.7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8.7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8.7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8.7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8.7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8.7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8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8.7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8.7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8.7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8.7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8.7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8.7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8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8.7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8.7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8.7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8.7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8.7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8.7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8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8.7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8.7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8.7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8.7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8.7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8.7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8.7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8.7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8.7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8.7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8.7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8.7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8.7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8.7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8.7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8.7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8.7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8.7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8.7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8.7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2:22" ht="18.7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2:22" ht="18.7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2:22" ht="18.7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2:22" ht="18.7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2:22" ht="18.7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2:22" ht="18.7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2:22" ht="18.7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2:22" ht="18.7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2:22" ht="18.7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2:22" ht="18.7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2:22" ht="18.7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2:22" ht="18.7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2:22" ht="18.7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2:22" ht="18.7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2:22" ht="18.7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2:22" ht="18.7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2:22" ht="18.7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2:22" ht="18.7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2:22" ht="18.7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2:22" ht="18.7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2:22" ht="18.7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2:22" ht="18.7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2:22" ht="18.7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2:22" ht="18.7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2:22" ht="18.7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2:22" ht="18.7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2:22" ht="18.7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2:22" ht="18.7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2:22" ht="18.7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2:22" ht="18.7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2:22" ht="18.7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2:22" ht="18.7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2:22" ht="18.7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2:22" ht="18.7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2:22" ht="18.7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2:22" ht="18.7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2:22" ht="18.7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2:22" ht="18.7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2:22" ht="18.7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2:22" ht="18.7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2:22" ht="18.7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2:22" ht="18.7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2:22" ht="18.7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2:22" ht="18.7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2:22" ht="18.7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2:22" ht="18.7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2:22" ht="18.7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2:22" ht="18.7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2:22" ht="18.7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2:22" ht="18.7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2:22" ht="18.7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2:22" ht="18.7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2:22" ht="18.7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2:22" ht="18.7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2:22" ht="18.7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2:22" ht="18.7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2:22" ht="18.7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2:22" ht="18.7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2:22" ht="18.7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2:22" ht="18.7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2:22" ht="18.7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2:22" ht="18.7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2:22" ht="18.7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2:22" ht="18.7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2:22" ht="18.7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2:22" ht="18.7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2:22" ht="18.7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2:22" ht="18.7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2:22" ht="18.7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2:22" ht="18.7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2:22" ht="18.7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2:22" ht="18.7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2:22" ht="18.7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2:22" ht="18.7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2:22" ht="18.7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2:22" ht="18.7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2:22" ht="18.7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2:22" ht="18.7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2:22" ht="18.7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2:22" ht="18.7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2:22" ht="18.7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2:22" ht="18.7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2:22" ht="18.7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2:22" ht="18.7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2:22" ht="18.7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2:22" ht="18.7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2:22" ht="18.7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2:22" ht="18.7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2:22" ht="18.7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2:22" ht="18.7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2:22" ht="18.7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2:22" ht="18.7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2:22" ht="18.7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2:22" ht="18.7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2:22" ht="18.7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2:22" ht="18.7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2:22" ht="18.7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2:22" ht="18.7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2:22" ht="18.7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2:22" ht="18.7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2:22" ht="18.7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2:22" ht="18.7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2:22" ht="18.7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2:22" ht="18.7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2:22" ht="18.7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2:22" ht="18.7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2:22" ht="18.7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2:22" ht="18.7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2:22" ht="18.7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2:22" ht="18.7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2:22" ht="18.7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2:22" ht="18.7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2:22" ht="18.7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2:22" ht="18.7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2:22" ht="18.7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2:22" ht="18.7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2:22" ht="18.7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2:22" ht="18.7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2:22" ht="18.7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2:22" ht="18.7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2:22" ht="18.7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2:22" ht="18.7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2:22" ht="18.7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2:22" ht="18.7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2:22" ht="18.7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2:22" ht="18.7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2:22" ht="18.7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2:22" ht="18.7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2:22" ht="18.7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2:22" ht="18.7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2:22" ht="18.7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2:22" ht="18.7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2:22" ht="18.7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2:22" ht="18.7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2:22" ht="18.7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2:22" ht="18.7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2:22" ht="18.7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2:22" ht="18.7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2:22" ht="18.7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2:22" ht="18.7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2:22" ht="18.7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2:22" ht="18.7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2:22" ht="18.7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2:22" ht="18.7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2:22" ht="18.7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2:22" ht="18.7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2:22" ht="18.7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2:22" ht="18.7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2:22" ht="18.7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2:22" ht="18.7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2:22" ht="18.7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2:22" ht="18.7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2:22" ht="18.7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2:22" ht="18.7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2:22" ht="18.7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2:22" ht="18.7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2:22" ht="18.7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2:22" ht="18.7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2:22" ht="18.7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2:22" ht="18.7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2:22" ht="18.7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2:22" ht="18.7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2:22" ht="18.7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2:22" ht="18.7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2:22" ht="18.7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2:22" ht="18.7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2:22" ht="18.7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2:22" ht="18.7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2:22" ht="18.7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2:22" ht="18.7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2:22" ht="18.7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2:22" ht="18.7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2:22" ht="18.7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2:22" ht="18.7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2:22" ht="18.7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2:22" ht="18.7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2:22" ht="18.7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2:22" ht="18.7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2:22" ht="18.7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2:22" ht="18.7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2:22" ht="18.7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2:22" ht="18.7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2:22" ht="18.7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2:22" ht="18.7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2:22" ht="18.7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2:22" ht="18.7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2:22" ht="18.7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2:22" ht="18.7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2:22" ht="18.7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2:22" ht="18.7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2:22" ht="18.7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2:22" ht="18.7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2:22" ht="18.7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2:22" ht="18.7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2:22" ht="18.7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2:22" ht="18.7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2:22" ht="18.7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2:22" ht="18.7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2:22" ht="18.7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2:22" ht="18.7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2:22" ht="18.7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2:22" ht="18.7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2:22" ht="18.7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2:22" ht="18.7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2:22" ht="18.7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2:22" ht="18.7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2:22" ht="18.7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2:22" ht="18.7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2:22" ht="18.7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2:22" ht="18.7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2:22" ht="18.7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2:22" ht="18.7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2:22" ht="18.7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2:22" ht="18.7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2:22" ht="18.7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2:22" ht="18.7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2:22" ht="18.7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2:22" ht="18.7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2:22" ht="18.7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2:22" ht="18.7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2:22" ht="18.7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2:22" ht="18.7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2:22" ht="18.7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2:22" ht="18.7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2:22" ht="18.7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2:22" ht="18.7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2:22" ht="18.7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2:22" ht="18.7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2:22" ht="18.7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2:22" ht="18.7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2:22" ht="18.7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2:22" ht="18.7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2:22" ht="18.7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2:22" ht="18.7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2:22" ht="18.7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2:22" ht="18.7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2:22" ht="18.7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2:22" ht="18.7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2:22" ht="18.7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2:22" ht="18.7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2:22" ht="18.7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2:22" ht="18.7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2:22" ht="18.7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2:22" ht="18.7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2:22" ht="18.7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2:22" ht="18.7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2:22" ht="18.7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2:22" ht="18.7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2:22" ht="18.7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2:22" ht="18.7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2:22" ht="18.7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2:22" ht="18.7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2:22" ht="18.7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2:22" ht="18.7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2:22" ht="18.7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2:22" ht="18.7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2:22" ht="18.7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2:22" ht="18.7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2:22" ht="18.7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2:22" ht="18.7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2:22" ht="18.7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2:22" ht="18.7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2:22" ht="18.7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2:22" ht="18.7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2:22" ht="18.7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2:22" ht="18.7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2:22" ht="18.7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2:22" ht="18.7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2:22" ht="18.7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2:22" ht="18.7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2:22" ht="18.7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2:22" ht="18.7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2:22" ht="18.7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2:22" ht="18.7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2:22" ht="18.7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2:22" ht="18.7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2:22" ht="18.7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2:22" ht="18.7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2:22" ht="18.7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2:22" ht="18.7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2:22" ht="18.7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2:22" ht="18.7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2:22" ht="18.7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2:22" ht="18.7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2:22" ht="18.7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2:22" ht="18.7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2:22" ht="18.7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2:22" ht="18.7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2:22" ht="18.7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2:22" ht="18.7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2:22" ht="18.7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2:22" ht="18.7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2:22" ht="18.7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2:22" ht="18.7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2:22" ht="18.7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2:22" ht="18.7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2:22" ht="18.7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2:22" ht="18.7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2:22" ht="18.7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2:22" ht="18.7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2:22" ht="18.7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2:22" ht="18.7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2:22" ht="18.7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2:22" ht="18.7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2:22" ht="18.7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2:22" ht="18.7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2:22" ht="18.7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2:22" ht="18.7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2:22" ht="18.7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2:22" ht="18.7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2:22" ht="18.7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2:22" ht="18.7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2:22" ht="18.7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2:22" ht="18.7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2:22" ht="18.7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2:22" ht="18.7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2:22" ht="18.7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2:22" ht="18.7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2:22" ht="18.7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2:22" ht="18.7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2:22" ht="18.7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2:22" ht="18.7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2:22" ht="18.7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2:22" ht="18.7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2:22" ht="18.7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2:22" ht="18.7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2:22" ht="18.7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2:22" ht="18.7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2:22" ht="18.7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2:22" ht="18.7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2:22" ht="18.7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2:22" ht="18.7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2:22" ht="18.7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2:22" ht="18.7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2:22" ht="18.7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2:22" ht="18.7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2:22" ht="18.7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2:22" ht="18.7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2:22" ht="18.7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2:22" ht="18.7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2:22" ht="18.7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2:22" ht="18.7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2:22" ht="18.7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2:22" ht="18.7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2:22" ht="18.7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2:22" ht="18.7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2:22" ht="18.7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2:22" ht="18.7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2:22" ht="18.7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2:22" ht="18.7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2:22" ht="18.7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2:22" ht="18.7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2:22" ht="18.7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2:22" ht="18.7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2:22" ht="18.7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2:22" ht="18.7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2:22" ht="18.7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2:22" ht="18.7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2:22" ht="18.7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2:22" ht="18.7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2:22" ht="18.7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2:22" ht="18.7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2:22" ht="18.7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2:22" ht="18.7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2:22" ht="18.7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2:22" ht="18.7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2:22" ht="18.7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2:22" ht="18.7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2:22" ht="18.7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2:22" ht="18.7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2:22" ht="18.7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2:22" ht="18.7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2:22" ht="18.7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2:22" ht="18.7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2:22" ht="18.7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2:22" ht="18.7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2:22" ht="18.7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2:22" ht="18.7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2:22" ht="18.7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2:22" ht="18.7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2:22" ht="18.7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2:22" ht="18.7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2:22" ht="18.7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2:22" ht="18.7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2:22" ht="18.7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2:22" ht="18.7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2:22" ht="18.7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2:22" ht="18.7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2:22" ht="18.7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2:22" ht="18.7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2:22" ht="18.7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2:22" ht="18.7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2:22" ht="18.7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2:22" ht="18.7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2:22" ht="18.7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2:22" ht="18.7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2:22" ht="18.7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2:22" ht="18.7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2:22" ht="18.7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2:22" ht="18.7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2:22" ht="18.7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2:22" ht="18.7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2:22" ht="18.7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2:22" ht="18.7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2:22" ht="18.7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2:22" ht="18.7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2:22" ht="18.7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2:22" ht="18.7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2:22" ht="18.7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2:22" ht="18.7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2:22" ht="18.7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2:22" ht="18.7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2:22" ht="18.7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2:22" ht="18.7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2:22" ht="18.7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2:22" ht="18.7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2:22" ht="18.7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2:22" ht="18.7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2:22" ht="18.7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2:22" ht="18.7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2:22" ht="18.7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2:22" ht="18.7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2:22" ht="18.7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2:22" ht="18.7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2:22" ht="18.7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2:22" ht="18.7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2:22" ht="18.7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2:22" ht="18.7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2:22" ht="18.7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2:22" ht="18.7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2:22" ht="18.7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2:22" ht="18.7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2:22" ht="18.7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2:22" ht="18.7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2:22" ht="18.7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2:22" ht="18.7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2:22" ht="18.7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2:22" ht="18.7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2:22" ht="18.7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2:22" ht="18.7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2:22" ht="18.7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2:22" ht="18.7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2:22" ht="18.7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2:22" ht="18.7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2:22" ht="18.7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2:22" ht="18.7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2:22" ht="18.7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2:22" ht="18.7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2:22" ht="18.7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2:22" ht="18.7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2:22" ht="18.7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2:22" ht="18.7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2:22" ht="18.7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2:22" ht="18.7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2:22" ht="18.7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2:22" ht="18.7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2:22" ht="18.7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2:22" ht="18.7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2:22" ht="18.7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2:22" ht="18.7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2:22" ht="18.7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2:22" ht="18.7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2:22" ht="18.7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2:22" ht="18.7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2:22" ht="18.7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2:22" ht="18.7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2:22" ht="18.7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2:22" ht="18.7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2:22" ht="18.7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2:22" ht="18.7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2:22" ht="18.7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2:22" ht="18.7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2:22" ht="18.7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2:22" ht="18.7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2:22" ht="18.7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2:22" ht="18.7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2:22" ht="18.7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2:22" ht="18.7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2:22" ht="18.7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2:22" ht="18.7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2:22" ht="18.7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2:22" ht="18.7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2:22" ht="18.7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2:22" ht="18.7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2:22" ht="18.7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2:22" ht="18.7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2:22" ht="18.7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2:22" ht="18.7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2:22" ht="18.7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2:22" ht="18.7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2:22" ht="18.7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2:22" ht="18.7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2:22" ht="18.7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2:22" ht="18.7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2:22" ht="18.7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2:22" ht="18.7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2:22" ht="18.7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2:22" ht="18.7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2:22" ht="18.7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2:22" ht="18.7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2:22" ht="18.7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2:22" ht="18.7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2:22" ht="18.7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2:22" ht="18.7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2:22" ht="18.7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2:22" ht="18.7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2:22" ht="18.7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2:22" ht="18.7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2:22" ht="18.7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2:22" ht="18.7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2:22" ht="18.7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2:22" ht="18.7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2:22" ht="18.7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2:22" ht="18.7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2:22" ht="18.7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2:22" ht="18.7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2:22" ht="18.7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2:22" ht="18.7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2:22" ht="18.7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2:22" ht="18.7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2:22" ht="18.7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2:22" ht="18.7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2:22" ht="18.7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2:22" ht="18.7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2:22" ht="18.7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2:22" ht="18.7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2:22" ht="18.7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2:22" ht="18.7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2:22" ht="18.7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2:22" ht="18.7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2:22" ht="18.7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2:22" ht="18.7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2:22" ht="18.7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2:22" ht="18.7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2:22" ht="18.7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2:22" ht="18.7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2:22" ht="18.7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2:22" ht="18.7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2:22" ht="18.7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2:22" ht="18.7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2:22" ht="18.7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2:22" ht="18.7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2:22" ht="18.7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2:22" ht="18.7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2:22" ht="18.7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2:22" ht="18.7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2:22" ht="18.7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2:22" ht="18.7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2:22" ht="18.7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2:22" ht="18.7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2:22" ht="18.7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2:22" ht="18.7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2:22" ht="18.7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2:22" ht="18.7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2:22" ht="18.7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2:22" ht="18.7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2:22" ht="18.7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2:22" ht="18.7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2:22" ht="18.7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2:22" ht="18.7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2:22" ht="18.7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2:22" ht="18.7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2:22" ht="18.7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2:22" ht="18.7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2:22" ht="18.7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2:22" ht="18.7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2:22" ht="18.7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2:22" ht="18.7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2:22" ht="18.7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2:22" ht="18.7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2:22" ht="18.7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2:22" ht="18.7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2:22" ht="18.7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2:22" ht="18.7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2:22" ht="18.7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2:22" ht="18.7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2:22" ht="18.7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2:22" ht="18.7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2:22" ht="18.7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2:22" ht="18.7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2:22" ht="18.7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2:22" ht="18.7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2:22" ht="18.7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2:22" ht="18.7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2:22" ht="18.7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2:22" ht="18.7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2:22" ht="18.7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2:22" ht="18.7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2:22" ht="18.7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2:22" ht="18.7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2:22" ht="18.7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2:22" ht="18.7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2:22" ht="18.7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2:22" ht="18.7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2:22" ht="18.7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2:22" ht="18.7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2:22" ht="18.7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2:22" ht="18.7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2:22" ht="18.7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2:22" ht="18.7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2:22" ht="18.7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2:22" ht="18.7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2:22" ht="18.7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2:22" ht="18.7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2:22" ht="18.7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2:22" ht="18.7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2:22" ht="18.7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2:22" ht="18.7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2:22" ht="18.7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2:22" ht="18.7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2:22" ht="18.7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2:22" ht="18.7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2:22" ht="18.7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2:22" ht="18.7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2:22" ht="18.7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2:22" ht="18.7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2:22" ht="18.7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2:22" ht="18.7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2:22" ht="18.7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2:22" ht="18.7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2:22" ht="18.7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2:22" ht="18.7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2:22" ht="18.7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2:22" ht="18.7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2:22" ht="18.7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2:22" ht="18.7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2:22" ht="18.7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2:22" ht="18.7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2:22" ht="18.7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2:22" ht="18.7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2:22" ht="18.7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2:22" ht="18.7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2:22" ht="18.7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2:22" ht="18.7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2:22" ht="18.7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2:22" ht="18.7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2:22" ht="18.7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2:22" ht="18.7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2:22" ht="18.7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2:22" ht="18.7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2:22" ht="18.7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2:22" ht="18.7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2:22" ht="18.7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2:22" ht="18.7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2:22" ht="18.7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2:22" ht="18.7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2:22" ht="18.7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2:22" ht="18.7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2:22" ht="18.7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2:22" ht="18.7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2:22" ht="18.7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2:22" ht="18.7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2:22" ht="18.7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2:22" ht="18.7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2:22" ht="18.7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2:22" ht="18.7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2:22" ht="18.7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2:22" ht="18.7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2:22" ht="18.7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2:22" ht="18.7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2:22" ht="18.7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2:22" ht="18.7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2:22" ht="18.7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2:22" ht="18.7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2:22" ht="18.7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2:22" ht="18.7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2:22" ht="18.7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2:22" ht="18.7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2:22" ht="18.7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2:22" ht="18.7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2:22" ht="18.7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2:22" ht="18.7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2:22" ht="18.7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2:22" ht="18.7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2:22" ht="18.7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2:22" ht="18.7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2:22" ht="18.7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2:22" ht="18.7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2:22" ht="18.7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2:22" ht="18.7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2:22" ht="18.7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2:22" ht="18.7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2:22" ht="18.7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2:22" ht="18.7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2:22" ht="18.7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2:22" ht="18.7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2:22" ht="18.7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2:22" ht="18.7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2:22" ht="18.7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2:22" ht="18.7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2:22" ht="18.7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2:22" ht="18.7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2:22" ht="18.7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2:22" ht="18.7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2:22" ht="18.7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2:22" ht="18.7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2:22" ht="18.7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2:22" ht="18.7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2:22" ht="18.7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2:22" ht="18.7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2:22" ht="18.7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2:22" ht="18.7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2:22" ht="18.7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2:22" ht="18.7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2:22" ht="18.7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2:22" ht="18.7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2:22" ht="18.7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2:22" ht="18.7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2:22" ht="18.7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2:22" ht="18.7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2:22" ht="18.7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2:22" ht="18.7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2:22" ht="18.7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2:22" ht="18.7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2:22" ht="18.7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2:22" ht="18.7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2:22" ht="18.7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2:22" ht="18.7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2:22" ht="18.7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2:22" ht="18.7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2:22" ht="18.7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2:22" ht="18.7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2:22" ht="18.7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2:22" ht="18.7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2:22" ht="18.7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2:22" ht="18.7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2:22" ht="18.7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2:22" ht="18.7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2:22" ht="18.7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2:22" ht="18.7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2:22" ht="18.7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2:22" ht="18.7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2:22" ht="18.7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2:22" ht="18.7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2:22" ht="18.7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2:22" ht="18.7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2:22" ht="18.7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2:22" ht="18.7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2:22" ht="18.7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2:22" ht="18.7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2:22" ht="18.7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2:22" ht="18.7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2:22" ht="18.7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2:22" ht="18.7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2:22" ht="18.7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2:22" ht="18.7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2:22" ht="18.7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2:22" ht="18.7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2:22" ht="18.7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2:22" ht="18.7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2:22" ht="18.7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2:22" ht="18.7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2:22" ht="18.7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2:22" ht="18.7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2:22" ht="18.7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2:22" ht="18.7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2:22" ht="18.7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2:22" ht="18.7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78">
    <mergeCell ref="S28:T29"/>
    <mergeCell ref="U28:U29"/>
    <mergeCell ref="M22:M23"/>
    <mergeCell ref="O22:O23"/>
    <mergeCell ref="N25:N26"/>
    <mergeCell ref="O25:O26"/>
    <mergeCell ref="P25:P26"/>
    <mergeCell ref="Q25:Q26"/>
    <mergeCell ref="R25:R26"/>
    <mergeCell ref="C22:D23"/>
    <mergeCell ref="G22:G23"/>
    <mergeCell ref="R22:R23"/>
    <mergeCell ref="S25:T26"/>
    <mergeCell ref="U25:U26"/>
    <mergeCell ref="E22:F22"/>
    <mergeCell ref="E23:F23"/>
    <mergeCell ref="C25:D26"/>
    <mergeCell ref="E25:F25"/>
    <mergeCell ref="G25:G26"/>
    <mergeCell ref="H25:H26"/>
    <mergeCell ref="E26:F26"/>
    <mergeCell ref="Q9:R9"/>
    <mergeCell ref="Q10:R10"/>
    <mergeCell ref="I22:I23"/>
    <mergeCell ref="K22:K23"/>
    <mergeCell ref="P22:P23"/>
    <mergeCell ref="Q22:Q23"/>
    <mergeCell ref="Q12:R12"/>
    <mergeCell ref="Q13:R13"/>
    <mergeCell ref="Q14:R14"/>
    <mergeCell ref="Q15:R15"/>
    <mergeCell ref="Q4:R4"/>
    <mergeCell ref="Q5:R5"/>
    <mergeCell ref="Q6:R6"/>
    <mergeCell ref="Q7:R7"/>
    <mergeCell ref="Q8:R8"/>
    <mergeCell ref="S45:T46"/>
    <mergeCell ref="U45:U46"/>
    <mergeCell ref="M42:M43"/>
    <mergeCell ref="O42:O43"/>
    <mergeCell ref="P42:P43"/>
    <mergeCell ref="Q42:Q43"/>
    <mergeCell ref="R42:R43"/>
    <mergeCell ref="N45:N46"/>
    <mergeCell ref="O45:O46"/>
    <mergeCell ref="R45:R46"/>
    <mergeCell ref="U36:U37"/>
    <mergeCell ref="C42:D43"/>
    <mergeCell ref="C45:D46"/>
    <mergeCell ref="E45:F45"/>
    <mergeCell ref="G45:G46"/>
    <mergeCell ref="H45:H46"/>
    <mergeCell ref="E46:F46"/>
    <mergeCell ref="G36:G37"/>
    <mergeCell ref="H36:H37"/>
    <mergeCell ref="E42:F42"/>
    <mergeCell ref="G42:G43"/>
    <mergeCell ref="I42:I43"/>
    <mergeCell ref="K42:K43"/>
    <mergeCell ref="E43:F43"/>
    <mergeCell ref="P45:P46"/>
    <mergeCell ref="Q45:Q46"/>
    <mergeCell ref="C36:D37"/>
    <mergeCell ref="E36:F36"/>
    <mergeCell ref="E37:F37"/>
    <mergeCell ref="R36:R37"/>
    <mergeCell ref="B39:S40"/>
    <mergeCell ref="I36:I37"/>
    <mergeCell ref="N36:N37"/>
    <mergeCell ref="O36:O37"/>
    <mergeCell ref="P36:P37"/>
    <mergeCell ref="Q36:Q37"/>
    <mergeCell ref="S36:T37"/>
    <mergeCell ref="C33:D34"/>
    <mergeCell ref="E33:J33"/>
    <mergeCell ref="K33:K34"/>
    <mergeCell ref="L33:L34"/>
    <mergeCell ref="E34:J34"/>
  </mergeCells>
  <phoneticPr fontId="13"/>
  <pageMargins left="0.7" right="0.7" top="0.75" bottom="0.75" header="0" footer="0"/>
  <pageSetup paperSize="9" scale="81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V1000"/>
  <sheetViews>
    <sheetView topLeftCell="A8" workbookViewId="0"/>
  </sheetViews>
  <sheetFormatPr defaultColWidth="14.42578125" defaultRowHeight="15" customHeight="1"/>
  <cols>
    <col min="1" max="1" width="4.5703125" customWidth="1"/>
    <col min="2" max="2" width="4.42578125" customWidth="1"/>
    <col min="3" max="3" width="5.140625" customWidth="1"/>
    <col min="4" max="19" width="4.42578125" customWidth="1"/>
    <col min="20" max="20" width="4" customWidth="1"/>
    <col min="21" max="21" width="3.5703125" customWidth="1"/>
    <col min="22" max="26" width="8.7109375" customWidth="1"/>
  </cols>
  <sheetData>
    <row r="1" spans="2:22" ht="18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2:22" ht="18.75" customHeight="1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T3" s="1"/>
      <c r="U3" s="1"/>
      <c r="V3" s="2"/>
    </row>
    <row r="4" spans="2:22" ht="18.75" customHeight="1">
      <c r="B4" s="7"/>
      <c r="C4" s="8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6">
        <f>入力シート!H13</f>
        <v>0</v>
      </c>
      <c r="R4" s="77"/>
      <c r="S4" s="10" t="s">
        <v>6</v>
      </c>
      <c r="T4" s="1"/>
      <c r="U4" s="1"/>
      <c r="V4" s="2"/>
    </row>
    <row r="5" spans="2:22" ht="18.75" customHeight="1">
      <c r="B5" s="7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6">
        <f>入力シート!H14</f>
        <v>0</v>
      </c>
      <c r="R5" s="77"/>
      <c r="S5" s="10" t="s">
        <v>6</v>
      </c>
      <c r="T5" s="1"/>
      <c r="U5" s="1"/>
      <c r="V5" s="2"/>
    </row>
    <row r="6" spans="2:22" ht="18.75" customHeight="1">
      <c r="B6" s="7"/>
      <c r="C6" s="8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6">
        <f>入力シート!H15</f>
        <v>0</v>
      </c>
      <c r="R6" s="77"/>
      <c r="S6" s="10" t="s">
        <v>6</v>
      </c>
      <c r="T6" s="1"/>
      <c r="U6" s="1"/>
      <c r="V6" s="2"/>
    </row>
    <row r="7" spans="2:22" ht="18.75" customHeight="1">
      <c r="B7" s="7"/>
      <c r="C7" s="8" t="s">
        <v>11</v>
      </c>
      <c r="D7" s="8"/>
      <c r="E7" s="8"/>
      <c r="F7" s="8"/>
      <c r="G7" s="8"/>
      <c r="H7" s="8"/>
      <c r="I7" s="13"/>
      <c r="J7" s="8"/>
      <c r="K7" s="8"/>
      <c r="L7" s="8"/>
      <c r="M7" s="8"/>
      <c r="N7" s="8"/>
      <c r="O7" s="8"/>
      <c r="P7" s="8"/>
      <c r="Q7" s="76">
        <f>入力シート!H16</f>
        <v>0</v>
      </c>
      <c r="R7" s="77"/>
      <c r="S7" s="10" t="s">
        <v>6</v>
      </c>
      <c r="T7" s="1"/>
      <c r="U7" s="1"/>
      <c r="V7" s="2"/>
    </row>
    <row r="8" spans="2:22" ht="18.75" customHeight="1">
      <c r="B8" s="7"/>
      <c r="C8" s="8" t="s">
        <v>13</v>
      </c>
      <c r="D8" s="8"/>
      <c r="E8" s="8"/>
      <c r="F8" s="8"/>
      <c r="G8" s="8"/>
      <c r="H8" s="8"/>
      <c r="I8" s="13"/>
      <c r="J8" s="8"/>
      <c r="K8" s="8"/>
      <c r="L8" s="8"/>
      <c r="M8" s="8"/>
      <c r="N8" s="8"/>
      <c r="O8" s="8"/>
      <c r="P8" s="8"/>
      <c r="Q8" s="76">
        <f>入力シート!H17</f>
        <v>0</v>
      </c>
      <c r="R8" s="77"/>
      <c r="S8" s="10" t="s">
        <v>6</v>
      </c>
      <c r="T8" s="1"/>
      <c r="U8" s="1"/>
      <c r="V8" s="2"/>
    </row>
    <row r="9" spans="2:22" ht="18.75" customHeight="1">
      <c r="B9" s="7"/>
      <c r="C9" s="8" t="s">
        <v>15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76">
        <f>入力シート!H18</f>
        <v>0</v>
      </c>
      <c r="R9" s="77"/>
      <c r="S9" s="10" t="s">
        <v>6</v>
      </c>
      <c r="T9" s="1"/>
      <c r="U9" s="1"/>
      <c r="V9" s="2"/>
    </row>
    <row r="10" spans="2:22" ht="18.75" customHeight="1">
      <c r="B10" s="14"/>
      <c r="C10" s="15" t="s">
        <v>17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6">
        <f>入力シート!H19</f>
        <v>0</v>
      </c>
      <c r="R10" s="77"/>
      <c r="S10" s="16" t="s">
        <v>6</v>
      </c>
      <c r="T10" s="1"/>
      <c r="U10" s="1"/>
      <c r="V10" s="2"/>
    </row>
    <row r="11" spans="2:22" ht="18.75" customHeight="1">
      <c r="B11" s="17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"/>
      <c r="R11" s="1"/>
      <c r="S11" s="19"/>
      <c r="T11" s="1"/>
      <c r="U11" s="1"/>
      <c r="V11" s="2"/>
    </row>
    <row r="12" spans="2:22" ht="18.75" customHeight="1">
      <c r="B12" s="7"/>
      <c r="C12" s="8" t="s">
        <v>95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20"/>
      <c r="Q12" s="76" t="e">
        <f>入力シート!H24</f>
        <v>#DIV/0!</v>
      </c>
      <c r="R12" s="77"/>
      <c r="S12" s="10" t="s">
        <v>6</v>
      </c>
      <c r="T12" s="1"/>
      <c r="U12" s="1"/>
      <c r="V12" s="2"/>
    </row>
    <row r="13" spans="2:22" ht="18.75" customHeight="1">
      <c r="B13" s="7"/>
      <c r="C13" s="8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6" t="e">
        <f>入力シート!H25</f>
        <v>#DIV/0!</v>
      </c>
      <c r="R13" s="77"/>
      <c r="S13" s="10" t="s">
        <v>6</v>
      </c>
      <c r="T13" s="1"/>
      <c r="U13" s="1"/>
      <c r="V13" s="2"/>
    </row>
    <row r="14" spans="2:22" ht="18.75" customHeight="1">
      <c r="B14" s="7"/>
      <c r="C14" s="8" t="s">
        <v>24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76" t="e">
        <f>入力シート!H26</f>
        <v>#DIV/0!</v>
      </c>
      <c r="R14" s="77"/>
      <c r="S14" s="10" t="s">
        <v>6</v>
      </c>
      <c r="T14" s="1"/>
      <c r="U14" s="1"/>
      <c r="V14" s="2"/>
    </row>
    <row r="15" spans="2:22" ht="18.75" customHeight="1">
      <c r="B15" s="21"/>
      <c r="C15" s="22" t="s">
        <v>27</v>
      </c>
      <c r="D15" s="23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79">
        <f>入力シート!E32</f>
        <v>0</v>
      </c>
      <c r="R15" s="77"/>
      <c r="S15" s="24" t="s">
        <v>6</v>
      </c>
      <c r="T15" s="1"/>
      <c r="U15" s="1"/>
      <c r="V15" s="2"/>
    </row>
    <row r="16" spans="2:22" ht="18.75" customHeight="1">
      <c r="B16" s="1"/>
      <c r="C16" s="1"/>
      <c r="D16" s="25"/>
      <c r="E16" s="1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1"/>
      <c r="T16" s="1"/>
      <c r="U16" s="1"/>
      <c r="V16" s="2"/>
    </row>
    <row r="17" spans="2:22" ht="18.75" customHeight="1">
      <c r="B17" s="1" t="s">
        <v>96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2:22" ht="18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2:22" ht="18.75" customHeight="1">
      <c r="B19" s="1" t="s">
        <v>33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</row>
    <row r="20" spans="2:22" ht="18.75" customHeight="1">
      <c r="B20" s="1"/>
      <c r="C20" s="28" t="s">
        <v>97</v>
      </c>
      <c r="D20" s="70" t="s">
        <v>38</v>
      </c>
      <c r="E20" s="28" t="s">
        <v>51</v>
      </c>
      <c r="F20" s="70" t="s">
        <v>38</v>
      </c>
      <c r="G20" s="28" t="s">
        <v>49</v>
      </c>
      <c r="H20" s="70" t="s">
        <v>38</v>
      </c>
      <c r="I20" s="28" t="s">
        <v>37</v>
      </c>
      <c r="J20" s="70" t="s">
        <v>38</v>
      </c>
      <c r="K20" s="28" t="s">
        <v>39</v>
      </c>
      <c r="L20" s="72" t="s">
        <v>38</v>
      </c>
      <c r="M20" s="28" t="s">
        <v>98</v>
      </c>
      <c r="N20" s="72"/>
      <c r="O20" s="31"/>
      <c r="P20" s="1"/>
      <c r="Q20" s="1"/>
      <c r="R20" s="75" t="s">
        <v>46</v>
      </c>
      <c r="S20" s="64">
        <f>IF(AND(+[1]入力シート!F35="",+[1]入力シート!O35="",+[1]入力シート!L37=""),ROUNDUP(+ROUNDDOWN(+(+$Q$4+$Q$10)/70,1)+ROUNDDOWN(+$Q$7/70,1)+ROUNDDOWN(+$Q$8/70,1)+ROUNDDOWN(+$Q$5/150,1)+ROUNDDOWN(+$Q$6/150,1)+ROUNDDOWN(+$Q$15/75,1),0),"")</f>
        <v>0</v>
      </c>
      <c r="T20" s="65"/>
      <c r="U20" s="68" t="s">
        <v>6</v>
      </c>
      <c r="V20" s="2"/>
    </row>
    <row r="21" spans="2:22" ht="18.75" customHeight="1">
      <c r="B21" s="1"/>
      <c r="C21" s="51" t="s">
        <v>99</v>
      </c>
      <c r="D21" s="71"/>
      <c r="E21" s="51" t="s">
        <v>99</v>
      </c>
      <c r="F21" s="71"/>
      <c r="G21" s="37" t="s">
        <v>99</v>
      </c>
      <c r="H21" s="71"/>
      <c r="I21" s="37" t="s">
        <v>100</v>
      </c>
      <c r="J21" s="71"/>
      <c r="K21" s="37" t="s">
        <v>100</v>
      </c>
      <c r="L21" s="73"/>
      <c r="M21" s="37" t="s">
        <v>101</v>
      </c>
      <c r="N21" s="73"/>
      <c r="O21" s="39"/>
      <c r="P21" s="1"/>
      <c r="Q21" s="1"/>
      <c r="R21" s="53"/>
      <c r="S21" s="66"/>
      <c r="T21" s="67"/>
      <c r="U21" s="53"/>
      <c r="V21" s="2"/>
    </row>
    <row r="22" spans="2:22" ht="18.75" customHeight="1">
      <c r="B22" s="1"/>
      <c r="C22" s="1"/>
      <c r="D22" s="39"/>
      <c r="E22" s="39"/>
      <c r="F22" s="39"/>
      <c r="G22" s="39"/>
      <c r="H22" s="31"/>
      <c r="I22" s="39"/>
      <c r="J22" s="39"/>
      <c r="K22" s="26"/>
      <c r="L22" s="39"/>
      <c r="M22" s="39"/>
      <c r="N22" s="1"/>
      <c r="O22" s="1"/>
      <c r="P22" s="1"/>
      <c r="Q22" s="1"/>
      <c r="R22" s="1"/>
      <c r="S22" s="1"/>
      <c r="T22" s="1"/>
      <c r="U22" s="1"/>
      <c r="V22" s="2"/>
    </row>
    <row r="23" spans="2:22" ht="18.75" customHeight="1">
      <c r="B23" s="1" t="s">
        <v>76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</row>
    <row r="24" spans="2:22" ht="18.7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</row>
    <row r="25" spans="2:22" ht="18.75" customHeight="1">
      <c r="B25" s="33"/>
      <c r="C25" s="87" t="s">
        <v>102</v>
      </c>
      <c r="D25" s="53"/>
      <c r="E25" s="89" t="s">
        <v>103</v>
      </c>
      <c r="F25" s="90"/>
      <c r="G25" s="90"/>
      <c r="H25" s="90"/>
      <c r="I25" s="90"/>
      <c r="J25" s="31"/>
      <c r="K25" s="1"/>
      <c r="L25" s="75" t="s">
        <v>104</v>
      </c>
      <c r="M25" s="53"/>
      <c r="N25" s="89" t="s">
        <v>105</v>
      </c>
      <c r="O25" s="90"/>
      <c r="P25" s="1"/>
      <c r="Q25" s="1"/>
      <c r="R25" s="75" t="s">
        <v>46</v>
      </c>
      <c r="S25" s="64" t="str">
        <f>IF(+入力シート!F36="○",ROUNDUP(+($Q$4+$Q$5+$Q$6+$Q$7+$Q$8+$Q$10)/30,0),"")</f>
        <v/>
      </c>
      <c r="T25" s="65"/>
      <c r="U25" s="68" t="s">
        <v>6</v>
      </c>
      <c r="V25" s="2"/>
    </row>
    <row r="26" spans="2:22" ht="18.75" customHeight="1">
      <c r="B26" s="33"/>
      <c r="C26" s="53"/>
      <c r="D26" s="53"/>
      <c r="E26" s="92" t="s">
        <v>67</v>
      </c>
      <c r="F26" s="93"/>
      <c r="G26" s="93"/>
      <c r="H26" s="93"/>
      <c r="I26" s="93"/>
      <c r="J26" s="39"/>
      <c r="K26" s="1"/>
      <c r="L26" s="53"/>
      <c r="M26" s="53"/>
      <c r="N26" s="92" t="s">
        <v>106</v>
      </c>
      <c r="O26" s="93"/>
      <c r="P26" s="1"/>
      <c r="Q26" s="1"/>
      <c r="R26" s="53"/>
      <c r="S26" s="66"/>
      <c r="T26" s="67"/>
      <c r="U26" s="53"/>
      <c r="V26" s="2"/>
    </row>
    <row r="27" spans="2:22" ht="18.7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</row>
    <row r="28" spans="2:22" ht="18.75" customHeight="1">
      <c r="B28" s="86" t="s">
        <v>73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1"/>
      <c r="U28" s="1"/>
      <c r="V28" s="2"/>
    </row>
    <row r="29" spans="2:22" ht="18.75" customHeight="1"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1"/>
      <c r="U29" s="1"/>
      <c r="V29" s="2"/>
    </row>
    <row r="30" spans="2:22" ht="18.75" customHeight="1"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1"/>
      <c r="Q30" s="1"/>
      <c r="R30" s="1"/>
      <c r="S30" s="1"/>
      <c r="T30" s="1"/>
      <c r="U30" s="1"/>
      <c r="V30" s="2"/>
    </row>
    <row r="31" spans="2:22" ht="18.75" customHeight="1">
      <c r="B31" s="1"/>
      <c r="C31" s="28" t="s">
        <v>97</v>
      </c>
      <c r="D31" s="70" t="s">
        <v>38</v>
      </c>
      <c r="E31" s="28" t="s">
        <v>51</v>
      </c>
      <c r="F31" s="70" t="s">
        <v>38</v>
      </c>
      <c r="G31" s="28" t="s">
        <v>49</v>
      </c>
      <c r="H31" s="70" t="s">
        <v>38</v>
      </c>
      <c r="I31" s="28" t="s">
        <v>37</v>
      </c>
      <c r="J31" s="70" t="s">
        <v>38</v>
      </c>
      <c r="K31" s="28" t="s">
        <v>39</v>
      </c>
      <c r="L31" s="72" t="s">
        <v>38</v>
      </c>
      <c r="M31" s="28" t="s">
        <v>98</v>
      </c>
      <c r="N31" s="72"/>
      <c r="O31" s="31"/>
      <c r="P31" s="1"/>
      <c r="Q31" s="1"/>
      <c r="R31" s="75" t="s">
        <v>46</v>
      </c>
      <c r="S31" s="64" t="str">
        <f>IF(+入力シート!L38="○",ROUNDUP(+ROUNDDOWN(+(+$Q$4+$Q$10)/70,1)+ROUNDDOWN(+$Q$7/70,1)+ROUNDDOWN(+$Q$8/70,1)+ROUNDDOWN(+$Q$5/150,1)+ROUNDDOWN(+$Q$6/70,1)+ROUNDDOWN(+$Q$15/75,1),0),"")</f>
        <v/>
      </c>
      <c r="T31" s="65"/>
      <c r="U31" s="68" t="s">
        <v>6</v>
      </c>
      <c r="V31" s="2"/>
    </row>
    <row r="32" spans="2:22" ht="18.75" customHeight="1">
      <c r="B32" s="1"/>
      <c r="C32" s="51" t="s">
        <v>99</v>
      </c>
      <c r="D32" s="71"/>
      <c r="E32" s="51" t="s">
        <v>99</v>
      </c>
      <c r="F32" s="71"/>
      <c r="G32" s="37" t="s">
        <v>99</v>
      </c>
      <c r="H32" s="71"/>
      <c r="I32" s="37" t="s">
        <v>100</v>
      </c>
      <c r="J32" s="71"/>
      <c r="K32" s="37" t="s">
        <v>99</v>
      </c>
      <c r="L32" s="73"/>
      <c r="M32" s="37" t="s">
        <v>101</v>
      </c>
      <c r="N32" s="73"/>
      <c r="O32" s="39"/>
      <c r="P32" s="1"/>
      <c r="Q32" s="1"/>
      <c r="R32" s="53"/>
      <c r="S32" s="66"/>
      <c r="T32" s="67"/>
      <c r="U32" s="53"/>
      <c r="V32" s="2"/>
    </row>
    <row r="33" spans="2:22" ht="18.7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8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8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8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8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2:22" ht="18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8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8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8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8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8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8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8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8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8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50" t="s">
        <v>94</v>
      </c>
      <c r="V47" s="2"/>
    </row>
    <row r="48" spans="2:22" ht="18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8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8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8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8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8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8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8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8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8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8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8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8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8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8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8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8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8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8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8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8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8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8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8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8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8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8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8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8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8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8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8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8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8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8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8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8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8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8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8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8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8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8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8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8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8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8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8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8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8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8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8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8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8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8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8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8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8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8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8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8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8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8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8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8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8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8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8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8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8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8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8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8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8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8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8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8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8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8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8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8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8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8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8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8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8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8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8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8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8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8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8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8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8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8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8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8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8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8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8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8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8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8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8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8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8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8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8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8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8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8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8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8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8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8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8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8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8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8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8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8.7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8.7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8.7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8.7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8.7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8.7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8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8.7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8.7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8.7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8.7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8.7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8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8.7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8.7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8.7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8.7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8.7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8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8.7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8.7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8.7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8.7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8.7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8.7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8.7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8.7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8.7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8.7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8.7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8.7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8.7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8.7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8.7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8.7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8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8.7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8.7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8.7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8.7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8.7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8.7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8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8.7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8.7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8.7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8.7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8.7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8.7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8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8.7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8.7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8.7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8.7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8.7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8.7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8.7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8.7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8.7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8.7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8.7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8.7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8.7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8.7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8.7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8.7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8.7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8.7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8.7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8.7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2:22" ht="18.7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2:22" ht="18.7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2:22" ht="18.7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2:22" ht="18.7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2:22" ht="18.7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2:22" ht="18.7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2:22" ht="18.7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2:22" ht="18.7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2:22" ht="18.7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2:22" ht="18.7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2:22" ht="18.7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2:22" ht="18.7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2:22" ht="18.7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2:22" ht="18.7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2:22" ht="18.7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2:22" ht="18.7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2:22" ht="18.7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2:22" ht="18.7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2:22" ht="18.7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2:22" ht="18.7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2:22" ht="18.7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2:22" ht="18.7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2:22" ht="18.7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2:22" ht="18.7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2:22" ht="18.7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2:22" ht="18.7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2:22" ht="18.7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2:22" ht="18.7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2:22" ht="18.7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2:22" ht="18.7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2:22" ht="18.7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2:22" ht="18.7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2:22" ht="18.7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2:22" ht="18.7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2:22" ht="18.7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2:22" ht="18.7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2:22" ht="18.7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2:22" ht="18.7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2:22" ht="18.7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2:22" ht="18.7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2:22" ht="18.7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2:22" ht="18.7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2:22" ht="18.7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2:22" ht="18.7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2:22" ht="18.7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2:22" ht="18.7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2:22" ht="18.7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2:22" ht="18.7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2:22" ht="18.7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2:22" ht="18.7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2:22" ht="18.7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2:22" ht="18.7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2:22" ht="18.7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2:22" ht="18.7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2:22" ht="18.7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2:22" ht="18.7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2:22" ht="18.7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2:22" ht="18.7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2:22" ht="18.7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2:22" ht="18.7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2:22" ht="18.7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2:22" ht="18.7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2:22" ht="18.7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2:22" ht="18.7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2:22" ht="18.7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2:22" ht="18.7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2:22" ht="18.7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2:22" ht="18.7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2:22" ht="18.7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2:22" ht="18.7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2:22" ht="18.7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2:22" ht="18.7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2:22" ht="18.7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2:22" ht="18.7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2:22" ht="18.7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2:22" ht="18.7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2:22" ht="18.7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2:22" ht="18.7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2:22" ht="18.7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2:22" ht="18.7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2:22" ht="18.7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2:22" ht="18.7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2:22" ht="18.7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2:22" ht="18.7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2:22" ht="18.7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2:22" ht="18.7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2:22" ht="18.7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2:22" ht="18.7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2:22" ht="18.7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2:22" ht="18.7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2:22" ht="18.7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2:22" ht="18.7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2:22" ht="18.7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2:22" ht="18.7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2:22" ht="18.7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2:22" ht="18.7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2:22" ht="18.7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2:22" ht="18.7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2:22" ht="18.7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2:22" ht="18.7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2:22" ht="18.7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2:22" ht="18.7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2:22" ht="18.7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2:22" ht="18.7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2:22" ht="18.7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2:22" ht="18.7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2:22" ht="18.7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2:22" ht="18.7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2:22" ht="18.7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2:22" ht="18.7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2:22" ht="18.7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2:22" ht="18.7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2:22" ht="18.7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2:22" ht="18.7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2:22" ht="18.7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2:22" ht="18.7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2:22" ht="18.7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2:22" ht="18.7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2:22" ht="18.7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2:22" ht="18.7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2:22" ht="18.7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2:22" ht="18.7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2:22" ht="18.7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2:22" ht="18.7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2:22" ht="18.7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2:22" ht="18.7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2:22" ht="18.7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2:22" ht="18.7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2:22" ht="18.7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2:22" ht="18.7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2:22" ht="18.7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2:22" ht="18.7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2:22" ht="18.7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2:22" ht="18.7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2:22" ht="18.7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2:22" ht="18.7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2:22" ht="18.7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2:22" ht="18.7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2:22" ht="18.7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2:22" ht="18.7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2:22" ht="18.7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2:22" ht="18.7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2:22" ht="18.7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2:22" ht="18.7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2:22" ht="18.7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2:22" ht="18.7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2:22" ht="18.7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2:22" ht="18.7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2:22" ht="18.7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2:22" ht="18.7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2:22" ht="18.7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2:22" ht="18.7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2:22" ht="18.7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2:22" ht="18.7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2:22" ht="18.7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2:22" ht="18.7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2:22" ht="18.7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2:22" ht="18.7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2:22" ht="18.7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2:22" ht="18.7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2:22" ht="18.7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2:22" ht="18.7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2:22" ht="18.7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2:22" ht="18.7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2:22" ht="18.7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2:22" ht="18.7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2:22" ht="18.7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2:22" ht="18.7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2:22" ht="18.7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2:22" ht="18.7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2:22" ht="18.7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2:22" ht="18.7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2:22" ht="18.7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2:22" ht="18.7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2:22" ht="18.7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2:22" ht="18.7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2:22" ht="18.7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2:22" ht="18.7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2:22" ht="18.7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2:22" ht="18.7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2:22" ht="18.7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2:22" ht="18.7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2:22" ht="18.7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2:22" ht="18.7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2:22" ht="18.7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2:22" ht="18.7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2:22" ht="18.7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2:22" ht="18.7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2:22" ht="18.7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2:22" ht="18.7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2:22" ht="18.7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2:22" ht="18.7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2:22" ht="18.7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2:22" ht="18.7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2:22" ht="18.7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2:22" ht="18.7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2:22" ht="18.7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2:22" ht="18.7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2:22" ht="18.7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2:22" ht="18.7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2:22" ht="18.7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2:22" ht="18.7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2:22" ht="18.7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2:22" ht="18.7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2:22" ht="18.7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2:22" ht="18.7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2:22" ht="18.7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2:22" ht="18.7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2:22" ht="18.7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2:22" ht="18.7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2:22" ht="18.7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2:22" ht="18.7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2:22" ht="18.7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2:22" ht="18.7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2:22" ht="18.7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2:22" ht="18.7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2:22" ht="18.7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2:22" ht="18.7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2:22" ht="18.7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2:22" ht="18.7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2:22" ht="18.7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2:22" ht="18.7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2:22" ht="18.7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2:22" ht="18.7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2:22" ht="18.7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2:22" ht="18.7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2:22" ht="18.7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2:22" ht="18.7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2:22" ht="18.7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2:22" ht="18.7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2:22" ht="18.7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2:22" ht="18.7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2:22" ht="18.7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2:22" ht="18.7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2:22" ht="18.7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2:22" ht="18.7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2:22" ht="18.7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2:22" ht="18.7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2:22" ht="18.7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2:22" ht="18.7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2:22" ht="18.7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2:22" ht="18.7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2:22" ht="18.7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2:22" ht="18.7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2:22" ht="18.7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2:22" ht="18.7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2:22" ht="18.7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2:22" ht="18.7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2:22" ht="18.7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2:22" ht="18.7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2:22" ht="18.7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2:22" ht="18.7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2:22" ht="18.7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2:22" ht="18.7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2:22" ht="18.7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2:22" ht="18.7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2:22" ht="18.7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2:22" ht="18.7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2:22" ht="18.7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2:22" ht="18.7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2:22" ht="18.7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2:22" ht="18.7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2:22" ht="18.7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2:22" ht="18.7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2:22" ht="18.7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2:22" ht="18.7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2:22" ht="18.7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2:22" ht="18.7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2:22" ht="18.7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2:22" ht="18.7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2:22" ht="18.7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2:22" ht="18.7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2:22" ht="18.7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2:22" ht="18.7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2:22" ht="18.7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2:22" ht="18.7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2:22" ht="18.7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2:22" ht="18.7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2:22" ht="18.7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2:22" ht="18.7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2:22" ht="18.7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2:22" ht="18.7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2:22" ht="18.7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2:22" ht="18.7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2:22" ht="18.7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2:22" ht="18.7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2:22" ht="18.7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2:22" ht="18.7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2:22" ht="18.7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2:22" ht="18.7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2:22" ht="18.7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2:22" ht="18.7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2:22" ht="18.7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2:22" ht="18.7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2:22" ht="18.7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2:22" ht="18.7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2:22" ht="18.7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2:22" ht="18.7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2:22" ht="18.7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2:22" ht="18.7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2:22" ht="18.7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2:22" ht="18.7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2:22" ht="18.7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2:22" ht="18.7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2:22" ht="18.7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2:22" ht="18.7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2:22" ht="18.7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2:22" ht="18.7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2:22" ht="18.7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2:22" ht="18.7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2:22" ht="18.7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2:22" ht="18.7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2:22" ht="18.7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2:22" ht="18.7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2:22" ht="18.7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2:22" ht="18.7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2:22" ht="18.7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2:22" ht="18.7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2:22" ht="18.7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2:22" ht="18.7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2:22" ht="18.7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2:22" ht="18.7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2:22" ht="18.7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2:22" ht="18.7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2:22" ht="18.7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2:22" ht="18.7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2:22" ht="18.7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2:22" ht="18.7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2:22" ht="18.7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2:22" ht="18.7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2:22" ht="18.7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2:22" ht="18.7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2:22" ht="18.7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2:22" ht="18.7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2:22" ht="18.7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2:22" ht="18.7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2:22" ht="18.7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2:22" ht="18.7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2:22" ht="18.7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2:22" ht="18.7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2:22" ht="18.7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2:22" ht="18.7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2:22" ht="18.7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2:22" ht="18.7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2:22" ht="18.7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2:22" ht="18.7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2:22" ht="18.7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2:22" ht="18.7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2:22" ht="18.7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2:22" ht="18.7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2:22" ht="18.7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2:22" ht="18.7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2:22" ht="18.7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2:22" ht="18.7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2:22" ht="18.7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2:22" ht="18.7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2:22" ht="18.7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2:22" ht="18.7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2:22" ht="18.7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2:22" ht="18.7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2:22" ht="18.7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2:22" ht="18.7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2:22" ht="18.7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2:22" ht="18.7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2:22" ht="18.7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2:22" ht="18.7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2:22" ht="18.7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2:22" ht="18.7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2:22" ht="18.7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2:22" ht="18.7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2:22" ht="18.7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2:22" ht="18.7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2:22" ht="18.7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2:22" ht="18.7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2:22" ht="18.7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2:22" ht="18.7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2:22" ht="18.7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2:22" ht="18.7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2:22" ht="18.7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2:22" ht="18.7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2:22" ht="18.7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2:22" ht="18.7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2:22" ht="18.7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2:22" ht="18.7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2:22" ht="18.7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2:22" ht="18.7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2:22" ht="18.7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2:22" ht="18.7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2:22" ht="18.7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2:22" ht="18.7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2:22" ht="18.7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2:22" ht="18.7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2:22" ht="18.7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2:22" ht="18.7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2:22" ht="18.7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2:22" ht="18.7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2:22" ht="18.7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2:22" ht="18.7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2:22" ht="18.7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2:22" ht="18.7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2:22" ht="18.7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2:22" ht="18.7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2:22" ht="18.7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2:22" ht="18.7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2:22" ht="18.7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2:22" ht="18.7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2:22" ht="18.7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2:22" ht="18.7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2:22" ht="18.7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2:22" ht="18.7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2:22" ht="18.7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2:22" ht="18.7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2:22" ht="18.7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2:22" ht="18.7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2:22" ht="18.7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2:22" ht="18.7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2:22" ht="18.7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2:22" ht="18.7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2:22" ht="18.7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2:22" ht="18.7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2:22" ht="18.7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2:22" ht="18.7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2:22" ht="18.7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2:22" ht="18.7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2:22" ht="18.7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2:22" ht="18.7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2:22" ht="18.7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2:22" ht="18.7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2:22" ht="18.7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2:22" ht="18.7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2:22" ht="18.7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2:22" ht="18.7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2:22" ht="18.7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2:22" ht="18.7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2:22" ht="18.7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2:22" ht="18.7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2:22" ht="18.7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2:22" ht="18.7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2:22" ht="18.7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2:22" ht="18.7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2:22" ht="18.7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2:22" ht="18.7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2:22" ht="18.7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2:22" ht="18.7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2:22" ht="18.7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2:22" ht="18.7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2:22" ht="18.7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2:22" ht="18.7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2:22" ht="18.7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2:22" ht="18.7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2:22" ht="18.7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2:22" ht="18.7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2:22" ht="18.7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2:22" ht="18.7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2:22" ht="18.7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2:22" ht="18.7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2:22" ht="18.7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2:22" ht="18.7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2:22" ht="18.7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2:22" ht="18.7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2:22" ht="18.7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2:22" ht="18.7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2:22" ht="18.7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2:22" ht="18.7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2:22" ht="18.7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2:22" ht="18.7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2:22" ht="18.7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2:22" ht="18.7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2:22" ht="18.7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2:22" ht="18.7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2:22" ht="18.7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2:22" ht="18.7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2:22" ht="18.7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2:22" ht="18.7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2:22" ht="18.7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2:22" ht="18.7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2:22" ht="18.7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2:22" ht="18.7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2:22" ht="18.7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2:22" ht="18.7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2:22" ht="18.7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2:22" ht="18.7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2:22" ht="18.7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2:22" ht="18.7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2:22" ht="18.7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2:22" ht="18.7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2:22" ht="18.7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2:22" ht="18.7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2:22" ht="18.7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2:22" ht="18.7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2:22" ht="18.7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2:22" ht="18.7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2:22" ht="18.7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2:22" ht="18.7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2:22" ht="18.7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2:22" ht="18.7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2:22" ht="18.7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2:22" ht="18.7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2:22" ht="18.7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2:22" ht="18.7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2:22" ht="18.7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2:22" ht="18.7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2:22" ht="18.7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2:22" ht="18.7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2:22" ht="18.7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2:22" ht="18.7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2:22" ht="18.7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2:22" ht="18.7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2:22" ht="18.7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2:22" ht="18.7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2:22" ht="18.7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2:22" ht="18.7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2:22" ht="18.7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2:22" ht="18.7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2:22" ht="18.7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2:22" ht="18.7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2:22" ht="18.7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2:22" ht="18.7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2:22" ht="18.7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2:22" ht="18.7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2:22" ht="18.7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2:22" ht="18.7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2:22" ht="18.7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2:22" ht="18.7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2:22" ht="18.7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2:22" ht="18.7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2:22" ht="18.7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2:22" ht="18.7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2:22" ht="18.7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2:22" ht="18.7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2:22" ht="18.7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2:22" ht="18.7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2:22" ht="18.7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2:22" ht="18.7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2:22" ht="18.7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2:22" ht="18.7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2:22" ht="18.7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2:22" ht="18.7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2:22" ht="18.7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2:22" ht="18.7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2:22" ht="18.7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2:22" ht="18.7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2:22" ht="18.7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2:22" ht="18.7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2:22" ht="18.7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2:22" ht="18.7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2:22" ht="18.7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2:22" ht="18.7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2:22" ht="18.7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2:22" ht="18.7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2:22" ht="18.7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2:22" ht="18.7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2:22" ht="18.7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2:22" ht="18.7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2:22" ht="18.7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2:22" ht="18.7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2:22" ht="18.7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2:22" ht="18.7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2:22" ht="18.7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2:22" ht="18.7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2:22" ht="18.7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2:22" ht="18.7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2:22" ht="18.7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2:22" ht="18.7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2:22" ht="18.7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2:22" ht="18.7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2:22" ht="18.7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2:22" ht="18.7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2:22" ht="18.7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2:22" ht="18.7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2:22" ht="18.7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2:22" ht="18.7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2:22" ht="18.7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2:22" ht="18.7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2:22" ht="18.7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2:22" ht="18.7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2:22" ht="18.7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2:22" ht="18.7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2:22" ht="18.7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2:22" ht="18.7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2:22" ht="18.7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2:22" ht="18.7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2:22" ht="18.7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2:22" ht="18.7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2:22" ht="18.7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2:22" ht="18.7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2:22" ht="18.7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2:22" ht="18.7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2:22" ht="18.7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2:22" ht="18.7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2:22" ht="18.7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2:22" ht="18.7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2:22" ht="18.7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2:22" ht="18.7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2:22" ht="18.7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2:22" ht="18.7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2:22" ht="18.7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2:22" ht="18.7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2:22" ht="18.7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2:22" ht="18.7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2:22" ht="18.7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2:22" ht="18.7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2:22" ht="18.7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2:22" ht="18.7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2:22" ht="18.7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2:22" ht="18.7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2:22" ht="18.7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2:22" ht="18.7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2:22" ht="18.7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2:22" ht="18.7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2:22" ht="18.7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2:22" ht="18.7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2:22" ht="18.7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2:22" ht="18.7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2:22" ht="18.7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2:22" ht="18.7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2:22" ht="18.7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2:22" ht="18.7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2:22" ht="18.7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2:22" ht="18.7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2:22" ht="18.7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2:22" ht="18.7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2:22" ht="18.7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2:22" ht="18.7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2:22" ht="18.7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2:22" ht="18.7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2:22" ht="18.7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2:22" ht="18.7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2:22" ht="18.7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2:22" ht="18.7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2:22" ht="18.7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2:22" ht="18.7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2:22" ht="18.7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2:22" ht="18.7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2:22" ht="18.7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2:22" ht="18.7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2:22" ht="18.7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2:22" ht="18.7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2:22" ht="18.7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2:22" ht="18.7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2:22" ht="18.7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2:22" ht="18.7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2:22" ht="18.7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2:22" ht="18.7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2:22" ht="18.7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2:22" ht="18.7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2:22" ht="18.7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2:22" ht="18.7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2:22" ht="18.7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2:22" ht="18.7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2:22" ht="18.7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2:22" ht="18.7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2:22" ht="18.7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2:22" ht="18.7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2:22" ht="18.7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2:22" ht="18.7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2:22" ht="18.7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2:22" ht="18.7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2:22" ht="18.7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2:22" ht="18.7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2:22" ht="18.7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2:22" ht="18.7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2:22" ht="18.7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2:22" ht="18.7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2:22" ht="18.7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2:22" ht="18.7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2:22" ht="18.7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2:22" ht="18.7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2:22" ht="18.7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2:22" ht="18.7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2:22" ht="18.7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2:22" ht="18.7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2:22" ht="18.7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2:22" ht="18.7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2:22" ht="18.7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2:22" ht="18.7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2:22" ht="18.7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2:22" ht="18.7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2:22" ht="18.7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2:22" ht="18.7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2:22" ht="18.7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2:22" ht="18.7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2:22" ht="18.7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2:22" ht="18.7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2:22" ht="18.7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2:22" ht="18.7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2:22" ht="18.7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2:22" ht="18.7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2:22" ht="18.7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2:22" ht="18.7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2:22" ht="18.7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2:22" ht="18.7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2:22" ht="18.7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2:22" ht="18.7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2:22" ht="18.7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2:22" ht="18.7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2:22" ht="18.7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2:22" ht="18.7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2:22" ht="18.7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2:22" ht="18.7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2:22" ht="18.7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2:22" ht="18.7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2:22" ht="18.7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2:22" ht="18.7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2:22" ht="18.7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2:22" ht="18.7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2:22" ht="18.7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2:22" ht="18.7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2:22" ht="18.7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2:22" ht="18.7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2:22" ht="18.7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2:22" ht="18.7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2:22" ht="18.7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2:22" ht="18.7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2:22" ht="18.7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2:22" ht="18.7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2:22" ht="18.7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2:22" ht="18.7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2:22" ht="18.7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2:22" ht="18.7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2:22" ht="18.7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2:22" ht="18.7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2:22" ht="18.7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2:22" ht="18.7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2:22" ht="18.7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2:22" ht="18.7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2:22" ht="18.7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2:22" ht="18.7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2:22" ht="18.7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2:22" ht="18.7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2:22" ht="18.7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2:22" ht="18.7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2:22" ht="18.7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2:22" ht="18.7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2:22" ht="18.7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2:22" ht="18.7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2:22" ht="18.7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2:22" ht="18.7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2:22" ht="18.7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2:22" ht="18.7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2:22" ht="18.7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2:22" ht="18.7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2:22" ht="18.7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2:22" ht="18.7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2:22" ht="18.7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2:22" ht="18.7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2:22" ht="18.7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2:22" ht="18.7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2:22" ht="18.7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2:22" ht="18.7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2:22" ht="18.7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2:22" ht="18.7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2:22" ht="18.7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2:22" ht="18.7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2:22" ht="18.7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2:22" ht="18.7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2:22" ht="18.7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2:22" ht="18.7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39">
    <mergeCell ref="N31:N32"/>
    <mergeCell ref="R31:R32"/>
    <mergeCell ref="S31:T32"/>
    <mergeCell ref="U31:U32"/>
    <mergeCell ref="C25:D26"/>
    <mergeCell ref="D31:D32"/>
    <mergeCell ref="F31:F32"/>
    <mergeCell ref="H31:H32"/>
    <mergeCell ref="J31:J32"/>
    <mergeCell ref="L31:L32"/>
    <mergeCell ref="E25:I25"/>
    <mergeCell ref="L25:M26"/>
    <mergeCell ref="R25:R26"/>
    <mergeCell ref="E26:I26"/>
    <mergeCell ref="B28:S29"/>
    <mergeCell ref="D20:D21"/>
    <mergeCell ref="F20:F21"/>
    <mergeCell ref="H20:H21"/>
    <mergeCell ref="S25:T26"/>
    <mergeCell ref="U25:U26"/>
    <mergeCell ref="N25:O25"/>
    <mergeCell ref="N26:O26"/>
    <mergeCell ref="J20:J21"/>
    <mergeCell ref="L20:L21"/>
    <mergeCell ref="U20:U21"/>
    <mergeCell ref="Q12:R12"/>
    <mergeCell ref="Q13:R13"/>
    <mergeCell ref="Q14:R14"/>
    <mergeCell ref="Q15:R15"/>
    <mergeCell ref="Q9:R9"/>
    <mergeCell ref="Q10:R10"/>
    <mergeCell ref="N20:N21"/>
    <mergeCell ref="R20:R21"/>
    <mergeCell ref="S20:T21"/>
    <mergeCell ref="Q4:R4"/>
    <mergeCell ref="Q5:R5"/>
    <mergeCell ref="Q6:R6"/>
    <mergeCell ref="Q7:R7"/>
    <mergeCell ref="Q8:R8"/>
  </mergeCells>
  <phoneticPr fontId="13"/>
  <pageMargins left="0.7" right="0.7" top="0.75" bottom="0.75" header="0" footer="0"/>
  <pageSetup paperSize="9" scale="81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V1000"/>
  <sheetViews>
    <sheetView workbookViewId="0"/>
  </sheetViews>
  <sheetFormatPr defaultColWidth="14.42578125" defaultRowHeight="15" customHeight="1"/>
  <cols>
    <col min="1" max="1" width="4.5703125" customWidth="1"/>
    <col min="2" max="2" width="4.42578125" customWidth="1"/>
    <col min="3" max="3" width="5.140625" customWidth="1"/>
    <col min="4" max="19" width="4.42578125" customWidth="1"/>
    <col min="20" max="20" width="4" customWidth="1"/>
    <col min="21" max="21" width="3.5703125" customWidth="1"/>
    <col min="22" max="26" width="8.7109375" customWidth="1"/>
  </cols>
  <sheetData>
    <row r="1" spans="2:22" ht="18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2:22" ht="18.75" customHeight="1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T3" s="1"/>
      <c r="U3" s="1"/>
      <c r="V3" s="2"/>
    </row>
    <row r="4" spans="2:22" ht="18.75" customHeight="1">
      <c r="B4" s="7"/>
      <c r="C4" s="8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6">
        <f>入力シート!H13</f>
        <v>0</v>
      </c>
      <c r="R4" s="77"/>
      <c r="S4" s="10" t="s">
        <v>6</v>
      </c>
      <c r="T4" s="1"/>
      <c r="U4" s="1"/>
      <c r="V4" s="2"/>
    </row>
    <row r="5" spans="2:22" ht="18.75" customHeight="1">
      <c r="B5" s="7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6">
        <f>入力シート!H14</f>
        <v>0</v>
      </c>
      <c r="R5" s="77"/>
      <c r="S5" s="10" t="s">
        <v>6</v>
      </c>
      <c r="T5" s="1"/>
      <c r="U5" s="1"/>
      <c r="V5" s="2"/>
    </row>
    <row r="6" spans="2:22" ht="18.75" customHeight="1">
      <c r="B6" s="7"/>
      <c r="C6" s="8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6">
        <f>入力シート!H15</f>
        <v>0</v>
      </c>
      <c r="R6" s="77"/>
      <c r="S6" s="10" t="s">
        <v>6</v>
      </c>
      <c r="T6" s="1"/>
      <c r="U6" s="1"/>
      <c r="V6" s="2"/>
    </row>
    <row r="7" spans="2:22" ht="18.75" customHeight="1">
      <c r="B7" s="7"/>
      <c r="C7" s="8" t="s">
        <v>11</v>
      </c>
      <c r="D7" s="8"/>
      <c r="E7" s="8"/>
      <c r="F7" s="8"/>
      <c r="G7" s="8"/>
      <c r="H7" s="8"/>
      <c r="I7" s="13"/>
      <c r="J7" s="8"/>
      <c r="K7" s="8"/>
      <c r="L7" s="8"/>
      <c r="M7" s="8"/>
      <c r="N7" s="8"/>
      <c r="O7" s="8"/>
      <c r="P7" s="8"/>
      <c r="Q7" s="76">
        <f>入力シート!H16</f>
        <v>0</v>
      </c>
      <c r="R7" s="77"/>
      <c r="S7" s="10" t="s">
        <v>6</v>
      </c>
      <c r="T7" s="1"/>
      <c r="U7" s="1"/>
      <c r="V7" s="2"/>
    </row>
    <row r="8" spans="2:22" ht="18.75" customHeight="1">
      <c r="B8" s="7"/>
      <c r="C8" s="8" t="s">
        <v>13</v>
      </c>
      <c r="D8" s="8"/>
      <c r="E8" s="8"/>
      <c r="F8" s="8"/>
      <c r="G8" s="8"/>
      <c r="H8" s="8"/>
      <c r="I8" s="13"/>
      <c r="J8" s="8"/>
      <c r="K8" s="8"/>
      <c r="L8" s="8"/>
      <c r="M8" s="8"/>
      <c r="N8" s="8"/>
      <c r="O8" s="8"/>
      <c r="P8" s="8"/>
      <c r="Q8" s="76">
        <f>入力シート!H17</f>
        <v>0</v>
      </c>
      <c r="R8" s="77"/>
      <c r="S8" s="10" t="s">
        <v>6</v>
      </c>
      <c r="T8" s="1"/>
      <c r="U8" s="1"/>
      <c r="V8" s="2"/>
    </row>
    <row r="9" spans="2:22" ht="18.75" customHeight="1">
      <c r="B9" s="7"/>
      <c r="C9" s="8" t="s">
        <v>15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76">
        <f>入力シート!H18</f>
        <v>0</v>
      </c>
      <c r="R9" s="77"/>
      <c r="S9" s="10" t="s">
        <v>6</v>
      </c>
      <c r="T9" s="1"/>
      <c r="U9" s="1"/>
      <c r="V9" s="2"/>
    </row>
    <row r="10" spans="2:22" ht="18.75" customHeight="1">
      <c r="B10" s="14"/>
      <c r="C10" s="15" t="s">
        <v>17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6">
        <f>入力シート!H19</f>
        <v>0</v>
      </c>
      <c r="R10" s="77"/>
      <c r="S10" s="16" t="s">
        <v>6</v>
      </c>
      <c r="T10" s="1"/>
      <c r="U10" s="1"/>
      <c r="V10" s="2"/>
    </row>
    <row r="11" spans="2:22" ht="18.75" customHeight="1">
      <c r="B11" s="17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"/>
      <c r="R11" s="1"/>
      <c r="S11" s="19"/>
      <c r="T11" s="1"/>
      <c r="U11" s="1"/>
      <c r="V11" s="2"/>
    </row>
    <row r="12" spans="2:22" ht="18.75" customHeight="1">
      <c r="B12" s="7"/>
      <c r="C12" s="8" t="s">
        <v>107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20"/>
      <c r="Q12" s="76" t="e">
        <f>入力シート!H24</f>
        <v>#DIV/0!</v>
      </c>
      <c r="R12" s="77"/>
      <c r="S12" s="10" t="s">
        <v>6</v>
      </c>
      <c r="T12" s="1"/>
      <c r="U12" s="1"/>
      <c r="V12" s="2"/>
    </row>
    <row r="13" spans="2:22" ht="18.75" customHeight="1">
      <c r="B13" s="7"/>
      <c r="C13" s="8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6" t="e">
        <f>入力シート!H25</f>
        <v>#DIV/0!</v>
      </c>
      <c r="R13" s="77"/>
      <c r="S13" s="10" t="s">
        <v>6</v>
      </c>
      <c r="T13" s="1"/>
      <c r="U13" s="1"/>
      <c r="V13" s="2"/>
    </row>
    <row r="14" spans="2:22" ht="18.75" customHeight="1">
      <c r="B14" s="7"/>
      <c r="C14" s="8" t="s">
        <v>24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76" t="e">
        <f>入力シート!H26</f>
        <v>#DIV/0!</v>
      </c>
      <c r="R14" s="77"/>
      <c r="S14" s="10" t="s">
        <v>6</v>
      </c>
      <c r="T14" s="1"/>
      <c r="U14" s="1"/>
      <c r="V14" s="2"/>
    </row>
    <row r="15" spans="2:22" ht="18.75" customHeight="1">
      <c r="B15" s="21"/>
      <c r="C15" s="22" t="s">
        <v>27</v>
      </c>
      <c r="D15" s="23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79">
        <f>入力シート!E32</f>
        <v>0</v>
      </c>
      <c r="R15" s="77"/>
      <c r="S15" s="24" t="s">
        <v>6</v>
      </c>
      <c r="T15" s="1"/>
      <c r="U15" s="1"/>
      <c r="V15" s="2"/>
    </row>
    <row r="16" spans="2:22" ht="18.75" customHeight="1">
      <c r="B16" s="1"/>
      <c r="C16" s="1"/>
      <c r="D16" s="25"/>
      <c r="E16" s="1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1"/>
      <c r="T16" s="1"/>
      <c r="U16" s="1"/>
      <c r="V16" s="2"/>
    </row>
    <row r="17" spans="2:22" ht="18.75" customHeight="1">
      <c r="B17" s="1" t="s">
        <v>108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</row>
    <row r="18" spans="2:22" ht="18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</row>
    <row r="19" spans="2:22" ht="18.75" customHeight="1">
      <c r="B19" s="1" t="s">
        <v>109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1"/>
      <c r="T19" s="1"/>
      <c r="U19" s="1"/>
      <c r="V19" s="2"/>
    </row>
    <row r="20" spans="2:22" ht="18.75" customHeight="1">
      <c r="B20" s="1"/>
      <c r="C20" s="28" t="s">
        <v>37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75" t="s">
        <v>46</v>
      </c>
      <c r="S20" s="64" t="str">
        <f>IF(+$Q$5&gt;0,ROUNDUP(+ROUNDDOWN(+$Q$5/4,1),0),"")</f>
        <v/>
      </c>
      <c r="T20" s="65"/>
      <c r="U20" s="68" t="s">
        <v>6</v>
      </c>
      <c r="V20" s="2"/>
    </row>
    <row r="21" spans="2:22" ht="18.75" customHeight="1">
      <c r="B21" s="1"/>
      <c r="C21" s="37" t="s">
        <v>57</v>
      </c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53"/>
      <c r="S21" s="66"/>
      <c r="T21" s="67"/>
      <c r="U21" s="53"/>
      <c r="V21" s="2"/>
    </row>
    <row r="22" spans="2:22" ht="18.75" customHeight="1">
      <c r="B22" s="1"/>
      <c r="C22" s="39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1"/>
      <c r="T22" s="1"/>
      <c r="U22" s="26"/>
      <c r="V22" s="2"/>
    </row>
    <row r="23" spans="2:22" ht="18.75" customHeight="1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2:22" ht="18.7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2:22" ht="18.75" customHeight="1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2:22" ht="18.7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2:22" ht="18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2:22" ht="18.75" customHeight="1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2:22" ht="18.7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2:22" ht="18.75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2:22" ht="18.75" customHeight="1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2:22" ht="18.75" customHeight="1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2:22" ht="18.7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2:22" ht="18.7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2:22" ht="18.7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2:22" ht="18.75" customHeight="1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2:22" ht="18.75" customHeight="1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50" t="s">
        <v>94</v>
      </c>
      <c r="V37" s="2"/>
    </row>
    <row r="38" spans="2:22" ht="18.75" customHeight="1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2:22" ht="18.75" customHeight="1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2:22" ht="18.75" customHeight="1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2:22" ht="18.75" customHeight="1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2:22" ht="18.75" customHeight="1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2:22" ht="18.75" customHeight="1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2:22" ht="18.75" customHeight="1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2:22" ht="18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8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8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8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8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8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8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8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8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8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8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8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8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8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8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8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8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8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8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2:22" ht="18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8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8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8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8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8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8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8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8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8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8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8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8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8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8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8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8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8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8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8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8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8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8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8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8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8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8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8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8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8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8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8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8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8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8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8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8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8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8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8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8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8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8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8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8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8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8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8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8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8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8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8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8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8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8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8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8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8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8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8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8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8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8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8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8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8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8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8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8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8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8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8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8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8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8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8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8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8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8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8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8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8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8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8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8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8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8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8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8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8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8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8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8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8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8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8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8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8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8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8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8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8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8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8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8.7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8.7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8.7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8.7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8.7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8.7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8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8.7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8.7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8.7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8.7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8.7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8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8.7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8.7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8.7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8.7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8.7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8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8.7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8.7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8.7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8.7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8.7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8.7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8.7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8.7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8.7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8.7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8.7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8.7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8.7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8.7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8.7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8.7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8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8.7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8.7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8.7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8.7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8.7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8.7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8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8.7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8.7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8.7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8.7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8.7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8.7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8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8.7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8.7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8.7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8.7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8.7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8.7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8.7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8.7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8.7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8.7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8.7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8.7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8.7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8.7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8.7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8.7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8.7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8.7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8.7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8.7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2:22" ht="18.7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2:22" ht="18.7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2:22" ht="18.7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2:22" ht="18.7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2:22" ht="18.7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2:22" ht="18.7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2:22" ht="18.7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2:22" ht="18.7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2:22" ht="18.7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2:22" ht="18.7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2:22" ht="18.7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2:22" ht="18.7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2:22" ht="18.7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2:22" ht="18.7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2:22" ht="18.7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2:22" ht="18.7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2:22" ht="18.7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2:22" ht="18.7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2:22" ht="18.7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2:22" ht="18.7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2:22" ht="18.7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2:22" ht="18.7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2:22" ht="18.7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2:22" ht="18.7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2:22" ht="18.7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2:22" ht="18.7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2:22" ht="18.7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2:22" ht="18.7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2:22" ht="18.7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2:22" ht="18.7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2:22" ht="18.7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2:22" ht="18.7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2:22" ht="18.7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2:22" ht="18.7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2:22" ht="18.7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2:22" ht="18.7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2:22" ht="18.7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2:22" ht="18.7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2:22" ht="18.7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2:22" ht="18.7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2:22" ht="18.7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2:22" ht="18.7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2:22" ht="18.7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2:22" ht="18.7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2:22" ht="18.7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2:22" ht="18.7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2:22" ht="18.7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2:22" ht="18.7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2:22" ht="18.7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2:22" ht="18.7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2:22" ht="18.7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2:22" ht="18.7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2:22" ht="18.7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2:22" ht="18.7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2:22" ht="18.7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2:22" ht="18.7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2:22" ht="18.7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2:22" ht="18.7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2:22" ht="18.7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2:22" ht="18.7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2:22" ht="18.7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2:22" ht="18.7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2:22" ht="18.7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2:22" ht="18.7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2:22" ht="18.7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2:22" ht="18.7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2:22" ht="18.7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2:22" ht="18.7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2:22" ht="18.7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2:22" ht="18.7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2:22" ht="18.7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2:22" ht="18.7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2:22" ht="18.7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2:22" ht="18.7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2:22" ht="18.7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2:22" ht="18.7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2:22" ht="18.7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2:22" ht="18.7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2:22" ht="18.7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2:22" ht="18.7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2:22" ht="18.7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2:22" ht="18.7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2:22" ht="18.7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2:22" ht="18.7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2:22" ht="18.7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2:22" ht="18.7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2:22" ht="18.7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2:22" ht="18.7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2:22" ht="18.7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2:22" ht="18.7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2:22" ht="18.7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2:22" ht="18.7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2:22" ht="18.7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2:22" ht="18.7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2:22" ht="18.7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2:22" ht="18.7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2:22" ht="18.7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2:22" ht="18.7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2:22" ht="18.7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2:22" ht="18.7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2:22" ht="18.7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2:22" ht="18.7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2:22" ht="18.7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2:22" ht="18.7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2:22" ht="18.7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2:22" ht="18.7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2:22" ht="18.7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2:22" ht="18.7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2:22" ht="18.7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2:22" ht="18.7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2:22" ht="18.7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2:22" ht="18.7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2:22" ht="18.7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2:22" ht="18.7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2:22" ht="18.7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2:22" ht="18.7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2:22" ht="18.7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2:22" ht="18.7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2:22" ht="18.7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2:22" ht="18.7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2:22" ht="18.7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2:22" ht="18.7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2:22" ht="18.7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2:22" ht="18.7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2:22" ht="18.7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2:22" ht="18.7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2:22" ht="18.7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2:22" ht="18.7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2:22" ht="18.7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2:22" ht="18.7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2:22" ht="18.7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2:22" ht="18.7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2:22" ht="18.7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2:22" ht="18.7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2:22" ht="18.7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2:22" ht="18.7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2:22" ht="18.7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2:22" ht="18.7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2:22" ht="18.7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2:22" ht="18.7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2:22" ht="18.7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2:22" ht="18.7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2:22" ht="18.7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2:22" ht="18.7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2:22" ht="18.7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2:22" ht="18.7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2:22" ht="18.7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2:22" ht="18.7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2:22" ht="18.7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2:22" ht="18.7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2:22" ht="18.7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2:22" ht="18.7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2:22" ht="18.7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2:22" ht="18.7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2:22" ht="18.7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2:22" ht="18.7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2:22" ht="18.7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2:22" ht="18.7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2:22" ht="18.7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2:22" ht="18.7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2:22" ht="18.7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2:22" ht="18.7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2:22" ht="18.7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2:22" ht="18.7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2:22" ht="18.7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2:22" ht="18.7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2:22" ht="18.7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2:22" ht="18.7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2:22" ht="18.7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2:22" ht="18.7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2:22" ht="18.7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2:22" ht="18.7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2:22" ht="18.7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2:22" ht="18.7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2:22" ht="18.7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2:22" ht="18.7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2:22" ht="18.7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2:22" ht="18.7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2:22" ht="18.7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2:22" ht="18.7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2:22" ht="18.7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2:22" ht="18.7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2:22" ht="18.7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2:22" ht="18.7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2:22" ht="18.7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2:22" ht="18.7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2:22" ht="18.7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2:22" ht="18.7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2:22" ht="18.7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2:22" ht="18.7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2:22" ht="18.7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2:22" ht="18.7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2:22" ht="18.7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2:22" ht="18.7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2:22" ht="18.7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2:22" ht="18.7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2:22" ht="18.7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2:22" ht="18.7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2:22" ht="18.7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2:22" ht="18.7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2:22" ht="18.7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2:22" ht="18.7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2:22" ht="18.7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2:22" ht="18.7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2:22" ht="18.7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2:22" ht="18.7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2:22" ht="18.7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2:22" ht="18.7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2:22" ht="18.7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2:22" ht="18.7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2:22" ht="18.7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2:22" ht="18.7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2:22" ht="18.7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2:22" ht="18.7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2:22" ht="18.7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2:22" ht="18.7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2:22" ht="18.7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2:22" ht="18.7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2:22" ht="18.7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2:22" ht="18.7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2:22" ht="18.7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2:22" ht="18.7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2:22" ht="18.7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2:22" ht="18.7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2:22" ht="18.7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2:22" ht="18.7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2:22" ht="18.7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2:22" ht="18.7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2:22" ht="18.7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2:22" ht="18.7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2:22" ht="18.7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2:22" ht="18.7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2:22" ht="18.7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2:22" ht="18.7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2:22" ht="18.7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2:22" ht="18.7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2:22" ht="18.7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2:22" ht="18.7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2:22" ht="18.7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2:22" ht="18.7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2:22" ht="18.7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2:22" ht="18.7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2:22" ht="18.7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2:22" ht="18.7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2:22" ht="18.7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2:22" ht="18.7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2:22" ht="18.7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2:22" ht="18.7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2:22" ht="18.7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2:22" ht="18.7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2:22" ht="18.7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2:22" ht="18.7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2:22" ht="18.7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2:22" ht="18.7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2:22" ht="18.7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2:22" ht="18.7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2:22" ht="18.7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2:22" ht="18.7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2:22" ht="18.7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2:22" ht="18.7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2:22" ht="18.7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2:22" ht="18.7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2:22" ht="18.7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2:22" ht="18.7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2:22" ht="18.7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2:22" ht="18.7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2:22" ht="18.7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2:22" ht="18.7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2:22" ht="18.7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2:22" ht="18.7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2:22" ht="18.7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2:22" ht="18.7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2:22" ht="18.7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2:22" ht="18.7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2:22" ht="18.7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2:22" ht="18.7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2:22" ht="18.7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2:22" ht="18.7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2:22" ht="18.7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2:22" ht="18.7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2:22" ht="18.7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2:22" ht="18.7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2:22" ht="18.7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2:22" ht="18.7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2:22" ht="18.7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2:22" ht="18.7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2:22" ht="18.7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2:22" ht="18.7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2:22" ht="18.7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2:22" ht="18.7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2:22" ht="18.7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2:22" ht="18.7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2:22" ht="18.7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2:22" ht="18.7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2:22" ht="18.7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2:22" ht="18.7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2:22" ht="18.7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2:22" ht="18.7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2:22" ht="18.7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2:22" ht="18.7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2:22" ht="18.7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2:22" ht="18.7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2:22" ht="18.7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2:22" ht="18.7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2:22" ht="18.7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2:22" ht="18.7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2:22" ht="18.7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2:22" ht="18.7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2:22" ht="18.7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2:22" ht="18.7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2:22" ht="18.7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2:22" ht="18.7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2:22" ht="18.7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2:22" ht="18.7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2:22" ht="18.7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2:22" ht="18.7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2:22" ht="18.7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2:22" ht="18.7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2:22" ht="18.7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2:22" ht="18.7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2:22" ht="18.7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2:22" ht="18.7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2:22" ht="18.7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2:22" ht="18.7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2:22" ht="18.7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2:22" ht="18.7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2:22" ht="18.7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2:22" ht="18.7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2:22" ht="18.7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2:22" ht="18.7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2:22" ht="18.7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2:22" ht="18.7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2:22" ht="18.7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2:22" ht="18.7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2:22" ht="18.7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2:22" ht="18.7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2:22" ht="18.7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2:22" ht="18.7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2:22" ht="18.7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2:22" ht="18.7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2:22" ht="18.7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2:22" ht="18.7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2:22" ht="18.7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2:22" ht="18.7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2:22" ht="18.7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2:22" ht="18.7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2:22" ht="18.7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2:22" ht="18.7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2:22" ht="18.7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2:22" ht="18.7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2:22" ht="18.7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2:22" ht="18.7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2:22" ht="18.7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2:22" ht="18.7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2:22" ht="18.7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2:22" ht="18.7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2:22" ht="18.7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2:22" ht="18.7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2:22" ht="18.7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2:22" ht="18.7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2:22" ht="18.7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2:22" ht="18.7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2:22" ht="18.7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2:22" ht="18.7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2:22" ht="18.7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2:22" ht="18.7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2:22" ht="18.7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2:22" ht="18.7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2:22" ht="18.7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2:22" ht="18.7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2:22" ht="18.7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2:22" ht="18.7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2:22" ht="18.7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2:22" ht="18.7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2:22" ht="18.7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2:22" ht="18.7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2:22" ht="18.7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2:22" ht="18.7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2:22" ht="18.7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2:22" ht="18.7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2:22" ht="18.7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2:22" ht="18.7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2:22" ht="18.7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2:22" ht="18.7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2:22" ht="18.7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2:22" ht="18.7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2:22" ht="18.7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2:22" ht="18.7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2:22" ht="18.7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2:22" ht="18.7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2:22" ht="18.7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2:22" ht="18.7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2:22" ht="18.7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2:22" ht="18.7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2:22" ht="18.7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2:22" ht="18.7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2:22" ht="18.7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2:22" ht="18.7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2:22" ht="18.7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2:22" ht="18.7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2:22" ht="18.7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2:22" ht="18.7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2:22" ht="18.7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2:22" ht="18.7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2:22" ht="18.7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2:22" ht="18.7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2:22" ht="18.7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2:22" ht="18.7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2:22" ht="18.7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2:22" ht="18.7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2:22" ht="18.7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2:22" ht="18.7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2:22" ht="18.7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2:22" ht="18.7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2:22" ht="18.7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2:22" ht="18.7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2:22" ht="18.7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2:22" ht="18.7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2:22" ht="18.7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2:22" ht="18.7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2:22" ht="18.7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2:22" ht="18.7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2:22" ht="18.7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2:22" ht="18.7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2:22" ht="18.7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2:22" ht="18.7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2:22" ht="18.7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2:22" ht="18.7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2:22" ht="18.7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2:22" ht="18.7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2:22" ht="18.7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2:22" ht="18.7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2:22" ht="18.7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2:22" ht="18.7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2:22" ht="18.7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2:22" ht="18.7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2:22" ht="18.7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2:22" ht="18.7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2:22" ht="18.7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2:22" ht="18.7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2:22" ht="18.7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2:22" ht="18.7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2:22" ht="18.7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2:22" ht="18.7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2:22" ht="18.7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2:22" ht="18.7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2:22" ht="18.7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2:22" ht="18.7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2:22" ht="18.7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2:22" ht="18.7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2:22" ht="18.7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2:22" ht="18.7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2:22" ht="18.7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2:22" ht="18.7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2:22" ht="18.7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2:22" ht="18.7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2:22" ht="18.7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2:22" ht="18.7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2:22" ht="18.7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2:22" ht="18.7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2:22" ht="18.7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2:22" ht="18.7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2:22" ht="18.7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2:22" ht="18.7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2:22" ht="18.7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2:22" ht="18.7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2:22" ht="18.7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2:22" ht="18.7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2:22" ht="18.7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2:22" ht="18.7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2:22" ht="18.7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2:22" ht="18.7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2:22" ht="18.7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2:22" ht="18.7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2:22" ht="18.7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2:22" ht="18.7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2:22" ht="18.7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2:22" ht="18.7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2:22" ht="18.7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2:22" ht="18.7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2:22" ht="18.7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2:22" ht="18.7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2:22" ht="18.7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2:22" ht="18.7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2:22" ht="18.7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2:22" ht="18.7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2:22" ht="18.7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2:22" ht="18.7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2:22" ht="18.7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2:22" ht="18.7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2:22" ht="18.7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2:22" ht="18.7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2:22" ht="18.7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2:22" ht="18.7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2:22" ht="18.7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2:22" ht="18.7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2:22" ht="18.7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2:22" ht="18.7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2:22" ht="18.7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2:22" ht="18.7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2:22" ht="18.7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2:22" ht="18.7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2:22" ht="18.7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2:22" ht="18.7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2:22" ht="18.7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2:22" ht="18.7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2:22" ht="18.7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2:22" ht="18.7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2:22" ht="18.7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2:22" ht="18.7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2:22" ht="18.7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2:22" ht="18.7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2:22" ht="18.7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2:22" ht="18.7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2:22" ht="18.7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2:22" ht="18.7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2:22" ht="18.7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2:22" ht="18.7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2:22" ht="18.7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2:22" ht="18.7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2:22" ht="18.7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2:22" ht="18.7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2:22" ht="18.7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2:22" ht="18.7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2:22" ht="18.7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2:22" ht="18.7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2:22" ht="18.7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2:22" ht="18.7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2:22" ht="18.7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2:22" ht="18.7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2:22" ht="18.7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2:22" ht="18.7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2:22" ht="18.7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2:22" ht="18.7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2:22" ht="18.7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2:22" ht="18.7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2:22" ht="18.7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2:22" ht="18.7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2:22" ht="18.7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2:22" ht="18.7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2:22" ht="18.7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2:22" ht="18.7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2:22" ht="18.7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2:22" ht="18.7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2:22" ht="18.7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2:22" ht="18.7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2:22" ht="18.7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2:22" ht="18.7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2:22" ht="18.7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2:22" ht="18.7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2:22" ht="18.7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2:22" ht="18.7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2:22" ht="18.7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2:22" ht="18.7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2:22" ht="18.7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2:22" ht="18.7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2:22" ht="18.7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2:22" ht="18.7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2:22" ht="18.7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2:22" ht="18.7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2:22" ht="18.7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2:22" ht="18.7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2:22" ht="18.7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2:22" ht="18.7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2:22" ht="18.7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2:22" ht="18.7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2:22" ht="18.7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2:22" ht="18.7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2:22" ht="18.7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2:22" ht="18.7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2:22" ht="18.7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2:22" ht="18.7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2:22" ht="18.7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2:22" ht="18.7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2:22" ht="18.7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2:22" ht="18.7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2:22" ht="18.7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2:22" ht="18.7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2:22" ht="18.7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2:22" ht="18.7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2:22" ht="18.7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2:22" ht="18.7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2:22" ht="18.7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2:22" ht="18.7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2:22" ht="18.7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2:22" ht="18.7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2:22" ht="18.7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2:22" ht="18.7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2:22" ht="18.7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2:22" ht="18.7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2:22" ht="18.7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2:22" ht="18.7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2:22" ht="18.7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2:22" ht="18.7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2:22" ht="18.7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2:22" ht="18.7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2:22" ht="18.7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2:22" ht="18.7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2:22" ht="18.7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2:22" ht="18.7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2:22" ht="18.7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2:22" ht="18.7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2:22" ht="18.7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2:22" ht="18.7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2:22" ht="18.7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2:22" ht="18.7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2:22" ht="18.7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2:22" ht="18.7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2:22" ht="18.7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2:22" ht="18.7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2:22" ht="18.7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2:22" ht="18.7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2:22" ht="18.7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2:22" ht="18.7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2:22" ht="18.7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2:22" ht="18.7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2:22" ht="18.7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2:22" ht="18.7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2:22" ht="18.7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2:22" ht="18.7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2:22" ht="18.7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2:22" ht="18.7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2:22" ht="18.7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2:22" ht="18.7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2:22" ht="18.7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2:22" ht="18.7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2:22" ht="18.7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2:22" ht="18.7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2:22" ht="18.7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2:22" ht="18.7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2:22" ht="18.7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2:22" ht="18.7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2:22" ht="18.7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2:22" ht="18.7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2:22" ht="18.7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2:22" ht="18.7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2:22" ht="18.7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2:22" ht="18.7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2:22" ht="18.7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2:22" ht="18.7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2:22" ht="18.7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2:22" ht="18.7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2:22" ht="18.7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2:22" ht="18.7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2:22" ht="18.7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2:22" ht="18.7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2:22" ht="18.7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2:22" ht="18.7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2:22" ht="18.7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2:22" ht="18.7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2:22" ht="18.7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2:22" ht="18.7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2:22" ht="18.7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2:22" ht="18.7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2:22" ht="18.7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2:22" ht="18.7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2:22" ht="18.7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2:22" ht="18.7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2:22" ht="18.7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2:22" ht="18.7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2:22" ht="18.7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2:22" ht="18.7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2:22" ht="18.7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2:22" ht="18.7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2:22" ht="18.7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2:22" ht="18.7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2:22" ht="18.7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2:22" ht="18.7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2:22" ht="18.7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2:22" ht="18.7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2:22" ht="18.7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2:22" ht="18.7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2:22" ht="18.7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2:22" ht="18.7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2:22" ht="18.7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2:22" ht="18.7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2:22" ht="18.7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2:22" ht="18.7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2:22" ht="18.7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2:22" ht="18.7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2:22" ht="18.7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2:22" ht="18.7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2:22" ht="18.7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2:22" ht="18.7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2:22" ht="18.7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2:22" ht="18.7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2:22" ht="18.7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2:22" ht="18.7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2:22" ht="18.7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2:22" ht="18.7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2:22" ht="18.7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2:22" ht="18.7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2:22" ht="18.7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2:22" ht="18.7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2:22" ht="18.7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2:22" ht="18.7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2:22" ht="18.7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2:22" ht="18.7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2:22" ht="18.7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2:22" ht="18.7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2:22" ht="18.7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2:22" ht="18.7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2:22" ht="18.7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2:22" ht="18.7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2:22" ht="18.7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2:22" ht="18.7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2:22" ht="18.7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2:22" ht="18.7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2:22" ht="18.7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2:22" ht="18.7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2:22" ht="18.7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2:22" ht="18.7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2:22" ht="18.7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2:22" ht="18.7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2:22" ht="18.7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2:22" ht="18.7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2:22" ht="18.7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2:22" ht="18.7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2:22" ht="18.7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2:22" ht="18.7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2:22" ht="18.7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2:22" ht="18.7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2:22" ht="18.7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2:22" ht="18.7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2:22" ht="18.7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2:22" ht="18.7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2:22" ht="18.7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2:22" ht="18.7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2:22" ht="18.7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2:22" ht="18.7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2:22" ht="18.7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2:22" ht="18.7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2:22" ht="18.7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2:22" ht="18.7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2:22" ht="18.7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2:22" ht="18.7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2:22" ht="18.7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2:22" ht="18.7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2:22" ht="18.7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2:22" ht="18.7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2:22" ht="18.7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2:22" ht="18.7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2:22" ht="18.7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2:22" ht="18.7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2:22" ht="18.7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2:22" ht="18.7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2:22" ht="18.7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2:22" ht="18.7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2:22" ht="18.7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2:22" ht="18.7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2:22" ht="18.7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2:22" ht="18.7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2:22" ht="18.7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2:22" ht="18.7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2:22" ht="18.7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2:22" ht="18.7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2:22" ht="18.7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2:22" ht="18.7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14">
    <mergeCell ref="S20:T21"/>
    <mergeCell ref="U20:U21"/>
    <mergeCell ref="Q4:R4"/>
    <mergeCell ref="Q5:R5"/>
    <mergeCell ref="Q6:R6"/>
    <mergeCell ref="Q7:R7"/>
    <mergeCell ref="Q8:R8"/>
    <mergeCell ref="Q9:R9"/>
    <mergeCell ref="Q10:R10"/>
    <mergeCell ref="Q12:R12"/>
    <mergeCell ref="Q13:R13"/>
    <mergeCell ref="Q14:R14"/>
    <mergeCell ref="Q15:R15"/>
    <mergeCell ref="R20:R21"/>
  </mergeCells>
  <phoneticPr fontId="13"/>
  <pageMargins left="0.7" right="0.7" top="0.75" bottom="0.75" header="0" footer="0"/>
  <pageSetup paperSize="9" scale="81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V1000"/>
  <sheetViews>
    <sheetView workbookViewId="0"/>
  </sheetViews>
  <sheetFormatPr defaultColWidth="14.42578125" defaultRowHeight="15" customHeight="1"/>
  <cols>
    <col min="1" max="1" width="4.5703125" customWidth="1"/>
    <col min="2" max="2" width="4.42578125" customWidth="1"/>
    <col min="3" max="3" width="5.140625" customWidth="1"/>
    <col min="4" max="19" width="4.42578125" customWidth="1"/>
    <col min="20" max="20" width="4" customWidth="1"/>
    <col min="21" max="22" width="3.5703125" customWidth="1"/>
    <col min="23" max="26" width="8.7109375" customWidth="1"/>
  </cols>
  <sheetData>
    <row r="1" spans="2:22" ht="18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2"/>
    </row>
    <row r="3" spans="2:22" ht="18.75" customHeight="1">
      <c r="B3" s="3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6"/>
      <c r="T3" s="1"/>
      <c r="U3" s="1"/>
      <c r="V3" s="2"/>
    </row>
    <row r="4" spans="2:22" ht="18.75" customHeight="1">
      <c r="B4" s="7"/>
      <c r="C4" s="8" t="s">
        <v>3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76">
        <f>入力シート!H13</f>
        <v>0</v>
      </c>
      <c r="R4" s="77"/>
      <c r="S4" s="10" t="s">
        <v>6</v>
      </c>
      <c r="T4" s="1"/>
      <c r="U4" s="1"/>
      <c r="V4" s="2"/>
    </row>
    <row r="5" spans="2:22" ht="18.75" customHeight="1">
      <c r="B5" s="7"/>
      <c r="C5" s="8" t="s">
        <v>7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76">
        <f>入力シート!H14</f>
        <v>0</v>
      </c>
      <c r="R5" s="77"/>
      <c r="S5" s="10" t="s">
        <v>6</v>
      </c>
      <c r="T5" s="1"/>
      <c r="U5" s="1"/>
      <c r="V5" s="2"/>
    </row>
    <row r="6" spans="2:22" ht="18.75" customHeight="1">
      <c r="B6" s="7"/>
      <c r="C6" s="8" t="s">
        <v>8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6">
        <f>入力シート!H15</f>
        <v>0</v>
      </c>
      <c r="R6" s="77"/>
      <c r="S6" s="10" t="s">
        <v>6</v>
      </c>
      <c r="T6" s="1"/>
      <c r="U6" s="1"/>
      <c r="V6" s="2"/>
    </row>
    <row r="7" spans="2:22" ht="18.75" customHeight="1">
      <c r="B7" s="7"/>
      <c r="C7" s="8" t="s">
        <v>11</v>
      </c>
      <c r="D7" s="8"/>
      <c r="E7" s="8"/>
      <c r="F7" s="8"/>
      <c r="G7" s="8"/>
      <c r="H7" s="8"/>
      <c r="I7" s="13"/>
      <c r="J7" s="8"/>
      <c r="K7" s="8"/>
      <c r="L7" s="8"/>
      <c r="M7" s="8"/>
      <c r="N7" s="8"/>
      <c r="O7" s="8"/>
      <c r="P7" s="8"/>
      <c r="Q7" s="76">
        <f>入力シート!H16</f>
        <v>0</v>
      </c>
      <c r="R7" s="77"/>
      <c r="S7" s="10" t="s">
        <v>6</v>
      </c>
      <c r="T7" s="1"/>
      <c r="U7" s="1"/>
      <c r="V7" s="2"/>
    </row>
    <row r="8" spans="2:22" ht="18.75" customHeight="1">
      <c r="B8" s="7"/>
      <c r="C8" s="8" t="s">
        <v>13</v>
      </c>
      <c r="D8" s="8"/>
      <c r="E8" s="8"/>
      <c r="F8" s="8"/>
      <c r="G8" s="8"/>
      <c r="H8" s="8"/>
      <c r="I8" s="13"/>
      <c r="J8" s="8"/>
      <c r="K8" s="8"/>
      <c r="L8" s="8"/>
      <c r="M8" s="8"/>
      <c r="N8" s="8"/>
      <c r="O8" s="8"/>
      <c r="P8" s="8"/>
      <c r="Q8" s="76">
        <f>入力シート!H17</f>
        <v>0</v>
      </c>
      <c r="R8" s="77"/>
      <c r="S8" s="10" t="s">
        <v>6</v>
      </c>
      <c r="T8" s="1"/>
      <c r="U8" s="1"/>
      <c r="V8" s="2"/>
    </row>
    <row r="9" spans="2:22" ht="18.75" customHeight="1">
      <c r="B9" s="7"/>
      <c r="C9" s="8" t="s">
        <v>15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76">
        <f>入力シート!H18</f>
        <v>0</v>
      </c>
      <c r="R9" s="77"/>
      <c r="S9" s="10" t="s">
        <v>6</v>
      </c>
      <c r="T9" s="1"/>
      <c r="U9" s="1"/>
      <c r="V9" s="2"/>
    </row>
    <row r="10" spans="2:22" ht="18.75" customHeight="1">
      <c r="B10" s="14"/>
      <c r="C10" s="15" t="s">
        <v>17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6">
        <f>入力シート!H19</f>
        <v>0</v>
      </c>
      <c r="R10" s="77"/>
      <c r="S10" s="16" t="s">
        <v>6</v>
      </c>
      <c r="T10" s="1"/>
      <c r="U10" s="1"/>
      <c r="V10" s="2"/>
    </row>
    <row r="11" spans="2:22" ht="18.75" customHeight="1">
      <c r="B11" s="17" t="s">
        <v>19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"/>
      <c r="R11" s="1"/>
      <c r="S11" s="19"/>
      <c r="T11" s="1"/>
      <c r="U11" s="1"/>
      <c r="V11" s="2"/>
    </row>
    <row r="12" spans="2:22" ht="18.75" customHeight="1">
      <c r="B12" s="7"/>
      <c r="C12" s="8" t="s">
        <v>110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20"/>
      <c r="Q12" s="76" t="e">
        <f>入力シート!H24</f>
        <v>#DIV/0!</v>
      </c>
      <c r="R12" s="77"/>
      <c r="S12" s="10" t="s">
        <v>6</v>
      </c>
      <c r="T12" s="1"/>
      <c r="U12" s="1"/>
      <c r="V12" s="2"/>
    </row>
    <row r="13" spans="2:22" ht="18.75" customHeight="1">
      <c r="B13" s="7"/>
      <c r="C13" s="8" t="s">
        <v>22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76" t="e">
        <f>入力シート!H25</f>
        <v>#DIV/0!</v>
      </c>
      <c r="R13" s="77"/>
      <c r="S13" s="10" t="s">
        <v>6</v>
      </c>
      <c r="T13" s="1"/>
      <c r="U13" s="1"/>
      <c r="V13" s="2"/>
    </row>
    <row r="14" spans="2:22" ht="18.75" customHeight="1">
      <c r="B14" s="7"/>
      <c r="C14" s="8" t="s">
        <v>24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76" t="e">
        <f>入力シート!H26</f>
        <v>#DIV/0!</v>
      </c>
      <c r="R14" s="77"/>
      <c r="S14" s="10" t="s">
        <v>6</v>
      </c>
      <c r="T14" s="1"/>
      <c r="U14" s="1"/>
      <c r="V14" s="2"/>
    </row>
    <row r="15" spans="2:22" ht="18.75" customHeight="1">
      <c r="B15" s="21"/>
      <c r="C15" s="22" t="s">
        <v>27</v>
      </c>
      <c r="D15" s="23"/>
      <c r="E15" s="22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79">
        <f>入力シート!E32</f>
        <v>0</v>
      </c>
      <c r="R15" s="77"/>
      <c r="S15" s="24" t="s">
        <v>6</v>
      </c>
      <c r="T15" s="1"/>
      <c r="U15" s="1"/>
      <c r="V15" s="2"/>
    </row>
    <row r="16" spans="2:22" ht="18.75" customHeight="1">
      <c r="B16" s="1"/>
      <c r="C16" s="1"/>
      <c r="D16" s="25"/>
      <c r="E16" s="1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1"/>
      <c r="T16" s="1"/>
      <c r="U16" s="1"/>
      <c r="V16" s="2"/>
    </row>
    <row r="17" spans="2:22" ht="18.75" customHeight="1">
      <c r="B17" s="1" t="s">
        <v>111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</row>
    <row r="18" spans="2:22" ht="18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22" ht="18.75" customHeight="1">
      <c r="B19" s="1" t="s">
        <v>33</v>
      </c>
      <c r="C19" s="1"/>
      <c r="D19" s="1"/>
      <c r="E19" s="1"/>
      <c r="F19" s="1"/>
      <c r="G19" s="1"/>
      <c r="H19" s="1" t="s">
        <v>112</v>
      </c>
      <c r="I19" s="1"/>
      <c r="J19" s="1"/>
      <c r="K19" s="1"/>
      <c r="L19" s="1"/>
      <c r="M19" s="1"/>
      <c r="N19" s="1"/>
      <c r="O19" s="1"/>
      <c r="P19" s="1"/>
      <c r="Q19" s="1"/>
    </row>
    <row r="20" spans="2:22" ht="18.7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22" ht="18.7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22" ht="18.75" customHeight="1">
      <c r="B22" s="1" t="s">
        <v>76</v>
      </c>
      <c r="C22" s="1"/>
      <c r="D22" s="1"/>
      <c r="E22" s="1"/>
      <c r="F22" s="1"/>
      <c r="G22" s="1"/>
      <c r="H22" s="1" t="s">
        <v>113</v>
      </c>
      <c r="I22" s="1"/>
      <c r="J22" s="1"/>
      <c r="K22" s="1"/>
      <c r="L22" s="1"/>
      <c r="M22" s="1"/>
      <c r="N22" s="1"/>
      <c r="O22" s="1"/>
      <c r="P22" s="1"/>
      <c r="Q22" s="1"/>
    </row>
    <row r="23" spans="2:22" ht="18.7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22" ht="18.7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22" ht="18.7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2:22" ht="18.7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2:22" ht="18.7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2:22" ht="18.7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2:22" ht="18.7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</row>
    <row r="30" spans="2:22" ht="18.7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</row>
    <row r="31" spans="2:22" ht="18.7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</row>
    <row r="32" spans="2:22" ht="18.7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</row>
    <row r="33" spans="2:22" ht="18.7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</row>
    <row r="34" spans="2:22" ht="18.7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</row>
    <row r="35" spans="2:22" ht="18.7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</row>
    <row r="36" spans="2:22" ht="18.7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</row>
    <row r="37" spans="2:22" ht="18.7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</row>
    <row r="38" spans="2:22" ht="18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</row>
    <row r="39" spans="2:22" ht="18.7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</row>
    <row r="40" spans="2:22" ht="18.7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</row>
    <row r="41" spans="2:22" ht="18.7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</row>
    <row r="42" spans="2:22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</row>
    <row r="43" spans="2:22" ht="18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</row>
    <row r="44" spans="2:22" ht="18.7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</row>
    <row r="45" spans="2:22" ht="18.75" customHeight="1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2:22" ht="18.75" customHeight="1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2:22" ht="18.75" customHeight="1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2:22" ht="18.75" customHeight="1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2:22" ht="18.75" customHeight="1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2:22" ht="18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2:22" ht="18.7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2:22" ht="18.75" customHeight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2:22" ht="18.75" customHeight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2:22" ht="18.75" customHeight="1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2:22" ht="18.75" customHeight="1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2:22" ht="18.7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2:22" ht="18.75" customHeight="1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2:22" ht="18.75" customHeight="1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2:22" ht="18.75" customHeight="1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2:22" ht="18.75" customHeight="1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2:22" ht="18.75" customHeight="1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2:22" ht="18.75" customHeight="1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2:22" ht="18.75" customHeight="1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2:22" ht="18.75" customHeight="1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50" t="s">
        <v>94</v>
      </c>
      <c r="V64" s="2"/>
    </row>
    <row r="65" spans="2:22" ht="18.75" customHeight="1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2:22" ht="18.75" customHeight="1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2:22" ht="18.75" customHeight="1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2:22" ht="18.75" customHeight="1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2:22" ht="18.75" customHeight="1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2:22" ht="18.75" customHeight="1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2:22" ht="18.75" customHeight="1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2:22" ht="18.75" customHeight="1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2:22" ht="18.75" customHeight="1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2:22" ht="18.75" customHeight="1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2:22" ht="18.75" customHeight="1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2:22" ht="18.75" customHeight="1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2:22" ht="18.75" customHeight="1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2:22" ht="18.75" customHeight="1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2:22" ht="18.75" customHeight="1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2:22" ht="18.75" customHeight="1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2:22" ht="18.75" customHeight="1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2:22" ht="18.75" customHeight="1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2:22" ht="18.75" customHeight="1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2:22" ht="18.75" customHeight="1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2:22" ht="18.75" customHeight="1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2:22" ht="18.75" customHeight="1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2:22" ht="18.75" customHeight="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2:22" ht="18.75" customHeight="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2:22" ht="18.75" customHeight="1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2:22" ht="18.75" customHeight="1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2:22" ht="18.75" customHeight="1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2:22" ht="18.75" customHeight="1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2:22" ht="18.75" customHeight="1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2:22" ht="18.75" customHeight="1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2:22" ht="18.75" customHeight="1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2:22" ht="18.75" customHeight="1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2:22" ht="18.75" customHeight="1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2:22" ht="18.75" customHeight="1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2:22" ht="18.75" customHeight="1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2:22" ht="18.75" customHeight="1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2:22" ht="18.75" customHeight="1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2:22" ht="18.75" customHeight="1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2:22" ht="18.75" customHeight="1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2:22" ht="18.75" customHeight="1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2:22" ht="18.75" customHeight="1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2:22" ht="18.75" customHeight="1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2:22" ht="18.75" customHeight="1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2:22" ht="18.75" customHeight="1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2:22" ht="18.75" customHeight="1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2:22" ht="18.75" customHeight="1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2:22" ht="18.75" customHeight="1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2:22" ht="18.75" customHeight="1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2:22" ht="18.75" customHeight="1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2:22" ht="18.75" customHeight="1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2:22" ht="18.75" customHeight="1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2:22" ht="18.75" customHeight="1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2:22" ht="18.75" customHeight="1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2:22" ht="18.75" customHeight="1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2:22" ht="18.75" customHeight="1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2:22" ht="18.75" customHeight="1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2:22" ht="18.75" customHeight="1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2:22" ht="18.75" customHeight="1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2:22" ht="18.75" customHeight="1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2:22" ht="18.75" customHeight="1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2:22" ht="18.75" customHeight="1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2:22" ht="18.75" customHeight="1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2:22" ht="18.75" customHeight="1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2:22" ht="18.75" customHeight="1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2:22" ht="18.75" customHeight="1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2:22" ht="18.75" customHeight="1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2:22" ht="18.75" customHeight="1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2:22" ht="18.75" customHeight="1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2:22" ht="18.75" customHeight="1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2:22" ht="18.75" customHeight="1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2:22" ht="18.75" customHeight="1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2:22" ht="18.75" customHeight="1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2:22" ht="18.75" customHeight="1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2:22" ht="18.75" customHeight="1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2:22" ht="18.75" customHeight="1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2:22" ht="18.75" customHeight="1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2:22" ht="18.75" customHeight="1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2:22" ht="18.75" customHeight="1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2:22" ht="18.75" customHeight="1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2:22" ht="18.75" customHeight="1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2:22" ht="18.75" customHeight="1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2:22" ht="18.75" customHeight="1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2:22" ht="18.75" customHeight="1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2:22" ht="18.75" customHeight="1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2:22" ht="18.75" customHeight="1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2:22" ht="18.75" customHeight="1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2:22" ht="18.75" customHeight="1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2:22" ht="18.75" customHeight="1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2:22" ht="18.75" customHeight="1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2:22" ht="18.75" customHeight="1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2:22" ht="18.75" customHeight="1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2:22" ht="18.75" customHeight="1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2:22" ht="18.75" customHeight="1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2:22" ht="18.75" customHeight="1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2:22" ht="18.75" customHeight="1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2:22" ht="18.75" customHeight="1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2:22" ht="18.75" customHeight="1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2:22" ht="18.75" customHeight="1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2:22" ht="18.75" customHeight="1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2:22" ht="18.75" customHeight="1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2:22" ht="18.75" customHeight="1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2:22" ht="18.75" customHeight="1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2:22" ht="18.75" customHeight="1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2:22" ht="18.75" customHeight="1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2:22" ht="18.75" customHeight="1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2:22" ht="18.75" customHeight="1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2:22" ht="18.75" customHeight="1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2:22" ht="18.75" customHeight="1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2:22" ht="18.75" customHeight="1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2:22" ht="18.75" customHeight="1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2:22" ht="18.75" customHeight="1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2:22" ht="18.75" customHeight="1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2:22" ht="18.75" customHeight="1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2:22" ht="18.75" customHeight="1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2:22" ht="18.75" customHeight="1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2:22" ht="18.75" customHeight="1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2:22" ht="18.75" customHeight="1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2:22" ht="18.75" customHeight="1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2:22" ht="18.75" customHeight="1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2:22" ht="18.75" customHeight="1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2:22" ht="18.75" customHeight="1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2:22" ht="18.75" customHeight="1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2:22" ht="18.75" customHeight="1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2:22" ht="18.75" customHeight="1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2:22" ht="18.75" customHeight="1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2:22" ht="18.75" customHeight="1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2:22" ht="18.75" customHeight="1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2:22" ht="18.75" customHeight="1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2:22" ht="18.75" customHeight="1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2:22" ht="18.75" customHeight="1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2:22" ht="18.75" customHeight="1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2:22" ht="18.75" customHeight="1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2:22" ht="18.75" customHeight="1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2:22" ht="18.7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2:22" ht="18.7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2:22" ht="18.75" customHeight="1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2:22" ht="18.75" customHeight="1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2:22" ht="18.75" customHeight="1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2:22" ht="18.75" customHeight="1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2:22" ht="18.75" customHeight="1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2:22" ht="18.75" customHeight="1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2:22" ht="18.75" customHeight="1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2:22" ht="18.75" customHeight="1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2:22" ht="18.75" customHeight="1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2:22" ht="18.75" customHeight="1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2:22" ht="18.75" customHeight="1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2:22" ht="18.75" customHeight="1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2:22" ht="18.75" customHeight="1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2:22" ht="18.75" customHeight="1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2:22" ht="18.75" customHeight="1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2:22" ht="18.75" customHeight="1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2:22" ht="18.75" customHeight="1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2:22" ht="18.75" customHeight="1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2:22" ht="18.75" customHeight="1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2:22" ht="18.75" customHeight="1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2:22" ht="18.75" customHeight="1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2:22" ht="18.75" customHeight="1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2:22" ht="18.75" customHeight="1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2:22" ht="18.75" customHeight="1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2:22" ht="18.75" customHeight="1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2:22" ht="18.75" customHeight="1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2:22" ht="18.75" customHeight="1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2:22" ht="18.75" customHeight="1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2:22" ht="18.75" customHeight="1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2:22" ht="18.75" customHeight="1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2:22" ht="18.75" customHeight="1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2:22" ht="18.75" customHeight="1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2:22" ht="18.75" customHeight="1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2:22" ht="18.75" customHeight="1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2:22" ht="18.75" customHeight="1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2:22" ht="18.75" customHeight="1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2:22" ht="18.75" customHeight="1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2:22" ht="18.75" customHeight="1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2:22" ht="18.75" customHeight="1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2:22" ht="18.75" customHeight="1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2:22" ht="18.75" customHeight="1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2:22" ht="18.75" customHeight="1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2:22" ht="18.75" customHeight="1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2:22" ht="18.75" customHeight="1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2:22" ht="18.75" customHeight="1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2:22" ht="18.75" customHeight="1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2:22" ht="18.75" customHeight="1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2:22" ht="18.75" customHeight="1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2:22" ht="18.75" customHeight="1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2:22" ht="18.75" customHeight="1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2:22" ht="18.75" customHeight="1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2:22" ht="18.75" customHeight="1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2:22" ht="18.75" customHeight="1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2:22" ht="18.75" customHeight="1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2:22" ht="18.75" customHeight="1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2:22" ht="18.75" customHeight="1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2:22" ht="18.75" customHeight="1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2:22" ht="18.75" customHeight="1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2:22" ht="18.75" customHeight="1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2:22" ht="18.75" customHeight="1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2:22" ht="18.75" customHeight="1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2:22" ht="18.75" customHeight="1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2:22" ht="18.75" customHeight="1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2:22" ht="18.75" customHeight="1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2:22" ht="18.75" customHeight="1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2:22" ht="18.75" customHeight="1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2:22" ht="18.75" customHeight="1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2:22" ht="18.75" customHeight="1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2:22" ht="18.75" customHeight="1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2:22" ht="18.75" customHeight="1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2:22" ht="18.75" customHeight="1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2:22" ht="18.75" customHeight="1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2:22" ht="18.75" customHeight="1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2:22" ht="18.75" customHeight="1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2:22" ht="18.75" customHeight="1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2:22" ht="18.75" customHeight="1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2:22" ht="18.75" customHeight="1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2:22" ht="18.75" customHeight="1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2:22" ht="18.75" customHeight="1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2:22" ht="18.75" customHeight="1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2:22" ht="18.75" customHeight="1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2:22" ht="18.75" customHeight="1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2:22" ht="18.75" customHeight="1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2:22" ht="18.75" customHeight="1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2:22" ht="18.75" customHeight="1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2:22" ht="18.75" customHeight="1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2:22" ht="18.75" customHeight="1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2:22" ht="18.75" customHeight="1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2:22" ht="18.75" customHeight="1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2:22" ht="18.75" customHeight="1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2:22" ht="18.75" customHeight="1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2:22" ht="18.75" customHeight="1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2:22" ht="18.75" customHeight="1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2:22" ht="18.75" customHeight="1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2:22" ht="18.75" customHeight="1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2:22" ht="18.75" customHeight="1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2:22" ht="18.75" customHeight="1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2:22" ht="18.75" customHeight="1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2:22" ht="18.75" customHeight="1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2:22" ht="18.75" customHeight="1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2:22" ht="18.75" customHeight="1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2:22" ht="18.75" customHeight="1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2:22" ht="18.75" customHeight="1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2:22" ht="18.75" customHeight="1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2:22" ht="18.75" customHeight="1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2:22" ht="18.75" customHeight="1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2:22" ht="18.75" customHeight="1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2:22" ht="18.75" customHeight="1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2:22" ht="18.75" customHeight="1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2:22" ht="18.75" customHeight="1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2:22" ht="18.75" customHeight="1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2:22" ht="18.75" customHeight="1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2:22" ht="18.75" customHeight="1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2:22" ht="18.75" customHeight="1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2:22" ht="18.75" customHeight="1"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2:22" ht="18.75" customHeight="1"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2:22" ht="18.75" customHeight="1"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2:22" ht="18.75" customHeight="1"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2:22" ht="18.75" customHeight="1"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2:22" ht="18.75" customHeight="1"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2:22" ht="18.75" customHeight="1"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2:22" ht="18.75" customHeight="1"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2:22" ht="18.75" customHeight="1"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2:22" ht="18.75" customHeight="1"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2:22" ht="18.75" customHeight="1"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2:22" ht="18.75" customHeight="1"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2:22" ht="18.75" customHeight="1"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2:22" ht="18.75" customHeight="1"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2:22" ht="18.75" customHeight="1"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2:22" ht="18.75" customHeight="1"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2:22" ht="18.75" customHeight="1"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2:22" ht="18.75" customHeight="1"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2:22" ht="18.75" customHeight="1"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2:22" ht="18.75" customHeight="1"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2:22" ht="18.75" customHeight="1"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2:22" ht="18.75" customHeight="1"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2:22" ht="18.75" customHeight="1"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2:22" ht="18.75" customHeight="1"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2:22" ht="18.75" customHeight="1"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2:22" ht="18.75" customHeight="1"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2:22" ht="18.75" customHeight="1"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2:22" ht="18.75" customHeight="1"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2:22" ht="18.75" customHeight="1"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2:22" ht="18.75" customHeight="1"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2:22" ht="18.75" customHeight="1"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2:22" ht="18.75" customHeight="1"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2:22" ht="18.75" customHeight="1"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2:22" ht="18.75" customHeight="1"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2:22" ht="18.75" customHeight="1"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2:22" ht="18.75" customHeight="1"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2:22" ht="18.75" customHeight="1"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2:22" ht="18.75" customHeight="1"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2:22" ht="18.75" customHeight="1"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2:22" ht="18.75" customHeight="1"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2:22" ht="18.75" customHeight="1"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2:22" ht="18.75" customHeight="1"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2:22" ht="18.75" customHeight="1"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2:22" ht="18.75" customHeight="1"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2:22" ht="18.75" customHeight="1"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2:22" ht="18.75" customHeight="1"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2:22" ht="18.75" customHeight="1"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2:22" ht="18.75" customHeight="1"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2:22" ht="18.75" customHeight="1"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2:22" ht="18.75" customHeight="1"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2:22" ht="18.75" customHeight="1"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2:22" ht="18.75" customHeight="1"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2:22" ht="18.75" customHeight="1"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2:22" ht="18.75" customHeight="1"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2:22" ht="18.75" customHeight="1"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2:22" ht="18.75" customHeight="1"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2:22" ht="18.75" customHeight="1"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2:22" ht="18.75" customHeight="1"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2:22" ht="18.75" customHeight="1"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2:22" ht="18.75" customHeight="1"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2:22" ht="18.75" customHeight="1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2:22" ht="18.75" customHeight="1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2:22" ht="18.75" customHeight="1"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2:22" ht="18.75" customHeight="1"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2:22" ht="18.75" customHeight="1"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2:22" ht="18.75" customHeight="1"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2:22" ht="18.75" customHeight="1"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2:22" ht="18.75" customHeight="1"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2:22" ht="18.75" customHeight="1"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2:22" ht="18.75" customHeight="1"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2:22" ht="18.75" customHeight="1"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2:22" ht="18.75" customHeight="1"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2:22" ht="18.75" customHeight="1"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2:22" ht="18.75" customHeight="1"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2:22" ht="18.75" customHeight="1"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2:22" ht="18.75" customHeight="1"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2:22" ht="18.75" customHeight="1"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2:22" ht="18.75" customHeight="1"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2:22" ht="18.75" customHeight="1"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2:22" ht="18.75" customHeight="1"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2:22" ht="18.75" customHeight="1"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2:22" ht="18.75" customHeight="1"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2:22" ht="18.75" customHeight="1"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2:22" ht="18.75" customHeight="1"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2:22" ht="18.75" customHeight="1"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2:22" ht="18.75" customHeight="1"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2:22" ht="18.75" customHeight="1"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2:22" ht="18.75" customHeight="1"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2:22" ht="18.75" customHeight="1"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2:22" ht="18.75" customHeight="1"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2:22" ht="18.75" customHeight="1"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2:22" ht="18.75" customHeight="1"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2:22" ht="18.75" customHeight="1"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2:22" ht="18.75" customHeight="1"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2:22" ht="18.75" customHeight="1"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2:22" ht="18.75" customHeight="1"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2:22" ht="18.75" customHeight="1"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2:22" ht="18.75" customHeight="1"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2:22" ht="18.75" customHeight="1"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2:22" ht="18.75" customHeight="1"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2:22" ht="18.75" customHeight="1"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2:22" ht="18.75" customHeight="1"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2:22" ht="18.75" customHeight="1"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2:22" ht="18.75" customHeight="1"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2:22" ht="18.75" customHeight="1"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2:22" ht="18.75" customHeight="1"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2:22" ht="18.75" customHeight="1"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2:22" ht="18.75" customHeight="1"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2:22" ht="18.75" customHeight="1"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2:22" ht="18.75" customHeight="1"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2:22" ht="18.75" customHeight="1"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2:22" ht="18.75" customHeight="1"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2:22" ht="18.75" customHeight="1"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2:22" ht="18.75" customHeight="1"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2:22" ht="18.75" customHeight="1"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2:22" ht="18.75" customHeight="1"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2:22" ht="18.75" customHeight="1"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2:22" ht="18.75" customHeight="1"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2:22" ht="18.75" customHeight="1"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2:22" ht="18.75" customHeight="1"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2:22" ht="18.75" customHeight="1"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2:22" ht="18.75" customHeight="1"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2:22" ht="18.75" customHeight="1"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2:22" ht="18.75" customHeight="1"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2:22" ht="18.75" customHeight="1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2:22" ht="18.75" customHeight="1"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2:22" ht="18.75" customHeight="1"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2:22" ht="18.75" customHeight="1"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2:22" ht="18.75" customHeight="1"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2:22" ht="18.75" customHeight="1"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2:22" ht="18.75" customHeight="1"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2:22" ht="18.75" customHeight="1"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2:22" ht="18.75" customHeight="1"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2:22" ht="18.75" customHeight="1"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2:22" ht="18.75" customHeight="1"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2:22" ht="18.75" customHeight="1"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2:22" ht="18.75" customHeight="1"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2:22" ht="18.75" customHeight="1"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2:22" ht="18.75" customHeight="1"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2:22" ht="18.75" customHeight="1"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2:22" ht="18.75" customHeight="1"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2:22" ht="18.75" customHeight="1"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2:22" ht="18.75" customHeight="1"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2:22" ht="18.75" customHeight="1"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2:22" ht="18.75" customHeight="1"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2:22" ht="18.75" customHeight="1"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2:22" ht="18.75" customHeight="1"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2:22" ht="18.75" customHeight="1"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2:22" ht="18.75" customHeight="1"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2:22" ht="18.75" customHeight="1"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2:22" ht="18.75" customHeight="1"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2:22" ht="18.75" customHeight="1"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2:22" ht="18.75" customHeight="1"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2:22" ht="18.75" customHeight="1"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2:22" ht="18.75" customHeight="1"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2:22" ht="18.75" customHeight="1"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2:22" ht="18.75" customHeight="1"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2:22" ht="18.75" customHeight="1"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2:22" ht="18.75" customHeight="1"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2:22" ht="18.75" customHeight="1"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2:22" ht="18.75" customHeight="1"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2:22" ht="18.75" customHeight="1"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2:22" ht="18.75" customHeight="1"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2:22" ht="18.75" customHeight="1"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2:22" ht="18.75" customHeight="1"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2:22" ht="18.75" customHeight="1"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2:22" ht="18.75" customHeight="1"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2:22" ht="18.75" customHeight="1"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2:22" ht="18.75" customHeight="1"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2:22" ht="18.75" customHeight="1"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2:22" ht="18.75" customHeight="1"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2:22" ht="18.75" customHeight="1"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2:22" ht="18.75" customHeight="1"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2:22" ht="18.75" customHeight="1"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2:22" ht="18.75" customHeight="1"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2:22" ht="18.75" customHeight="1"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2:22" ht="18.75" customHeight="1"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2:22" ht="18.75" customHeight="1"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2:22" ht="18.75" customHeight="1"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2:22" ht="18.75" customHeight="1"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2:22" ht="18.75" customHeight="1"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2:22" ht="18.75" customHeight="1"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2:22" ht="18.75" customHeight="1"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2:22" ht="18.75" customHeight="1"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2:22" ht="18.75" customHeight="1"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2:22" ht="18.75" customHeight="1"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2:22" ht="18.75" customHeight="1"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2:22" ht="18.75" customHeight="1"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2:22" ht="18.75" customHeight="1"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2:22" ht="18.75" customHeight="1"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2:22" ht="18.75" customHeight="1"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2:22" ht="18.75" customHeight="1"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2:22" ht="18.75" customHeight="1"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2:22" ht="18.75" customHeight="1"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2:22" ht="18.75" customHeight="1"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2:22" ht="18.75" customHeight="1"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2:22" ht="18.75" customHeight="1"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2:22" ht="18.75" customHeight="1"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2:22" ht="18.75" customHeight="1"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2:22" ht="18.75" customHeight="1"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2:22" ht="18.75" customHeight="1"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2:22" ht="18.75" customHeight="1"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2:22" ht="18.75" customHeight="1"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2:22" ht="18.75" customHeight="1"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2:22" ht="18.75" customHeight="1"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2:22" ht="18.75" customHeight="1"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2:22" ht="18.75" customHeight="1"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2:22" ht="18.75" customHeight="1"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2:22" ht="18.75" customHeight="1"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2:22" ht="18.75" customHeight="1"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2:22" ht="18.75" customHeight="1"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2:22" ht="18.75" customHeight="1"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2:22" ht="18.75" customHeight="1"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2:22" ht="18.75" customHeight="1"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2:22" ht="18.75" customHeight="1"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2:22" ht="18.75" customHeight="1"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2:22" ht="18.75" customHeight="1"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2:22" ht="18.75" customHeight="1"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2:22" ht="18.75" customHeight="1"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2:22" ht="18.75" customHeight="1"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2:22" ht="18.75" customHeight="1"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2:22" ht="18.75" customHeight="1"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2:22" ht="18.75" customHeight="1"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2:22" ht="18.75" customHeight="1"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2:22" ht="18.75" customHeight="1"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2:22" ht="18.75" customHeight="1"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2:22" ht="18.75" customHeight="1"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2:22" ht="18.75" customHeight="1"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2:22" ht="18.75" customHeight="1"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2:22" ht="18.75" customHeight="1"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2:22" ht="18.75" customHeight="1"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2:22" ht="18.75" customHeight="1"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2:22" ht="18.75" customHeight="1"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2:22" ht="18.75" customHeight="1"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2:22" ht="18.75" customHeight="1"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2:22" ht="18.75" customHeight="1"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2:22" ht="18.75" customHeight="1"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2:22" ht="18.75" customHeight="1"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2:22" ht="18.75" customHeight="1"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2:22" ht="18.75" customHeight="1"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2:22" ht="18.75" customHeight="1"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2:22" ht="18.75" customHeight="1"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2:22" ht="18.75" customHeight="1"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2:22" ht="18.75" customHeight="1"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2:22" ht="18.75" customHeight="1"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2:22" ht="18.75" customHeight="1"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2:22" ht="18.75" customHeight="1"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2:22" ht="18.75" customHeight="1"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2:22" ht="18.75" customHeight="1"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2:22" ht="18.75" customHeight="1"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2:22" ht="18.75" customHeight="1"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2:22" ht="18.75" customHeight="1"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2:22" ht="18.75" customHeight="1"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2:22" ht="18.75" customHeight="1"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2:22" ht="18.75" customHeight="1"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2:22" ht="18.75" customHeight="1"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2:22" ht="18.75" customHeight="1"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2:22" ht="18.75" customHeight="1"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2:22" ht="18.75" customHeight="1"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2:22" ht="18.75" customHeight="1"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2:22" ht="18.75" customHeight="1"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2:22" ht="18.75" customHeight="1"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2:22" ht="18.75" customHeight="1"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2:22" ht="18.75" customHeight="1"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2:22" ht="18.75" customHeight="1"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2:22" ht="18.75" customHeight="1"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2:22" ht="18.75" customHeight="1"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2:22" ht="18.75" customHeight="1"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2:22" ht="18.75" customHeight="1"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2:22" ht="18.75" customHeight="1"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2:22" ht="18.75" customHeight="1"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2:22" ht="18.75" customHeight="1"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2:22" ht="18.75" customHeight="1"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2:22" ht="18.75" customHeight="1"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2:22" ht="18.75" customHeight="1"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2:22" ht="18.75" customHeight="1"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2:22" ht="18.75" customHeight="1"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2:22" ht="18.75" customHeight="1"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2:22" ht="18.75" customHeight="1"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2:22" ht="18.75" customHeight="1"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2:22" ht="18.75" customHeight="1"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2:22" ht="18.75" customHeight="1"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2:22" ht="18.75" customHeight="1"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2:22" ht="18.75" customHeight="1"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2:22" ht="18.75" customHeight="1"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2:22" ht="18.75" customHeight="1"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2:22" ht="18.75" customHeight="1"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2:22" ht="18.75" customHeight="1"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2:22" ht="18.75" customHeight="1"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2:22" ht="18.75" customHeight="1"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2:22" ht="18.75" customHeight="1"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2:22" ht="18.75" customHeight="1"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2:22" ht="18.75" customHeight="1"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2:22" ht="18.75" customHeight="1"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2:22" ht="18.75" customHeight="1"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2:22" ht="18.75" customHeight="1"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2:22" ht="18.75" customHeight="1"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2:22" ht="18.75" customHeight="1"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2:22" ht="18.75" customHeight="1"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2:22" ht="18.75" customHeight="1"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2:22" ht="18.75" customHeight="1"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2:22" ht="18.75" customHeight="1"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2:22" ht="18.75" customHeight="1"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2:22" ht="18.75" customHeight="1"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2:22" ht="18.75" customHeight="1"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2:22" ht="18.75" customHeight="1"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2:22" ht="18.75" customHeight="1"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2:22" ht="18.75" customHeight="1"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2:22" ht="18.75" customHeight="1"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2:22" ht="18.75" customHeight="1"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2:22" ht="18.75" customHeight="1"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2:22" ht="18.75" customHeight="1"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2:22" ht="18.75" customHeight="1"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2:22" ht="18.75" customHeight="1"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2:22" ht="18.75" customHeight="1"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2:22" ht="18.75" customHeight="1"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2:22" ht="18.75" customHeight="1"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2:22" ht="18.75" customHeight="1"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2:22" ht="18.75" customHeight="1"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2:22" ht="18.75" customHeight="1"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2:22" ht="18.75" customHeight="1"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2:22" ht="18.75" customHeight="1"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2:22" ht="18.75" customHeight="1"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2:22" ht="18.75" customHeight="1"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2:22" ht="18.75" customHeight="1"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2:22" ht="18.75" customHeight="1"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2:22" ht="18.75" customHeight="1"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2:22" ht="18.75" customHeight="1"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2:22" ht="18.75" customHeight="1"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2:22" ht="18.75" customHeight="1"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2:22" ht="18.75" customHeight="1"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2:22" ht="18.75" customHeight="1"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2:22" ht="18.75" customHeight="1"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2:22" ht="18.75" customHeight="1"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2:22" ht="18.75" customHeight="1"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2:22" ht="18.75" customHeight="1"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2:22" ht="18.75" customHeight="1"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2:22" ht="18.75" customHeight="1"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2:22" ht="18.75" customHeight="1"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2:22" ht="18.75" customHeight="1"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2:22" ht="18.75" customHeight="1"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2:22" ht="18.75" customHeight="1"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2:22" ht="18.75" customHeight="1"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2:22" ht="18.75" customHeight="1"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2:22" ht="18.75" customHeight="1"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2:22" ht="18.75" customHeight="1"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2:22" ht="18.75" customHeight="1"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2:22" ht="18.75" customHeight="1"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2:22" ht="18.75" customHeight="1"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2:22" ht="18.75" customHeight="1"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2:22" ht="18.75" customHeight="1"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2:22" ht="18.75" customHeight="1"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2:22" ht="18.75" customHeight="1"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2:22" ht="18.75" customHeight="1"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2:22" ht="18.75" customHeight="1"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2:22" ht="18.75" customHeight="1"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2:22" ht="18.75" customHeight="1"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2:22" ht="18.75" customHeight="1"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2:22" ht="18.75" customHeight="1"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2:22" ht="18.75" customHeight="1"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2:22" ht="18.75" customHeight="1"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2:22" ht="18.75" customHeight="1"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2:22" ht="18.75" customHeight="1"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2:22" ht="18.75" customHeight="1"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2:22" ht="18.75" customHeight="1"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2:22" ht="18.75" customHeight="1"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2:22" ht="18.75" customHeight="1"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2:22" ht="18.75" customHeight="1"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2:22" ht="18.75" customHeight="1"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2:22" ht="18.75" customHeight="1"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2:22" ht="18.75" customHeight="1"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2:22" ht="18.75" customHeight="1"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2:22" ht="18.75" customHeight="1"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2:22" ht="18.75" customHeight="1"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2:22" ht="18.75" customHeight="1"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2:22" ht="18.75" customHeight="1"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2:22" ht="18.75" customHeight="1"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2:22" ht="18.75" customHeight="1"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2:22" ht="18.75" customHeight="1"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2:22" ht="18.75" customHeight="1"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2:22" ht="18.75" customHeight="1"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2:22" ht="18.75" customHeight="1"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2:22" ht="18.75" customHeight="1"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2:22" ht="18.75" customHeight="1"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2:22" ht="18.75" customHeight="1"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2:22" ht="18.75" customHeight="1"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2:22" ht="18.75" customHeight="1"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2:22" ht="18.75" customHeight="1"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2:22" ht="18.75" customHeight="1"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2:22" ht="18.75" customHeight="1"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2:22" ht="18.75" customHeight="1"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2:22" ht="18.75" customHeight="1"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2:22" ht="18.75" customHeight="1"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2:22" ht="18.75" customHeight="1"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2:22" ht="18.75" customHeight="1"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2:22" ht="18.75" customHeight="1"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2:22" ht="18.75" customHeight="1"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2:22" ht="18.75" customHeight="1"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2:22" ht="18.75" customHeight="1"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2:22" ht="18.75" customHeight="1"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2:22" ht="18.75" customHeight="1"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2:22" ht="18.75" customHeight="1"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2:22" ht="18.75" customHeight="1"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2:22" ht="18.75" customHeight="1"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2:22" ht="18.75" customHeight="1"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2:22" ht="18.75" customHeight="1"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2:22" ht="18.75" customHeight="1"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2:22" ht="18.75" customHeight="1"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2:22" ht="18.75" customHeight="1"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2:22" ht="18.75" customHeight="1"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2:22" ht="18.75" customHeight="1"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2:22" ht="18.75" customHeight="1"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2:22" ht="18.75" customHeight="1"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2:22" ht="18.75" customHeight="1"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2:22" ht="18.75" customHeight="1"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2:22" ht="18.75" customHeight="1"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2:22" ht="18.75" customHeight="1"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2:22" ht="18.75" customHeight="1"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2:22" ht="18.75" customHeight="1"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2:22" ht="18.75" customHeight="1"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2:22" ht="18.75" customHeight="1"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2:22" ht="18.75" customHeight="1"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2:22" ht="18.75" customHeight="1"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2:22" ht="18.75" customHeight="1"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2:22" ht="18.75" customHeight="1"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2:22" ht="18.75" customHeight="1"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2:22" ht="18.75" customHeight="1"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2:22" ht="18.75" customHeight="1"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2:22" ht="18.75" customHeight="1"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2:22" ht="18.75" customHeight="1"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2:22" ht="18.75" customHeight="1"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2:22" ht="18.75" customHeight="1"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2:22" ht="18.75" customHeight="1"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2:22" ht="18.75" customHeight="1"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2:22" ht="18.75" customHeight="1"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2:22" ht="18.75" customHeight="1"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2:22" ht="18.75" customHeight="1"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2:22" ht="18.75" customHeight="1"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2:22" ht="18.75" customHeight="1"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2:22" ht="18.75" customHeight="1"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2:22" ht="18.75" customHeight="1"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2:22" ht="18.75" customHeight="1"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2:22" ht="18.75" customHeight="1"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2:22" ht="18.75" customHeight="1"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2:22" ht="18.75" customHeight="1"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2:22" ht="18.75" customHeight="1"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2:22" ht="18.75" customHeight="1"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2:22" ht="18.75" customHeight="1"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2:22" ht="18.75" customHeight="1"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2:22" ht="18.75" customHeight="1"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2:22" ht="18.75" customHeight="1"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2:22" ht="18.75" customHeight="1"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2:22" ht="18.75" customHeight="1"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2:22" ht="18.75" customHeight="1"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2:22" ht="18.75" customHeight="1"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2:22" ht="18.75" customHeight="1"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2:22" ht="18.75" customHeight="1"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2:22" ht="18.75" customHeight="1"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2:22" ht="18.75" customHeight="1"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2:22" ht="18.75" customHeight="1"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2:22" ht="18.75" customHeight="1"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2:22" ht="18.75" customHeight="1"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2:22" ht="18.75" customHeight="1"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2:22" ht="18.75" customHeight="1"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2:22" ht="18.75" customHeight="1"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2:22" ht="18.75" customHeight="1"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2:22" ht="18.75" customHeight="1"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2:22" ht="18.75" customHeight="1"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2:22" ht="18.75" customHeight="1"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2:22" ht="18.75" customHeight="1"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2:22" ht="18.75" customHeight="1"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2:22" ht="18.75" customHeight="1"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2:22" ht="18.75" customHeight="1"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2:22" ht="18.75" customHeight="1"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2:22" ht="18.75" customHeight="1"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2:22" ht="18.75" customHeight="1"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2:22" ht="18.75" customHeight="1"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2:22" ht="18.75" customHeight="1"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2:22" ht="18.75" customHeight="1"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2:22" ht="18.75" customHeight="1"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2:22" ht="18.75" customHeight="1"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2:22" ht="18.75" customHeight="1"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2:22" ht="18.75" customHeight="1"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2:22" ht="18.75" customHeight="1"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2:22" ht="18.75" customHeight="1"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2:22" ht="18.75" customHeight="1"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2:22" ht="18.75" customHeight="1"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2:22" ht="18.75" customHeight="1"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2:22" ht="18.75" customHeight="1"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2:22" ht="18.75" customHeight="1"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2:22" ht="18.75" customHeight="1"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2:22" ht="18.75" customHeight="1"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2:22" ht="18.75" customHeight="1"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2:22" ht="18.75" customHeight="1"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2:22" ht="18.75" customHeight="1"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2:22" ht="18.75" customHeight="1"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2:22" ht="18.75" customHeight="1"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2:22" ht="18.75" customHeight="1"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2:22" ht="18.75" customHeight="1"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2:22" ht="18.75" customHeight="1"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2:22" ht="18.75" customHeight="1"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2:22" ht="18.75" customHeight="1"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2:22" ht="18.75" customHeight="1"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2:22" ht="18.75" customHeight="1"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2:22" ht="18.75" customHeight="1"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2:22" ht="18.75" customHeight="1"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2:22" ht="18.75" customHeight="1"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2:22" ht="18.75" customHeight="1"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2:22" ht="18.75" customHeight="1"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2:22" ht="18.75" customHeight="1"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2:22" ht="18.75" customHeight="1"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2:22" ht="18.75" customHeight="1"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2:22" ht="18.75" customHeight="1"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2:22" ht="18.75" customHeight="1"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2:22" ht="18.75" customHeight="1"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2:22" ht="18.75" customHeight="1"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2:22" ht="18.75" customHeight="1"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2:22" ht="18.75" customHeight="1"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2:22" ht="18.75" customHeight="1"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2:22" ht="18.75" customHeight="1"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2:22" ht="18.75" customHeight="1"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2:22" ht="18.75" customHeight="1"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2:22" ht="18.75" customHeight="1"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2:22" ht="18.75" customHeight="1"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2:22" ht="18.75" customHeight="1"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2:22" ht="18.75" customHeight="1"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2:22" ht="18.75" customHeight="1"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2:22" ht="18.75" customHeight="1"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2:22" ht="18.75" customHeight="1"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2:22" ht="18.75" customHeight="1"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2:22" ht="18.75" customHeight="1"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2:22" ht="18.75" customHeight="1"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2:22" ht="18.75" customHeight="1"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2:22" ht="18.75" customHeight="1"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2:22" ht="18.75" customHeight="1"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2:22" ht="18.75" customHeight="1"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2:22" ht="18.75" customHeight="1"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2:22" ht="18.75" customHeight="1"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2:22" ht="18.75" customHeight="1"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2:22" ht="18.75" customHeight="1"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2:22" ht="18.75" customHeight="1"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2:22" ht="18.75" customHeight="1"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2:22" ht="18.75" customHeight="1"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2:22" ht="18.75" customHeight="1"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2:22" ht="18.75" customHeight="1"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2:22" ht="18.75" customHeight="1"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2:22" ht="18.75" customHeight="1"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2:22" ht="18.75" customHeight="1"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2:22" ht="18.75" customHeight="1"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2:22" ht="18.75" customHeight="1"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2:22" ht="18.75" customHeight="1"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2:22" ht="18.75" customHeight="1"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2:22" ht="18.75" customHeight="1"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2:22" ht="18.75" customHeight="1"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2:22" ht="18.75" customHeight="1"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2:22" ht="18.75" customHeight="1"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2:22" ht="18.75" customHeight="1"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2:22" ht="18.75" customHeight="1"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2:22" ht="18.75" customHeight="1"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2:22" ht="18.75" customHeight="1"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2:22" ht="18.75" customHeight="1"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2:22" ht="18.75" customHeight="1"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2:22" ht="18.75" customHeight="1"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2:22" ht="18.75" customHeight="1"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2:22" ht="18.75" customHeight="1"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2:22" ht="18.75" customHeight="1"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2:22" ht="18.75" customHeight="1"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2:22" ht="18.75" customHeight="1"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2:22" ht="18.75" customHeight="1"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2:22" ht="18.75" customHeight="1"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2:22" ht="18.75" customHeight="1"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2:22" ht="18.75" customHeight="1"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2:22" ht="18.75" customHeight="1"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2:22" ht="18.75" customHeight="1"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2:22" ht="18.75" customHeight="1"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2:22" ht="18.75" customHeight="1"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2:22" ht="18.75" customHeight="1"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2:22" ht="18.75" customHeight="1"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2:22" ht="18.75" customHeight="1"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2:22" ht="18.75" customHeight="1"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2:22" ht="18.75" customHeight="1"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2:22" ht="18.75" customHeight="1"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2:22" ht="18.75" customHeight="1"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2:22" ht="18.75" customHeight="1"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2:22" ht="18.75" customHeight="1"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2:22" ht="18.75" customHeight="1"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2:22" ht="18.75" customHeight="1"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2:22" ht="18.75" customHeight="1"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2:22" ht="18.75" customHeight="1"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2:22" ht="18.75" customHeight="1"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2:22" ht="18.75" customHeight="1"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2:22" ht="18.75" customHeight="1"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2:22" ht="18.75" customHeight="1"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2:22" ht="18.75" customHeight="1"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2:22" ht="18.75" customHeight="1"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2:22" ht="18.75" customHeight="1"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2:22" ht="18.75" customHeight="1"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2:22" ht="18.75" customHeight="1"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2:22" ht="18.75" customHeight="1"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2:22" ht="18.75" customHeight="1"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2:22" ht="18.75" customHeight="1"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2:22" ht="18.75" customHeight="1"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2:22" ht="18.75" customHeight="1"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2:22" ht="18.75" customHeight="1"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2:22" ht="18.75" customHeight="1"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2:22" ht="18.75" customHeight="1"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2:22" ht="18.75" customHeight="1"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2:22" ht="18.75" customHeight="1"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2:22" ht="18.75" customHeight="1"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2:22" ht="18.75" customHeight="1"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2:22" ht="18.75" customHeight="1"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2:22" ht="18.75" customHeight="1"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2:22" ht="18.75" customHeight="1"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2:22" ht="18.75" customHeight="1"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2:22" ht="18.75" customHeight="1"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2:22" ht="18.75" customHeight="1"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2:22" ht="18.75" customHeight="1"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2:22" ht="18.75" customHeight="1"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2:22" ht="18.75" customHeight="1"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2:22" ht="18.75" customHeight="1"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2:22" ht="18.75" customHeight="1"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2:22" ht="18.75" customHeight="1"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2:22" ht="18.75" customHeight="1"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2:22" ht="18.75" customHeight="1"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2:22" ht="18.75" customHeight="1"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2:22" ht="18.75" customHeight="1"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2:22" ht="18.75" customHeight="1"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2:22" ht="18.75" customHeight="1"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2:22" ht="18.75" customHeight="1"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2:22" ht="18.75" customHeight="1"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2:22" ht="18.75" customHeight="1"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2:22" ht="18.75" customHeight="1"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2:22" ht="18.75" customHeight="1"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2:22" ht="18.75" customHeight="1"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2:22" ht="18.75" customHeight="1"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2:22" ht="18.75" customHeight="1"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2:22" ht="18.75" customHeight="1"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2:22" ht="18.75" customHeight="1"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2:22" ht="18.75" customHeight="1"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2:22" ht="18.75" customHeight="1"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2:22" ht="18.75" customHeight="1"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2:22" ht="18.75" customHeight="1"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2:22" ht="18.75" customHeight="1"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2:22" ht="18.75" customHeight="1"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2:22" ht="18.75" customHeight="1"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2:22" ht="18.75" customHeight="1"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2:22" ht="18.75" customHeight="1"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2:22" ht="18.75" customHeight="1"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2:22" ht="18.75" customHeight="1"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2:22" ht="18.75" customHeight="1"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2:22" ht="18.75" customHeight="1"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2:22" ht="18.75" customHeight="1"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2:22" ht="18.75" customHeight="1"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2:22" ht="18.75" customHeight="1"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2:22" ht="18.75" customHeight="1"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2:22" ht="18.75" customHeight="1"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2:22" ht="18.75" customHeight="1"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2:22" ht="18.75" customHeight="1"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2:22" ht="18.75" customHeight="1"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2:22" ht="18.75" customHeight="1"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2:22" ht="18.75" customHeight="1"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2:22" ht="18.75" customHeight="1"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2:22" ht="18.75" customHeight="1"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2:22" ht="18.75" customHeight="1"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2:22" ht="18.75" customHeight="1"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2:22" ht="18.75" customHeight="1"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2:22" ht="18.75" customHeight="1"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2:22" ht="18.75" customHeight="1"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2:22" ht="18.75" customHeight="1"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2:22" ht="18.75" customHeight="1"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2:22" ht="18.75" customHeight="1"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2:22" ht="18.75" customHeight="1"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2:22" ht="18.75" customHeight="1"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2:22" ht="18.75" customHeight="1"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2:22" ht="18.75" customHeight="1"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2:22" ht="18.75" customHeight="1"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2:22" ht="18.75" customHeight="1"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2:22" ht="18.75" customHeight="1"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2:22" ht="18.75" customHeight="1"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2:22" ht="18.75" customHeight="1"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2:22" ht="18.75" customHeight="1"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2:22" ht="18.75" customHeight="1"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2:22" ht="18.75" customHeight="1"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2:22" ht="18.75" customHeight="1"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2:22" ht="18.75" customHeight="1"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  <row r="999" spans="2:22" ht="18.75" customHeight="1"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</row>
    <row r="1000" spans="2:22" ht="18.75" customHeight="1"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</row>
  </sheetData>
  <mergeCells count="11">
    <mergeCell ref="Q12:R12"/>
    <mergeCell ref="Q13:R13"/>
    <mergeCell ref="Q14:R14"/>
    <mergeCell ref="Q15:R15"/>
    <mergeCell ref="Q4:R4"/>
    <mergeCell ref="Q5:R5"/>
    <mergeCell ref="Q6:R6"/>
    <mergeCell ref="Q7:R7"/>
    <mergeCell ref="Q8:R8"/>
    <mergeCell ref="Q9:R9"/>
    <mergeCell ref="Q10:R10"/>
  </mergeCells>
  <phoneticPr fontId="13"/>
  <pageMargins left="0.7" right="0.7" top="0.75" bottom="0.75" header="0" footer="0"/>
  <pageSetup paperSize="9" scale="8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入力シート</vt:lpstr>
      <vt:lpstr>【以下職種別計算結果シート】→</vt:lpstr>
      <vt:lpstr>医師</vt:lpstr>
      <vt:lpstr>歯科医師</vt:lpstr>
      <vt:lpstr>看護師</vt:lpstr>
      <vt:lpstr>薬剤師</vt:lpstr>
      <vt:lpstr>看護補助者</vt:lpstr>
      <vt:lpstr>栄養士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坂上 景子</cp:lastModifiedBy>
  <dcterms:created xsi:type="dcterms:W3CDTF">2015-06-05T18:19:34Z</dcterms:created>
  <dcterms:modified xsi:type="dcterms:W3CDTF">2026-08-20T00:39:01Z</dcterms:modified>
</cp:coreProperties>
</file>