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2医務係\352m庶務\02照会・回答\02【1年】各種照会回答（医務・警察以外の照会）\2019\20191011 病院の耐震改修の状況の調査について（依頼）\06 ホームページ掲載\掲載ファイル\"/>
    </mc:Choice>
  </mc:AlternateContent>
  <bookViews>
    <workbookView xWindow="0" yWindow="0" windowWidth="28800" windowHeight="12240"/>
  </bookViews>
  <sheets>
    <sheet name="記載例" sheetId="4" r:id="rId1"/>
  </sheets>
  <definedNames>
    <definedName name="_xlnm._FilterDatabase" localSheetId="0" hidden="1">記載例!$L$5:$AE$17</definedName>
    <definedName name="_xlnm.Print_Area" localSheetId="0">記載例!$A$1:$AV$17</definedName>
    <definedName name="_xlnm.Print_Titles" localSheetId="0">記載例!$2:$5</definedName>
  </definedNames>
  <calcPr calcId="162913"/>
</workbook>
</file>

<file path=xl/calcChain.xml><?xml version="1.0" encoding="utf-8"?>
<calcChain xmlns="http://schemas.openxmlformats.org/spreadsheetml/2006/main">
  <c r="AX22" i="4" l="1"/>
  <c r="AX11" i="4"/>
  <c r="AX10" i="4"/>
  <c r="AX9" i="4"/>
  <c r="X11" i="4"/>
  <c r="W11" i="4"/>
  <c r="X10" i="4"/>
  <c r="W10" i="4"/>
  <c r="X9" i="4"/>
  <c r="W9" i="4"/>
  <c r="W8" i="4"/>
  <c r="K22" i="4"/>
  <c r="AQ22" i="4"/>
  <c r="W22" i="4"/>
  <c r="AS22" i="4"/>
  <c r="L22" i="4"/>
  <c r="I22" i="4"/>
  <c r="AR22" i="4"/>
  <c r="Z22" i="4"/>
  <c r="Q22" i="4"/>
  <c r="AI22" i="4"/>
  <c r="H22" i="4"/>
  <c r="S22" i="4"/>
  <c r="U22" i="4"/>
  <c r="V22" i="4"/>
  <c r="AJ22" i="4"/>
  <c r="AB22" i="4"/>
  <c r="AO22" i="4"/>
  <c r="X22" i="4"/>
  <c r="AG22" i="4"/>
  <c r="AM22" i="4"/>
  <c r="AH22" i="4"/>
  <c r="AN22" i="4"/>
  <c r="AU22" i="4"/>
  <c r="J22" i="4"/>
  <c r="AF22" i="4"/>
  <c r="Y22" i="4"/>
  <c r="AD22" i="4"/>
  <c r="D22" i="4"/>
  <c r="AK22" i="4"/>
  <c r="AT22" i="4"/>
  <c r="AV22" i="4"/>
  <c r="M22" i="4"/>
  <c r="AA22" i="4"/>
  <c r="AL22" i="4"/>
  <c r="AP22" i="4"/>
  <c r="AX8" i="4" l="1"/>
  <c r="X8" i="4"/>
  <c r="L23" i="4" l="1"/>
  <c r="Y24" i="4"/>
  <c r="AF23" i="4"/>
  <c r="U23" i="4"/>
  <c r="AL24" i="4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E6" authorId="0" shapeId="0">
      <text>
        <r>
          <rPr>
            <sz val="12"/>
            <color indexed="81"/>
            <rFont val="MS P ゴシック"/>
            <family val="3"/>
            <charset val="128"/>
          </rPr>
          <t>記載例）
法令上耐震診断が義務付けられていない建物であるため。</t>
        </r>
      </text>
    </comment>
    <comment ref="AV6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記載例）
賃貸物件であるため。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" authorId="0" shapeId="0">
      <text>
        <r>
          <rPr>
            <sz val="20"/>
            <color indexed="81"/>
            <rFont val="MS P ゴシック"/>
            <family val="3"/>
            <charset val="128"/>
          </rPr>
          <t>※色つきのセルの項目について
　プルダウンで該当する項目に〝○〟を表示してください。</t>
        </r>
      </text>
    </comment>
  </commentList>
</comments>
</file>

<file path=xl/sharedStrings.xml><?xml version="1.0" encoding="utf-8"?>
<sst xmlns="http://schemas.openxmlformats.org/spreadsheetml/2006/main" count="122" uniqueCount="91">
  <si>
    <t>都道府県</t>
    <rPh sb="0" eb="4">
      <t>トドウフケン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</si>
  <si>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</si>
  <si>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救命救急センタ｜</t>
    <rPh sb="0" eb="2">
      <t>キュウメイ</t>
    </rPh>
    <rPh sb="2" eb="4">
      <t>キュウキュウ</t>
    </rPh>
    <phoneticPr fontId="2"/>
  </si>
  <si>
    <t>番号</t>
    <rPh sb="0" eb="2">
      <t>バンゴウ</t>
    </rPh>
    <phoneticPr fontId="2"/>
  </si>
  <si>
    <t>二次救急医療機関</t>
    <rPh sb="0" eb="2">
      <t>ニジ</t>
    </rPh>
    <rPh sb="2" eb="4">
      <t>キュウキュウ</t>
    </rPh>
    <rPh sb="4" eb="6">
      <t>イリョウ</t>
    </rPh>
    <rPh sb="6" eb="8">
      <t>キカン</t>
    </rPh>
    <phoneticPr fontId="2"/>
  </si>
  <si>
    <t>A すべての建物に耐震性がある</t>
    <rPh sb="6" eb="8">
      <t>タテモノ</t>
    </rPh>
    <rPh sb="9" eb="12">
      <t>タイシンセイ</t>
    </rPh>
    <phoneticPr fontId="2"/>
  </si>
  <si>
    <t>耐震性がない建物の使途を記載して下さい（自由記載）</t>
    <rPh sb="0" eb="3">
      <t>タイシンセイ</t>
    </rPh>
    <rPh sb="6" eb="8">
      <t>タテモノ</t>
    </rPh>
    <rPh sb="9" eb="11">
      <t>シト</t>
    </rPh>
    <rPh sb="12" eb="14">
      <t>キサイ</t>
    </rPh>
    <rPh sb="16" eb="17">
      <t>クダ</t>
    </rPh>
    <rPh sb="20" eb="22">
      <t>ジユウ</t>
    </rPh>
    <rPh sb="22" eb="24">
      <t>キサイ</t>
    </rPh>
    <phoneticPr fontId="2"/>
  </si>
  <si>
    <t>D 耐震診断を実施していない（耐震性が不明）</t>
    <rPh sb="2" eb="4">
      <t>タイシン</t>
    </rPh>
    <rPh sb="4" eb="6">
      <t>シンダン</t>
    </rPh>
    <rPh sb="7" eb="9">
      <t>ジッシ</t>
    </rPh>
    <rPh sb="15" eb="18">
      <t>タイシンセイ</t>
    </rPh>
    <rPh sb="19" eb="21">
      <t>フメイ</t>
    </rPh>
    <phoneticPr fontId="2"/>
  </si>
  <si>
    <t>A 耐震診断を実施する予定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</si>
  <si>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（その理由）</t>
    <rPh sb="3" eb="5">
      <t>リユウ</t>
    </rPh>
    <phoneticPr fontId="2"/>
  </si>
  <si>
    <t>設置主体</t>
    <rPh sb="0" eb="2">
      <t>セッチ</t>
    </rPh>
    <rPh sb="2" eb="4">
      <t>シュタイ</t>
    </rPh>
    <phoneticPr fontId="2"/>
  </si>
  <si>
    <t>自己資金がないため</t>
    <rPh sb="0" eb="2">
      <t>ジコ</t>
    </rPh>
    <rPh sb="2" eb="4">
      <t>シキン</t>
    </rPh>
    <phoneticPr fontId="2"/>
  </si>
  <si>
    <t>二次医療圏</t>
    <rPh sb="0" eb="2">
      <t>ニジ</t>
    </rPh>
    <rPh sb="2" eb="5">
      <t>イリョウケン</t>
    </rPh>
    <phoneticPr fontId="2"/>
  </si>
  <si>
    <t>　　　　　　　５）Ｑ２は、耐震診断の結果、未耐震の建物に係る構造耐震指標（Is値）を小数点以下第2位まで記載して下さい。</t>
    <rPh sb="13" eb="15">
      <t>タイシン</t>
    </rPh>
    <rPh sb="15" eb="17">
      <t>シンダン</t>
    </rPh>
    <rPh sb="18" eb="20">
      <t>ケッカ</t>
    </rPh>
    <rPh sb="21" eb="22">
      <t>ミ</t>
    </rPh>
    <rPh sb="22" eb="24">
      <t>タイシン</t>
    </rPh>
    <rPh sb="25" eb="27">
      <t>タテモノ</t>
    </rPh>
    <rPh sb="28" eb="29">
      <t>カカ</t>
    </rPh>
    <rPh sb="30" eb="32">
      <t>コウゾウ</t>
    </rPh>
    <rPh sb="32" eb="34">
      <t>タイシン</t>
    </rPh>
    <rPh sb="34" eb="36">
      <t>シヒョウ</t>
    </rPh>
    <rPh sb="39" eb="40">
      <t>アタイ</t>
    </rPh>
    <rPh sb="42" eb="45">
      <t>ショウスウテン</t>
    </rPh>
    <rPh sb="45" eb="47">
      <t>イカ</t>
    </rPh>
    <rPh sb="47" eb="48">
      <t>ダイ</t>
    </rPh>
    <rPh sb="49" eb="50">
      <t>イ</t>
    </rPh>
    <rPh sb="52" eb="54">
      <t>キサイ</t>
    </rPh>
    <rPh sb="56" eb="57">
      <t>クダ</t>
    </rPh>
    <phoneticPr fontId="2"/>
  </si>
  <si>
    <t>医療法許可病床数</t>
    <rPh sb="0" eb="3">
      <t>イリョウホウ</t>
    </rPh>
    <rPh sb="3" eb="5">
      <t>キョカ</t>
    </rPh>
    <rPh sb="5" eb="8">
      <t>ビョウショウスウ</t>
    </rPh>
    <phoneticPr fontId="2"/>
  </si>
  <si>
    <t>病院機能</t>
    <rPh sb="0" eb="2">
      <t>ビョウイン</t>
    </rPh>
    <rPh sb="2" eb="4">
      <t>キノウ</t>
    </rPh>
    <phoneticPr fontId="2"/>
  </si>
  <si>
    <t>左記以外</t>
    <rPh sb="0" eb="2">
      <t>サキ</t>
    </rPh>
    <rPh sb="2" eb="4">
      <t>イガイ</t>
    </rPh>
    <phoneticPr fontId="2"/>
  </si>
  <si>
    <t>B 耐震診断を実施する予定はあるが時期未定</t>
    <rPh sb="2" eb="4">
      <t>タイシン</t>
    </rPh>
    <rPh sb="4" eb="6">
      <t>シンダン</t>
    </rPh>
    <rPh sb="7" eb="9">
      <t>ジッシ</t>
    </rPh>
    <rPh sb="11" eb="13">
      <t>ヨテイ</t>
    </rPh>
    <rPh sb="17" eb="19">
      <t>ジキ</t>
    </rPh>
    <rPh sb="19" eb="21">
      <t>ミテイ</t>
    </rPh>
    <phoneticPr fontId="2"/>
  </si>
  <si>
    <t>C 耐震診断を実施する予定はない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</si>
  <si>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現在、耐震工事を実施中</t>
    <rPh sb="0" eb="2">
      <t>ゲンザイ</t>
    </rPh>
    <rPh sb="3" eb="5">
      <t>タイシン</t>
    </rPh>
    <rPh sb="5" eb="7">
      <t>コウジ</t>
    </rPh>
    <rPh sb="8" eb="11">
      <t>ジッシチュウ</t>
    </rPh>
    <phoneticPr fontId="2"/>
  </si>
  <si>
    <t>B 耐震工事終了年度</t>
    <rPh sb="2" eb="4">
      <t>タイシン</t>
    </rPh>
    <rPh sb="4" eb="6">
      <t>コウジ</t>
    </rPh>
    <rPh sb="6" eb="8">
      <t>シュウリョウ</t>
    </rPh>
    <rPh sb="8" eb="10">
      <t>ネンド</t>
    </rPh>
    <phoneticPr fontId="2"/>
  </si>
  <si>
    <t>　　　　　　　２）病院機能欄は病院が該当するものに「○」を記載して下さい。</t>
    <rPh sb="9" eb="11">
      <t>ビョウイン</t>
    </rPh>
    <rPh sb="11" eb="13">
      <t>キノウ</t>
    </rPh>
    <rPh sb="13" eb="14">
      <t>ラン</t>
    </rPh>
    <rPh sb="15" eb="17">
      <t>ビョウイン</t>
    </rPh>
    <rPh sb="18" eb="20">
      <t>ガイトウ</t>
    </rPh>
    <rPh sb="29" eb="31">
      <t>キサイ</t>
    </rPh>
    <rPh sb="33" eb="34">
      <t>クダ</t>
    </rPh>
    <phoneticPr fontId="2"/>
  </si>
  <si>
    <t>　　　　　　　４）Ｑ１、Ｑ３、Ｑ４は該当するものに「○」を記載して下さい。（どれか一つに「○」を記載）</t>
    <rPh sb="18" eb="20">
      <t>ガイトウ</t>
    </rPh>
    <rPh sb="29" eb="31">
      <t>キサイ</t>
    </rPh>
    <rPh sb="33" eb="34">
      <t>クダ</t>
    </rPh>
    <rPh sb="41" eb="42">
      <t>ヒト</t>
    </rPh>
    <rPh sb="48" eb="50">
      <t>キサイ</t>
    </rPh>
    <phoneticPr fontId="2"/>
  </si>
  <si>
    <t>　　　　　　　３）設置主体は、「国立（独立行政法人・国立大学法人含む）」、「公立（地方独立行政法人含む）」、「公的（日赤、済生会、厚生連、北社協）」、「民間その他」のうち、該当するものを記載して下さい。</t>
    <rPh sb="9" eb="11">
      <t>セッチ</t>
    </rPh>
    <rPh sb="11" eb="13">
      <t>シュタイ</t>
    </rPh>
    <rPh sb="16" eb="18">
      <t>コクリツ</t>
    </rPh>
    <rPh sb="19" eb="21">
      <t>ドクリツ</t>
    </rPh>
    <rPh sb="21" eb="23">
      <t>ギョウセイ</t>
    </rPh>
    <rPh sb="23" eb="25">
      <t>ホウジン</t>
    </rPh>
    <rPh sb="26" eb="28">
      <t>コクリツ</t>
    </rPh>
    <rPh sb="28" eb="30">
      <t>ダイガク</t>
    </rPh>
    <rPh sb="30" eb="32">
      <t>ホウジン</t>
    </rPh>
    <rPh sb="32" eb="33">
      <t>フク</t>
    </rPh>
    <rPh sb="38" eb="40">
      <t>コウリツ</t>
    </rPh>
    <rPh sb="41" eb="43">
      <t>チホウ</t>
    </rPh>
    <rPh sb="43" eb="45">
      <t>ドクリツ</t>
    </rPh>
    <rPh sb="45" eb="47">
      <t>ギョウセイ</t>
    </rPh>
    <rPh sb="47" eb="49">
      <t>ホウジン</t>
    </rPh>
    <rPh sb="49" eb="50">
      <t>フク</t>
    </rPh>
    <rPh sb="55" eb="57">
      <t>コウテキ</t>
    </rPh>
    <rPh sb="58" eb="60">
      <t>ニッセキ</t>
    </rPh>
    <rPh sb="61" eb="64">
      <t>サイセイカイ</t>
    </rPh>
    <rPh sb="65" eb="68">
      <t>コウセイレン</t>
    </rPh>
    <rPh sb="69" eb="70">
      <t>キタ</t>
    </rPh>
    <rPh sb="70" eb="72">
      <t>シャキョウ</t>
    </rPh>
    <rPh sb="76" eb="78">
      <t>ミンカン</t>
    </rPh>
    <rPh sb="80" eb="81">
      <t>タ</t>
    </rPh>
    <rPh sb="86" eb="88">
      <t>ガイトウ</t>
    </rPh>
    <rPh sb="93" eb="95">
      <t>キサイ</t>
    </rPh>
    <rPh sb="97" eb="98">
      <t>クダ</t>
    </rPh>
    <phoneticPr fontId="2"/>
  </si>
  <si>
    <t>Ｑ１</t>
    <phoneticPr fontId="2"/>
  </si>
  <si>
    <t>Ｑ２</t>
    <phoneticPr fontId="2"/>
  </si>
  <si>
    <t>Ｑ３</t>
    <phoneticPr fontId="2"/>
  </si>
  <si>
    <t>Ａ</t>
    <phoneticPr fontId="2"/>
  </si>
  <si>
    <t>Ｂ</t>
    <phoneticPr fontId="2"/>
  </si>
  <si>
    <t>災害拠点病院及び救命救急センター</t>
    <rPh sb="0" eb="2">
      <t>サイガイ</t>
    </rPh>
    <rPh sb="2" eb="4">
      <t>キョテン</t>
    </rPh>
    <rPh sb="4" eb="6">
      <t>ビョウイン</t>
    </rPh>
    <rPh sb="6" eb="7">
      <t>オヨ</t>
    </rPh>
    <rPh sb="8" eb="10">
      <t>キュウメイ</t>
    </rPh>
    <rPh sb="10" eb="12">
      <t>キュウキュウ</t>
    </rPh>
    <phoneticPr fontId="2"/>
  </si>
  <si>
    <t>C</t>
    <phoneticPr fontId="2"/>
  </si>
  <si>
    <t>D</t>
    <phoneticPr fontId="2"/>
  </si>
  <si>
    <t>B</t>
    <phoneticPr fontId="2"/>
  </si>
  <si>
    <t>病院数</t>
    <rPh sb="0" eb="3">
      <t>ビョウインスウ</t>
    </rPh>
    <phoneticPr fontId="2"/>
  </si>
  <si>
    <t>Ｑ４</t>
    <phoneticPr fontId="2"/>
  </si>
  <si>
    <t>A 耐震工事を実施中、又は、実施する予定</t>
    <rPh sb="2" eb="4">
      <t>タイシン</t>
    </rPh>
    <rPh sb="4" eb="6">
      <t>コウジ</t>
    </rPh>
    <rPh sb="7" eb="9">
      <t>ジッシ</t>
    </rPh>
    <rPh sb="9" eb="10">
      <t>チュウ</t>
    </rPh>
    <rPh sb="11" eb="12">
      <t>マタ</t>
    </rPh>
    <rPh sb="14" eb="16">
      <t>ジッシ</t>
    </rPh>
    <rPh sb="18" eb="20">
      <t>ヨテイ</t>
    </rPh>
    <phoneticPr fontId="2"/>
  </si>
  <si>
    <t>B 耐震診断を実施した結果、一部の建物に耐震性がない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4" eb="16">
      <t>イチブ</t>
    </rPh>
    <rPh sb="17" eb="19">
      <t>タテモノ</t>
    </rPh>
    <rPh sb="20" eb="23">
      <t>タイシンセイ</t>
    </rPh>
    <phoneticPr fontId="2"/>
  </si>
  <si>
    <t>C 耐震診断を実施した結果、すべての建物に耐震性がない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8" eb="20">
      <t>タテモノ</t>
    </rPh>
    <rPh sb="21" eb="24">
      <t>タイシンセイ</t>
    </rPh>
    <phoneticPr fontId="2"/>
  </si>
  <si>
    <t>（その他）</t>
    <rPh sb="3" eb="4">
      <t>タ</t>
    </rPh>
    <phoneticPr fontId="2"/>
  </si>
  <si>
    <t>耐震診断の結果に基づき検討する</t>
    <rPh sb="0" eb="2">
      <t>タイシン</t>
    </rPh>
    <rPh sb="2" eb="4">
      <t>シンダン</t>
    </rPh>
    <rPh sb="5" eb="7">
      <t>ケッカ</t>
    </rPh>
    <rPh sb="8" eb="9">
      <t>モト</t>
    </rPh>
    <rPh sb="11" eb="13">
      <t>ケントウ</t>
    </rPh>
    <phoneticPr fontId="2"/>
  </si>
  <si>
    <t>-</t>
    <phoneticPr fontId="2"/>
  </si>
  <si>
    <t>機　関　名　称</t>
    <phoneticPr fontId="2"/>
  </si>
  <si>
    <t>移転を予定（検討）しているため</t>
    <rPh sb="0" eb="2">
      <t>イテン</t>
    </rPh>
    <rPh sb="3" eb="5">
      <t>ヨテイ</t>
    </rPh>
    <rPh sb="6" eb="8">
      <t>ケントウ</t>
    </rPh>
    <phoneticPr fontId="2"/>
  </si>
  <si>
    <t>閉院を予定（検討）しているため</t>
    <rPh sb="0" eb="2">
      <t>ヘイイン</t>
    </rPh>
    <rPh sb="3" eb="5">
      <t>ヨテイ</t>
    </rPh>
    <rPh sb="6" eb="8">
      <t>ケントウ</t>
    </rPh>
    <phoneticPr fontId="2"/>
  </si>
  <si>
    <t>未定</t>
    <rPh sb="0" eb="2">
      <t>ミテイ</t>
    </rPh>
    <phoneticPr fontId="2"/>
  </si>
  <si>
    <t>建替を予定（検討）しているため</t>
    <rPh sb="0" eb="1">
      <t>タ</t>
    </rPh>
    <rPh sb="1" eb="2">
      <t>カ</t>
    </rPh>
    <rPh sb="3" eb="5">
      <t>ヨテイ</t>
    </rPh>
    <phoneticPr fontId="2"/>
  </si>
  <si>
    <t>建物の取壊しを予定（検討）しているため</t>
    <rPh sb="0" eb="2">
      <t>タテモノ</t>
    </rPh>
    <rPh sb="3" eb="4">
      <t>ト</t>
    </rPh>
    <rPh sb="4" eb="5">
      <t>コワ</t>
    </rPh>
    <rPh sb="7" eb="9">
      <t>ヨテイ</t>
    </rPh>
    <rPh sb="10" eb="12">
      <t>ケントウ</t>
    </rPh>
    <phoneticPr fontId="2"/>
  </si>
  <si>
    <t>○</t>
  </si>
  <si>
    <t>記載上の注意　１）調査対象となる病院は、医療法第１条の５第１項に規定する全ての病院です。</t>
    <rPh sb="0" eb="2">
      <t>キサイ</t>
    </rPh>
    <rPh sb="2" eb="3">
      <t>ウエ</t>
    </rPh>
    <rPh sb="4" eb="6">
      <t>チュウイ</t>
    </rPh>
    <rPh sb="9" eb="11">
      <t>チョウサ</t>
    </rPh>
    <rPh sb="11" eb="13">
      <t>タイショウ</t>
    </rPh>
    <rPh sb="16" eb="18">
      <t>ビョウイン</t>
    </rPh>
    <rPh sb="20" eb="23">
      <t>イリョウホウ</t>
    </rPh>
    <rPh sb="23" eb="24">
      <t>ダイ</t>
    </rPh>
    <rPh sb="25" eb="26">
      <t>ジョウ</t>
    </rPh>
    <rPh sb="28" eb="29">
      <t>ダイ</t>
    </rPh>
    <rPh sb="30" eb="31">
      <t>コウ</t>
    </rPh>
    <rPh sb="32" eb="34">
      <t>キテイ</t>
    </rPh>
    <rPh sb="36" eb="37">
      <t>スベ</t>
    </rPh>
    <rPh sb="39" eb="41">
      <t>ビョウイン</t>
    </rPh>
    <phoneticPr fontId="2"/>
  </si>
  <si>
    <t>Is値がいくつか不明の場合は○を表示して下さい</t>
    <rPh sb="8" eb="10">
      <t>フメイ</t>
    </rPh>
    <rPh sb="11" eb="13">
      <t>バアイ</t>
    </rPh>
    <rPh sb="16" eb="18">
      <t>ヒョウジ</t>
    </rPh>
    <rPh sb="20" eb="21">
      <t>シタ</t>
    </rPh>
    <phoneticPr fontId="2"/>
  </si>
  <si>
    <t>医療行為を継続しながら耐震化を行う方法が決まらないため</t>
    <rPh sb="0" eb="2">
      <t>イリョウ</t>
    </rPh>
    <rPh sb="2" eb="4">
      <t>コウイ</t>
    </rPh>
    <rPh sb="5" eb="7">
      <t>ケイゾク</t>
    </rPh>
    <rPh sb="11" eb="14">
      <t>タイシンカ</t>
    </rPh>
    <rPh sb="15" eb="16">
      <t>オコナ</t>
    </rPh>
    <rPh sb="17" eb="19">
      <t>ホウホウ</t>
    </rPh>
    <rPh sb="20" eb="21">
      <t>キ</t>
    </rPh>
    <phoneticPr fontId="2"/>
  </si>
  <si>
    <t>○○県</t>
    <rPh sb="2" eb="3">
      <t>ケン</t>
    </rPh>
    <phoneticPr fontId="2"/>
  </si>
  <si>
    <t>公的(日赤、済生会、厚生連、北社協)</t>
  </si>
  <si>
    <t>国立(独立行政法人・国立大学法人を含む)</t>
  </si>
  <si>
    <t>公立(地方独立行政法人を含む)</t>
  </si>
  <si>
    <t>民間その他</t>
  </si>
  <si>
    <t>国立病院機構○○病院</t>
    <rPh sb="0" eb="6">
      <t>コクリツビョウインキコウ</t>
    </rPh>
    <rPh sb="8" eb="10">
      <t>ビョウイン</t>
    </rPh>
    <phoneticPr fontId="2"/>
  </si>
  <si>
    <t>県立○○病院</t>
    <rPh sb="0" eb="2">
      <t>ケンリツ</t>
    </rPh>
    <rPh sb="4" eb="6">
      <t>ビョウイン</t>
    </rPh>
    <phoneticPr fontId="2"/>
  </si>
  <si>
    <t>日本赤十字社○○病院</t>
    <rPh sb="0" eb="2">
      <t>ニホン</t>
    </rPh>
    <rPh sb="2" eb="6">
      <t>セキジュウジシャ</t>
    </rPh>
    <rPh sb="6" eb="10">
      <t>マルマルビョウイン</t>
    </rPh>
    <phoneticPr fontId="2"/>
  </si>
  <si>
    <t>医療法人○○病院</t>
    <rPh sb="0" eb="2">
      <t>イリョウ</t>
    </rPh>
    <rPh sb="2" eb="4">
      <t>ホウジン</t>
    </rPh>
    <rPh sb="4" eb="8">
      <t>マルマルビョウイン</t>
    </rPh>
    <phoneticPr fontId="2"/>
  </si>
  <si>
    <t>○○市</t>
    <rPh sb="2" eb="3">
      <t>シ</t>
    </rPh>
    <phoneticPr fontId="2"/>
  </si>
  <si>
    <t>△△市</t>
    <rPh sb="2" eb="3">
      <t>シ</t>
    </rPh>
    <phoneticPr fontId="2"/>
  </si>
  <si>
    <t>◇◇市</t>
    <rPh sb="2" eb="3">
      <t>シ</t>
    </rPh>
    <phoneticPr fontId="2"/>
  </si>
  <si>
    <t>△△市</t>
    <rPh sb="0" eb="3">
      <t>サンカクサンカクシ</t>
    </rPh>
    <phoneticPr fontId="2"/>
  </si>
  <si>
    <t>○○医療圏</t>
    <rPh sb="2" eb="5">
      <t>イリョウケン</t>
    </rPh>
    <phoneticPr fontId="2"/>
  </si>
  <si>
    <t>△△医療圏</t>
    <rPh sb="0" eb="5">
      <t>サンカクサンカクイリョウケン</t>
    </rPh>
    <phoneticPr fontId="2"/>
  </si>
  <si>
    <t>病棟</t>
    <rPh sb="0" eb="2">
      <t>ビョウトウ</t>
    </rPh>
    <phoneticPr fontId="2"/>
  </si>
  <si>
    <t>Q2．Q1でB,Cと回答した病院は回答して下さい。</t>
    <rPh sb="10" eb="12">
      <t>カイトウ</t>
    </rPh>
    <rPh sb="14" eb="16">
      <t>ビョウイン</t>
    </rPh>
    <rPh sb="17" eb="19">
      <t>カイトウ</t>
    </rPh>
    <rPh sb="21" eb="22">
      <t>シタ</t>
    </rPh>
    <phoneticPr fontId="2"/>
  </si>
  <si>
    <t>Q3.Q1でDと回答した病院におたずねします。
耐震診断を実施する予定はありますか。実施する場合には、予定時期をお答え下さい。
実施する予定はあるが時期未定、又は、実施する予定がない場合には、その理由をお答え下さい。</t>
    <rPh sb="8" eb="10">
      <t>カイトウ</t>
    </rPh>
    <rPh sb="12" eb="14">
      <t>ビョウイン</t>
    </rPh>
    <rPh sb="24" eb="26">
      <t>タイシン</t>
    </rPh>
    <rPh sb="26" eb="28">
      <t>シンダン</t>
    </rPh>
    <rPh sb="29" eb="31">
      <t>ジッシ</t>
    </rPh>
    <rPh sb="33" eb="35">
      <t>ヨテイ</t>
    </rPh>
    <rPh sb="42" eb="44">
      <t>ジッシ</t>
    </rPh>
    <rPh sb="46" eb="48">
      <t>バアイ</t>
    </rPh>
    <rPh sb="51" eb="53">
      <t>ヨテイ</t>
    </rPh>
    <rPh sb="53" eb="55">
      <t>ジキ</t>
    </rPh>
    <rPh sb="57" eb="58">
      <t>コタ</t>
    </rPh>
    <rPh sb="59" eb="60">
      <t>クダ</t>
    </rPh>
    <rPh sb="64" eb="66">
      <t>ジッシ</t>
    </rPh>
    <rPh sb="68" eb="70">
      <t>ヨテイ</t>
    </rPh>
    <rPh sb="74" eb="76">
      <t>ジキ</t>
    </rPh>
    <rPh sb="76" eb="78">
      <t>ミテイ</t>
    </rPh>
    <rPh sb="79" eb="80">
      <t>マタ</t>
    </rPh>
    <rPh sb="82" eb="84">
      <t>ジッシ</t>
    </rPh>
    <rPh sb="86" eb="88">
      <t>ヨテイ</t>
    </rPh>
    <rPh sb="91" eb="93">
      <t>バアイ</t>
    </rPh>
    <rPh sb="98" eb="100">
      <t>リユウ</t>
    </rPh>
    <rPh sb="102" eb="103">
      <t>コタ</t>
    </rPh>
    <rPh sb="104" eb="105">
      <t>クダ</t>
    </rPh>
    <phoneticPr fontId="2"/>
  </si>
  <si>
    <t>Q4.Q1でB,C,Dと回答した病院におたずねします。
今後、耐震工事を実施する予定はありますか。実施する場合には、予定時期をお答え下さい。
実施する予定がない場合には、その理由をお答え下さい。</t>
    <rPh sb="12" eb="14">
      <t>カイトウ</t>
    </rPh>
    <rPh sb="16" eb="18">
      <t>ビョウイン</t>
    </rPh>
    <rPh sb="28" eb="30">
      <t>コンゴ</t>
    </rPh>
    <rPh sb="31" eb="33">
      <t>タイシン</t>
    </rPh>
    <rPh sb="33" eb="35">
      <t>コウジ</t>
    </rPh>
    <rPh sb="36" eb="38">
      <t>ジッシ</t>
    </rPh>
    <rPh sb="40" eb="42">
      <t>ヨテイ</t>
    </rPh>
    <rPh sb="49" eb="51">
      <t>ジッシ</t>
    </rPh>
    <rPh sb="53" eb="55">
      <t>バアイ</t>
    </rPh>
    <rPh sb="58" eb="60">
      <t>ヨテイ</t>
    </rPh>
    <rPh sb="60" eb="62">
      <t>ジキ</t>
    </rPh>
    <rPh sb="64" eb="65">
      <t>コタ</t>
    </rPh>
    <rPh sb="66" eb="67">
      <t>クダ</t>
    </rPh>
    <rPh sb="71" eb="73">
      <t>ジッシ</t>
    </rPh>
    <rPh sb="75" eb="77">
      <t>ヨテイ</t>
    </rPh>
    <rPh sb="80" eb="82">
      <t>バアイ</t>
    </rPh>
    <rPh sb="87" eb="89">
      <t>リユウ</t>
    </rPh>
    <rPh sb="91" eb="92">
      <t>コタ</t>
    </rPh>
    <rPh sb="93" eb="94">
      <t>クダ</t>
    </rPh>
    <phoneticPr fontId="2"/>
  </si>
  <si>
    <t>所在地
（区市町村
を記載）</t>
    <rPh sb="0" eb="3">
      <t>ショザイチ</t>
    </rPh>
    <rPh sb="5" eb="6">
      <t>ク</t>
    </rPh>
    <rPh sb="6" eb="9">
      <t>シチョウソン</t>
    </rPh>
    <rPh sb="11" eb="13">
      <t>キサイ</t>
    </rPh>
    <phoneticPr fontId="2"/>
  </si>
  <si>
    <t>耐震性がない建物の延床面積(㎡)を記載して下さい（概算で結構です）</t>
    <rPh sb="0" eb="3">
      <t>タイシンセイ</t>
    </rPh>
    <rPh sb="6" eb="8">
      <t>タテモノ</t>
    </rPh>
    <rPh sb="9" eb="10">
      <t>ノ</t>
    </rPh>
    <rPh sb="10" eb="13">
      <t>ユカメンセキ</t>
    </rPh>
    <rPh sb="17" eb="19">
      <t>キサイ</t>
    </rPh>
    <rPh sb="21" eb="22">
      <t>クダ</t>
    </rPh>
    <rPh sb="25" eb="27">
      <t>ガイサン</t>
    </rPh>
    <rPh sb="28" eb="30">
      <t>ケッコウ</t>
    </rPh>
    <phoneticPr fontId="2"/>
  </si>
  <si>
    <t>耐震性がない建物の延床面積(㎡)が不明の場合は○を表示して下さい</t>
    <rPh sb="0" eb="3">
      <t>タイシンセイ</t>
    </rPh>
    <rPh sb="6" eb="8">
      <t>タテモノ</t>
    </rPh>
    <rPh sb="9" eb="10">
      <t>ノ</t>
    </rPh>
    <rPh sb="10" eb="11">
      <t>ユカ</t>
    </rPh>
    <rPh sb="11" eb="13">
      <t>メンセキ</t>
    </rPh>
    <rPh sb="17" eb="19">
      <t>フメイ</t>
    </rPh>
    <rPh sb="20" eb="22">
      <t>バアイ</t>
    </rPh>
    <rPh sb="25" eb="27">
      <t>ヒョウジ</t>
    </rPh>
    <rPh sb="29" eb="30">
      <t>シタ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</si>
  <si>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5">
      <t>ユカ</t>
    </rPh>
    <rPh sb="5" eb="7">
      <t>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</si>
  <si>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7">
      <t>ユカメンセキ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</si>
  <si>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Is値0.3未満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</si>
  <si>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Is値0.6未満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</si>
  <si>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法令上耐震化が義務ではないため</t>
    <rPh sb="0" eb="3">
      <t>ホウレイウエ</t>
    </rPh>
    <rPh sb="3" eb="6">
      <t>タイシンカ</t>
    </rPh>
    <rPh sb="7" eb="9">
      <t>ギム</t>
    </rPh>
    <phoneticPr fontId="2"/>
  </si>
  <si>
    <t>　　　　　　病院の耐震改修状況調査票（病院用）（令和元年９月１日現在）</t>
    <rPh sb="6" eb="8">
      <t>ビョウイン</t>
    </rPh>
    <rPh sb="9" eb="11">
      <t>タイシン</t>
    </rPh>
    <rPh sb="11" eb="13">
      <t>カイシュウ</t>
    </rPh>
    <rPh sb="13" eb="15">
      <t>ジョウキョウ</t>
    </rPh>
    <rPh sb="15" eb="17">
      <t>チョウサ</t>
    </rPh>
    <rPh sb="17" eb="18">
      <t>ヒョウ</t>
    </rPh>
    <rPh sb="19" eb="21">
      <t>ビョウイン</t>
    </rPh>
    <rPh sb="21" eb="22">
      <t>ヨウ</t>
    </rPh>
    <rPh sb="24" eb="26">
      <t>レイワ</t>
    </rPh>
    <rPh sb="26" eb="27">
      <t>ゲン</t>
    </rPh>
    <rPh sb="27" eb="28">
      <t>ネン</t>
    </rPh>
    <rPh sb="29" eb="30">
      <t>ガツ</t>
    </rPh>
    <rPh sb="31" eb="32">
      <t>ヒ</t>
    </rPh>
    <rPh sb="32" eb="34">
      <t>ゲンザイ</t>
    </rPh>
    <phoneticPr fontId="2"/>
  </si>
  <si>
    <t>令和元年度末までに耐震診断を実施する予定</t>
    <rPh sb="0" eb="2">
      <t>レイワ</t>
    </rPh>
    <rPh sb="2" eb="3">
      <t>ゲン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</si>
  <si>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令和2年度末までに耐震診断を実施する予定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</si>
  <si>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令和3年度末までに耐震診断を実施する予定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</si>
  <si>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令和元年度末までに耐震工事に着工する予定</t>
    <rPh sb="0" eb="2">
      <t>レイワ</t>
    </rPh>
    <rPh sb="2" eb="3">
      <t>ゲン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</si>
  <si>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令和2年度末までに耐震工事に着工する予定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</si>
  <si>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令和3年度末までに耐震工事に着工する予定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</si>
  <si>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令和6年度末（５年以内）までに耐震工事に着工する予定</t>
    <rPh sb="0" eb="2">
      <t>レイワ</t>
    </rPh>
    <rPh sb="3" eb="5">
      <t>ネンド</t>
    </rPh>
    <rPh sb="5" eb="6">
      <t>マツ</t>
    </rPh>
    <rPh sb="8" eb="9">
      <t>ネン</t>
    </rPh>
    <rPh sb="9" eb="11">
      <t>イナイ</t>
    </rPh>
    <rPh sb="15" eb="17">
      <t>タイシン</t>
    </rPh>
    <rPh sb="17" eb="19">
      <t>コウジ</t>
    </rPh>
    <rPh sb="20" eb="22">
      <t>チャッコウ</t>
    </rPh>
    <rPh sb="24" eb="26">
      <t>ヨテイ</t>
    </rPh>
    <phoneticPr fontId="2"/>
  </si>
  <si>
    <t>令和11年度末（10年以内）までに耐震工事に着工する予定</t>
    <rPh sb="0" eb="2">
      <t>レイワ</t>
    </rPh>
    <rPh sb="4" eb="6">
      <t>ネンド</t>
    </rPh>
    <rPh sb="6" eb="7">
      <t>マツ</t>
    </rPh>
    <rPh sb="10" eb="11">
      <t>ネン</t>
    </rPh>
    <rPh sb="11" eb="13">
      <t>イナイ</t>
    </rPh>
    <rPh sb="17" eb="19">
      <t>タイシン</t>
    </rPh>
    <rPh sb="19" eb="21">
      <t>コウジ</t>
    </rPh>
    <rPh sb="22" eb="24">
      <t>チャッコウ</t>
    </rPh>
    <rPh sb="26" eb="28">
      <t>ヨテイ</t>
    </rPh>
    <phoneticPr fontId="2"/>
  </si>
  <si>
    <r>
      <t xml:space="preserve">Q1.病院の敷地内で患者が利用する建物（病棟部門、外来診療部門、手術検査部門に限る）の耐震性についておたずねします。（「耐震性がある」とは、新耐震基準（昭和５７年）で建設された建物及び昭和５６年以前の建物であって耐震補強工事済みの建物（Is値0.6以上）のこと。）
</t>
    </r>
    <r>
      <rPr>
        <u/>
        <sz val="12"/>
        <rFont val="ＭＳ ゴシック"/>
        <family val="3"/>
        <charset val="128"/>
      </rPr>
      <t>※調査対象となる建物は、令和元年９月１日時点において使用している建物です。</t>
    </r>
    <rPh sb="3" eb="5">
      <t>ビョウイン</t>
    </rPh>
    <rPh sb="6" eb="8">
      <t>シキチ</t>
    </rPh>
    <rPh sb="8" eb="9">
      <t>ナイ</t>
    </rPh>
    <rPh sb="10" eb="12">
      <t>カンジャ</t>
    </rPh>
    <rPh sb="13" eb="15">
      <t>リヨウ</t>
    </rPh>
    <rPh sb="17" eb="19">
      <t>タテモノ</t>
    </rPh>
    <rPh sb="20" eb="22">
      <t>ビョウトウ</t>
    </rPh>
    <rPh sb="22" eb="24">
      <t>ブモン</t>
    </rPh>
    <rPh sb="25" eb="27">
      <t>ガイライ</t>
    </rPh>
    <rPh sb="27" eb="29">
      <t>シンリョウ</t>
    </rPh>
    <rPh sb="29" eb="31">
      <t>ブモン</t>
    </rPh>
    <rPh sb="32" eb="34">
      <t>シュジュツ</t>
    </rPh>
    <rPh sb="34" eb="36">
      <t>ケンサ</t>
    </rPh>
    <rPh sb="36" eb="38">
      <t>ブモン</t>
    </rPh>
    <rPh sb="39" eb="40">
      <t>カギ</t>
    </rPh>
    <rPh sb="43" eb="46">
      <t>タイシンセイ</t>
    </rPh>
    <rPh sb="60" eb="63">
      <t>タイシンセイ</t>
    </rPh>
    <rPh sb="76" eb="78">
      <t>ショウワ</t>
    </rPh>
    <rPh sb="80" eb="81">
      <t>ネン</t>
    </rPh>
    <rPh sb="83" eb="85">
      <t>ケンセツ</t>
    </rPh>
    <rPh sb="88" eb="90">
      <t>タテモノ</t>
    </rPh>
    <rPh sb="90" eb="91">
      <t>オヨ</t>
    </rPh>
    <rPh sb="92" eb="94">
      <t>ショウワ</t>
    </rPh>
    <rPh sb="96" eb="97">
      <t>ネン</t>
    </rPh>
    <rPh sb="97" eb="99">
      <t>イゼン</t>
    </rPh>
    <rPh sb="100" eb="102">
      <t>タテモノ</t>
    </rPh>
    <rPh sb="106" eb="108">
      <t>タイシン</t>
    </rPh>
    <rPh sb="108" eb="110">
      <t>ホキョウ</t>
    </rPh>
    <rPh sb="110" eb="112">
      <t>コウジ</t>
    </rPh>
    <rPh sb="112" eb="113">
      <t>ス</t>
    </rPh>
    <rPh sb="115" eb="117">
      <t>タテモノ</t>
    </rPh>
    <rPh sb="120" eb="121">
      <t>チ</t>
    </rPh>
    <rPh sb="124" eb="126">
      <t>イジョウ</t>
    </rPh>
    <rPh sb="135" eb="137">
      <t>チョウサ</t>
    </rPh>
    <rPh sb="137" eb="139">
      <t>タイショウ</t>
    </rPh>
    <rPh sb="142" eb="144">
      <t>タテモノ</t>
    </rPh>
    <rPh sb="146" eb="148">
      <t>レイワ</t>
    </rPh>
    <rPh sb="148" eb="149">
      <t>ゲン</t>
    </rPh>
    <rPh sb="149" eb="150">
      <t>ネン</t>
    </rPh>
    <rPh sb="151" eb="152">
      <t>ゲツ</t>
    </rPh>
    <rPh sb="153" eb="154">
      <t>ニチ</t>
    </rPh>
    <rPh sb="154" eb="156">
      <t>ジテン</t>
    </rPh>
    <rPh sb="160" eb="162">
      <t>シヨウ</t>
    </rPh>
    <rPh sb="166" eb="168">
      <t>タテモノ</t>
    </rPh>
    <phoneticPr fontId="2"/>
  </si>
  <si>
    <t>C 耐震工事を行う時期が確定していない、又は、耐震工事を行う予定はない
(主な理由を一つ選択して○を表示して下さい。&lt;注意&gt;○を二つ以上表示しないで下さい。選択肢に無い場合、(その他)欄に記載して下さい。)</t>
    <rPh sb="2" eb="4">
      <t>タイシン</t>
    </rPh>
    <rPh sb="4" eb="6">
      <t>コウジ</t>
    </rPh>
    <rPh sb="7" eb="8">
      <t>オコナ</t>
    </rPh>
    <rPh sb="9" eb="11">
      <t>ジキ</t>
    </rPh>
    <rPh sb="12" eb="14">
      <t>カクテイ</t>
    </rPh>
    <rPh sb="20" eb="21">
      <t>マタ</t>
    </rPh>
    <rPh sb="23" eb="25">
      <t>タイシン</t>
    </rPh>
    <rPh sb="25" eb="27">
      <t>コウジ</t>
    </rPh>
    <rPh sb="28" eb="29">
      <t>オコナ</t>
    </rPh>
    <rPh sb="30" eb="32">
      <t>ヨテイ</t>
    </rPh>
    <phoneticPr fontId="2"/>
  </si>
  <si>
    <t>令和2年度</t>
  </si>
  <si>
    <t>当該耐震性のない建物の構造耐震指標（Is値）はいくつですか。（複数の建物がある場合は最低値を記載して下さい。&lt;注意&gt;1つだけ記載して下さい。2つ以上記載しないで下さい。）</t>
    <rPh sb="0" eb="2">
      <t>トウガイ</t>
    </rPh>
    <rPh sb="2" eb="4">
      <t>タイシン</t>
    </rPh>
    <rPh sb="4" eb="5">
      <t>セイ</t>
    </rPh>
    <rPh sb="8" eb="10">
      <t>タテモノ</t>
    </rPh>
    <rPh sb="11" eb="13">
      <t>コウゾウ</t>
    </rPh>
    <rPh sb="13" eb="15">
      <t>タイシン</t>
    </rPh>
    <rPh sb="15" eb="17">
      <t>シヒョウ</t>
    </rPh>
    <rPh sb="20" eb="21">
      <t>アタイ</t>
    </rPh>
    <rPh sb="31" eb="33">
      <t>フクスウ</t>
    </rPh>
    <rPh sb="34" eb="36">
      <t>タテモノ</t>
    </rPh>
    <rPh sb="39" eb="41">
      <t>バアイ</t>
    </rPh>
    <rPh sb="42" eb="45">
      <t>サイテイチ</t>
    </rPh>
    <rPh sb="46" eb="48">
      <t>キサイ</t>
    </rPh>
    <rPh sb="50" eb="5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</si>
</sst>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㎡&quot;"/>
    <numFmt numFmtId="177" formatCode="0.000_ "/>
    <numFmt numFmtId="178" formatCode="#,##0.00_ "/>
  </numFmts>
  <fonts count="16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2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23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9" xfId="1" applyNumberFormat="1" applyFont="1" applyFill="1" applyBorder="1" applyAlignment="1">
      <alignment horizontal="left" vertical="top" wrapText="1"/>
    </xf>
    <xf numFmtId="49" fontId="6" fillId="0" borderId="10" xfId="1" applyNumberFormat="1" applyFont="1" applyFill="1" applyBorder="1" applyAlignment="1">
      <alignment horizontal="left" vertical="top" wrapText="1"/>
    </xf>
    <xf numFmtId="49" fontId="6" fillId="0" borderId="11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49" fontId="6" fillId="0" borderId="12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Continuous" vertical="center"/>
    </xf>
    <xf numFmtId="0" fontId="6" fillId="2" borderId="33" xfId="0" applyFont="1" applyFill="1" applyBorder="1" applyAlignment="1">
      <alignment horizontal="centerContinuous" vertical="center"/>
    </xf>
    <xf numFmtId="0" fontId="6" fillId="2" borderId="3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35" xfId="0" applyFont="1" applyFill="1" applyBorder="1" applyAlignment="1">
      <alignment horizontal="centerContinuous" vertical="center"/>
    </xf>
    <xf numFmtId="0" fontId="6" fillId="2" borderId="36" xfId="0" applyFont="1" applyFill="1" applyBorder="1" applyAlignment="1">
      <alignment horizontal="centerContinuous" vertical="center"/>
    </xf>
    <xf numFmtId="0" fontId="6" fillId="2" borderId="39" xfId="0" applyFont="1" applyFill="1" applyBorder="1" applyAlignment="1">
      <alignment horizontal="centerContinuous" vertical="center"/>
    </xf>
    <xf numFmtId="0" fontId="6" fillId="2" borderId="30" xfId="0" applyFont="1" applyFill="1" applyBorder="1" applyAlignment="1">
      <alignment horizontal="centerContinuous" vertical="center"/>
    </xf>
    <xf numFmtId="0" fontId="6" fillId="0" borderId="32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40" xfId="0" applyFont="1" applyFill="1" applyBorder="1" applyAlignment="1">
      <alignment horizontal="left" vertical="top" wrapText="1"/>
    </xf>
    <xf numFmtId="49" fontId="6" fillId="0" borderId="41" xfId="1" applyNumberFormat="1" applyFont="1" applyFill="1" applyBorder="1" applyAlignment="1">
      <alignment horizontal="left" vertical="top" wrapText="1"/>
    </xf>
    <xf numFmtId="49" fontId="6" fillId="0" borderId="23" xfId="1" applyNumberFormat="1" applyFont="1" applyFill="1" applyBorder="1" applyAlignment="1">
      <alignment horizontal="left" vertical="top" wrapText="1"/>
    </xf>
    <xf numFmtId="0" fontId="0" fillId="0" borderId="38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3" xfId="0" applyFont="1" applyBorder="1" applyAlignment="1" applyProtection="1">
      <alignment horizontal="center" vertical="center" wrapText="1"/>
      <protection locked="0"/>
    </xf>
    <xf numFmtId="176" fontId="6" fillId="0" borderId="32" xfId="0" applyNumberFormat="1" applyFont="1" applyBorder="1" applyAlignment="1" applyProtection="1">
      <alignment vertical="center" wrapText="1"/>
      <protection locked="0"/>
    </xf>
    <xf numFmtId="176" fontId="6" fillId="0" borderId="34" xfId="0" applyNumberFormat="1" applyFont="1" applyBorder="1" applyAlignment="1" applyProtection="1">
      <alignment vertical="center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vertical="top" wrapText="1"/>
      <protection locked="0"/>
    </xf>
    <xf numFmtId="0" fontId="6" fillId="0" borderId="34" xfId="0" applyFont="1" applyFill="1" applyBorder="1" applyAlignment="1" applyProtection="1">
      <alignment horizontal="left" vertical="top" wrapText="1"/>
      <protection locked="0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left" vertical="center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 applyProtection="1">
      <alignment horizontal="center" vertical="center" wrapText="1"/>
      <protection locked="0"/>
    </xf>
    <xf numFmtId="0" fontId="6" fillId="3" borderId="50" xfId="0" applyFont="1" applyFill="1" applyBorder="1" applyAlignment="1" applyProtection="1">
      <alignment horizontal="center" vertical="center" wrapText="1"/>
      <protection locked="0"/>
    </xf>
    <xf numFmtId="0" fontId="6" fillId="3" borderId="51" xfId="0" applyFont="1" applyFill="1" applyBorder="1" applyAlignment="1" applyProtection="1">
      <alignment horizontal="center" vertical="center" wrapText="1"/>
      <protection locked="0"/>
    </xf>
    <xf numFmtId="0" fontId="6" fillId="3" borderId="52" xfId="0" applyFont="1" applyFill="1" applyBorder="1" applyAlignment="1" applyProtection="1">
      <alignment horizontal="center" vertical="center" wrapText="1"/>
      <protection locked="0"/>
    </xf>
    <xf numFmtId="0" fontId="6" fillId="3" borderId="35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49" fontId="6" fillId="0" borderId="8" xfId="1" applyNumberFormat="1" applyFont="1" applyBorder="1" applyAlignment="1">
      <alignment horizontal="left" vertical="top" wrapText="1"/>
    </xf>
    <xf numFmtId="49" fontId="6" fillId="0" borderId="9" xfId="1" applyNumberFormat="1" applyFont="1" applyBorder="1" applyAlignment="1">
      <alignment horizontal="left" vertical="top"/>
    </xf>
    <xf numFmtId="49" fontId="6" fillId="0" borderId="8" xfId="1" applyNumberFormat="1" applyFont="1" applyBorder="1" applyAlignment="1">
      <alignment horizontal="center" vertical="top" wrapText="1"/>
    </xf>
    <xf numFmtId="49" fontId="6" fillId="0" borderId="10" xfId="1" applyNumberFormat="1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76" fontId="6" fillId="0" borderId="14" xfId="0" applyNumberFormat="1" applyFont="1" applyBorder="1" applyAlignment="1" applyProtection="1">
      <alignment vertical="center" wrapText="1"/>
      <protection locked="0"/>
    </xf>
    <xf numFmtId="0" fontId="6" fillId="3" borderId="49" xfId="0" applyFont="1" applyFill="1" applyBorder="1" applyAlignment="1" applyProtection="1">
      <alignment horizontal="center" vertical="center" wrapText="1"/>
      <protection locked="0"/>
    </xf>
    <xf numFmtId="176" fontId="6" fillId="0" borderId="44" xfId="0" applyNumberFormat="1" applyFont="1" applyBorder="1" applyAlignment="1" applyProtection="1">
      <alignment vertical="center" wrapText="1"/>
      <protection locked="0"/>
    </xf>
    <xf numFmtId="177" fontId="6" fillId="0" borderId="84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54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85" xfId="0" applyFont="1" applyFill="1" applyBorder="1" applyAlignment="1" applyProtection="1">
      <alignment horizontal="center" vertical="center" wrapText="1"/>
      <protection locked="0"/>
    </xf>
    <xf numFmtId="0" fontId="6" fillId="3" borderId="86" xfId="0" applyFont="1" applyFill="1" applyBorder="1" applyAlignment="1" applyProtection="1">
      <alignment horizontal="center" vertical="center" wrapText="1"/>
      <protection locked="0"/>
    </xf>
    <xf numFmtId="0" fontId="6" fillId="3" borderId="87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vertical="top" wrapText="1"/>
      <protection locked="0"/>
    </xf>
    <xf numFmtId="0" fontId="6" fillId="3" borderId="54" xfId="0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Fill="1" applyBorder="1" applyAlignment="1" applyProtection="1">
      <alignment horizontal="left" vertical="top" wrapText="1"/>
      <protection locked="0"/>
    </xf>
    <xf numFmtId="0" fontId="6" fillId="3" borderId="82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3" borderId="81" xfId="0" applyFont="1" applyFill="1" applyBorder="1" applyAlignment="1" applyProtection="1">
      <alignment horizontal="center" vertical="center" wrapText="1"/>
      <protection locked="0"/>
    </xf>
    <xf numFmtId="0" fontId="6" fillId="0" borderId="88" xfId="0" applyFont="1" applyFill="1" applyBorder="1" applyAlignment="1" applyProtection="1">
      <alignment horizontal="center" vertical="center" wrapText="1"/>
      <protection locked="0"/>
    </xf>
    <xf numFmtId="0" fontId="6" fillId="0" borderId="80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3" fillId="3" borderId="69" xfId="0" applyFont="1" applyFill="1" applyBorder="1" applyAlignment="1" applyProtection="1">
      <alignment horizontal="center" vertical="center" wrapText="1"/>
      <protection locked="0"/>
    </xf>
    <xf numFmtId="0" fontId="6" fillId="3" borderId="90" xfId="0" applyFont="1" applyFill="1" applyBorder="1" applyAlignment="1" applyProtection="1">
      <alignment horizontal="center" vertical="center" wrapText="1"/>
      <protection locked="0"/>
    </xf>
    <xf numFmtId="0" fontId="6" fillId="0" borderId="91" xfId="0" applyFont="1" applyBorder="1" applyAlignment="1" applyProtection="1">
      <alignment horizontal="left" vertical="center" wrapText="1"/>
      <protection locked="0"/>
    </xf>
    <xf numFmtId="176" fontId="6" fillId="3" borderId="9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84" xfId="0" applyFont="1" applyFill="1" applyBorder="1" applyAlignment="1" applyProtection="1">
      <alignment horizontal="center" vertical="center" wrapText="1"/>
      <protection locked="0"/>
    </xf>
    <xf numFmtId="0" fontId="6" fillId="0" borderId="81" xfId="0" applyFont="1" applyBorder="1" applyAlignment="1" applyProtection="1">
      <alignment horizontal="left" vertical="center" wrapText="1"/>
      <protection locked="0"/>
    </xf>
    <xf numFmtId="176" fontId="6" fillId="3" borderId="6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89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34" xfId="0" applyFont="1" applyFill="1" applyBorder="1" applyAlignment="1" applyProtection="1">
      <alignment horizontal="center" vertical="center" wrapText="1"/>
      <protection locked="0"/>
    </xf>
    <xf numFmtId="0" fontId="13" fillId="3" borderId="37" xfId="0" applyFont="1" applyFill="1" applyBorder="1" applyAlignment="1" applyProtection="1">
      <alignment horizontal="center" vertical="center" wrapText="1"/>
      <protection locked="0"/>
    </xf>
    <xf numFmtId="0" fontId="6" fillId="3" borderId="38" xfId="0" applyFont="1" applyFill="1" applyBorder="1" applyAlignment="1" applyProtection="1">
      <alignment horizontal="center" vertical="center" wrapText="1"/>
      <protection locked="0"/>
    </xf>
    <xf numFmtId="0" fontId="6" fillId="0" borderId="65" xfId="0" applyFont="1" applyBorder="1" applyAlignment="1" applyProtection="1">
      <alignment horizontal="left" vertical="center" wrapText="1"/>
      <protection locked="0"/>
    </xf>
    <xf numFmtId="176" fontId="6" fillId="3" borderId="93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30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35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45" xfId="0" applyFont="1" applyFill="1" applyBorder="1" applyAlignment="1" applyProtection="1">
      <alignment horizontal="center" vertical="center" wrapText="1"/>
      <protection locked="0"/>
    </xf>
    <xf numFmtId="176" fontId="6" fillId="0" borderId="94" xfId="0" applyNumberFormat="1" applyFont="1" applyBorder="1" applyAlignment="1" applyProtection="1">
      <alignment vertical="center" wrapText="1"/>
      <protection locked="0"/>
    </xf>
    <xf numFmtId="176" fontId="6" fillId="0" borderId="86" xfId="0" applyNumberFormat="1" applyFont="1" applyBorder="1" applyAlignment="1" applyProtection="1">
      <alignment vertical="center" wrapText="1"/>
      <protection locked="0"/>
    </xf>
    <xf numFmtId="176" fontId="6" fillId="0" borderId="57" xfId="0" applyNumberFormat="1" applyFont="1" applyBorder="1" applyAlignment="1" applyProtection="1">
      <alignment vertical="center" wrapText="1"/>
      <protection locked="0"/>
    </xf>
    <xf numFmtId="0" fontId="6" fillId="0" borderId="63" xfId="0" applyNumberFormat="1" applyFont="1" applyFill="1" applyBorder="1" applyAlignment="1" applyProtection="1">
      <alignment horizontal="center" vertical="center" wrapText="1"/>
    </xf>
    <xf numFmtId="0" fontId="6" fillId="0" borderId="39" xfId="0" applyNumberFormat="1" applyFont="1" applyFill="1" applyBorder="1" applyAlignment="1" applyProtection="1">
      <alignment horizontal="center" vertical="center" wrapText="1"/>
    </xf>
    <xf numFmtId="178" fontId="6" fillId="0" borderId="95" xfId="0" applyNumberFormat="1" applyFont="1" applyFill="1" applyBorder="1" applyAlignment="1" applyProtection="1">
      <alignment horizontal="center" vertical="center" wrapText="1"/>
    </xf>
    <xf numFmtId="178" fontId="6" fillId="0" borderId="86" xfId="0" applyNumberFormat="1" applyFont="1" applyFill="1" applyBorder="1" applyAlignment="1" applyProtection="1">
      <alignment horizontal="center" vertical="center" wrapText="1"/>
    </xf>
    <xf numFmtId="178" fontId="6" fillId="0" borderId="51" xfId="0" applyNumberFormat="1" applyFont="1" applyFill="1" applyBorder="1" applyAlignment="1" applyProtection="1">
      <alignment horizontal="center" vertical="center" wrapText="1"/>
    </xf>
    <xf numFmtId="178" fontId="6" fillId="4" borderId="86" xfId="0" applyNumberFormat="1" applyFont="1" applyFill="1" applyBorder="1" applyAlignment="1" applyProtection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49" fontId="6" fillId="0" borderId="51" xfId="1" applyNumberFormat="1" applyFont="1" applyFill="1" applyBorder="1" applyAlignment="1">
      <alignment horizontal="left" vertical="top" wrapText="1"/>
    </xf>
    <xf numFmtId="0" fontId="0" fillId="0" borderId="76" xfId="0" applyFont="1" applyFill="1" applyBorder="1" applyAlignment="1">
      <alignment horizontal="left" vertical="top" wrapText="1"/>
    </xf>
    <xf numFmtId="49" fontId="6" fillId="0" borderId="46" xfId="1" applyNumberFormat="1" applyFont="1" applyFill="1" applyBorder="1" applyAlignment="1">
      <alignment horizontal="left" vertical="top" wrapText="1"/>
    </xf>
    <xf numFmtId="0" fontId="0" fillId="0" borderId="78" xfId="0" applyFont="1" applyFill="1" applyBorder="1" applyAlignment="1">
      <alignment horizontal="left" vertical="top" wrapText="1"/>
    </xf>
    <xf numFmtId="0" fontId="9" fillId="0" borderId="60" xfId="0" applyFont="1" applyBorder="1" applyAlignment="1">
      <alignment vertical="top" wrapText="1"/>
    </xf>
    <xf numFmtId="0" fontId="0" fillId="0" borderId="73" xfId="0" applyBorder="1" applyAlignment="1">
      <alignment vertical="top" wrapText="1"/>
    </xf>
    <xf numFmtId="49" fontId="6" fillId="0" borderId="62" xfId="1" applyNumberFormat="1" applyFont="1" applyFill="1" applyBorder="1" applyAlignment="1">
      <alignment horizontal="left" vertical="top" wrapText="1"/>
    </xf>
    <xf numFmtId="49" fontId="6" fillId="0" borderId="40" xfId="1" applyNumberFormat="1" applyFont="1" applyFill="1" applyBorder="1" applyAlignment="1">
      <alignment horizontal="left" vertical="top" wrapText="1"/>
    </xf>
    <xf numFmtId="0" fontId="0" fillId="0" borderId="59" xfId="0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left" vertical="top" wrapText="1"/>
    </xf>
    <xf numFmtId="0" fontId="0" fillId="0" borderId="54" xfId="0" applyFont="1" applyBorder="1" applyAlignment="1">
      <alignment horizontal="left" vertical="top" wrapText="1"/>
    </xf>
    <xf numFmtId="49" fontId="6" fillId="0" borderId="45" xfId="1" applyNumberFormat="1" applyFont="1" applyFill="1" applyBorder="1" applyAlignment="1">
      <alignment horizontal="left" vertical="top" wrapText="1"/>
    </xf>
    <xf numFmtId="0" fontId="0" fillId="0" borderId="55" xfId="0" applyFont="1" applyFill="1" applyBorder="1" applyAlignment="1">
      <alignment horizontal="left" vertical="top" wrapText="1"/>
    </xf>
    <xf numFmtId="0" fontId="6" fillId="0" borderId="58" xfId="0" applyFont="1" applyFill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49" fontId="6" fillId="0" borderId="58" xfId="1" applyNumberFormat="1" applyFont="1" applyFill="1" applyBorder="1" applyAlignment="1">
      <alignment horizontal="left" vertical="top" wrapText="1"/>
    </xf>
    <xf numFmtId="0" fontId="6" fillId="0" borderId="4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49" fontId="6" fillId="0" borderId="13" xfId="1" applyNumberFormat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49" fontId="6" fillId="0" borderId="60" xfId="1" applyNumberFormat="1" applyFont="1" applyBorder="1" applyAlignment="1">
      <alignment horizontal="left" vertical="top" wrapText="1"/>
    </xf>
    <xf numFmtId="49" fontId="6" fillId="0" borderId="73" xfId="1" applyNumberFormat="1" applyFont="1" applyBorder="1" applyAlignment="1">
      <alignment horizontal="left" vertical="top" wrapText="1"/>
    </xf>
    <xf numFmtId="49" fontId="6" fillId="0" borderId="54" xfId="1" applyNumberFormat="1" applyFont="1" applyFill="1" applyBorder="1" applyAlignment="1">
      <alignment horizontal="left" vertical="top" wrapText="1"/>
    </xf>
    <xf numFmtId="0" fontId="0" fillId="0" borderId="54" xfId="0" applyFont="1" applyFill="1" applyBorder="1" applyAlignment="1">
      <alignment horizontal="left" vertical="top" wrapText="1"/>
    </xf>
    <xf numFmtId="0" fontId="0" fillId="0" borderId="61" xfId="0" applyFont="1" applyFill="1" applyBorder="1" applyAlignment="1">
      <alignment horizontal="left" vertical="top" wrapText="1"/>
    </xf>
    <xf numFmtId="49" fontId="6" fillId="0" borderId="12" xfId="1" applyNumberFormat="1" applyFont="1" applyBorder="1" applyAlignment="1">
      <alignment horizontal="left" vertical="top" wrapText="1"/>
    </xf>
    <xf numFmtId="0" fontId="0" fillId="0" borderId="38" xfId="0" applyFont="1" applyBorder="1" applyAlignment="1">
      <alignment horizontal="left" vertical="top" wrapText="1"/>
    </xf>
    <xf numFmtId="49" fontId="6" fillId="0" borderId="58" xfId="1" applyNumberFormat="1" applyFont="1" applyBorder="1" applyAlignment="1">
      <alignment horizontal="left" vertical="top" wrapText="1"/>
    </xf>
    <xf numFmtId="0" fontId="0" fillId="0" borderId="40" xfId="0" applyFont="1" applyBorder="1" applyAlignment="1">
      <alignment horizontal="left" vertical="top" wrapText="1"/>
    </xf>
    <xf numFmtId="0" fontId="0" fillId="0" borderId="60" xfId="0" applyFont="1" applyBorder="1" applyAlignment="1">
      <alignment horizontal="left" vertical="top" wrapText="1"/>
    </xf>
    <xf numFmtId="0" fontId="6" fillId="2" borderId="3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49" fontId="6" fillId="0" borderId="56" xfId="1" applyNumberFormat="1" applyFont="1" applyFill="1" applyBorder="1" applyAlignment="1">
      <alignment horizontal="center" vertical="top" textRotation="255" wrapText="1"/>
    </xf>
    <xf numFmtId="49" fontId="6" fillId="0" borderId="57" xfId="1" applyNumberFormat="1" applyFont="1" applyFill="1" applyBorder="1" applyAlignment="1">
      <alignment horizontal="center" vertical="top" textRotation="255" wrapText="1"/>
    </xf>
    <xf numFmtId="0" fontId="0" fillId="0" borderId="57" xfId="0" applyBorder="1" applyAlignment="1">
      <alignment horizontal="center" vertical="top" textRotation="255" wrapText="1"/>
    </xf>
    <xf numFmtId="0" fontId="0" fillId="0" borderId="66" xfId="0" applyFont="1" applyFill="1" applyBorder="1" applyAlignment="1">
      <alignment horizontal="center" vertical="top" wrapText="1"/>
    </xf>
    <xf numFmtId="0" fontId="0" fillId="0" borderId="67" xfId="0" applyFont="1" applyFill="1" applyBorder="1" applyAlignment="1">
      <alignment horizontal="center" vertical="top" wrapText="1"/>
    </xf>
    <xf numFmtId="49" fontId="6" fillId="0" borderId="64" xfId="1" applyNumberFormat="1" applyFont="1" applyFill="1" applyBorder="1" applyAlignment="1">
      <alignment horizontal="center" vertical="top" textRotation="255" wrapText="1"/>
    </xf>
    <xf numFmtId="49" fontId="6" fillId="0" borderId="65" xfId="1" applyNumberFormat="1" applyFont="1" applyFill="1" applyBorder="1" applyAlignment="1">
      <alignment horizontal="center" vertical="top" textRotation="255" wrapText="1"/>
    </xf>
    <xf numFmtId="49" fontId="6" fillId="0" borderId="74" xfId="1" applyNumberFormat="1" applyFont="1" applyFill="1" applyBorder="1" applyAlignment="1">
      <alignment horizontal="center" vertical="top" textRotation="255" wrapText="1"/>
    </xf>
    <xf numFmtId="49" fontId="6" fillId="0" borderId="79" xfId="1" applyNumberFormat="1" applyFont="1" applyFill="1" applyBorder="1" applyAlignment="1">
      <alignment horizontal="center" vertical="top" textRotation="255" wrapText="1"/>
    </xf>
    <xf numFmtId="0" fontId="3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 textRotation="255"/>
    </xf>
    <xf numFmtId="0" fontId="6" fillId="0" borderId="71" xfId="0" applyFont="1" applyBorder="1" applyAlignment="1">
      <alignment horizontal="center" vertical="center" textRotation="255"/>
    </xf>
    <xf numFmtId="0" fontId="6" fillId="0" borderId="72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textRotation="255" wrapText="1"/>
    </xf>
    <xf numFmtId="0" fontId="6" fillId="0" borderId="70" xfId="0" applyFont="1" applyBorder="1" applyAlignment="1">
      <alignment horizontal="center" vertical="center" textRotation="255" wrapText="1"/>
    </xf>
    <xf numFmtId="0" fontId="0" fillId="0" borderId="70" xfId="0" applyFont="1" applyBorder="1" applyAlignment="1">
      <alignment horizontal="center" vertical="center" textRotation="255" wrapText="1"/>
    </xf>
    <xf numFmtId="0" fontId="0" fillId="0" borderId="37" xfId="0" applyFont="1" applyBorder="1" applyAlignment="1">
      <alignment horizontal="center" vertical="center" textRotation="255" wrapText="1"/>
    </xf>
    <xf numFmtId="0" fontId="6" fillId="0" borderId="48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top" wrapText="1"/>
    </xf>
    <xf numFmtId="0" fontId="6" fillId="0" borderId="22" xfId="1" applyFont="1" applyBorder="1" applyAlignment="1">
      <alignment horizontal="center" vertical="top" wrapText="1"/>
    </xf>
    <xf numFmtId="0" fontId="6" fillId="0" borderId="18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53" xfId="1" applyFont="1" applyBorder="1" applyAlignment="1">
      <alignment horizontal="center" vertical="top" wrapText="1"/>
    </xf>
    <xf numFmtId="0" fontId="6" fillId="0" borderId="68" xfId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49" fontId="6" fillId="0" borderId="58" xfId="1" applyNumberFormat="1" applyFont="1" applyBorder="1" applyAlignment="1">
      <alignment horizontal="justify" vertical="top" wrapText="1"/>
    </xf>
    <xf numFmtId="0" fontId="0" fillId="0" borderId="59" xfId="0" applyFont="1" applyBorder="1" applyAlignment="1">
      <alignment horizontal="justify" vertical="top" wrapText="1"/>
    </xf>
    <xf numFmtId="49" fontId="6" fillId="0" borderId="64" xfId="1" applyNumberFormat="1" applyFont="1" applyBorder="1" applyAlignment="1">
      <alignment horizontal="justify" vertical="top" wrapText="1"/>
    </xf>
    <xf numFmtId="0" fontId="0" fillId="0" borderId="83" xfId="0" applyFont="1" applyBorder="1" applyAlignment="1">
      <alignment vertical="top" wrapText="1"/>
    </xf>
    <xf numFmtId="49" fontId="6" fillId="0" borderId="56" xfId="1" applyNumberFormat="1" applyFont="1" applyBorder="1" applyAlignment="1">
      <alignment horizontal="justify" vertical="top" wrapText="1"/>
    </xf>
    <xf numFmtId="0" fontId="0" fillId="0" borderId="96" xfId="0" applyFont="1" applyBorder="1" applyAlignment="1">
      <alignment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22" xfId="1" applyFont="1" applyFill="1" applyBorder="1" applyAlignment="1">
      <alignment horizontal="left" vertical="top" wrapText="1"/>
    </xf>
    <xf numFmtId="0" fontId="6" fillId="0" borderId="18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0" fontId="6" fillId="0" borderId="53" xfId="1" applyFont="1" applyFill="1" applyBorder="1" applyAlignment="1">
      <alignment horizontal="left" vertical="top" wrapText="1"/>
    </xf>
    <xf numFmtId="0" fontId="6" fillId="0" borderId="68" xfId="1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49" fontId="6" fillId="0" borderId="56" xfId="1" applyNumberFormat="1" applyFont="1" applyFill="1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49" fontId="6" fillId="0" borderId="59" xfId="1" applyNumberFormat="1" applyFont="1" applyFill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49" fontId="6" fillId="0" borderId="50" xfId="1" applyNumberFormat="1" applyFont="1" applyFill="1" applyBorder="1" applyAlignment="1">
      <alignment horizontal="left" vertical="top" wrapText="1"/>
    </xf>
    <xf numFmtId="0" fontId="0" fillId="0" borderId="75" xfId="0" applyFont="1" applyFill="1" applyBorder="1" applyAlignment="1">
      <alignment horizontal="left" vertical="top" wrapText="1"/>
    </xf>
    <xf numFmtId="49" fontId="6" fillId="0" borderId="49" xfId="1" applyNumberFormat="1" applyFont="1" applyFill="1" applyBorder="1" applyAlignment="1">
      <alignment horizontal="left" vertical="top" wrapText="1"/>
    </xf>
    <xf numFmtId="49" fontId="6" fillId="0" borderId="63" xfId="1" applyNumberFormat="1" applyFont="1" applyFill="1" applyBorder="1" applyAlignment="1">
      <alignment horizontal="left" vertical="top" wrapText="1"/>
    </xf>
    <xf numFmtId="49" fontId="6" fillId="0" borderId="52" xfId="1" applyNumberFormat="1" applyFont="1" applyFill="1" applyBorder="1" applyAlignment="1">
      <alignment horizontal="left" vertical="top" wrapText="1"/>
    </xf>
    <xf numFmtId="0" fontId="0" fillId="0" borderId="77" xfId="0" applyFont="1" applyFill="1" applyBorder="1" applyAlignment="1">
      <alignment horizontal="left" vertical="top" wrapText="1"/>
    </xf>
  </cellXfs>
  <cellStyles count="2">
    <cellStyle name="標準" xfId="0" builtinId="0"/>
    <cellStyle name="標準_20060224大臣（自治体）" xfId="1"/>
  </cellStyles>
  <dxfs count="168"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222251</xdr:rowOff>
    </xdr:from>
    <xdr:to>
      <xdr:col>5</xdr:col>
      <xdr:colOff>1254125</xdr:colOff>
      <xdr:row>4</xdr:row>
      <xdr:rowOff>1</xdr:rowOff>
    </xdr:to>
    <xdr:sp macro="" textlink="">
      <xdr:nvSpPr>
        <xdr:cNvPr id="2" name="正方形/長方形 1"/>
        <xdr:cNvSpPr/>
      </xdr:nvSpPr>
      <xdr:spPr>
        <a:xfrm>
          <a:off x="285750" y="698501"/>
          <a:ext cx="6699250" cy="1016000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ysClr val="windowText" lastClr="000000"/>
              </a:solidFill>
            </a:rPr>
            <a:t>記　載　例 </a:t>
          </a:r>
          <a:r>
            <a:rPr kumimoji="1" lang="en-US" altLang="ja-JP" sz="2000">
              <a:solidFill>
                <a:sysClr val="windowText" lastClr="000000"/>
              </a:solidFill>
            </a:rPr>
            <a:t>(Q1</a:t>
          </a:r>
          <a:r>
            <a:rPr kumimoji="1" lang="ja-JP" altLang="en-US" sz="2000">
              <a:solidFill>
                <a:sysClr val="windowText" lastClr="000000"/>
              </a:solidFill>
            </a:rPr>
            <a:t>から順番に回答してください。</a:t>
          </a:r>
          <a:r>
            <a:rPr kumimoji="1" lang="en-US" altLang="ja-JP" sz="2000">
              <a:solidFill>
                <a:sysClr val="windowText" lastClr="000000"/>
              </a:solidFill>
            </a:rPr>
            <a:t>)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34"/>
  <sheetViews>
    <sheetView tabSelected="1" view="pageBreakPreview" zoomScaleNormal="100" zoomScaleSheetLayoutView="100" workbookViewId="0">
      <pane xSplit="11" ySplit="7" topLeftCell="AJ8" activePane="bottomRight" state="frozen"/>
      <selection pane="topRight" activeCell="H1" sqref="H1"/>
      <selection pane="bottomLeft" activeCell="A6" sqref="A6"/>
      <selection pane="bottomRight" activeCell="E9" sqref="E9"/>
    </sheetView>
  </sheetViews>
  <sheetFormatPr defaultColWidth="9" defaultRowHeight="12"/>
  <cols>
    <col min="1" max="1" width="5.42578125" style="2" customWidth="1"/>
    <col min="2" max="2" width="8.140625" style="2" customWidth="1"/>
    <col min="3" max="3" width="15.42578125" style="2" customWidth="1"/>
    <col min="4" max="4" width="30.5703125" style="2" customWidth="1"/>
    <col min="5" max="5" width="15.5703125" style="2" customWidth="1"/>
    <col min="6" max="6" width="20.85546875" style="2" customWidth="1"/>
    <col min="7" max="7" width="5.5703125" style="2" customWidth="1"/>
    <col min="8" max="11" width="3.5703125" style="2" customWidth="1"/>
    <col min="12" max="13" width="8.5703125" style="4" customWidth="1"/>
    <col min="14" max="16" width="15.5703125" style="4" customWidth="1"/>
    <col min="17" max="17" width="8.5703125" style="4" customWidth="1"/>
    <col min="18" max="18" width="15.5703125" style="4" customWidth="1"/>
    <col min="19" max="19" width="8.5703125" style="4" customWidth="1"/>
    <col min="20" max="24" width="15.5703125" style="4" customWidth="1"/>
    <col min="25" max="28" width="10.5703125" style="4" customWidth="1"/>
    <col min="29" max="29" width="20.5703125" style="4" customWidth="1"/>
    <col min="30" max="30" width="8.5703125" style="4" customWidth="1"/>
    <col min="31" max="31" width="20.5703125" style="4" customWidth="1"/>
    <col min="32" max="37" width="10.5703125" style="4" customWidth="1"/>
    <col min="38" max="38" width="15.5703125" style="4" customWidth="1"/>
    <col min="39" max="44" width="8.5703125" style="4" customWidth="1"/>
    <col min="45" max="45" width="13.28515625" style="4" customWidth="1"/>
    <col min="46" max="47" width="8.5703125" style="4" customWidth="1"/>
    <col min="48" max="48" width="14.28515625" style="4" customWidth="1"/>
    <col min="49" max="16384" width="9" style="2"/>
  </cols>
  <sheetData>
    <row r="1" spans="1:50" s="13" customFormat="1" ht="24.75" customHeight="1">
      <c r="A1" s="178" t="s">
        <v>78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50" ht="12.75" thickBot="1">
      <c r="H2" s="3"/>
    </row>
    <row r="3" spans="1:50" s="5" customFormat="1" ht="87.75" customHeight="1">
      <c r="A3" s="179" t="s">
        <v>3</v>
      </c>
      <c r="B3" s="179" t="s">
        <v>0</v>
      </c>
      <c r="C3" s="179" t="s">
        <v>10</v>
      </c>
      <c r="D3" s="182" t="s">
        <v>41</v>
      </c>
      <c r="E3" s="182" t="s">
        <v>70</v>
      </c>
      <c r="F3" s="182" t="s">
        <v>12</v>
      </c>
      <c r="G3" s="185" t="s">
        <v>14</v>
      </c>
      <c r="H3" s="189" t="s">
        <v>15</v>
      </c>
      <c r="I3" s="190"/>
      <c r="J3" s="190"/>
      <c r="K3" s="191"/>
      <c r="L3" s="192" t="s">
        <v>87</v>
      </c>
      <c r="M3" s="193"/>
      <c r="N3" s="193"/>
      <c r="O3" s="193"/>
      <c r="P3" s="193"/>
      <c r="Q3" s="193"/>
      <c r="R3" s="193"/>
      <c r="S3" s="193"/>
      <c r="T3" s="194"/>
      <c r="U3" s="206" t="s">
        <v>67</v>
      </c>
      <c r="V3" s="207"/>
      <c r="W3" s="207"/>
      <c r="X3" s="208"/>
      <c r="Y3" s="206" t="s">
        <v>68</v>
      </c>
      <c r="Z3" s="207"/>
      <c r="AA3" s="207"/>
      <c r="AB3" s="207"/>
      <c r="AC3" s="207"/>
      <c r="AD3" s="207"/>
      <c r="AE3" s="208"/>
      <c r="AF3" s="206" t="s">
        <v>69</v>
      </c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8"/>
    </row>
    <row r="4" spans="1:50" s="5" customFormat="1" ht="10.5" customHeight="1">
      <c r="A4" s="180"/>
      <c r="B4" s="180"/>
      <c r="C4" s="180"/>
      <c r="D4" s="183"/>
      <c r="E4" s="183"/>
      <c r="F4" s="183"/>
      <c r="G4" s="186"/>
      <c r="H4" s="198" t="s">
        <v>1</v>
      </c>
      <c r="I4" s="198" t="s">
        <v>2</v>
      </c>
      <c r="J4" s="198" t="s">
        <v>4</v>
      </c>
      <c r="K4" s="152" t="s">
        <v>16</v>
      </c>
      <c r="L4" s="195"/>
      <c r="M4" s="196"/>
      <c r="N4" s="196"/>
      <c r="O4" s="196"/>
      <c r="P4" s="196"/>
      <c r="Q4" s="196"/>
      <c r="R4" s="196"/>
      <c r="S4" s="196"/>
      <c r="T4" s="197"/>
      <c r="U4" s="209"/>
      <c r="V4" s="210"/>
      <c r="W4" s="210"/>
      <c r="X4" s="211"/>
      <c r="Y4" s="209"/>
      <c r="Z4" s="210"/>
      <c r="AA4" s="210"/>
      <c r="AB4" s="210"/>
      <c r="AC4" s="210"/>
      <c r="AD4" s="210"/>
      <c r="AE4" s="211"/>
      <c r="AF4" s="209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1"/>
    </row>
    <row r="5" spans="1:50" s="5" customFormat="1" ht="78" customHeight="1">
      <c r="A5" s="180"/>
      <c r="B5" s="180"/>
      <c r="C5" s="180"/>
      <c r="D5" s="183"/>
      <c r="E5" s="183"/>
      <c r="F5" s="183"/>
      <c r="G5" s="187"/>
      <c r="H5" s="198"/>
      <c r="I5" s="198"/>
      <c r="J5" s="198"/>
      <c r="K5" s="152"/>
      <c r="L5" s="156" t="s">
        <v>5</v>
      </c>
      <c r="M5" s="163" t="s">
        <v>36</v>
      </c>
      <c r="N5" s="164"/>
      <c r="O5" s="164"/>
      <c r="P5" s="165"/>
      <c r="Q5" s="163" t="s">
        <v>37</v>
      </c>
      <c r="R5" s="165"/>
      <c r="S5" s="200" t="s">
        <v>7</v>
      </c>
      <c r="T5" s="201"/>
      <c r="U5" s="142" t="s">
        <v>90</v>
      </c>
      <c r="V5" s="143"/>
      <c r="W5" s="143"/>
      <c r="X5" s="144"/>
      <c r="Y5" s="145" t="s">
        <v>8</v>
      </c>
      <c r="Z5" s="146"/>
      <c r="AA5" s="146"/>
      <c r="AB5" s="149" t="s">
        <v>17</v>
      </c>
      <c r="AC5" s="150"/>
      <c r="AD5" s="151" t="s">
        <v>18</v>
      </c>
      <c r="AE5" s="144"/>
      <c r="AF5" s="145" t="s">
        <v>35</v>
      </c>
      <c r="AG5" s="158"/>
      <c r="AH5" s="159"/>
      <c r="AI5" s="159"/>
      <c r="AJ5" s="159"/>
      <c r="AK5" s="160"/>
      <c r="AL5" s="46" t="s">
        <v>20</v>
      </c>
      <c r="AM5" s="219" t="s">
        <v>88</v>
      </c>
      <c r="AN5" s="158"/>
      <c r="AO5" s="158"/>
      <c r="AP5" s="158"/>
      <c r="AQ5" s="158"/>
      <c r="AR5" s="158"/>
      <c r="AS5" s="158"/>
      <c r="AT5" s="158"/>
      <c r="AU5" s="158"/>
      <c r="AV5" s="220"/>
    </row>
    <row r="6" spans="1:50" s="5" customFormat="1" ht="20.100000000000001" customHeight="1" thickBot="1">
      <c r="A6" s="180"/>
      <c r="B6" s="180"/>
      <c r="C6" s="180"/>
      <c r="D6" s="183"/>
      <c r="E6" s="183"/>
      <c r="F6" s="183"/>
      <c r="G6" s="187"/>
      <c r="H6" s="198"/>
      <c r="I6" s="198"/>
      <c r="J6" s="198"/>
      <c r="K6" s="152"/>
      <c r="L6" s="157"/>
      <c r="M6" s="75"/>
      <c r="N6" s="202" t="s">
        <v>6</v>
      </c>
      <c r="O6" s="204" t="s">
        <v>71</v>
      </c>
      <c r="P6" s="140" t="s">
        <v>72</v>
      </c>
      <c r="Q6" s="76"/>
      <c r="R6" s="161" t="s">
        <v>73</v>
      </c>
      <c r="S6" s="77"/>
      <c r="T6" s="154" t="s">
        <v>74</v>
      </c>
      <c r="U6" s="47"/>
      <c r="V6" s="151" t="s">
        <v>49</v>
      </c>
      <c r="W6" s="213" t="s">
        <v>76</v>
      </c>
      <c r="X6" s="215" t="s">
        <v>75</v>
      </c>
      <c r="Y6" s="217" t="s">
        <v>79</v>
      </c>
      <c r="Z6" s="136" t="s">
        <v>80</v>
      </c>
      <c r="AA6" s="221" t="s">
        <v>81</v>
      </c>
      <c r="AB6" s="10"/>
      <c r="AC6" s="14" t="s">
        <v>9</v>
      </c>
      <c r="AD6" s="9"/>
      <c r="AE6" s="15" t="s">
        <v>9</v>
      </c>
      <c r="AF6" s="147" t="s">
        <v>19</v>
      </c>
      <c r="AG6" s="136" t="s">
        <v>82</v>
      </c>
      <c r="AH6" s="136" t="s">
        <v>83</v>
      </c>
      <c r="AI6" s="136" t="s">
        <v>84</v>
      </c>
      <c r="AJ6" s="136" t="s">
        <v>85</v>
      </c>
      <c r="AK6" s="138" t="s">
        <v>86</v>
      </c>
      <c r="AL6" s="10"/>
      <c r="AM6" s="174" t="s">
        <v>11</v>
      </c>
      <c r="AN6" s="176" t="s">
        <v>39</v>
      </c>
      <c r="AO6" s="169" t="s">
        <v>45</v>
      </c>
      <c r="AP6" s="169" t="s">
        <v>42</v>
      </c>
      <c r="AQ6" s="169" t="s">
        <v>46</v>
      </c>
      <c r="AR6" s="169" t="s">
        <v>43</v>
      </c>
      <c r="AS6" s="169" t="s">
        <v>50</v>
      </c>
      <c r="AT6" s="169" t="s">
        <v>77</v>
      </c>
      <c r="AU6" s="169" t="s">
        <v>44</v>
      </c>
      <c r="AV6" s="172" t="s">
        <v>38</v>
      </c>
    </row>
    <row r="7" spans="1:50" s="5" customFormat="1" ht="99.95" customHeight="1" thickBot="1">
      <c r="A7" s="181"/>
      <c r="B7" s="181"/>
      <c r="C7" s="181"/>
      <c r="D7" s="184"/>
      <c r="E7" s="184"/>
      <c r="F7" s="184"/>
      <c r="G7" s="188"/>
      <c r="H7" s="199"/>
      <c r="I7" s="199"/>
      <c r="J7" s="199"/>
      <c r="K7" s="153"/>
      <c r="L7" s="157"/>
      <c r="M7" s="75"/>
      <c r="N7" s="203"/>
      <c r="O7" s="205"/>
      <c r="P7" s="141"/>
      <c r="Q7" s="76"/>
      <c r="R7" s="162"/>
      <c r="S7" s="78"/>
      <c r="T7" s="155"/>
      <c r="U7" s="48"/>
      <c r="V7" s="212"/>
      <c r="W7" s="214"/>
      <c r="X7" s="216"/>
      <c r="Y7" s="218"/>
      <c r="Z7" s="137"/>
      <c r="AA7" s="222"/>
      <c r="AB7" s="49"/>
      <c r="AC7" s="49"/>
      <c r="AD7" s="11"/>
      <c r="AE7" s="12"/>
      <c r="AF7" s="148"/>
      <c r="AG7" s="137"/>
      <c r="AH7" s="137"/>
      <c r="AI7" s="137"/>
      <c r="AJ7" s="137"/>
      <c r="AK7" s="139"/>
      <c r="AL7" s="49"/>
      <c r="AM7" s="175"/>
      <c r="AN7" s="177"/>
      <c r="AO7" s="170"/>
      <c r="AP7" s="170"/>
      <c r="AQ7" s="170"/>
      <c r="AR7" s="170"/>
      <c r="AS7" s="171"/>
      <c r="AT7" s="171"/>
      <c r="AU7" s="170"/>
      <c r="AV7" s="173"/>
      <c r="AX7" s="50" t="s">
        <v>29</v>
      </c>
    </row>
    <row r="8" spans="1:50" s="4" customFormat="1" ht="50.1" customHeight="1" thickBot="1">
      <c r="A8" s="8">
        <v>1</v>
      </c>
      <c r="B8" s="8" t="s">
        <v>51</v>
      </c>
      <c r="C8" s="103" t="s">
        <v>53</v>
      </c>
      <c r="D8" s="51" t="s">
        <v>56</v>
      </c>
      <c r="E8" s="52" t="s">
        <v>60</v>
      </c>
      <c r="F8" s="52" t="s">
        <v>64</v>
      </c>
      <c r="G8" s="60">
        <v>300</v>
      </c>
      <c r="H8" s="83" t="s">
        <v>47</v>
      </c>
      <c r="I8" s="83"/>
      <c r="J8" s="83" t="s">
        <v>47</v>
      </c>
      <c r="K8" s="84"/>
      <c r="L8" s="104" t="s">
        <v>47</v>
      </c>
      <c r="M8" s="105"/>
      <c r="N8" s="106"/>
      <c r="O8" s="125"/>
      <c r="P8" s="107"/>
      <c r="Q8" s="105"/>
      <c r="R8" s="86"/>
      <c r="S8" s="87"/>
      <c r="T8" s="88"/>
      <c r="U8" s="89"/>
      <c r="V8" s="90"/>
      <c r="W8" s="130" t="str">
        <f>IF(OR(U8&gt;=0.6,U8=""),"","○")</f>
        <v/>
      </c>
      <c r="X8" s="128" t="str">
        <f>IF(OR(U8&gt;=0.3,U8=""),"","○")</f>
        <v/>
      </c>
      <c r="Y8" s="91"/>
      <c r="Z8" s="92"/>
      <c r="AA8" s="93"/>
      <c r="AB8" s="85"/>
      <c r="AC8" s="94"/>
      <c r="AD8" s="95"/>
      <c r="AE8" s="96"/>
      <c r="AF8" s="91"/>
      <c r="AG8" s="92"/>
      <c r="AH8" s="92"/>
      <c r="AI8" s="92"/>
      <c r="AJ8" s="92"/>
      <c r="AK8" s="97"/>
      <c r="AL8" s="98"/>
      <c r="AM8" s="99"/>
      <c r="AN8" s="92"/>
      <c r="AO8" s="92"/>
      <c r="AP8" s="92"/>
      <c r="AQ8" s="92"/>
      <c r="AR8" s="92"/>
      <c r="AS8" s="92"/>
      <c r="AT8" s="92"/>
      <c r="AU8" s="92"/>
      <c r="AV8" s="100"/>
      <c r="AX8" s="16" t="str">
        <f t="shared" ref="AX8:AX11" si="0">IF(OR(H8="○",I8="○"),"○","")</f>
        <v>○</v>
      </c>
    </row>
    <row r="9" spans="1:50" s="4" customFormat="1" ht="50.1" customHeight="1" thickBot="1">
      <c r="A9" s="8">
        <v>2</v>
      </c>
      <c r="B9" s="8" t="s">
        <v>51</v>
      </c>
      <c r="C9" s="103" t="s">
        <v>54</v>
      </c>
      <c r="D9" s="51" t="s">
        <v>57</v>
      </c>
      <c r="E9" s="52" t="s">
        <v>61</v>
      </c>
      <c r="F9" s="52" t="s">
        <v>64</v>
      </c>
      <c r="G9" s="60">
        <v>300</v>
      </c>
      <c r="H9" s="83" t="s">
        <v>47</v>
      </c>
      <c r="I9" s="83" t="s">
        <v>47</v>
      </c>
      <c r="J9" s="83"/>
      <c r="K9" s="84"/>
      <c r="L9" s="108"/>
      <c r="M9" s="85"/>
      <c r="N9" s="109"/>
      <c r="O9" s="126"/>
      <c r="P9" s="110"/>
      <c r="Q9" s="85" t="s">
        <v>47</v>
      </c>
      <c r="R9" s="86">
        <v>3000</v>
      </c>
      <c r="S9" s="87"/>
      <c r="T9" s="88"/>
      <c r="U9" s="89">
        <v>0.4</v>
      </c>
      <c r="V9" s="90"/>
      <c r="W9" s="133" t="str">
        <f t="shared" ref="W9:W11" si="1">IF(OR(U9&gt;=0.6,U9=""),"","○")</f>
        <v>○</v>
      </c>
      <c r="X9" s="128" t="str">
        <f t="shared" ref="X9:X11" si="2">IF(OR(U9&gt;=0.3,U9=""),"","○")</f>
        <v/>
      </c>
      <c r="Y9" s="91"/>
      <c r="Z9" s="92"/>
      <c r="AA9" s="93"/>
      <c r="AB9" s="85"/>
      <c r="AC9" s="94"/>
      <c r="AD9" s="95"/>
      <c r="AE9" s="96"/>
      <c r="AF9" s="91"/>
      <c r="AG9" s="92"/>
      <c r="AH9" s="92"/>
      <c r="AI9" s="92"/>
      <c r="AJ9" s="92"/>
      <c r="AK9" s="97"/>
      <c r="AL9" s="98"/>
      <c r="AM9" s="99"/>
      <c r="AN9" s="92"/>
      <c r="AO9" s="92"/>
      <c r="AP9" s="92" t="s">
        <v>47</v>
      </c>
      <c r="AQ9" s="92"/>
      <c r="AR9" s="92"/>
      <c r="AS9" s="92"/>
      <c r="AT9" s="92"/>
      <c r="AU9" s="92"/>
      <c r="AV9" s="100"/>
      <c r="AX9" s="16" t="str">
        <f t="shared" si="0"/>
        <v>○</v>
      </c>
    </row>
    <row r="10" spans="1:50" s="4" customFormat="1" ht="50.1" customHeight="1" thickBot="1">
      <c r="A10" s="8">
        <v>3</v>
      </c>
      <c r="B10" s="8" t="s">
        <v>51</v>
      </c>
      <c r="C10" s="103" t="s">
        <v>52</v>
      </c>
      <c r="D10" s="51" t="s">
        <v>58</v>
      </c>
      <c r="E10" s="52" t="s">
        <v>62</v>
      </c>
      <c r="F10" s="52" t="s">
        <v>65</v>
      </c>
      <c r="G10" s="60">
        <v>200</v>
      </c>
      <c r="H10" s="83"/>
      <c r="I10" s="83" t="s">
        <v>47</v>
      </c>
      <c r="J10" s="83"/>
      <c r="K10" s="84"/>
      <c r="L10" s="108"/>
      <c r="M10" s="85"/>
      <c r="N10" s="109"/>
      <c r="O10" s="126"/>
      <c r="P10" s="110"/>
      <c r="Q10" s="85"/>
      <c r="R10" s="86"/>
      <c r="S10" s="87" t="s">
        <v>47</v>
      </c>
      <c r="T10" s="88">
        <v>6000</v>
      </c>
      <c r="U10" s="89"/>
      <c r="V10" s="90"/>
      <c r="W10" s="131" t="str">
        <f t="shared" si="1"/>
        <v/>
      </c>
      <c r="X10" s="128" t="str">
        <f t="shared" si="2"/>
        <v/>
      </c>
      <c r="Y10" s="91"/>
      <c r="Z10" s="92" t="s">
        <v>47</v>
      </c>
      <c r="AA10" s="93"/>
      <c r="AB10" s="85"/>
      <c r="AC10" s="94"/>
      <c r="AD10" s="95"/>
      <c r="AE10" s="96"/>
      <c r="AF10" s="91"/>
      <c r="AG10" s="92"/>
      <c r="AH10" s="92"/>
      <c r="AI10" s="92"/>
      <c r="AJ10" s="92"/>
      <c r="AK10" s="97"/>
      <c r="AL10" s="98"/>
      <c r="AM10" s="99" t="s">
        <v>47</v>
      </c>
      <c r="AN10" s="92"/>
      <c r="AO10" s="92"/>
      <c r="AP10" s="92"/>
      <c r="AQ10" s="92"/>
      <c r="AR10" s="92"/>
      <c r="AS10" s="92"/>
      <c r="AT10" s="92"/>
      <c r="AU10" s="92"/>
      <c r="AV10" s="100"/>
      <c r="AX10" s="16" t="str">
        <f t="shared" si="0"/>
        <v>○</v>
      </c>
    </row>
    <row r="11" spans="1:50" s="4" customFormat="1" ht="50.1" customHeight="1" thickBot="1">
      <c r="A11" s="111">
        <v>4</v>
      </c>
      <c r="B11" s="111" t="s">
        <v>51</v>
      </c>
      <c r="C11" s="112" t="s">
        <v>55</v>
      </c>
      <c r="D11" s="113" t="s">
        <v>59</v>
      </c>
      <c r="E11" s="114" t="s">
        <v>63</v>
      </c>
      <c r="F11" s="114" t="s">
        <v>65</v>
      </c>
      <c r="G11" s="115">
        <v>100</v>
      </c>
      <c r="H11" s="116"/>
      <c r="I11" s="116"/>
      <c r="J11" s="116"/>
      <c r="K11" s="117" t="s">
        <v>47</v>
      </c>
      <c r="L11" s="118"/>
      <c r="M11" s="119" t="s">
        <v>47</v>
      </c>
      <c r="N11" s="120" t="s">
        <v>66</v>
      </c>
      <c r="O11" s="127">
        <v>1500</v>
      </c>
      <c r="P11" s="121"/>
      <c r="Q11" s="119"/>
      <c r="R11" s="61"/>
      <c r="S11" s="69"/>
      <c r="T11" s="62"/>
      <c r="U11" s="122">
        <v>0.28000000000000003</v>
      </c>
      <c r="V11" s="123"/>
      <c r="W11" s="132" t="str">
        <f t="shared" si="1"/>
        <v>○</v>
      </c>
      <c r="X11" s="129" t="str">
        <f t="shared" si="2"/>
        <v>○</v>
      </c>
      <c r="Y11" s="70"/>
      <c r="Z11" s="71"/>
      <c r="AA11" s="72"/>
      <c r="AB11" s="68"/>
      <c r="AC11" s="64"/>
      <c r="AD11" s="73"/>
      <c r="AE11" s="65"/>
      <c r="AF11" s="70"/>
      <c r="AG11" s="71"/>
      <c r="AH11" s="71"/>
      <c r="AI11" s="71" t="s">
        <v>47</v>
      </c>
      <c r="AJ11" s="71"/>
      <c r="AK11" s="74"/>
      <c r="AL11" s="63" t="s">
        <v>89</v>
      </c>
      <c r="AM11" s="124"/>
      <c r="AN11" s="71"/>
      <c r="AO11" s="71"/>
      <c r="AP11" s="71"/>
      <c r="AQ11" s="71"/>
      <c r="AR11" s="71"/>
      <c r="AS11" s="71"/>
      <c r="AT11" s="71"/>
      <c r="AU11" s="71"/>
      <c r="AV11" s="66"/>
      <c r="AX11" s="16" t="str">
        <f t="shared" si="0"/>
        <v/>
      </c>
    </row>
    <row r="12" spans="1:50" ht="20.100000000000001" customHeight="1">
      <c r="A12" s="6" t="s">
        <v>48</v>
      </c>
      <c r="B12" s="6"/>
      <c r="C12" s="7"/>
      <c r="D12" s="53"/>
      <c r="E12" s="53"/>
      <c r="F12" s="53"/>
      <c r="G12" s="53"/>
      <c r="H12" s="53"/>
      <c r="I12" s="53"/>
      <c r="J12" s="53"/>
      <c r="K12" s="53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</row>
    <row r="13" spans="1:50" ht="20.100000000000001" customHeight="1">
      <c r="A13" s="6" t="s">
        <v>21</v>
      </c>
      <c r="B13" s="6"/>
      <c r="C13" s="7"/>
      <c r="D13" s="53"/>
      <c r="E13" s="53"/>
      <c r="F13" s="53"/>
      <c r="G13" s="53"/>
      <c r="H13" s="53"/>
      <c r="I13" s="53"/>
      <c r="J13" s="53"/>
      <c r="K13" s="53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</row>
    <row r="14" spans="1:50" ht="20.100000000000001" customHeight="1">
      <c r="A14" s="6" t="s">
        <v>23</v>
      </c>
      <c r="B14" s="6"/>
      <c r="C14" s="7"/>
      <c r="D14" s="53"/>
      <c r="E14" s="53"/>
      <c r="F14" s="53"/>
      <c r="G14" s="53"/>
      <c r="H14" s="53"/>
      <c r="I14" s="53"/>
      <c r="J14" s="53"/>
      <c r="K14" s="5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</row>
    <row r="15" spans="1:50" ht="20.100000000000001" customHeight="1">
      <c r="A15" s="6" t="s">
        <v>22</v>
      </c>
      <c r="B15" s="6"/>
      <c r="C15" s="7"/>
      <c r="D15" s="53"/>
      <c r="E15" s="53"/>
      <c r="F15" s="53"/>
      <c r="G15" s="53"/>
      <c r="H15" s="53"/>
      <c r="I15" s="53"/>
      <c r="J15" s="53"/>
      <c r="K15" s="53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50" ht="20.100000000000001" customHeight="1">
      <c r="A16" s="6" t="s">
        <v>13</v>
      </c>
      <c r="B16" s="6"/>
      <c r="C16" s="7"/>
      <c r="D16" s="53"/>
      <c r="E16" s="53"/>
      <c r="F16" s="53"/>
      <c r="G16" s="53"/>
      <c r="H16" s="53"/>
      <c r="I16" s="53"/>
      <c r="J16" s="53"/>
      <c r="K16" s="53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5"/>
      <c r="AX16" s="5"/>
    </row>
    <row r="17" spans="1:50" ht="20.100000000000001" customHeight="1">
      <c r="A17" s="7"/>
      <c r="B17" s="6"/>
      <c r="C17" s="7"/>
      <c r="D17" s="53"/>
      <c r="E17" s="53"/>
      <c r="F17" s="53"/>
      <c r="G17" s="53"/>
      <c r="H17" s="53"/>
      <c r="I17" s="53"/>
      <c r="J17" s="53"/>
      <c r="K17" s="5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5"/>
    </row>
    <row r="18" spans="1:50" ht="18.75">
      <c r="D18" s="54"/>
      <c r="E18" s="54"/>
      <c r="F18" s="54"/>
      <c r="G18" s="54"/>
      <c r="H18" s="54"/>
      <c r="I18" s="54"/>
      <c r="J18" s="54"/>
      <c r="K18" s="54"/>
      <c r="AW18" s="44"/>
      <c r="AX18" s="44"/>
    </row>
    <row r="19" spans="1:50" ht="12.75" thickBot="1">
      <c r="L19" s="2"/>
      <c r="AV19" s="2"/>
    </row>
    <row r="20" spans="1:50" s="5" customFormat="1" ht="30" customHeight="1">
      <c r="A20" s="17"/>
      <c r="B20" s="17"/>
      <c r="C20" s="79"/>
      <c r="D20" s="55" t="s">
        <v>33</v>
      </c>
      <c r="E20" s="56"/>
      <c r="F20" s="56"/>
      <c r="G20" s="56"/>
      <c r="H20" s="134" t="s">
        <v>15</v>
      </c>
      <c r="I20" s="135"/>
      <c r="J20" s="135"/>
      <c r="K20" s="135"/>
      <c r="L20" s="18" t="s">
        <v>24</v>
      </c>
      <c r="M20" s="19"/>
      <c r="N20" s="19"/>
      <c r="O20" s="19"/>
      <c r="P20" s="19"/>
      <c r="Q20" s="19"/>
      <c r="R20" s="19"/>
      <c r="S20" s="19"/>
      <c r="T20" s="20"/>
      <c r="U20" s="21" t="s">
        <v>25</v>
      </c>
      <c r="V20" s="26"/>
      <c r="W20" s="26"/>
      <c r="X20" s="22"/>
      <c r="Y20" s="23" t="s">
        <v>26</v>
      </c>
      <c r="Z20" s="24"/>
      <c r="AA20" s="25"/>
      <c r="AB20" s="18"/>
      <c r="AC20" s="19"/>
      <c r="AD20" s="19"/>
      <c r="AE20" s="20"/>
      <c r="AF20" s="21" t="s">
        <v>34</v>
      </c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2"/>
      <c r="AW20" s="2"/>
      <c r="AX20" s="2"/>
    </row>
    <row r="21" spans="1:50" s="5" customFormat="1" ht="30" customHeight="1" thickBot="1">
      <c r="A21" s="17"/>
      <c r="B21" s="17"/>
      <c r="C21" s="79"/>
      <c r="D21" s="57"/>
      <c r="E21" s="56"/>
      <c r="F21" s="56"/>
      <c r="G21" s="56"/>
      <c r="H21" s="58"/>
      <c r="I21" s="59"/>
      <c r="J21" s="59"/>
      <c r="K21" s="59"/>
      <c r="L21" s="34" t="s">
        <v>27</v>
      </c>
      <c r="M21" s="35" t="s">
        <v>28</v>
      </c>
      <c r="N21" s="35"/>
      <c r="O21" s="35"/>
      <c r="P21" s="35"/>
      <c r="Q21" s="36" t="s">
        <v>30</v>
      </c>
      <c r="R21" s="35"/>
      <c r="S21" s="35" t="s">
        <v>31</v>
      </c>
      <c r="T21" s="37"/>
      <c r="U21" s="27"/>
      <c r="V21" s="82"/>
      <c r="W21" s="82"/>
      <c r="X21" s="28"/>
      <c r="Y21" s="38" t="s">
        <v>27</v>
      </c>
      <c r="Z21" s="39"/>
      <c r="AA21" s="40"/>
      <c r="AB21" s="36" t="s">
        <v>32</v>
      </c>
      <c r="AC21" s="40"/>
      <c r="AD21" s="36" t="s">
        <v>30</v>
      </c>
      <c r="AE21" s="41"/>
      <c r="AF21" s="42" t="s">
        <v>27</v>
      </c>
      <c r="AG21" s="35"/>
      <c r="AH21" s="35"/>
      <c r="AI21" s="35"/>
      <c r="AJ21" s="35"/>
      <c r="AK21" s="35"/>
      <c r="AL21" s="43" t="s">
        <v>32</v>
      </c>
      <c r="AM21" s="166" t="s">
        <v>30</v>
      </c>
      <c r="AN21" s="167"/>
      <c r="AO21" s="167"/>
      <c r="AP21" s="167"/>
      <c r="AQ21" s="167"/>
      <c r="AR21" s="167"/>
      <c r="AS21" s="167"/>
      <c r="AT21" s="167"/>
      <c r="AU21" s="167"/>
      <c r="AV21" s="168"/>
      <c r="AW21" s="2"/>
      <c r="AX21" s="2"/>
    </row>
    <row r="22" spans="1:50" s="5" customFormat="1" ht="30" customHeight="1" thickBot="1">
      <c r="C22" s="81"/>
      <c r="D22" s="33">
        <f ca="1">SUMPRODUCT((SUBTOTAL(103,INDIRECT("D"&amp;ROW($D$8:$D$11))))*($D$8:$D$11&lt;&gt;""))</f>
        <v>4</v>
      </c>
      <c r="E22" s="17"/>
      <c r="F22" s="17"/>
      <c r="G22" s="29"/>
      <c r="H22" s="30">
        <f ca="1">SUMPRODUCT((SUBTOTAL(103,INDIRECT("H"&amp;ROW($H$8:$H$11))))*($H$8:$H$11="○"))</f>
        <v>2</v>
      </c>
      <c r="I22" s="30">
        <f ca="1">SUMPRODUCT((SUBTOTAL(103,INDIRECT("I"&amp;ROW($I$8:$I$11))))*($I$8:$I$11="○"))</f>
        <v>2</v>
      </c>
      <c r="J22" s="30">
        <f ca="1">SUMPRODUCT((SUBTOTAL(103,INDIRECT("J"&amp;ROW($J$8:$J$11))))*($J$8:$J$11="○"))</f>
        <v>1</v>
      </c>
      <c r="K22" s="101">
        <f ca="1">SUMPRODUCT((SUBTOTAL(103,INDIRECT("K"&amp;ROW($K$8:$K$11))))*($K$8:$K$11="○"))</f>
        <v>1</v>
      </c>
      <c r="L22" s="102">
        <f ca="1">SUMPRODUCT((SUBTOTAL(103,INDIRECT("L"&amp;ROW($L$8:$L$11))))*($L$8:$L$11="○"))</f>
        <v>1</v>
      </c>
      <c r="M22" s="31">
        <f ca="1">SUMPRODUCT((SUBTOTAL(103,INDIRECT("M"&amp;ROW($M$8:$M$11))))*($M$8:$M$11="○"))</f>
        <v>1</v>
      </c>
      <c r="N22" s="31" t="s">
        <v>40</v>
      </c>
      <c r="O22" s="31" t="s">
        <v>40</v>
      </c>
      <c r="P22" s="31" t="s">
        <v>40</v>
      </c>
      <c r="Q22" s="31">
        <f ca="1">SUMPRODUCT((SUBTOTAL(103,INDIRECT("Q"&amp;ROW($Q$8:$Q$11))))*($Q$8:$Q$11="○"))</f>
        <v>1</v>
      </c>
      <c r="R22" s="31" t="s">
        <v>40</v>
      </c>
      <c r="S22" s="31">
        <f ca="1">SUMPRODUCT((SUBTOTAL(103,INDIRECT("S"&amp;ROW($S$8:$S$11))))*($S$8:$S$11="○"))</f>
        <v>1</v>
      </c>
      <c r="T22" s="32" t="s">
        <v>40</v>
      </c>
      <c r="U22" s="31">
        <f ca="1">SUMPRODUCT((SUBTOTAL(103,INDIRECT("U"&amp;ROW($U$8:$U$11))))*($U$8:$U$11&lt;&gt;""))</f>
        <v>2</v>
      </c>
      <c r="V22" s="31">
        <f ca="1">SUMPRODUCT((SUBTOTAL(103,INDIRECT("V"&amp;ROW($V$8:$V$11))))*($V$8:$V$11="○"))</f>
        <v>0</v>
      </c>
      <c r="W22" s="31">
        <f ca="1">SUMPRODUCT((SUBTOTAL(103,INDIRECT("W"&amp;ROW($W$8:$W$11))))*($W$8:$W$11="○"))</f>
        <v>2</v>
      </c>
      <c r="X22" s="32">
        <f ca="1">SUMPRODUCT((SUBTOTAL(103,INDIRECT("X"&amp;ROW($X$8:$X$11))))*($X$8:$X$11="○"))</f>
        <v>1</v>
      </c>
      <c r="Y22" s="30">
        <f ca="1">SUMPRODUCT((SUBTOTAL(103,INDIRECT("Y"&amp;ROW($Y$8:$Y$11))))*($Y$8:$Y$11="○"))</f>
        <v>0</v>
      </c>
      <c r="Z22" s="31">
        <f ca="1">SUMPRODUCT((SUBTOTAL(103,INDIRECT("Z"&amp;ROW($Z$8:$Z$11))))*($Z$8:$Z$11="○"))</f>
        <v>1</v>
      </c>
      <c r="AA22" s="31">
        <f ca="1">SUMPRODUCT((SUBTOTAL(103,INDIRECT("AA"&amp;ROW($AA$8:$AA$11))))*($AA$8:$AA$11="○"))</f>
        <v>0</v>
      </c>
      <c r="AB22" s="31">
        <f ca="1">SUMPRODUCT((SUBTOTAL(103,INDIRECT("AB"&amp;ROW($AB$8:$AB$11))))*($AB$8:$AB$11="○"))</f>
        <v>0</v>
      </c>
      <c r="AC22" s="31" t="s">
        <v>40</v>
      </c>
      <c r="AD22" s="31">
        <f ca="1">SUMPRODUCT((SUBTOTAL(103,INDIRECT("AD"&amp;ROW($AD$8:$AD$11))))*($AD$8:$AD$11="○"))</f>
        <v>0</v>
      </c>
      <c r="AE22" s="32" t="s">
        <v>40</v>
      </c>
      <c r="AF22" s="31">
        <f ca="1">SUMPRODUCT((SUBTOTAL(103,INDIRECT("AF"&amp;ROW($AF$8:$AF$11))))*($AF$8:$AF$11="○"))</f>
        <v>0</v>
      </c>
      <c r="AG22" s="31">
        <f ca="1">SUMPRODUCT((SUBTOTAL(103,INDIRECT("AG"&amp;ROW($AG$8:$AG$11))))*($AG$8:$AG$11="○"))</f>
        <v>0</v>
      </c>
      <c r="AH22" s="31">
        <f ca="1">SUMPRODUCT((SUBTOTAL(103,INDIRECT("AH"&amp;ROW($AH$8:$AH$11))))*($AH$8:$AH$11="○"))</f>
        <v>0</v>
      </c>
      <c r="AI22" s="31">
        <f ca="1">SUMPRODUCT((SUBTOTAL(103,INDIRECT("AI"&amp;ROW($AI$8:$AI$11))))*($AI$8:$AI$11="○"))</f>
        <v>1</v>
      </c>
      <c r="AJ22" s="31">
        <f ca="1">SUMPRODUCT((SUBTOTAL(103,INDIRECT("AJ"&amp;ROW($AJ$8:$AJ$11))))*($AJ$8:$AJ$11="○"))</f>
        <v>0</v>
      </c>
      <c r="AK22" s="31">
        <f ca="1">SUMPRODUCT((SUBTOTAL(103,INDIRECT("AK"&amp;ROW($AK$8:$AK$11))))*($AK$8:$AK$11="○"))</f>
        <v>0</v>
      </c>
      <c r="AL22" s="31">
        <f ca="1">SUMPRODUCT((SUBTOTAL(103,INDIRECT("AL"&amp;ROW($AL$8:$AL$11))))*($AL$8:$AL$11&lt;&gt;""))</f>
        <v>1</v>
      </c>
      <c r="AM22" s="31">
        <f ca="1">SUMPRODUCT((SUBTOTAL(103,INDIRECT("AM"&amp;ROW($AM$8:$AM$11))))*($AM$8:$AM$11="○"))</f>
        <v>1</v>
      </c>
      <c r="AN22" s="31">
        <f ca="1">SUMPRODUCT((SUBTOTAL(103,INDIRECT("AN"&amp;ROW($AN$8:$AN$11))))*($AN$8:$AN$11="○"))</f>
        <v>0</v>
      </c>
      <c r="AO22" s="31">
        <f ca="1">SUMPRODUCT((SUBTOTAL(103,INDIRECT("AO"&amp;ROW($AO$8:$AO$11))))*($AO$8:$AO$11="○"))</f>
        <v>0</v>
      </c>
      <c r="AP22" s="31">
        <f ca="1">SUMPRODUCT((SUBTOTAL(103,INDIRECT("AP"&amp;ROW($AP$8:$AP$11))))*($AP$8:$AP$11="○"))</f>
        <v>1</v>
      </c>
      <c r="AQ22" s="31">
        <f ca="1">SUMPRODUCT((SUBTOTAL(103,INDIRECT("AQ"&amp;ROW($AQ$8:$AQ$11))))*($AQ$8:$AQ$11="○"))</f>
        <v>0</v>
      </c>
      <c r="AR22" s="31">
        <f ca="1">SUMPRODUCT((SUBTOTAL(103,INDIRECT("AR"&amp;ROW($AR$8:$AR$11))))*($AR$8:$AR$11="○"))</f>
        <v>0</v>
      </c>
      <c r="AS22" s="31">
        <f ca="1">SUMPRODUCT((SUBTOTAL(103,INDIRECT("AS"&amp;ROW($AS$8:$AS$11))))*($AS$8:$AS$11="○"))</f>
        <v>0</v>
      </c>
      <c r="AT22" s="31">
        <f ca="1">SUMPRODUCT((SUBTOTAL(103,INDIRECT("AT"&amp;ROW($AT$8:$AT$11))))*($AT$8:$AT$11="○"))</f>
        <v>0</v>
      </c>
      <c r="AU22" s="31">
        <f ca="1">SUMPRODUCT((SUBTOTAL(103,INDIRECT("AU"&amp;ROW($AU$8:$AU$11))))*($AU$8:$AU$11="○"))</f>
        <v>0</v>
      </c>
      <c r="AV22" s="32">
        <f ca="1">SUMPRODUCT((SUBTOTAL(103,INDIRECT("AV"&amp;ROW($AV$8:$AV$11))))*($AV$8:$AV$11&lt;&gt;""))</f>
        <v>0</v>
      </c>
      <c r="AW22" s="2"/>
      <c r="AX22" s="33">
        <f>COUNTIF(AX8:AX11,"○")</f>
        <v>3</v>
      </c>
    </row>
    <row r="23" spans="1:50" s="44" customFormat="1" ht="30" customHeight="1">
      <c r="C23" s="80"/>
      <c r="L23" s="44" t="str">
        <f ca="1">IF((L22+M22+Q22+S22)=D22,"","Q1（A,B,C,D）の合計と病院数が一致していません")</f>
        <v/>
      </c>
      <c r="M23" s="45"/>
      <c r="N23" s="45"/>
      <c r="O23" s="45"/>
      <c r="P23" s="45"/>
      <c r="Q23" s="45"/>
      <c r="R23" s="45"/>
      <c r="S23" s="45"/>
      <c r="T23" s="45"/>
      <c r="U23" s="67" t="str">
        <f ca="1">IF((U22+V22)=(M22+Q22),"","Q2とQ1（B,C）の合計が一致していません")</f>
        <v/>
      </c>
      <c r="V23" s="67"/>
      <c r="W23" s="67"/>
      <c r="X23" s="45"/>
      <c r="Z23" s="45"/>
      <c r="AA23" s="45"/>
      <c r="AB23" s="45"/>
      <c r="AC23" s="45"/>
      <c r="AD23" s="45"/>
      <c r="AE23" s="45"/>
      <c r="AF23" s="44" t="str">
        <f ca="1">IF((AF22+AG22+AH22+AI22+AJ22+AK22+AM22+AN22+AO22+AP22+AQ22+AR22+AS22+AT22+AU22+AV22)=(M22+Q22+S22),"","Q4（A,C）の合計とQ1（B,C,D）の合計が一致していません")</f>
        <v/>
      </c>
      <c r="AG23" s="45"/>
      <c r="AH23" s="45"/>
      <c r="AI23" s="45"/>
      <c r="AJ23" s="45"/>
      <c r="AK23" s="45"/>
      <c r="AM23" s="45"/>
      <c r="AN23" s="45"/>
      <c r="AO23" s="45"/>
      <c r="AP23" s="45"/>
      <c r="AQ23" s="45"/>
      <c r="AR23" s="45"/>
      <c r="AS23" s="45"/>
      <c r="AT23" s="45"/>
      <c r="AU23" s="45"/>
      <c r="AW23" s="2"/>
      <c r="AX23" s="2"/>
    </row>
    <row r="24" spans="1:50" ht="18.75">
      <c r="L24" s="2"/>
      <c r="Y24" s="44" t="str">
        <f ca="1">IF((Y22+Z22+AA22+AB22+AD22)=S22,"","Q3（A,B,C）の合計とQ1（D）が一致していません")</f>
        <v/>
      </c>
      <c r="AL24" s="45" t="str">
        <f ca="1">IF(AL22=(AF22+AG22+AH22+AI22+AJ22+AK22),"","Q4（B）とQ4（A）の合計が一致していません")</f>
        <v/>
      </c>
      <c r="AV24" s="2"/>
    </row>
    <row r="27" spans="1:50" ht="14.25">
      <c r="AK27" s="17"/>
      <c r="AU27" s="7"/>
    </row>
    <row r="34" spans="12:48">
      <c r="L34" s="2"/>
      <c r="M34" s="2"/>
      <c r="N34" s="2"/>
      <c r="O34" s="2"/>
      <c r="P34" s="2"/>
      <c r="Q34" s="2"/>
      <c r="R34" s="2"/>
      <c r="S34" s="2"/>
      <c r="T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</sheetData>
  <sheetProtection password="CCE3" sheet="1" autoFilter="0"/>
  <mergeCells count="56">
    <mergeCell ref="Q5:R5"/>
    <mergeCell ref="U3:X4"/>
    <mergeCell ref="Y3:AE4"/>
    <mergeCell ref="AF3:AV4"/>
    <mergeCell ref="V6:V7"/>
    <mergeCell ref="W6:W7"/>
    <mergeCell ref="X6:X7"/>
    <mergeCell ref="Y6:Y7"/>
    <mergeCell ref="AM5:AV5"/>
    <mergeCell ref="Z6:Z7"/>
    <mergeCell ref="AA6:AA7"/>
    <mergeCell ref="AH6:AH7"/>
    <mergeCell ref="AI6:AI7"/>
    <mergeCell ref="A1:T1"/>
    <mergeCell ref="A3:A7"/>
    <mergeCell ref="B3:B7"/>
    <mergeCell ref="C3:C7"/>
    <mergeCell ref="D3:D7"/>
    <mergeCell ref="E3:E7"/>
    <mergeCell ref="F3:F7"/>
    <mergeCell ref="G3:G7"/>
    <mergeCell ref="H3:K3"/>
    <mergeCell ref="L3:T4"/>
    <mergeCell ref="H4:H7"/>
    <mergeCell ref="I4:I7"/>
    <mergeCell ref="J4:J7"/>
    <mergeCell ref="S5:T5"/>
    <mergeCell ref="N6:N7"/>
    <mergeCell ref="O6:O7"/>
    <mergeCell ref="AM21:AV21"/>
    <mergeCell ref="AQ6:AQ7"/>
    <mergeCell ref="AR6:AR7"/>
    <mergeCell ref="AS6:AS7"/>
    <mergeCell ref="AT6:AT7"/>
    <mergeCell ref="AU6:AU7"/>
    <mergeCell ref="AV6:AV7"/>
    <mergeCell ref="AM6:AM7"/>
    <mergeCell ref="AN6:AN7"/>
    <mergeCell ref="AO6:AO7"/>
    <mergeCell ref="AP6:AP7"/>
    <mergeCell ref="H20:K20"/>
    <mergeCell ref="AJ6:AJ7"/>
    <mergeCell ref="AK6:AK7"/>
    <mergeCell ref="P6:P7"/>
    <mergeCell ref="U5:X5"/>
    <mergeCell ref="Y5:AA5"/>
    <mergeCell ref="AF6:AF7"/>
    <mergeCell ref="AG6:AG7"/>
    <mergeCell ref="AB5:AC5"/>
    <mergeCell ref="AD5:AE5"/>
    <mergeCell ref="K4:K7"/>
    <mergeCell ref="T6:T7"/>
    <mergeCell ref="L5:L7"/>
    <mergeCell ref="AF5:AK5"/>
    <mergeCell ref="R6:R7"/>
    <mergeCell ref="M5:P5"/>
  </mergeCells>
  <phoneticPr fontId="2"/>
  <conditionalFormatting sqref="J8">
    <cfRule type="expression" dxfId="167" priority="187">
      <formula>OR(K8="○")</formula>
    </cfRule>
  </conditionalFormatting>
  <conditionalFormatting sqref="I8">
    <cfRule type="expression" dxfId="166" priority="186">
      <formula>OR(K8="○")</formula>
    </cfRule>
  </conditionalFormatting>
  <conditionalFormatting sqref="H8">
    <cfRule type="expression" dxfId="165" priority="185">
      <formula>OR(K8="○")</formula>
    </cfRule>
  </conditionalFormatting>
  <conditionalFormatting sqref="K8">
    <cfRule type="expression" dxfId="164" priority="184">
      <formula>OR(H8="○",I8="○",J8="○")</formula>
    </cfRule>
  </conditionalFormatting>
  <conditionalFormatting sqref="P8">
    <cfRule type="expression" dxfId="163" priority="175">
      <formula>OR(L8="○",Q8="○",S8="○")</formula>
    </cfRule>
    <cfRule type="expression" dxfId="162" priority="183">
      <formula>$O$8&lt;&gt;""</formula>
    </cfRule>
  </conditionalFormatting>
  <conditionalFormatting sqref="O8">
    <cfRule type="expression" dxfId="161" priority="182">
      <formula>OR(L8="○",P8="○",Q8="○",S8="○")</formula>
    </cfRule>
  </conditionalFormatting>
  <conditionalFormatting sqref="S8">
    <cfRule type="expression" dxfId="160" priority="181">
      <formula>OR(L8="○",M8="○",Q8="○")</formula>
    </cfRule>
  </conditionalFormatting>
  <conditionalFormatting sqref="Q8">
    <cfRule type="expression" dxfId="159" priority="180">
      <formula>OR(L8="○",M8="○",S8="○")</formula>
    </cfRule>
  </conditionalFormatting>
  <conditionalFormatting sqref="M8">
    <cfRule type="expression" dxfId="158" priority="179">
      <formula>OR(L8="○",Q8="○",S8="○")</formula>
    </cfRule>
  </conditionalFormatting>
  <conditionalFormatting sqref="L8">
    <cfRule type="expression" dxfId="157" priority="178">
      <formula>OR(M8="○",Q8="○",S8="○")</formula>
    </cfRule>
  </conditionalFormatting>
  <conditionalFormatting sqref="N8">
    <cfRule type="expression" dxfId="156" priority="177">
      <formula>OR(L8="○",Q8="○",S8="○")</formula>
    </cfRule>
  </conditionalFormatting>
  <conditionalFormatting sqref="R8">
    <cfRule type="expression" dxfId="155" priority="176">
      <formula>OR(L8="○",M8="○",S8="○")</formula>
    </cfRule>
  </conditionalFormatting>
  <conditionalFormatting sqref="T8">
    <cfRule type="expression" dxfId="154" priority="174">
      <formula>OR(L8="○",M8="○",Q8="○")</formula>
    </cfRule>
  </conditionalFormatting>
  <conditionalFormatting sqref="X8">
    <cfRule type="expression" priority="173">
      <formula>IF(OR(U8&lt;0.3,U8=""),"","○")</formula>
    </cfRule>
  </conditionalFormatting>
  <conditionalFormatting sqref="U8">
    <cfRule type="expression" priority="169">
      <formula>ROUNDDOWN(U8,2)</formula>
    </cfRule>
    <cfRule type="expression" dxfId="153" priority="170">
      <formula>L8="○"</formula>
    </cfRule>
    <cfRule type="expression" dxfId="152" priority="171">
      <formula>S8="○"</formula>
    </cfRule>
    <cfRule type="expression" dxfId="151" priority="172">
      <formula>V8="○"</formula>
    </cfRule>
  </conditionalFormatting>
  <conditionalFormatting sqref="Y8">
    <cfRule type="expression" dxfId="150" priority="168">
      <formula>OR(L8="○",M8="○",Q8="○",Z8="○",AA8="○",AB8="○",AD8="○")</formula>
    </cfRule>
  </conditionalFormatting>
  <conditionalFormatting sqref="Z8">
    <cfRule type="expression" dxfId="149" priority="167">
      <formula>OR(L8="○",M8="○",Q8="○",Y8="○",AA8="○",AB8="○",AD8="○")</formula>
    </cfRule>
  </conditionalFormatting>
  <conditionalFormatting sqref="AA8">
    <cfRule type="expression" dxfId="148" priority="166">
      <formula>OR(L8="○",M8="○",Q8="○",Y8="○",Z8="○",AB8="○",AD8="○")</formula>
    </cfRule>
  </conditionalFormatting>
  <conditionalFormatting sqref="AB8">
    <cfRule type="expression" dxfId="147" priority="165">
      <formula>OR(L8="○",M8="○",Q8="○",Y8="○",Z8="○",AA8="○",AD8="○")</formula>
    </cfRule>
  </conditionalFormatting>
  <conditionalFormatting sqref="AD8">
    <cfRule type="expression" dxfId="146" priority="164">
      <formula>OR(L8="○",M8="○",Q8="○",Y8="○",Z8="○",AA8="○",AB8="○")</formula>
    </cfRule>
  </conditionalFormatting>
  <conditionalFormatting sqref="AE8">
    <cfRule type="expression" dxfId="145" priority="163">
      <formula>OR(L8="○",M8="○",Q8="○",Y8="○",Z8="○",AA8="○",AB8="○")</formula>
    </cfRule>
  </conditionalFormatting>
  <conditionalFormatting sqref="AC8">
    <cfRule type="expression" dxfId="144" priority="162">
      <formula>OR(L8="○",M8="○",Q8="○",Y8="○",Z8="○",AA8="○",AD8="○")</formula>
    </cfRule>
  </conditionalFormatting>
  <conditionalFormatting sqref="AF8">
    <cfRule type="expression" dxfId="143" priority="161">
      <formula>OR(L8="○",AG8="○",AH8="○",AI8="○",AJ8="○",AK8="○",AM8="○",AN8="○",AO8="○",AP8="○",AQ8="○",AR8="○",AS8="○",AT8="○",AU8="○",AV8&lt;&gt;"")</formula>
    </cfRule>
  </conditionalFormatting>
  <conditionalFormatting sqref="AG8">
    <cfRule type="expression" dxfId="142" priority="160">
      <formula>OR(L8="○",AF8="○",AH8="○",AI8="○",AJ8="○",AK8="○",AM8="○",AN8="○",AO8="○",AP8="○",AQ8="○",AR8="○",AS8="○",AT8="○",AU8="○",AV8&lt;&gt;"")</formula>
    </cfRule>
  </conditionalFormatting>
  <conditionalFormatting sqref="AH8">
    <cfRule type="expression" dxfId="141" priority="159">
      <formula>OR(L8="○",AF8="○",AG8="○",AI8="○",AJ8="○",AK8="○",AM8="○",AN8="○",AO8="○",AP8="○",AQ8="○",AR8="○",AS8="○",AT8="○",AU8="○",AV8&lt;&gt;"")</formula>
    </cfRule>
  </conditionalFormatting>
  <conditionalFormatting sqref="AI8">
    <cfRule type="expression" dxfId="140" priority="158">
      <formula>OR(L8="○",AF8="○",AG8="○",AH8="○",AJ8="○",AK8="○",AM8="○",AN8="○",AO8="○",AP8="○",AQ8="○",AR8="○",AS8="○",AT8="○",AU8="○",AV8&lt;&gt;"")</formula>
    </cfRule>
  </conditionalFormatting>
  <conditionalFormatting sqref="AJ8">
    <cfRule type="expression" dxfId="139" priority="157">
      <formula>OR(L8="○",AF8="○",AG8="○",AH8="○",AI8="○",AK8="○",AM8="○",AN8="○",AO8="○",AP8="○",AQ8="○",AR8="○",AS8="○",AT8="○",AU8="○",AV8&lt;&gt;"")</formula>
    </cfRule>
  </conditionalFormatting>
  <conditionalFormatting sqref="AK8">
    <cfRule type="expression" dxfId="138" priority="156">
      <formula>OR(L8="○",AF8="○",AG8="○",AH8="○",AI8="○",AJ8="○",AM8="○",AN8="○",AO8="○",AP8="○",AQ8="○",AR8="○",AS8="○",AT8="○",AU8="○",AV8&lt;&gt;"")</formula>
    </cfRule>
  </conditionalFormatting>
  <conditionalFormatting sqref="AM8">
    <cfRule type="expression" dxfId="137" priority="155">
      <formula>OR(L8="○",AF8="○",AG8="○",AH8="○",AI8="○",AJ8="○",AK8="○",AL8="○",AN8="○",AO8="○",AP8="○",AQ8="○",AR8="○",AS8="○",AT8="○",AU8="○",AV8&lt;&gt;"")</formula>
    </cfRule>
  </conditionalFormatting>
  <conditionalFormatting sqref="AN8">
    <cfRule type="expression" dxfId="136" priority="154">
      <formula>OR(L8="○",AF8="○",AG8="○",AH8="○",AI8="○",AJ8="○",AK8="○",AL8="○",AM8="○",AO8="○",AP8="○",AQ8="○",AR8="○",AS8="○",AT8="○",AU8="○",AV8&lt;&gt;"")</formula>
    </cfRule>
  </conditionalFormatting>
  <conditionalFormatting sqref="AO8">
    <cfRule type="expression" dxfId="135" priority="153">
      <formula>OR(L8="○",AF8="○",AG8="○",AH8="○",AI8="○",AJ8="○",AK8="○",AL8="○",AM8="○",AN8="○",AP8="○",AQ8="○",AR8="○",AS8="○",AT8="○",AU8="○",AV8&lt;&gt;"")</formula>
    </cfRule>
  </conditionalFormatting>
  <conditionalFormatting sqref="AP8">
    <cfRule type="expression" dxfId="134" priority="152">
      <formula>OR(L8="○",AF8="○",AG8="○",AH8="○",AI8="○",AJ8="○",AK8="○",AL8="○",AM8="○",AN8="○",AO8="○",AQ8="○",AR8="○",AS8="○",AT8="○",AU8="○",AV8&lt;&gt;"")</formula>
    </cfRule>
  </conditionalFormatting>
  <conditionalFormatting sqref="AQ8">
    <cfRule type="expression" dxfId="133" priority="151">
      <formula>OR(L8="○",AF8="○",AG8="○",AH8="○",AI8="○",AJ8="○",AK8="○",AL8="○",AM8="○",AN8="○",AO8="○",AP8="○",AR8="○",AS8="○",AT8="○",AU8="○",AV8&lt;&gt;"")</formula>
    </cfRule>
  </conditionalFormatting>
  <conditionalFormatting sqref="AR8">
    <cfRule type="expression" dxfId="132" priority="150">
      <formula>OR(L8="○",AF8="○",AG8="○",AH8="○",AI8="○",AJ8="○",AK8="○",AL8="○",AM8="○",AN8="○",AO8="○",AP8="○",AQ8="○",AS8="○",AT8="○",AU8="○",AV8&lt;&gt;"")</formula>
    </cfRule>
  </conditionalFormatting>
  <conditionalFormatting sqref="AS8">
    <cfRule type="expression" dxfId="131" priority="149">
      <formula>OR(L8="○",AF8="○",AG8="○",AH8="○",AI8="○",AJ8="○",AK8="○",AL8="○",AM8="○",AN8="○",AO8="○",AP8="○",AQ8="○",AR8="○",AT8="○",AU8="○",AV8&lt;&gt;"")</formula>
    </cfRule>
  </conditionalFormatting>
  <conditionalFormatting sqref="AT8">
    <cfRule type="expression" dxfId="130" priority="148">
      <formula>OR(L8="○",AF8="○",AG8="○",AH8="○",AI8="○",AJ8="○",AK8="○",AL8="○",AM8="○",AN8="○",AO8="○",AP8="○",AQ8="○",AR8="○",AS8="○",AU8="○",AV8&lt;&gt;"")</formula>
    </cfRule>
  </conditionalFormatting>
  <conditionalFormatting sqref="AU8">
    <cfRule type="expression" dxfId="129" priority="147">
      <formula>OR(L8="○",AF8="○",AG8="○",AH8="○",AI8="○",AJ8="○",AK8="○",AL8="○",AM8="○",AN8="○",AO8="○",AP8="○",AQ8="○",AR8="○",AS8="○",AT8="○",AV8&lt;&gt;"")</formula>
    </cfRule>
  </conditionalFormatting>
  <conditionalFormatting sqref="AV8">
    <cfRule type="expression" dxfId="128" priority="146">
      <formula>OR(L8="○",AF8="○",AG8="○",AH8="○",AI8="○",AJ8="○",AK8="○",AL8="○",AM8="○",AN8="○",AO8="○",AP8="○",AQ8="○",AR8="○",AS8="○",AT8="○",AU8="○")</formula>
    </cfRule>
  </conditionalFormatting>
  <conditionalFormatting sqref="AL8">
    <cfRule type="expression" dxfId="127" priority="145">
      <formula>OR(L8="○",AM8="○",AN8="○",AO8="○",AP8="○",AQ8="○",AR8="○",AS8="○",AT8="○",AU8="○",AV8&lt;&gt;"")</formula>
    </cfRule>
  </conditionalFormatting>
  <conditionalFormatting sqref="V8">
    <cfRule type="expression" dxfId="126" priority="144">
      <formula>OR($L$8="○",$S$8="○",$U$8&lt;&gt;"")</formula>
    </cfRule>
  </conditionalFormatting>
  <conditionalFormatting sqref="J9">
    <cfRule type="expression" dxfId="125" priority="143">
      <formula>OR(K9="○")</formula>
    </cfRule>
  </conditionalFormatting>
  <conditionalFormatting sqref="I9">
    <cfRule type="expression" dxfId="124" priority="142">
      <formula>OR(K9="○")</formula>
    </cfRule>
  </conditionalFormatting>
  <conditionalFormatting sqref="H9">
    <cfRule type="expression" dxfId="123" priority="141">
      <formula>OR(K9="○")</formula>
    </cfRule>
  </conditionalFormatting>
  <conditionalFormatting sqref="K9">
    <cfRule type="expression" dxfId="122" priority="140">
      <formula>OR(H9="○",I9="○",J9="○")</formula>
    </cfRule>
  </conditionalFormatting>
  <conditionalFormatting sqref="P9">
    <cfRule type="expression" dxfId="121" priority="131">
      <formula>OR(L9="○",Q9="○",S9="○")</formula>
    </cfRule>
    <cfRule type="expression" dxfId="120" priority="139">
      <formula>$O$9&lt;&gt;""</formula>
    </cfRule>
  </conditionalFormatting>
  <conditionalFormatting sqref="O9">
    <cfRule type="expression" dxfId="119" priority="138">
      <formula>OR(L9="○",P9="○",Q9="○",S9="○")</formula>
    </cfRule>
  </conditionalFormatting>
  <conditionalFormatting sqref="S9">
    <cfRule type="expression" dxfId="118" priority="137">
      <formula>OR(L9="○",M9="○",Q9="○")</formula>
    </cfRule>
  </conditionalFormatting>
  <conditionalFormatting sqref="Q9">
    <cfRule type="expression" dxfId="117" priority="136">
      <formula>OR(L9="○",M9="○",S9="○")</formula>
    </cfRule>
  </conditionalFormatting>
  <conditionalFormatting sqref="M9">
    <cfRule type="expression" dxfId="116" priority="135">
      <formula>OR(L9="○",Q9="○",S9="○")</formula>
    </cfRule>
  </conditionalFormatting>
  <conditionalFormatting sqref="L9">
    <cfRule type="expression" dxfId="115" priority="134">
      <formula>OR(M9="○",Q9="○",S9="○")</formula>
    </cfRule>
  </conditionalFormatting>
  <conditionalFormatting sqref="N9">
    <cfRule type="expression" dxfId="114" priority="133">
      <formula>OR(L9="○",Q9="○",S9="○")</formula>
    </cfRule>
  </conditionalFormatting>
  <conditionalFormatting sqref="R9">
    <cfRule type="expression" dxfId="113" priority="132">
      <formula>OR(L9="○",M9="○",S9="○")</formula>
    </cfRule>
  </conditionalFormatting>
  <conditionalFormatting sqref="T9">
    <cfRule type="expression" dxfId="112" priority="130">
      <formula>OR(L9="○",M9="○",Q9="○")</formula>
    </cfRule>
  </conditionalFormatting>
  <conditionalFormatting sqref="U9">
    <cfRule type="expression" priority="125">
      <formula>ROUNDDOWN(U9,2)</formula>
    </cfRule>
    <cfRule type="expression" dxfId="111" priority="126">
      <formula>L9="○"</formula>
    </cfRule>
    <cfRule type="expression" dxfId="110" priority="127">
      <formula>S9="○"</formula>
    </cfRule>
    <cfRule type="expression" dxfId="109" priority="128">
      <formula>V9="○"</formula>
    </cfRule>
  </conditionalFormatting>
  <conditionalFormatting sqref="Y9">
    <cfRule type="expression" dxfId="108" priority="124">
      <formula>OR(L9="○",M9="○",Q9="○",Z9="○",AA9="○",AB9="○",AD9="○")</formula>
    </cfRule>
  </conditionalFormatting>
  <conditionalFormatting sqref="Z9">
    <cfRule type="expression" dxfId="107" priority="123">
      <formula>OR(L9="○",M9="○",Q9="○",Y9="○",AA9="○",AB9="○",AD9="○")</formula>
    </cfRule>
  </conditionalFormatting>
  <conditionalFormatting sqref="AA9">
    <cfRule type="expression" dxfId="106" priority="122">
      <formula>OR(L9="○",M9="○",Q9="○",Y9="○",Z9="○",AB9="○",AD9="○")</formula>
    </cfRule>
  </conditionalFormatting>
  <conditionalFormatting sqref="AB9">
    <cfRule type="expression" dxfId="105" priority="121">
      <formula>OR(L9="○",M9="○",Q9="○",Y9="○",Z9="○",AA9="○",AD9="○")</formula>
    </cfRule>
  </conditionalFormatting>
  <conditionalFormatting sqref="AD9">
    <cfRule type="expression" dxfId="104" priority="120">
      <formula>OR(L9="○",M9="○",Q9="○",Y9="○",Z9="○",AA9="○",AB9="○")</formula>
    </cfRule>
  </conditionalFormatting>
  <conditionalFormatting sqref="AE9">
    <cfRule type="expression" dxfId="103" priority="119">
      <formula>OR(L9="○",M9="○",Q9="○",Y9="○",Z9="○",AA9="○",AB9="○")</formula>
    </cfRule>
  </conditionalFormatting>
  <conditionalFormatting sqref="AC9">
    <cfRule type="expression" dxfId="102" priority="118">
      <formula>OR(L9="○",M9="○",Q9="○",Y9="○",Z9="○",AA9="○",AD9="○")</formula>
    </cfRule>
  </conditionalFormatting>
  <conditionalFormatting sqref="AF9">
    <cfRule type="expression" dxfId="101" priority="117">
      <formula>OR(L9="○",AG9="○",AH9="○",AI9="○",AJ9="○",AK9="○",AM9="○",AN9="○",AO9="○",AP9="○",AQ9="○",AR9="○",AS9="○",AT9="○",AU9="○",AV9&lt;&gt;"")</formula>
    </cfRule>
  </conditionalFormatting>
  <conditionalFormatting sqref="AG9">
    <cfRule type="expression" dxfId="100" priority="116">
      <formula>OR(L9="○",AF9="○",AH9="○",AI9="○",AJ9="○",AK9="○",AM9="○",AN9="○",AO9="○",AP9="○",AQ9="○",AR9="○",AS9="○",AT9="○",AU9="○",AV9&lt;&gt;"")</formula>
    </cfRule>
  </conditionalFormatting>
  <conditionalFormatting sqref="AH9">
    <cfRule type="expression" dxfId="99" priority="115">
      <formula>OR(L9="○",AF9="○",AG9="○",AI9="○",AJ9="○",AK9="○",AM9="○",AN9="○",AO9="○",AP9="○",AQ9="○",AR9="○",AS9="○",AT9="○",AU9="○",AV9&lt;&gt;"")</formula>
    </cfRule>
  </conditionalFormatting>
  <conditionalFormatting sqref="AI9">
    <cfRule type="expression" dxfId="98" priority="114">
      <formula>OR(L9="○",AF9="○",AG9="○",AH9="○",AJ9="○",AK9="○",AM9="○",AN9="○",AO9="○",AP9="○",AQ9="○",AR9="○",AS9="○",AT9="○",AU9="○",AV9&lt;&gt;"")</formula>
    </cfRule>
  </conditionalFormatting>
  <conditionalFormatting sqref="AJ9">
    <cfRule type="expression" dxfId="97" priority="113">
      <formula>OR(L9="○",AF9="○",AG9="○",AH9="○",AI9="○",AK9="○",AM9="○",AN9="○",AO9="○",AP9="○",AQ9="○",AR9="○",AS9="○",AT9="○",AU9="○",AV9&lt;&gt;"")</formula>
    </cfRule>
  </conditionalFormatting>
  <conditionalFormatting sqref="AK9">
    <cfRule type="expression" dxfId="96" priority="112">
      <formula>OR(L9="○",AF9="○",AG9="○",AH9="○",AI9="○",AJ9="○",AM9="○",AN9="○",AO9="○",AP9="○",AQ9="○",AR9="○",AS9="○",AT9="○",AU9="○",AV9&lt;&gt;"")</formula>
    </cfRule>
  </conditionalFormatting>
  <conditionalFormatting sqref="AM9">
    <cfRule type="expression" dxfId="95" priority="111">
      <formula>OR(L9="○",AF9="○",AG9="○",AH9="○",AI9="○",AJ9="○",AK9="○",AL9="○",AN9="○",AO9="○",AP9="○",AQ9="○",AR9="○",AS9="○",AT9="○",AU9="○",AV9&lt;&gt;"")</formula>
    </cfRule>
  </conditionalFormatting>
  <conditionalFormatting sqref="AN9">
    <cfRule type="expression" dxfId="94" priority="110">
      <formula>OR(L9="○",AF9="○",AG9="○",AH9="○",AI9="○",AJ9="○",AK9="○",AL9="○",AM9="○",AO9="○",AP9="○",AQ9="○",AR9="○",AS9="○",AT9="○",AU9="○",AV9&lt;&gt;"")</formula>
    </cfRule>
  </conditionalFormatting>
  <conditionalFormatting sqref="AO9">
    <cfRule type="expression" dxfId="93" priority="109">
      <formula>OR(L9="○",AF9="○",AG9="○",AH9="○",AI9="○",AJ9="○",AK9="○",AL9="○",AM9="○",AN9="○",AP9="○",AQ9="○",AR9="○",AS9="○",AT9="○",AU9="○",AV9&lt;&gt;"")</formula>
    </cfRule>
  </conditionalFormatting>
  <conditionalFormatting sqref="AP9">
    <cfRule type="expression" dxfId="92" priority="108">
      <formula>OR(L9="○",AF9="○",AG9="○",AH9="○",AI9="○",AJ9="○",AK9="○",AL9="○",AM9="○",AN9="○",AO9="○",AQ9="○",AR9="○",AS9="○",AT9="○",AU9="○",AV9&lt;&gt;"")</formula>
    </cfRule>
  </conditionalFormatting>
  <conditionalFormatting sqref="AQ9">
    <cfRule type="expression" dxfId="91" priority="107">
      <formula>OR(L9="○",AF9="○",AG9="○",AH9="○",AI9="○",AJ9="○",AK9="○",AL9="○",AM9="○",AN9="○",AO9="○",AP9="○",AR9="○",AS9="○",AT9="○",AU9="○",AV9&lt;&gt;"")</formula>
    </cfRule>
  </conditionalFormatting>
  <conditionalFormatting sqref="AR9">
    <cfRule type="expression" dxfId="90" priority="106">
      <formula>OR(L9="○",AF9="○",AG9="○",AH9="○",AI9="○",AJ9="○",AK9="○",AL9="○",AM9="○",AN9="○",AO9="○",AP9="○",AQ9="○",AS9="○",AT9="○",AU9="○",AV9&lt;&gt;"")</formula>
    </cfRule>
  </conditionalFormatting>
  <conditionalFormatting sqref="AS9">
    <cfRule type="expression" dxfId="89" priority="105">
      <formula>OR(L9="○",AF9="○",AG9="○",AH9="○",AI9="○",AJ9="○",AK9="○",AL9="○",AM9="○",AN9="○",AO9="○",AP9="○",AQ9="○",AR9="○",AT9="○",AU9="○",AV9&lt;&gt;"")</formula>
    </cfRule>
  </conditionalFormatting>
  <conditionalFormatting sqref="AT9">
    <cfRule type="expression" dxfId="88" priority="104">
      <formula>OR(L9="○",AF9="○",AG9="○",AH9="○",AI9="○",AJ9="○",AK9="○",AL9="○",AM9="○",AN9="○",AO9="○",AP9="○",AQ9="○",AR9="○",AS9="○",AU9="○",AV9&lt;&gt;"")</formula>
    </cfRule>
  </conditionalFormatting>
  <conditionalFormatting sqref="AU9">
    <cfRule type="expression" dxfId="87" priority="103">
      <formula>OR(L9="○",AF9="○",AG9="○",AH9="○",AI9="○",AJ9="○",AK9="○",AL9="○",AM9="○",AN9="○",AO9="○",AP9="○",AQ9="○",AR9="○",AS9="○",AT9="○",AV9&lt;&gt;"")</formula>
    </cfRule>
  </conditionalFormatting>
  <conditionalFormatting sqref="AV9">
    <cfRule type="expression" dxfId="86" priority="102">
      <formula>OR(L9="○",AF9="○",AG9="○",AH9="○",AI9="○",AJ9="○",AK9="○",AL9="○",AM9="○",AN9="○",AO9="○",AP9="○",AQ9="○",AR9="○",AS9="○",AT9="○",AU9="○")</formula>
    </cfRule>
  </conditionalFormatting>
  <conditionalFormatting sqref="AL9">
    <cfRule type="expression" dxfId="85" priority="101">
      <formula>OR(L9="○",AM9="○",AN9="○",AO9="○",AP9="○",AQ9="○",AR9="○",AS9="○",AT9="○",AU9="○",AV9&lt;&gt;"")</formula>
    </cfRule>
  </conditionalFormatting>
  <conditionalFormatting sqref="V9">
    <cfRule type="expression" dxfId="84" priority="100">
      <formula>OR($L$9="○",$S$9="○",$U$9&lt;&gt;"")</formula>
    </cfRule>
  </conditionalFormatting>
  <conditionalFormatting sqref="P10">
    <cfRule type="expression" dxfId="83" priority="87">
      <formula>OR(L10="○",Q10="○",S10="○")</formula>
    </cfRule>
    <cfRule type="expression" dxfId="82" priority="95">
      <formula>$O$10&lt;&gt;""</formula>
    </cfRule>
  </conditionalFormatting>
  <conditionalFormatting sqref="O10">
    <cfRule type="expression" dxfId="81" priority="94">
      <formula>OR(L10="○",P10="○",Q10="○",S10="○")</formula>
    </cfRule>
  </conditionalFormatting>
  <conditionalFormatting sqref="S10">
    <cfRule type="expression" dxfId="80" priority="93">
      <formula>OR(L10="○",M10="○",Q10="○")</formula>
    </cfRule>
  </conditionalFormatting>
  <conditionalFormatting sqref="Q10">
    <cfRule type="expression" dxfId="79" priority="92">
      <formula>OR(L10="○",M10="○",S10="○")</formula>
    </cfRule>
  </conditionalFormatting>
  <conditionalFormatting sqref="M10">
    <cfRule type="expression" dxfId="78" priority="91">
      <formula>OR(L10="○",Q10="○",S10="○")</formula>
    </cfRule>
  </conditionalFormatting>
  <conditionalFormatting sqref="L10">
    <cfRule type="expression" dxfId="77" priority="90">
      <formula>OR(M10="○",Q10="○",S10="○")</formula>
    </cfRule>
  </conditionalFormatting>
  <conditionalFormatting sqref="N10">
    <cfRule type="expression" dxfId="76" priority="89">
      <formula>OR(L10="○",Q10="○",S10="○")</formula>
    </cfRule>
  </conditionalFormatting>
  <conditionalFormatting sqref="R10">
    <cfRule type="expression" dxfId="75" priority="88">
      <formula>OR(L10="○",M10="○",S10="○")</formula>
    </cfRule>
  </conditionalFormatting>
  <conditionalFormatting sqref="T10">
    <cfRule type="expression" dxfId="74" priority="86">
      <formula>OR(L10="○",M10="○",Q10="○")</formula>
    </cfRule>
  </conditionalFormatting>
  <conditionalFormatting sqref="U10">
    <cfRule type="expression" priority="81">
      <formula>ROUNDDOWN(U10,2)</formula>
    </cfRule>
    <cfRule type="expression" dxfId="73" priority="82">
      <formula>L10="○"</formula>
    </cfRule>
    <cfRule type="expression" dxfId="72" priority="83">
      <formula>S10="○"</formula>
    </cfRule>
    <cfRule type="expression" dxfId="71" priority="84">
      <formula>V10="○"</formula>
    </cfRule>
  </conditionalFormatting>
  <conditionalFormatting sqref="Y10">
    <cfRule type="expression" dxfId="70" priority="80">
      <formula>OR(L10="○",M10="○",Q10="○",Z10="○",AA10="○",AB10="○",AD10="○")</formula>
    </cfRule>
  </conditionalFormatting>
  <conditionalFormatting sqref="AA10">
    <cfRule type="expression" dxfId="69" priority="78">
      <formula>OR(L10="○",M10="○",Q10="○",Y10="○",Z10="○",AB10="○",AD10="○")</formula>
    </cfRule>
  </conditionalFormatting>
  <conditionalFormatting sqref="AB10">
    <cfRule type="expression" dxfId="68" priority="77">
      <formula>OR(L10="○",M10="○",Q10="○",Y10="○",Z10="○",AA10="○",AD10="○")</formula>
    </cfRule>
  </conditionalFormatting>
  <conditionalFormatting sqref="AD10">
    <cfRule type="expression" dxfId="67" priority="76">
      <formula>OR(L10="○",M10="○",Q10="○",Y10="○",Z10="○",AA10="○",AB10="○")</formula>
    </cfRule>
  </conditionalFormatting>
  <conditionalFormatting sqref="AE10">
    <cfRule type="expression" dxfId="66" priority="75">
      <formula>OR(L10="○",M10="○",Q10="○",Y10="○",Z10="○",AA10="○",AB10="○")</formula>
    </cfRule>
  </conditionalFormatting>
  <conditionalFormatting sqref="AC10">
    <cfRule type="expression" dxfId="65" priority="74">
      <formula>OR(L10="○",M10="○",Q10="○",Y10="○",Z10="○",AA10="○",AD10="○")</formula>
    </cfRule>
  </conditionalFormatting>
  <conditionalFormatting sqref="AF10">
    <cfRule type="expression" dxfId="64" priority="73">
      <formula>OR(L10="○",AG10="○",AH10="○",AI10="○",AJ10="○",AK10="○",AM10="○",AN10="○",AO10="○",AP10="○",AQ10="○",AR10="○",AS10="○",AT10="○",AU10="○",AV10&lt;&gt;"")</formula>
    </cfRule>
  </conditionalFormatting>
  <conditionalFormatting sqref="AG10">
    <cfRule type="expression" dxfId="63" priority="72">
      <formula>OR(L10="○",AF10="○",AH10="○",AI10="○",AJ10="○",AK10="○",AM10="○",AN10="○",AO10="○",AP10="○",AQ10="○",AR10="○",AS10="○",AT10="○",AU10="○",AV10&lt;&gt;"")</formula>
    </cfRule>
  </conditionalFormatting>
  <conditionalFormatting sqref="AH10">
    <cfRule type="expression" dxfId="62" priority="71">
      <formula>OR(L10="○",AF10="○",AG10="○",AI10="○",AJ10="○",AK10="○",AM10="○",AN10="○",AO10="○",AP10="○",AQ10="○",AR10="○",AS10="○",AT10="○",AU10="○",AV10&lt;&gt;"")</formula>
    </cfRule>
  </conditionalFormatting>
  <conditionalFormatting sqref="AI10">
    <cfRule type="expression" dxfId="61" priority="70">
      <formula>OR(L10="○",AF10="○",AG10="○",AH10="○",AJ10="○",AK10="○",AM10="○",AN10="○",AO10="○",AP10="○",AQ10="○",AR10="○",AS10="○",AT10="○",AU10="○",AV10&lt;&gt;"")</formula>
    </cfRule>
  </conditionalFormatting>
  <conditionalFormatting sqref="AJ10">
    <cfRule type="expression" dxfId="60" priority="69">
      <formula>OR(L10="○",AF10="○",AG10="○",AH10="○",AI10="○",AK10="○",AM10="○",AN10="○",AO10="○",AP10="○",AQ10="○",AR10="○",AS10="○",AT10="○",AU10="○",AV10&lt;&gt;"")</formula>
    </cfRule>
  </conditionalFormatting>
  <conditionalFormatting sqref="AK10">
    <cfRule type="expression" dxfId="59" priority="68">
      <formula>OR(L10="○",AF10="○",AG10="○",AH10="○",AI10="○",AJ10="○",AM10="○",AN10="○",AO10="○",AP10="○",AQ10="○",AR10="○",AS10="○",AT10="○",AU10="○",AV10&lt;&gt;"")</formula>
    </cfRule>
  </conditionalFormatting>
  <conditionalFormatting sqref="AM10">
    <cfRule type="expression" dxfId="58" priority="67">
      <formula>OR(L10="○",AF10="○",AG10="○",AH10="○",AI10="○",AJ10="○",AK10="○",AL10="○",AN10="○",AO10="○",AP10="○",AQ10="○",AR10="○",AS10="○",AT10="○",AU10="○",AV10&lt;&gt;"")</formula>
    </cfRule>
  </conditionalFormatting>
  <conditionalFormatting sqref="AN10">
    <cfRule type="expression" dxfId="57" priority="66">
      <formula>OR(L10="○",AF10="○",AG10="○",AH10="○",AI10="○",AJ10="○",AK10="○",AL10="○",AM10="○",AO10="○",AP10="○",AQ10="○",AR10="○",AS10="○",AT10="○",AU10="○",AV10&lt;&gt;"")</formula>
    </cfRule>
  </conditionalFormatting>
  <conditionalFormatting sqref="AO10">
    <cfRule type="expression" dxfId="56" priority="65">
      <formula>OR(L10="○",AF10="○",AG10="○",AH10="○",AI10="○",AJ10="○",AK10="○",AL10="○",AM10="○",AN10="○",AP10="○",AQ10="○",AR10="○",AS10="○",AT10="○",AU10="○",AV10&lt;&gt;"")</formula>
    </cfRule>
  </conditionalFormatting>
  <conditionalFormatting sqref="AP10">
    <cfRule type="expression" dxfId="55" priority="64">
      <formula>OR(L10="○",AF10="○",AG10="○",AH10="○",AI10="○",AJ10="○",AK10="○",AL10="○",AM10="○",AN10="○",AO10="○",AQ10="○",AR10="○",AS10="○",AT10="○",AU10="○",AV10&lt;&gt;"")</formula>
    </cfRule>
  </conditionalFormatting>
  <conditionalFormatting sqref="AQ10">
    <cfRule type="expression" dxfId="54" priority="63">
      <formula>OR(L10="○",AF10="○",AG10="○",AH10="○",AI10="○",AJ10="○",AK10="○",AL10="○",AM10="○",AN10="○",AO10="○",AP10="○",AR10="○",AS10="○",AT10="○",AU10="○",AV10&lt;&gt;"")</formula>
    </cfRule>
  </conditionalFormatting>
  <conditionalFormatting sqref="AR10">
    <cfRule type="expression" dxfId="53" priority="62">
      <formula>OR(L10="○",AF10="○",AG10="○",AH10="○",AI10="○",AJ10="○",AK10="○",AL10="○",AM10="○",AN10="○",AO10="○",AP10="○",AQ10="○",AS10="○",AT10="○",AU10="○",AV10&lt;&gt;"")</formula>
    </cfRule>
  </conditionalFormatting>
  <conditionalFormatting sqref="AS10">
    <cfRule type="expression" dxfId="52" priority="61">
      <formula>OR(L10="○",AF10="○",AG10="○",AH10="○",AI10="○",AJ10="○",AK10="○",AL10="○",AM10="○",AN10="○",AO10="○",AP10="○",AQ10="○",AR10="○",AT10="○",AU10="○",AV10&lt;&gt;"")</formula>
    </cfRule>
  </conditionalFormatting>
  <conditionalFormatting sqref="AT10">
    <cfRule type="expression" dxfId="51" priority="60">
      <formula>OR(L10="○",AF10="○",AG10="○",AH10="○",AI10="○",AJ10="○",AK10="○",AL10="○",AM10="○",AN10="○",AO10="○",AP10="○",AQ10="○",AR10="○",AS10="○",AU10="○",AV10&lt;&gt;"")</formula>
    </cfRule>
  </conditionalFormatting>
  <conditionalFormatting sqref="AU10">
    <cfRule type="expression" dxfId="50" priority="59">
      <formula>OR(L10="○",AF10="○",AG10="○",AH10="○",AI10="○",AJ10="○",AK10="○",AL10="○",AM10="○",AN10="○",AO10="○",AP10="○",AQ10="○",AR10="○",AS10="○",AT10="○",AV10&lt;&gt;"")</formula>
    </cfRule>
  </conditionalFormatting>
  <conditionalFormatting sqref="AV10">
    <cfRule type="expression" dxfId="49" priority="58">
      <formula>OR(L10="○",AF10="○",AG10="○",AH10="○",AI10="○",AJ10="○",AK10="○",AL10="○",AM10="○",AN10="○",AO10="○",AP10="○",AQ10="○",AR10="○",AS10="○",AT10="○",AU10="○")</formula>
    </cfRule>
  </conditionalFormatting>
  <conditionalFormatting sqref="AL10">
    <cfRule type="expression" dxfId="48" priority="57">
      <formula>OR(L10="○",AM10="○",AN10="○",AO10="○",AP10="○",AQ10="○",AR10="○",AS10="○",AT10="○",AU10="○",AV10&lt;&gt;"")</formula>
    </cfRule>
  </conditionalFormatting>
  <conditionalFormatting sqref="V10">
    <cfRule type="expression" dxfId="47" priority="56">
      <formula>OR($L$10="○",$S$10="○",$U$10&lt;&gt;"")</formula>
    </cfRule>
  </conditionalFormatting>
  <conditionalFormatting sqref="J11">
    <cfRule type="expression" dxfId="46" priority="55">
      <formula>OR(K11="○")</formula>
    </cfRule>
  </conditionalFormatting>
  <conditionalFormatting sqref="I11">
    <cfRule type="expression" dxfId="45" priority="54">
      <formula>OR(K11="○")</formula>
    </cfRule>
  </conditionalFormatting>
  <conditionalFormatting sqref="H11">
    <cfRule type="expression" dxfId="44" priority="53">
      <formula>OR(K11="○")</formula>
    </cfRule>
  </conditionalFormatting>
  <conditionalFormatting sqref="K11">
    <cfRule type="expression" dxfId="43" priority="52">
      <formula>OR(H11="○",I11="○",J11="○")</formula>
    </cfRule>
  </conditionalFormatting>
  <conditionalFormatting sqref="P11">
    <cfRule type="expression" dxfId="42" priority="43">
      <formula>OR(L11="○",Q11="○",S11="○")</formula>
    </cfRule>
    <cfRule type="expression" dxfId="41" priority="51">
      <formula>$O$11&lt;&gt;""</formula>
    </cfRule>
  </conditionalFormatting>
  <conditionalFormatting sqref="O11">
    <cfRule type="expression" dxfId="40" priority="50">
      <formula>OR(L11="○",P11="○",Q11="○",S11="○")</formula>
    </cfRule>
  </conditionalFormatting>
  <conditionalFormatting sqref="S11">
    <cfRule type="expression" dxfId="39" priority="49">
      <formula>OR(L11="○",M11="○",Q11="○")</formula>
    </cfRule>
  </conditionalFormatting>
  <conditionalFormatting sqref="Q11">
    <cfRule type="expression" dxfId="38" priority="48">
      <formula>OR(L11="○",M11="○",S11="○")</formula>
    </cfRule>
  </conditionalFormatting>
  <conditionalFormatting sqref="M11">
    <cfRule type="expression" dxfId="37" priority="47">
      <formula>OR(L11="○",Q11="○",S11="○")</formula>
    </cfRule>
  </conditionalFormatting>
  <conditionalFormatting sqref="L11">
    <cfRule type="expression" dxfId="36" priority="46">
      <formula>OR(M11="○",Q11="○",S11="○")</formula>
    </cfRule>
  </conditionalFormatting>
  <conditionalFormatting sqref="N11">
    <cfRule type="expression" dxfId="35" priority="45">
      <formula>OR(L11="○",Q11="○",S11="○")</formula>
    </cfRule>
  </conditionalFormatting>
  <conditionalFormatting sqref="R11">
    <cfRule type="expression" dxfId="34" priority="44">
      <formula>OR(L11="○",M11="○",S11="○")</formula>
    </cfRule>
  </conditionalFormatting>
  <conditionalFormatting sqref="T11">
    <cfRule type="expression" dxfId="33" priority="42">
      <formula>OR(L11="○",M11="○",Q11="○")</formula>
    </cfRule>
  </conditionalFormatting>
  <conditionalFormatting sqref="U11">
    <cfRule type="expression" priority="37">
      <formula>ROUNDDOWN(U11,2)</formula>
    </cfRule>
    <cfRule type="expression" dxfId="32" priority="38">
      <formula>L11="○"</formula>
    </cfRule>
    <cfRule type="expression" dxfId="31" priority="39">
      <formula>S11="○"</formula>
    </cfRule>
    <cfRule type="expression" dxfId="30" priority="40">
      <formula>V11="○"</formula>
    </cfRule>
  </conditionalFormatting>
  <conditionalFormatting sqref="Y11">
    <cfRule type="expression" dxfId="29" priority="36">
      <formula>OR(L11="○",M11="○",Q11="○",Z11="○",AA11="○",AB11="○",AD11="○")</formula>
    </cfRule>
  </conditionalFormatting>
  <conditionalFormatting sqref="Z11">
    <cfRule type="expression" dxfId="28" priority="35">
      <formula>OR(L11="○",M11="○",Q11="○",Y11="○",AA11="○",AB11="○",AD11="○")</formula>
    </cfRule>
  </conditionalFormatting>
  <conditionalFormatting sqref="AA11">
    <cfRule type="expression" dxfId="27" priority="34">
      <formula>OR(L11="○",M11="○",Q11="○",Y11="○",Z11="○",AB11="○",AD11="○")</formula>
    </cfRule>
  </conditionalFormatting>
  <conditionalFormatting sqref="AB11">
    <cfRule type="expression" dxfId="26" priority="33">
      <formula>OR(L11="○",M11="○",Q11="○",Y11="○",Z11="○",AA11="○",AD11="○")</formula>
    </cfRule>
  </conditionalFormatting>
  <conditionalFormatting sqref="AD11">
    <cfRule type="expression" dxfId="25" priority="32">
      <formula>OR(L11="○",M11="○",Q11="○",Y11="○",Z11="○",AA11="○",AB11="○")</formula>
    </cfRule>
  </conditionalFormatting>
  <conditionalFormatting sqref="AE11">
    <cfRule type="expression" dxfId="24" priority="31">
      <formula>OR(L11="○",M11="○",Q11="○",Y11="○",Z11="○",AA11="○",AB11="○")</formula>
    </cfRule>
  </conditionalFormatting>
  <conditionalFormatting sqref="AC11">
    <cfRule type="expression" dxfId="23" priority="30">
      <formula>OR(L11="○",M11="○",Q11="○",Y11="○",Z11="○",AA11="○",AD11="○")</formula>
    </cfRule>
  </conditionalFormatting>
  <conditionalFormatting sqref="AF11">
    <cfRule type="expression" dxfId="22" priority="29">
      <formula>OR(L11="○",AG11="○",AH11="○",AI11="○",AJ11="○",AK11="○",AM11="○",AN11="○",AO11="○",AP11="○",AQ11="○",AR11="○",AS11="○",AT11="○",AU11="○",AV11&lt;&gt;"")</formula>
    </cfRule>
  </conditionalFormatting>
  <conditionalFormatting sqref="AG11">
    <cfRule type="expression" dxfId="21" priority="28">
      <formula>OR(L11="○",AF11="○",AH11="○",AI11="○",AJ11="○",AK11="○",AM11="○",AN11="○",AO11="○",AP11="○",AQ11="○",AR11="○",AS11="○",AT11="○",AU11="○",AV11&lt;&gt;"")</formula>
    </cfRule>
  </conditionalFormatting>
  <conditionalFormatting sqref="AH11">
    <cfRule type="expression" dxfId="20" priority="27">
      <formula>OR(L11="○",AF11="○",AG11="○",AI11="○",AJ11="○",AK11="○",AM11="○",AN11="○",AO11="○",AP11="○",AQ11="○",AR11="○",AS11="○",AT11="○",AU11="○",AV11&lt;&gt;"")</formula>
    </cfRule>
  </conditionalFormatting>
  <conditionalFormatting sqref="AI11">
    <cfRule type="expression" dxfId="19" priority="26">
      <formula>OR(L11="○",AF11="○",AG11="○",AH11="○",AJ11="○",AK11="○",AM11="○",AN11="○",AO11="○",AP11="○",AQ11="○",AR11="○",AS11="○",AT11="○",AU11="○",AV11&lt;&gt;"")</formula>
    </cfRule>
  </conditionalFormatting>
  <conditionalFormatting sqref="AJ11">
    <cfRule type="expression" dxfId="18" priority="25">
      <formula>OR(L11="○",AF11="○",AG11="○",AH11="○",AI11="○",AK11="○",AM11="○",AN11="○",AO11="○",AP11="○",AQ11="○",AR11="○",AS11="○",AT11="○",AU11="○",AV11&lt;&gt;"")</formula>
    </cfRule>
  </conditionalFormatting>
  <conditionalFormatting sqref="AK11">
    <cfRule type="expression" dxfId="17" priority="24">
      <formula>OR(L11="○",AF11="○",AG11="○",AH11="○",AI11="○",AJ11="○",AM11="○",AN11="○",AO11="○",AP11="○",AQ11="○",AR11="○",AS11="○",AT11="○",AU11="○",AV11&lt;&gt;"")</formula>
    </cfRule>
  </conditionalFormatting>
  <conditionalFormatting sqref="AM11">
    <cfRule type="expression" dxfId="16" priority="23">
      <formula>OR(L11="○",AF11="○",AG11="○",AH11="○",AI11="○",AJ11="○",AK11="○",AL11="○",AN11="○",AO11="○",AP11="○",AQ11="○",AR11="○",AS11="○",AT11="○",AU11="○",AV11&lt;&gt;"")</formula>
    </cfRule>
  </conditionalFormatting>
  <conditionalFormatting sqref="AN11">
    <cfRule type="expression" dxfId="15" priority="22">
      <formula>OR(L11="○",AF11="○",AG11="○",AH11="○",AI11="○",AJ11="○",AK11="○",AL11="○",AM11="○",AO11="○",AP11="○",AQ11="○",AR11="○",AS11="○",AT11="○",AU11="○",AV11&lt;&gt;"")</formula>
    </cfRule>
  </conditionalFormatting>
  <conditionalFormatting sqref="AO11">
    <cfRule type="expression" dxfId="14" priority="21">
      <formula>OR(L11="○",AF11="○",AG11="○",AH11="○",AI11="○",AJ11="○",AK11="○",AL11="○",AM11="○",AN11="○",AP11="○",AQ11="○",AR11="○",AS11="○",AT11="○",AU11="○",AV11&lt;&gt;"")</formula>
    </cfRule>
  </conditionalFormatting>
  <conditionalFormatting sqref="AP11">
    <cfRule type="expression" dxfId="13" priority="20">
      <formula>OR(L11="○",AF11="○",AG11="○",AH11="○",AI11="○",AJ11="○",AK11="○",AL11="○",AM11="○",AN11="○",AO11="○",AQ11="○",AR11="○",AS11="○",AT11="○",AU11="○",AV11&lt;&gt;"")</formula>
    </cfRule>
  </conditionalFormatting>
  <conditionalFormatting sqref="AQ11">
    <cfRule type="expression" dxfId="12" priority="19">
      <formula>OR(L11="○",AF11="○",AG11="○",AH11="○",AI11="○",AJ11="○",AK11="○",AL11="○",AM11="○",AN11="○",AO11="○",AP11="○",AR11="○",AS11="○",AT11="○",AU11="○",AV11&lt;&gt;"")</formula>
    </cfRule>
  </conditionalFormatting>
  <conditionalFormatting sqref="AR11">
    <cfRule type="expression" dxfId="11" priority="18">
      <formula>OR(L11="○",AF11="○",AG11="○",AH11="○",AI11="○",AJ11="○",AK11="○",AL11="○",AM11="○",AN11="○",AO11="○",AP11="○",AQ11="○",AS11="○",AT11="○",AU11="○",AV11&lt;&gt;"")</formula>
    </cfRule>
  </conditionalFormatting>
  <conditionalFormatting sqref="AS11">
    <cfRule type="expression" dxfId="10" priority="17">
      <formula>OR(L11="○",AF11="○",AG11="○",AH11="○",AI11="○",AJ11="○",AK11="○",AL11="○",AM11="○",AN11="○",AO11="○",AP11="○",AQ11="○",AR11="○",AT11="○",AU11="○",AV11&lt;&gt;"")</formula>
    </cfRule>
  </conditionalFormatting>
  <conditionalFormatting sqref="AT11">
    <cfRule type="expression" dxfId="9" priority="16">
      <formula>OR(L11="○",AF11="○",AG11="○",AH11="○",AI11="○",AJ11="○",AK11="○",AL11="○",AM11="○",AN11="○",AO11="○",AP11="○",AQ11="○",AR11="○",AS11="○",AU11="○",AV11&lt;&gt;"")</formula>
    </cfRule>
  </conditionalFormatting>
  <conditionalFormatting sqref="AU11">
    <cfRule type="expression" dxfId="8" priority="15">
      <formula>OR(L11="○",AF11="○",AG11="○",AH11="○",AI11="○",AJ11="○",AK11="○",AL11="○",AM11="○",AN11="○",AO11="○",AP11="○",AQ11="○",AR11="○",AS11="○",AT11="○",AV11&lt;&gt;"")</formula>
    </cfRule>
  </conditionalFormatting>
  <conditionalFormatting sqref="AV11">
    <cfRule type="expression" dxfId="7" priority="14">
      <formula>OR(L11="○",AF11="○",AG11="○",AH11="○",AI11="○",AJ11="○",AK11="○",AL11="○",AM11="○",AN11="○",AO11="○",AP11="○",AQ11="○",AR11="○",AS11="○",AT11="○",AU11="○")</formula>
    </cfRule>
  </conditionalFormatting>
  <conditionalFormatting sqref="AL11">
    <cfRule type="expression" dxfId="6" priority="13">
      <formula>OR(L11="○",AM11="○",AN11="○",AO11="○",AP11="○",AQ11="○",AR11="○",AS11="○",AT11="○",AU11="○",AV11&lt;&gt;"")</formula>
    </cfRule>
  </conditionalFormatting>
  <conditionalFormatting sqref="V11">
    <cfRule type="expression" dxfId="5" priority="12">
      <formula>OR($L$11="○",$S$11="○",$U$11&lt;&gt;"")</formula>
    </cfRule>
  </conditionalFormatting>
  <conditionalFormatting sqref="Z10">
    <cfRule type="expression" dxfId="4" priority="10">
      <formula>OR(L10="○",M10="○",Q10="○",Y10="○",AA10="○",AB10="○",AD10="○")</formula>
    </cfRule>
  </conditionalFormatting>
  <conditionalFormatting sqref="J10">
    <cfRule type="expression" dxfId="3" priority="5">
      <formula>OR(K10="○")</formula>
    </cfRule>
  </conditionalFormatting>
  <conditionalFormatting sqref="I10">
    <cfRule type="expression" dxfId="2" priority="4">
      <formula>OR(K10="○")</formula>
    </cfRule>
  </conditionalFormatting>
  <conditionalFormatting sqref="H10">
    <cfRule type="expression" dxfId="1" priority="3">
      <formula>OR(K10="○")</formula>
    </cfRule>
  </conditionalFormatting>
  <conditionalFormatting sqref="K10">
    <cfRule type="expression" dxfId="0" priority="2">
      <formula>OR(H10="○",I10="○",J10="○")</formula>
    </cfRule>
  </conditionalFormatting>
  <conditionalFormatting sqref="X9:X11">
    <cfRule type="expression" priority="1">
      <formula>IF(OR(U9&lt;0.3,U9=""),"","○")</formula>
    </cfRule>
  </conditionalFormatting>
  <dataValidations count="10">
    <dataValidation type="whole" allowBlank="1" showInputMessage="1" showErrorMessage="1" error="医療法の許可病床数を数字で記入してください。" sqref="G8:G11">
      <formula1>1</formula1>
      <formula2>1700</formula2>
    </dataValidation>
    <dataValidation type="list" allowBlank="1" showInputMessage="1" showErrorMessage="1" error="リストから耐震工事終了(予定)年度を選択して下さい。" sqref="AL8:AL11">
      <formula1>"令和元年度,令和2年度,令和3年度,令和4年度,令和5年度,令和6年度,令和7年度,令和8年度,令和9年度,令和10年度,令和11年度,令和12年度以降"</formula1>
    </dataValidation>
    <dataValidation type="custom" allowBlank="1" showInputMessage="1" showErrorMessage="1" error="数字のみ記入できます。Is値がいくつか不明の場合はＶ列へ○を表示してください。" sqref="U8:U11">
      <formula1>ISNUMBER(U8)</formula1>
    </dataValidation>
    <dataValidation type="list" allowBlank="1" showInputMessage="1" showErrorMessage="1" error="リストから○のみ選択できます。" sqref="V8:V11">
      <formula1>"○"</formula1>
    </dataValidation>
    <dataValidation type="custom" allowBlank="1" showInputMessage="1" showErrorMessage="1" error="数字のみ記入できます。" sqref="T8:T11">
      <formula1>ISNUMBER(T8)</formula1>
    </dataValidation>
    <dataValidation type="custom" allowBlank="1" showInputMessage="1" showErrorMessage="1" error="数字のみ入力できます。_x000a_" sqref="R8:R11">
      <formula1>ISNUMBER(R8)</formula1>
    </dataValidation>
    <dataValidation type="custom" allowBlank="1" showInputMessage="1" showErrorMessage="1" error="数字を記入してください。建物の延床面積が不明の場合、Ｐ列に○を表示してください。" sqref="O8:O11">
      <formula1>ISNUMBER(O8)</formula1>
    </dataValidation>
    <dataValidation type="list" allowBlank="1" showInputMessage="1" showErrorMessage="1" error="リストから○印のみ選択できます。" sqref="P8:Q11 S8:S11 H8:M11 Y8:AB11 AD8:AD11 AF8:AK11 AM8:AU11">
      <formula1>"○"</formula1>
    </dataValidation>
    <dataValidation type="list" allowBlank="1" showInputMessage="1" showErrorMessage="1" error="リストから選択して下さい。" sqref="C8:C11">
      <formula1>"国立(独立行政法人・国立大学法人を含む),公立(地方独立行政法人を含む),公的(日赤、済生会、厚生連、北社協),民間その他"</formula1>
    </dataValidation>
    <dataValidation allowBlank="1" showInputMessage="1" showErrorMessage="1" error="○のみ入力できます。" sqref="W8:W11"/>
  </dataValidations>
  <printOptions horizontalCentered="1"/>
  <pageMargins left="0.19685039370078741" right="0.19685039370078741" top="0.39370078740157483" bottom="0.19685039370078741" header="0.51181102362204722" footer="0.51181102362204722"/>
  <pageSetup paperSize="8" scale="37" orientation="landscape" cellComments="asDisplayed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B503E16-FE39-4692-AF35-8C4756088A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18153-28A0-403D-B932-503DD058FDB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ee4932b7-5ece-4e76-8822-8a164d812492"/>
    <ds:schemaRef ds:uri="8B97BE19-CDDD-400E-817A-CFDD13F7EC1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10BEE4-1856-4275-92A7-9B3625007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記載例</vt:lpstr>
      <vt:lpstr>記載例!Print_Area</vt:lpstr>
      <vt:lpstr>記載例!Print_Titles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236.佐藤　耶舞羽</cp:lastModifiedBy>
  <cp:lastPrinted>2019-10-02T05:02:56Z</cp:lastPrinted>
  <dcterms:created xsi:type="dcterms:W3CDTF">2008-05-23T08:26:00Z</dcterms:created>
  <dcterms:modified xsi:type="dcterms:W3CDTF">2019-10-21T08:36:05Z</dcterms:modified>
</cp:coreProperties>
</file>