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2医務係\352m庶務\02照会・回答\02【1年】各種照会回答（医務・警察以外の照会）\2019\20191011 病院の耐震改修の状況の調査について（依頼）\06 ホームページ掲載\掲載ファイル\"/>
    </mc:Choice>
  </mc:AlternateContent>
  <bookViews>
    <workbookView xWindow="0" yWindow="0" windowWidth="28800" windowHeight="12240"/>
  </bookViews>
  <sheets>
    <sheet name="調査票" sheetId="3" r:id="rId1"/>
  </sheets>
  <definedNames>
    <definedName name="_xlnm._FilterDatabase" localSheetId="0" hidden="1">調査票!$L$5:$AE$14</definedName>
    <definedName name="_xlnm.Print_Area" localSheetId="0">調査票!$A$1:$AV$13</definedName>
    <definedName name="_xlnm.Print_Titles" localSheetId="0">調査票!$2:$5</definedName>
  </definedNames>
  <calcPr calcId="162913"/>
</workbook>
</file>

<file path=xl/calcChain.xml><?xml version="1.0" encoding="utf-8"?>
<calcChain xmlns="http://schemas.openxmlformats.org/spreadsheetml/2006/main">
  <c r="W8" i="3" l="1"/>
  <c r="AX8" i="3" l="1"/>
  <c r="X8" i="3" l="1"/>
  <c r="H19" i="3"/>
  <c r="AP19" i="3"/>
  <c r="J19" i="3"/>
  <c r="W19" i="3"/>
  <c r="AO19" i="3"/>
  <c r="AQ19" i="3"/>
  <c r="AS19" i="3"/>
  <c r="AJ19" i="3"/>
  <c r="X19" i="3"/>
  <c r="AG19" i="3"/>
  <c r="V19" i="3"/>
  <c r="AM19" i="3"/>
  <c r="AF19" i="3"/>
  <c r="AH19" i="3"/>
  <c r="S19" i="3"/>
  <c r="Z19" i="3"/>
  <c r="U19" i="3"/>
  <c r="K19" i="3"/>
  <c r="L19" i="3"/>
  <c r="D19" i="3"/>
  <c r="Q19" i="3"/>
  <c r="AI19" i="3"/>
  <c r="AV19" i="3"/>
  <c r="AL19" i="3"/>
  <c r="AA19" i="3"/>
  <c r="AN19" i="3"/>
  <c r="AD19" i="3"/>
  <c r="AU19" i="3"/>
  <c r="Y19" i="3"/>
  <c r="AT19" i="3"/>
  <c r="AB19" i="3"/>
  <c r="M19" i="3"/>
  <c r="I19" i="3"/>
  <c r="AR19" i="3"/>
  <c r="AK19" i="3"/>
  <c r="AF20" i="3" l="1"/>
  <c r="U20" i="3"/>
  <c r="AX19" i="3"/>
  <c r="Y21" i="3" l="1"/>
  <c r="L20" i="3"/>
  <c r="AL21" i="3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E6" authorId="0" shapeId="0">
      <text>
        <r>
          <rPr>
            <sz val="12"/>
            <color indexed="81"/>
            <rFont val="MS P ゴシック"/>
            <family val="3"/>
            <charset val="128"/>
          </rPr>
          <t>記載例）
法令上耐震診断が義務付けられていない建物であるため。</t>
        </r>
      </text>
    </comment>
    <comment ref="AV6" authorId="0" shapeId="0">
      <text>
        <r>
          <rPr>
            <sz val="12"/>
            <color indexed="81"/>
            <rFont val="ＭＳ Ｐゴシック"/>
            <family val="3"/>
            <charset val="128"/>
          </rPr>
          <t>記載例）
賃貸物件であるため。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<sst xmlns="http://schemas.openxmlformats.org/spreadsheetml/2006/main" count="86" uniqueCount="74">
  <si>
    <t>都道府県</t>
    <rPh sb="0" eb="4">
      <t>トドウフケン</t>
    </rPh>
    <phoneticPr fontId="2"/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</si>
  <si>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</si>
  <si>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>救命救急センタ｜</t>
    <rPh sb="0" eb="2">
      <t>キュウメイ</t>
    </rPh>
    <rPh sb="2" eb="4">
      <t>キュウキュウ</t>
    </rPh>
    <phoneticPr fontId="2"/>
  </si>
  <si>
    <t>番号</t>
    <rPh sb="0" eb="2">
      <t>バンゴウ</t>
    </rPh>
    <phoneticPr fontId="2"/>
  </si>
  <si>
    <t>二次救急医療機関</t>
    <rPh sb="0" eb="2">
      <t>ニジ</t>
    </rPh>
    <rPh sb="2" eb="4">
      <t>キュウキュウ</t>
    </rPh>
    <rPh sb="4" eb="6">
      <t>イリョウ</t>
    </rPh>
    <rPh sb="6" eb="8">
      <t>キカン</t>
    </rPh>
    <phoneticPr fontId="2"/>
  </si>
  <si>
    <t>A すべての建物に耐震性がある</t>
    <rPh sb="6" eb="8">
      <t>タテモノ</t>
    </rPh>
    <rPh sb="9" eb="12">
      <t>タイシンセイ</t>
    </rPh>
    <phoneticPr fontId="2"/>
  </si>
  <si>
    <t>耐震性がない建物の使途を記載して下さい（自由記載）</t>
    <rPh sb="0" eb="3">
      <t>タイシンセイ</t>
    </rPh>
    <rPh sb="6" eb="8">
      <t>タテモノ</t>
    </rPh>
    <rPh sb="9" eb="11">
      <t>シト</t>
    </rPh>
    <rPh sb="12" eb="14">
      <t>キサイ</t>
    </rPh>
    <rPh sb="16" eb="17">
      <t>クダ</t>
    </rPh>
    <rPh sb="20" eb="22">
      <t>ジユウ</t>
    </rPh>
    <rPh sb="22" eb="24">
      <t>キサイ</t>
    </rPh>
    <phoneticPr fontId="2"/>
  </si>
  <si>
    <t>D 耐震診断を実施していない（耐震性が不明）</t>
    <rPh sb="2" eb="4">
      <t>タイシン</t>
    </rPh>
    <rPh sb="4" eb="6">
      <t>シンダン</t>
    </rPh>
    <rPh sb="7" eb="9">
      <t>ジッシ</t>
    </rPh>
    <rPh sb="15" eb="18">
      <t>タイシンセイ</t>
    </rPh>
    <rPh sb="19" eb="21">
      <t>フメイ</t>
    </rPh>
    <phoneticPr fontId="2"/>
  </si>
  <si>
    <t>A 耐震診断を実施する予定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</si>
  <si>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（その理由）</t>
    <rPh sb="3" eb="5">
      <t>リユウ</t>
    </rPh>
    <phoneticPr fontId="2"/>
  </si>
  <si>
    <t>設置主体</t>
    <rPh sb="0" eb="2">
      <t>セッチ</t>
    </rPh>
    <rPh sb="2" eb="4">
      <t>シュタイ</t>
    </rPh>
    <phoneticPr fontId="2"/>
  </si>
  <si>
    <t>自己資金がないため</t>
    <rPh sb="0" eb="2">
      <t>ジコ</t>
    </rPh>
    <rPh sb="2" eb="4">
      <t>シキン</t>
    </rPh>
    <phoneticPr fontId="2"/>
  </si>
  <si>
    <t>二次医療圏</t>
    <rPh sb="0" eb="2">
      <t>ニジ</t>
    </rPh>
    <rPh sb="2" eb="5">
      <t>イリョウケン</t>
    </rPh>
    <phoneticPr fontId="2"/>
  </si>
  <si>
    <t>　　　　　　　５）Ｑ２は、耐震診断の結果、未耐震の建物に係る構造耐震指標（Is値）を小数点以下第2位まで記載して下さい。</t>
    <rPh sb="13" eb="15">
      <t>タイシン</t>
    </rPh>
    <rPh sb="15" eb="17">
      <t>シンダン</t>
    </rPh>
    <rPh sb="18" eb="20">
      <t>ケッカ</t>
    </rPh>
    <rPh sb="21" eb="22">
      <t>ミ</t>
    </rPh>
    <rPh sb="22" eb="24">
      <t>タイシン</t>
    </rPh>
    <rPh sb="25" eb="27">
      <t>タテモノ</t>
    </rPh>
    <rPh sb="28" eb="29">
      <t>カカ</t>
    </rPh>
    <rPh sb="30" eb="32">
      <t>コウゾウ</t>
    </rPh>
    <rPh sb="32" eb="34">
      <t>タイシン</t>
    </rPh>
    <rPh sb="34" eb="36">
      <t>シヒョウ</t>
    </rPh>
    <rPh sb="39" eb="40">
      <t>アタイ</t>
    </rPh>
    <rPh sb="42" eb="45">
      <t>ショウスウテン</t>
    </rPh>
    <rPh sb="45" eb="47">
      <t>イカ</t>
    </rPh>
    <rPh sb="47" eb="48">
      <t>ダイ</t>
    </rPh>
    <rPh sb="49" eb="50">
      <t>イ</t>
    </rPh>
    <rPh sb="52" eb="54">
      <t>キサイ</t>
    </rPh>
    <rPh sb="56" eb="57">
      <t>クダ</t>
    </rPh>
    <phoneticPr fontId="2"/>
  </si>
  <si>
    <t>医療法許可病床数</t>
    <rPh sb="0" eb="3">
      <t>イリョウホウ</t>
    </rPh>
    <rPh sb="3" eb="5">
      <t>キョカ</t>
    </rPh>
    <rPh sb="5" eb="8">
      <t>ビョウショウスウ</t>
    </rPh>
    <phoneticPr fontId="2"/>
  </si>
  <si>
    <t>病院機能</t>
    <rPh sb="0" eb="2">
      <t>ビョウイン</t>
    </rPh>
    <rPh sb="2" eb="4">
      <t>キノウ</t>
    </rPh>
    <phoneticPr fontId="2"/>
  </si>
  <si>
    <t>左記以外</t>
    <rPh sb="0" eb="2">
      <t>サキ</t>
    </rPh>
    <rPh sb="2" eb="4">
      <t>イガイ</t>
    </rPh>
    <phoneticPr fontId="2"/>
  </si>
  <si>
    <t>B 耐震診断を実施する予定はあるが時期未定</t>
    <rPh sb="2" eb="4">
      <t>タイシン</t>
    </rPh>
    <rPh sb="4" eb="6">
      <t>シンダン</t>
    </rPh>
    <rPh sb="7" eb="9">
      <t>ジッシ</t>
    </rPh>
    <rPh sb="11" eb="13">
      <t>ヨテイ</t>
    </rPh>
    <rPh sb="17" eb="19">
      <t>ジキ</t>
    </rPh>
    <rPh sb="19" eb="21">
      <t>ミテイ</t>
    </rPh>
    <phoneticPr fontId="2"/>
  </si>
  <si>
    <t>C 耐震診断を実施する予定はない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</si>
  <si>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現在、耐震工事を実施中</t>
    <rPh sb="0" eb="2">
      <t>ゲンザイ</t>
    </rPh>
    <rPh sb="3" eb="5">
      <t>タイシン</t>
    </rPh>
    <rPh sb="5" eb="7">
      <t>コウジ</t>
    </rPh>
    <rPh sb="8" eb="11">
      <t>ジッシチュウ</t>
    </rPh>
    <phoneticPr fontId="2"/>
  </si>
  <si>
    <t>B 耐震工事終了年度</t>
    <rPh sb="2" eb="4">
      <t>タイシン</t>
    </rPh>
    <rPh sb="4" eb="6">
      <t>コウジ</t>
    </rPh>
    <rPh sb="6" eb="8">
      <t>シュウリョウ</t>
    </rPh>
    <rPh sb="8" eb="10">
      <t>ネンド</t>
    </rPh>
    <phoneticPr fontId="2"/>
  </si>
  <si>
    <t>　　　　　　　２）病院機能欄は病院が該当するものに「○」を記載して下さい。</t>
    <rPh sb="9" eb="11">
      <t>ビョウイン</t>
    </rPh>
    <rPh sb="11" eb="13">
      <t>キノウ</t>
    </rPh>
    <rPh sb="13" eb="14">
      <t>ラン</t>
    </rPh>
    <rPh sb="15" eb="17">
      <t>ビョウイン</t>
    </rPh>
    <rPh sb="18" eb="20">
      <t>ガイトウ</t>
    </rPh>
    <rPh sb="29" eb="31">
      <t>キサイ</t>
    </rPh>
    <rPh sb="33" eb="34">
      <t>クダ</t>
    </rPh>
    <phoneticPr fontId="2"/>
  </si>
  <si>
    <t>　　　　　　　４）Ｑ１、Ｑ３、Ｑ４は該当するものに「○」を記載して下さい。（どれか一つに「○」を記載）</t>
    <rPh sb="18" eb="20">
      <t>ガイトウ</t>
    </rPh>
    <rPh sb="29" eb="31">
      <t>キサイ</t>
    </rPh>
    <rPh sb="33" eb="34">
      <t>クダ</t>
    </rPh>
    <rPh sb="41" eb="42">
      <t>ヒト</t>
    </rPh>
    <rPh sb="48" eb="50">
      <t>キサイ</t>
    </rPh>
    <phoneticPr fontId="2"/>
  </si>
  <si>
    <t>　　　　　　　３）設置主体は、「国立（独立行政法人・国立大学法人含む）」、「公立（地方独立行政法人含む）」、「公的（日赤、済生会、厚生連、北社協）」、「民間その他」のうち、該当するものを記載して下さい。</t>
    <rPh sb="9" eb="11">
      <t>セッチ</t>
    </rPh>
    <rPh sb="11" eb="13">
      <t>シュタイ</t>
    </rPh>
    <rPh sb="16" eb="18">
      <t>コクリツ</t>
    </rPh>
    <rPh sb="19" eb="21">
      <t>ドクリツ</t>
    </rPh>
    <rPh sb="21" eb="23">
      <t>ギョウセイ</t>
    </rPh>
    <rPh sb="23" eb="25">
      <t>ホウジン</t>
    </rPh>
    <rPh sb="26" eb="28">
      <t>コクリツ</t>
    </rPh>
    <rPh sb="28" eb="30">
      <t>ダイガク</t>
    </rPh>
    <rPh sb="30" eb="32">
      <t>ホウジン</t>
    </rPh>
    <rPh sb="32" eb="33">
      <t>フク</t>
    </rPh>
    <rPh sb="38" eb="40">
      <t>コウリツ</t>
    </rPh>
    <rPh sb="41" eb="43">
      <t>チホウ</t>
    </rPh>
    <rPh sb="43" eb="45">
      <t>ドクリツ</t>
    </rPh>
    <rPh sb="45" eb="47">
      <t>ギョウセイ</t>
    </rPh>
    <rPh sb="47" eb="49">
      <t>ホウジン</t>
    </rPh>
    <rPh sb="49" eb="50">
      <t>フク</t>
    </rPh>
    <rPh sb="55" eb="57">
      <t>コウテキ</t>
    </rPh>
    <rPh sb="58" eb="60">
      <t>ニッセキ</t>
    </rPh>
    <rPh sb="61" eb="64">
      <t>サイセイカイ</t>
    </rPh>
    <rPh sb="65" eb="68">
      <t>コウセイレン</t>
    </rPh>
    <rPh sb="69" eb="70">
      <t>キタ</t>
    </rPh>
    <rPh sb="70" eb="72">
      <t>シャキョウ</t>
    </rPh>
    <rPh sb="76" eb="78">
      <t>ミンカン</t>
    </rPh>
    <rPh sb="80" eb="81">
      <t>タ</t>
    </rPh>
    <rPh sb="86" eb="88">
      <t>ガイトウ</t>
    </rPh>
    <rPh sb="93" eb="95">
      <t>キサイ</t>
    </rPh>
    <rPh sb="97" eb="98">
      <t>クダ</t>
    </rPh>
    <phoneticPr fontId="2"/>
  </si>
  <si>
    <t>Ｑ１</t>
    <phoneticPr fontId="2"/>
  </si>
  <si>
    <t>Ｑ２</t>
    <phoneticPr fontId="2"/>
  </si>
  <si>
    <t>Ｑ３</t>
    <phoneticPr fontId="2"/>
  </si>
  <si>
    <t>Ａ</t>
    <phoneticPr fontId="2"/>
  </si>
  <si>
    <t>Ｂ</t>
    <phoneticPr fontId="2"/>
  </si>
  <si>
    <t>災害拠点病院及び救命救急センター</t>
    <rPh sb="0" eb="2">
      <t>サイガイ</t>
    </rPh>
    <rPh sb="2" eb="4">
      <t>キョテン</t>
    </rPh>
    <rPh sb="4" eb="6">
      <t>ビョウイン</t>
    </rPh>
    <rPh sb="6" eb="7">
      <t>オヨ</t>
    </rPh>
    <rPh sb="8" eb="10">
      <t>キュウメイ</t>
    </rPh>
    <rPh sb="10" eb="12">
      <t>キュウキュウ</t>
    </rPh>
    <phoneticPr fontId="2"/>
  </si>
  <si>
    <t>C</t>
    <phoneticPr fontId="2"/>
  </si>
  <si>
    <t>D</t>
    <phoneticPr fontId="2"/>
  </si>
  <si>
    <t>B</t>
    <phoneticPr fontId="2"/>
  </si>
  <si>
    <t>病院数</t>
    <rPh sb="0" eb="3">
      <t>ビョウインスウ</t>
    </rPh>
    <phoneticPr fontId="2"/>
  </si>
  <si>
    <t>Ｑ４</t>
    <phoneticPr fontId="2"/>
  </si>
  <si>
    <t>A 耐震工事を実施中、又は、実施する予定</t>
    <rPh sb="2" eb="4">
      <t>タイシン</t>
    </rPh>
    <rPh sb="4" eb="6">
      <t>コウジ</t>
    </rPh>
    <rPh sb="7" eb="9">
      <t>ジッシ</t>
    </rPh>
    <rPh sb="9" eb="10">
      <t>チュウ</t>
    </rPh>
    <rPh sb="11" eb="12">
      <t>マタ</t>
    </rPh>
    <rPh sb="14" eb="16">
      <t>ジッシ</t>
    </rPh>
    <rPh sb="18" eb="20">
      <t>ヨテイ</t>
    </rPh>
    <phoneticPr fontId="2"/>
  </si>
  <si>
    <t>B 耐震診断を実施した結果、一部の建物に耐震性がない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4" eb="16">
      <t>イチブ</t>
    </rPh>
    <rPh sb="17" eb="19">
      <t>タテモノ</t>
    </rPh>
    <rPh sb="20" eb="23">
      <t>タイシンセイ</t>
    </rPh>
    <phoneticPr fontId="2"/>
  </si>
  <si>
    <t>C 耐震診断を実施した結果、すべての建物に耐震性がない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8" eb="20">
      <t>タテモノ</t>
    </rPh>
    <rPh sb="21" eb="24">
      <t>タイシンセイ</t>
    </rPh>
    <phoneticPr fontId="2"/>
  </si>
  <si>
    <t>（その他）</t>
    <rPh sb="3" eb="4">
      <t>タ</t>
    </rPh>
    <phoneticPr fontId="2"/>
  </si>
  <si>
    <t>耐震診断の結果に基づき検討する</t>
    <rPh sb="0" eb="2">
      <t>タイシン</t>
    </rPh>
    <rPh sb="2" eb="4">
      <t>シンダン</t>
    </rPh>
    <rPh sb="5" eb="7">
      <t>ケッカ</t>
    </rPh>
    <rPh sb="8" eb="9">
      <t>モト</t>
    </rPh>
    <rPh sb="11" eb="13">
      <t>ケントウ</t>
    </rPh>
    <phoneticPr fontId="2"/>
  </si>
  <si>
    <t>-</t>
    <phoneticPr fontId="2"/>
  </si>
  <si>
    <t>機　関　名　称</t>
    <phoneticPr fontId="2"/>
  </si>
  <si>
    <t>移転を予定（検討）しているため</t>
    <rPh sb="0" eb="2">
      <t>イテン</t>
    </rPh>
    <rPh sb="3" eb="5">
      <t>ヨテイ</t>
    </rPh>
    <rPh sb="6" eb="8">
      <t>ケントウ</t>
    </rPh>
    <phoneticPr fontId="2"/>
  </si>
  <si>
    <t>閉院を予定（検討）しているため</t>
    <rPh sb="0" eb="2">
      <t>ヘイイン</t>
    </rPh>
    <rPh sb="3" eb="5">
      <t>ヨテイ</t>
    </rPh>
    <rPh sb="6" eb="8">
      <t>ケントウ</t>
    </rPh>
    <phoneticPr fontId="2"/>
  </si>
  <si>
    <t>未定</t>
    <rPh sb="0" eb="2">
      <t>ミテイ</t>
    </rPh>
    <phoneticPr fontId="2"/>
  </si>
  <si>
    <t>建替を予定（検討）しているため</t>
    <rPh sb="0" eb="1">
      <t>タ</t>
    </rPh>
    <rPh sb="1" eb="2">
      <t>カ</t>
    </rPh>
    <rPh sb="3" eb="5">
      <t>ヨテイ</t>
    </rPh>
    <phoneticPr fontId="2"/>
  </si>
  <si>
    <t>建物の取壊しを予定（検討）しているため</t>
    <rPh sb="0" eb="2">
      <t>タテモノ</t>
    </rPh>
    <rPh sb="3" eb="4">
      <t>ト</t>
    </rPh>
    <rPh sb="4" eb="5">
      <t>コワ</t>
    </rPh>
    <rPh sb="7" eb="9">
      <t>ヨテイ</t>
    </rPh>
    <rPh sb="10" eb="12">
      <t>ケントウ</t>
    </rPh>
    <phoneticPr fontId="2"/>
  </si>
  <si>
    <t>記載上の注意　１）調査対象となる病院は、医療法第１条の５第１項に規定する全ての病院です。</t>
    <rPh sb="0" eb="2">
      <t>キサイ</t>
    </rPh>
    <rPh sb="2" eb="3">
      <t>ウエ</t>
    </rPh>
    <rPh sb="4" eb="6">
      <t>チュウイ</t>
    </rPh>
    <rPh sb="9" eb="11">
      <t>チョウサ</t>
    </rPh>
    <rPh sb="11" eb="13">
      <t>タイショウ</t>
    </rPh>
    <rPh sb="16" eb="18">
      <t>ビョウイン</t>
    </rPh>
    <rPh sb="20" eb="23">
      <t>イリョウホウ</t>
    </rPh>
    <rPh sb="23" eb="24">
      <t>ダイ</t>
    </rPh>
    <rPh sb="25" eb="26">
      <t>ジョウ</t>
    </rPh>
    <rPh sb="28" eb="29">
      <t>ダイ</t>
    </rPh>
    <rPh sb="30" eb="31">
      <t>コウ</t>
    </rPh>
    <rPh sb="32" eb="34">
      <t>キテイ</t>
    </rPh>
    <rPh sb="36" eb="37">
      <t>スベ</t>
    </rPh>
    <rPh sb="39" eb="41">
      <t>ビョウイン</t>
    </rPh>
    <phoneticPr fontId="2"/>
  </si>
  <si>
    <t>-</t>
    <phoneticPr fontId="2"/>
  </si>
  <si>
    <t>Is値がいくつか不明の場合は○を表示して下さい</t>
    <rPh sb="8" eb="10">
      <t>フメイ</t>
    </rPh>
    <rPh sb="11" eb="13">
      <t>バアイ</t>
    </rPh>
    <rPh sb="16" eb="18">
      <t>ヒョウジ</t>
    </rPh>
    <rPh sb="20" eb="21">
      <t>シタ</t>
    </rPh>
    <phoneticPr fontId="2"/>
  </si>
  <si>
    <t>医療行為を継続しながら耐震化を行う方法が決まらないため</t>
    <rPh sb="0" eb="2">
      <t>イリョウ</t>
    </rPh>
    <rPh sb="2" eb="4">
      <t>コウイ</t>
    </rPh>
    <rPh sb="5" eb="7">
      <t>ケイゾク</t>
    </rPh>
    <rPh sb="11" eb="14">
      <t>タイシンカ</t>
    </rPh>
    <rPh sb="15" eb="16">
      <t>オコナ</t>
    </rPh>
    <rPh sb="17" eb="19">
      <t>ホウホウ</t>
    </rPh>
    <rPh sb="20" eb="21">
      <t>キ</t>
    </rPh>
    <phoneticPr fontId="2"/>
  </si>
  <si>
    <t>Q2．Q1でB,Cと回答した病院は回答して下さい。</t>
    <rPh sb="10" eb="12">
      <t>カイトウ</t>
    </rPh>
    <rPh sb="14" eb="16">
      <t>ビョウイン</t>
    </rPh>
    <rPh sb="17" eb="19">
      <t>カイトウ</t>
    </rPh>
    <rPh sb="21" eb="22">
      <t>シタ</t>
    </rPh>
    <phoneticPr fontId="2"/>
  </si>
  <si>
    <t>Q3.Q1でDと回答した病院におたずねします。
耐震診断を実施する予定はありますか。実施する場合には、予定時期をお答え下さい。
実施する予定はあるが時期未定、又は、実施する予定がない場合には、その理由をお答え下さい。</t>
    <rPh sb="8" eb="10">
      <t>カイトウ</t>
    </rPh>
    <rPh sb="12" eb="14">
      <t>ビョウイン</t>
    </rPh>
    <rPh sb="24" eb="26">
      <t>タイシン</t>
    </rPh>
    <rPh sb="26" eb="28">
      <t>シンダン</t>
    </rPh>
    <rPh sb="29" eb="31">
      <t>ジッシ</t>
    </rPh>
    <rPh sb="33" eb="35">
      <t>ヨテイ</t>
    </rPh>
    <rPh sb="42" eb="44">
      <t>ジッシ</t>
    </rPh>
    <rPh sb="46" eb="48">
      <t>バアイ</t>
    </rPh>
    <rPh sb="51" eb="53">
      <t>ヨテイ</t>
    </rPh>
    <rPh sb="53" eb="55">
      <t>ジキ</t>
    </rPh>
    <rPh sb="57" eb="58">
      <t>コタ</t>
    </rPh>
    <rPh sb="59" eb="60">
      <t>クダ</t>
    </rPh>
    <rPh sb="64" eb="66">
      <t>ジッシ</t>
    </rPh>
    <rPh sb="68" eb="70">
      <t>ヨテイ</t>
    </rPh>
    <rPh sb="74" eb="76">
      <t>ジキ</t>
    </rPh>
    <rPh sb="76" eb="78">
      <t>ミテイ</t>
    </rPh>
    <rPh sb="79" eb="80">
      <t>マタ</t>
    </rPh>
    <rPh sb="82" eb="84">
      <t>ジッシ</t>
    </rPh>
    <rPh sb="86" eb="88">
      <t>ヨテイ</t>
    </rPh>
    <rPh sb="91" eb="93">
      <t>バアイ</t>
    </rPh>
    <rPh sb="98" eb="100">
      <t>リユウ</t>
    </rPh>
    <rPh sb="102" eb="103">
      <t>コタ</t>
    </rPh>
    <rPh sb="104" eb="105">
      <t>クダ</t>
    </rPh>
    <phoneticPr fontId="2"/>
  </si>
  <si>
    <t>Q4.Q1でB,C,Dと回答した病院におたずねします。
今後、耐震工事を実施する予定はありますか。実施する場合には、予定時期をお答え下さい。
実施する予定がない場合には、その理由をお答え下さい。</t>
    <rPh sb="12" eb="14">
      <t>カイトウ</t>
    </rPh>
    <rPh sb="16" eb="18">
      <t>ビョウイン</t>
    </rPh>
    <rPh sb="28" eb="30">
      <t>コンゴ</t>
    </rPh>
    <rPh sb="31" eb="33">
      <t>タイシン</t>
    </rPh>
    <rPh sb="33" eb="35">
      <t>コウジ</t>
    </rPh>
    <rPh sb="36" eb="38">
      <t>ジッシ</t>
    </rPh>
    <rPh sb="40" eb="42">
      <t>ヨテイ</t>
    </rPh>
    <rPh sb="49" eb="51">
      <t>ジッシ</t>
    </rPh>
    <rPh sb="53" eb="55">
      <t>バアイ</t>
    </rPh>
    <rPh sb="58" eb="60">
      <t>ヨテイ</t>
    </rPh>
    <rPh sb="60" eb="62">
      <t>ジキ</t>
    </rPh>
    <rPh sb="64" eb="65">
      <t>コタ</t>
    </rPh>
    <rPh sb="66" eb="67">
      <t>クダ</t>
    </rPh>
    <rPh sb="71" eb="73">
      <t>ジッシ</t>
    </rPh>
    <rPh sb="75" eb="77">
      <t>ヨテイ</t>
    </rPh>
    <rPh sb="80" eb="82">
      <t>バアイ</t>
    </rPh>
    <rPh sb="87" eb="89">
      <t>リユウ</t>
    </rPh>
    <rPh sb="91" eb="92">
      <t>コタ</t>
    </rPh>
    <rPh sb="93" eb="94">
      <t>クダ</t>
    </rPh>
    <phoneticPr fontId="2"/>
  </si>
  <si>
    <t>所在地
（区市町村
を記載）</t>
    <rPh sb="0" eb="3">
      <t>ショザイチ</t>
    </rPh>
    <rPh sb="5" eb="6">
      <t>ク</t>
    </rPh>
    <rPh sb="6" eb="9">
      <t>シチョウソン</t>
    </rPh>
    <rPh sb="11" eb="13">
      <t>キサイ</t>
    </rPh>
    <phoneticPr fontId="2"/>
  </si>
  <si>
    <t>耐震性がない建物の延床面積(㎡)を記載して下さい（概算で結構です）</t>
    <rPh sb="0" eb="3">
      <t>タイシンセイ</t>
    </rPh>
    <rPh sb="6" eb="8">
      <t>タテモノ</t>
    </rPh>
    <rPh sb="9" eb="10">
      <t>ノ</t>
    </rPh>
    <rPh sb="10" eb="13">
      <t>ユカメンセキ</t>
    </rPh>
    <rPh sb="17" eb="19">
      <t>キサイ</t>
    </rPh>
    <rPh sb="21" eb="22">
      <t>クダ</t>
    </rPh>
    <rPh sb="25" eb="27">
      <t>ガイサン</t>
    </rPh>
    <rPh sb="28" eb="30">
      <t>ケッコウ</t>
    </rPh>
    <phoneticPr fontId="2"/>
  </si>
  <si>
    <t>耐震性がない建物の延床面積(㎡)が不明の場合は○を表示して下さい</t>
    <rPh sb="0" eb="3">
      <t>タイシンセイ</t>
    </rPh>
    <rPh sb="6" eb="8">
      <t>タテモノ</t>
    </rPh>
    <rPh sb="9" eb="10">
      <t>ノ</t>
    </rPh>
    <rPh sb="10" eb="11">
      <t>ユカ</t>
    </rPh>
    <rPh sb="11" eb="13">
      <t>メンセキ</t>
    </rPh>
    <rPh sb="17" eb="19">
      <t>フメイ</t>
    </rPh>
    <rPh sb="20" eb="22">
      <t>バアイ</t>
    </rPh>
    <rPh sb="25" eb="27">
      <t>ヒョウジ</t>
    </rPh>
    <rPh sb="29" eb="30">
      <t>シタ</t>
    </rPh>
    <phoneticPr fontId="2"/>
  </si>
  <si>
    <t>建物の延床面積(㎡)を記載して下さい（概算で結構です）</t>
    <rPh sb="0" eb="2">
      <t>タテモノ</t>
    </rPh>
    <rPh sb="3" eb="4">
      <t>ノ</t>
    </rPh>
    <rPh sb="4" eb="5">
      <t>ユカ</t>
    </rPh>
    <rPh sb="5" eb="7">
      <t>メンセキ</t>
    </rPh>
    <rPh sb="11" eb="13">
      <t>キサイ</t>
    </rPh>
    <rPh sb="15" eb="16">
      <t>クダ</t>
    </rPh>
    <rPh sb="19" eb="21">
      <t>ガイサン</t>
    </rPh>
    <rPh sb="22" eb="24">
      <t>ケッコウ</t>
    </rPh>
    <phoneticPr fontId="2"/>
  </si>
  <si>
    <t>建物の延床面積(㎡)を記載して下さい（概算で結構です）</t>
    <rPh sb="0" eb="2">
      <t>タテモノ</t>
    </rPh>
    <rPh sb="3" eb="4">
      <t>ノ</t>
    </rPh>
    <rPh sb="4" eb="7">
      <t>ユカメンセキ</t>
    </rPh>
    <rPh sb="11" eb="13">
      <t>キサイ</t>
    </rPh>
    <rPh sb="15" eb="16">
      <t>クダ</t>
    </rPh>
    <rPh sb="19" eb="21">
      <t>ガイサン</t>
    </rPh>
    <rPh sb="22" eb="24">
      <t>ケッコウ</t>
    </rPh>
    <phoneticPr fontId="2"/>
  </si>
  <si>
    <t>Is値0.3未満
(自動で表示されるため、病院での記載は不要です)</t>
    <rPh sb="2" eb="3">
      <t>アタイ</t>
    </rPh>
    <rPh sb="6" eb="8">
      <t>ミマン</t>
    </rPh>
    <rPh sb="10" eb="12">
      <t>ジドウ</t>
    </rPh>
    <rPh sb="13" eb="15">
      <t>ヒョウジ</t>
    </rPh>
    <rPh sb="21" eb="23">
      <t>ビョウイン</t>
    </rPh>
    <rPh sb="25" eb="27">
      <t>キサイ</t>
    </rPh>
    <rPh sb="28" eb="30">
      <t>フヨウ</t>
    </rPh>
    <phoneticPr fontId="2"/>
  </si>
  <si>
    <t>Is値0.6未満
(自動で表示されるため、病院での記載は不要です)</t>
    <rPh sb="2" eb="3">
      <t>アタイ</t>
    </rPh>
    <rPh sb="6" eb="8">
      <t>ミマン</t>
    </rPh>
    <rPh sb="10" eb="12">
      <t>ジドウ</t>
    </rPh>
    <rPh sb="13" eb="15">
      <t>ヒョウジ</t>
    </rPh>
    <rPh sb="21" eb="23">
      <t>ビョウイン</t>
    </rPh>
    <rPh sb="25" eb="27">
      <t>キサイ</t>
    </rPh>
    <rPh sb="28" eb="30">
      <t>フヨウ</t>
    </rPh>
    <phoneticPr fontId="2"/>
  </si>
  <si>
    <t>法令上耐震化が義務ではないため</t>
    <rPh sb="0" eb="2">
      <t>ホウレイ</t>
    </rPh>
    <rPh sb="2" eb="3">
      <t>ウエ</t>
    </rPh>
    <rPh sb="3" eb="6">
      <t>タイシンカ</t>
    </rPh>
    <rPh sb="7" eb="9">
      <t>ギム</t>
    </rPh>
    <phoneticPr fontId="2"/>
  </si>
  <si>
    <t>　　　　　　病院の耐震改修状況調査票（病院用）（令和元年９月１日現在）</t>
    <rPh sb="6" eb="8">
      <t>ビョウイン</t>
    </rPh>
    <rPh sb="9" eb="11">
      <t>タイシン</t>
    </rPh>
    <rPh sb="11" eb="13">
      <t>カイシュウ</t>
    </rPh>
    <rPh sb="13" eb="15">
      <t>ジョウキョウ</t>
    </rPh>
    <rPh sb="15" eb="17">
      <t>チョウサ</t>
    </rPh>
    <rPh sb="17" eb="18">
      <t>ヒョウ</t>
    </rPh>
    <rPh sb="19" eb="21">
      <t>ビョウイン</t>
    </rPh>
    <rPh sb="21" eb="22">
      <t>ヨウ</t>
    </rPh>
    <rPh sb="24" eb="26">
      <t>レイワ</t>
    </rPh>
    <rPh sb="26" eb="27">
      <t>ゲン</t>
    </rPh>
    <rPh sb="27" eb="28">
      <t>ネン</t>
    </rPh>
    <rPh sb="29" eb="30">
      <t>ガツ</t>
    </rPh>
    <rPh sb="31" eb="32">
      <t>ヒ</t>
    </rPh>
    <rPh sb="32" eb="34">
      <t>ゲンザイ</t>
    </rPh>
    <phoneticPr fontId="2"/>
  </si>
  <si>
    <t>令和元年度末までに耐震診断を実施する予定</t>
    <rPh sb="0" eb="2">
      <t>レイワ</t>
    </rPh>
    <rPh sb="2" eb="3">
      <t>ゲン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</si>
  <si>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令和2年度末までに耐震診断を実施する予定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</si>
  <si>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令和3年度末までに耐震診断を実施する予定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シンダン</t>
    </rPh>
    <rPh sb="14" eb="16">
      <t>ジッシ</t>
    </rPh>
    <rPh sb="18" eb="20">
      <t>ヨテイ</t>
    </rPh>
    <phoneticPr fontId="2"/>
  </si>
  <si>
    <t>令和元年度末までに耐震工事に着工する予定</t>
    <rPh sb="0" eb="2">
      <t>レイワ</t>
    </rPh>
    <rPh sb="2" eb="3">
      <t>ゲン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</si>
  <si>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令和2年度末までに耐震工事に着工する予定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</si>
  <si>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令和3年度末までに耐震工事に着工する予定</t>
    <rPh sb="0" eb="2">
      <t>レイワ</t>
    </rPh>
    <rPh sb="3" eb="5">
      <t>ネンド</t>
    </rPh>
    <rPh sb="5" eb="6">
      <t>マツ</t>
    </rPh>
    <rPh sb="9" eb="11">
      <t>タイシン</t>
    </rPh>
    <rPh sb="11" eb="13">
      <t>コウジ</t>
    </rPh>
    <rPh sb="14" eb="16">
      <t>チャッコウ</t>
    </rPh>
    <rPh sb="18" eb="20">
      <t>ヨテイ</t>
    </rPh>
    <phoneticPr fontId="2"/>
  </si>
  <si>
    <t>令和6年度末（５年以内）までに耐震工事に着工する予定</t>
    <rPh sb="0" eb="2">
      <t>レイワ</t>
    </rPh>
    <rPh sb="3" eb="5">
      <t>ネンド</t>
    </rPh>
    <rPh sb="5" eb="6">
      <t>マツ</t>
    </rPh>
    <rPh sb="8" eb="9">
      <t>ネン</t>
    </rPh>
    <rPh sb="9" eb="11">
      <t>イナイ</t>
    </rPh>
    <rPh sb="15" eb="17">
      <t>タイシン</t>
    </rPh>
    <rPh sb="17" eb="19">
      <t>コウジ</t>
    </rPh>
    <rPh sb="20" eb="22">
      <t>チャッコウ</t>
    </rPh>
    <rPh sb="24" eb="26">
      <t>ヨテイ</t>
    </rPh>
    <phoneticPr fontId="2"/>
  </si>
  <si>
    <t>令和11年度末（10年以内）までに耐震工事に着工する予定</t>
    <rPh sb="0" eb="2">
      <t>レイワ</t>
    </rPh>
    <rPh sb="4" eb="6">
      <t>ネンド</t>
    </rPh>
    <rPh sb="6" eb="7">
      <t>マツ</t>
    </rPh>
    <rPh sb="10" eb="11">
      <t>ネン</t>
    </rPh>
    <rPh sb="11" eb="13">
      <t>イナイ</t>
    </rPh>
    <rPh sb="17" eb="19">
      <t>タイシン</t>
    </rPh>
    <rPh sb="19" eb="21">
      <t>コウジ</t>
    </rPh>
    <rPh sb="22" eb="24">
      <t>チャッコウ</t>
    </rPh>
    <rPh sb="26" eb="28">
      <t>ヨテイ</t>
    </rPh>
    <phoneticPr fontId="2"/>
  </si>
  <si>
    <r>
      <t xml:space="preserve">Q1.病院の敷地内で患者が利用する建物（病棟部門、外来診療部門、手術検査部門に限る）の耐震性についておたずねします。（「耐震性がある」とは、新耐震基準（昭和５７年）で建設された建物及び昭和５６年以前の建物であって耐震補強工事済みの建物（Is値0.6以上）のこと。）
</t>
    </r>
    <r>
      <rPr>
        <u/>
        <sz val="12"/>
        <rFont val="ＭＳ ゴシック"/>
        <family val="3"/>
        <charset val="128"/>
      </rPr>
      <t>※調査対象となる建物は、令和元年９月１日時点において使用している建物です。</t>
    </r>
    <rPh sb="3" eb="5">
      <t>ビョウイン</t>
    </rPh>
    <rPh sb="6" eb="8">
      <t>シキチ</t>
    </rPh>
    <rPh sb="8" eb="9">
      <t>ナイ</t>
    </rPh>
    <rPh sb="10" eb="12">
      <t>カンジャ</t>
    </rPh>
    <rPh sb="13" eb="15">
      <t>リヨウ</t>
    </rPh>
    <rPh sb="17" eb="19">
      <t>タテモノ</t>
    </rPh>
    <rPh sb="20" eb="22">
      <t>ビョウトウ</t>
    </rPh>
    <rPh sb="22" eb="24">
      <t>ブモン</t>
    </rPh>
    <rPh sb="25" eb="27">
      <t>ガイライ</t>
    </rPh>
    <rPh sb="27" eb="29">
      <t>シンリョウ</t>
    </rPh>
    <rPh sb="29" eb="31">
      <t>ブモン</t>
    </rPh>
    <rPh sb="32" eb="34">
      <t>シュジュツ</t>
    </rPh>
    <rPh sb="34" eb="36">
      <t>ケンサ</t>
    </rPh>
    <rPh sb="36" eb="38">
      <t>ブモン</t>
    </rPh>
    <rPh sb="39" eb="40">
      <t>カギ</t>
    </rPh>
    <rPh sb="43" eb="46">
      <t>タイシンセイ</t>
    </rPh>
    <rPh sb="60" eb="63">
      <t>タイシンセイ</t>
    </rPh>
    <rPh sb="76" eb="78">
      <t>ショウワ</t>
    </rPh>
    <rPh sb="80" eb="81">
      <t>ネン</t>
    </rPh>
    <rPh sb="83" eb="85">
      <t>ケンセツ</t>
    </rPh>
    <rPh sb="88" eb="90">
      <t>タテモノ</t>
    </rPh>
    <rPh sb="90" eb="91">
      <t>オヨ</t>
    </rPh>
    <rPh sb="92" eb="94">
      <t>ショウワ</t>
    </rPh>
    <rPh sb="96" eb="97">
      <t>ネン</t>
    </rPh>
    <rPh sb="97" eb="99">
      <t>イゼン</t>
    </rPh>
    <rPh sb="100" eb="102">
      <t>タテモノ</t>
    </rPh>
    <rPh sb="106" eb="108">
      <t>タイシン</t>
    </rPh>
    <rPh sb="108" eb="110">
      <t>ホキョウ</t>
    </rPh>
    <rPh sb="110" eb="112">
      <t>コウジ</t>
    </rPh>
    <rPh sb="112" eb="113">
      <t>ス</t>
    </rPh>
    <rPh sb="115" eb="117">
      <t>タテモノ</t>
    </rPh>
    <rPh sb="120" eb="121">
      <t>チ</t>
    </rPh>
    <rPh sb="124" eb="126">
      <t>イジョウ</t>
    </rPh>
    <rPh sb="135" eb="137">
      <t>チョウサ</t>
    </rPh>
    <rPh sb="137" eb="139">
      <t>タイショウ</t>
    </rPh>
    <rPh sb="142" eb="144">
      <t>タテモノ</t>
    </rPh>
    <rPh sb="146" eb="148">
      <t>レイワ</t>
    </rPh>
    <rPh sb="148" eb="149">
      <t>ゲン</t>
    </rPh>
    <rPh sb="149" eb="150">
      <t>ネン</t>
    </rPh>
    <rPh sb="151" eb="152">
      <t>ゲツ</t>
    </rPh>
    <rPh sb="153" eb="154">
      <t>ニチ</t>
    </rPh>
    <rPh sb="154" eb="156">
      <t>ジテン</t>
    </rPh>
    <rPh sb="160" eb="162">
      <t>シヨウ</t>
    </rPh>
    <rPh sb="166" eb="168">
      <t>タテモノ</t>
    </rPh>
    <phoneticPr fontId="2"/>
  </si>
  <si>
    <t>C 耐震工事を行う時期が確定していない、又は、耐震工事を行う予定はない
(主な理由を一つ選択して○を表示して下さい。&lt;注意&gt;○を二つ以上表示しないで下さい。選択肢に無い場合、(その他)欄に記載して下さい。)</t>
    <rPh sb="2" eb="4">
      <t>タイシン</t>
    </rPh>
    <rPh sb="4" eb="6">
      <t>コウジ</t>
    </rPh>
    <rPh sb="7" eb="8">
      <t>オコナ</t>
    </rPh>
    <rPh sb="9" eb="11">
      <t>ジキ</t>
    </rPh>
    <rPh sb="12" eb="14">
      <t>カクテイ</t>
    </rPh>
    <rPh sb="20" eb="21">
      <t>マタ</t>
    </rPh>
    <rPh sb="23" eb="25">
      <t>タイシン</t>
    </rPh>
    <rPh sb="25" eb="27">
      <t>コウジ</t>
    </rPh>
    <rPh sb="28" eb="29">
      <t>オコナ</t>
    </rPh>
    <rPh sb="30" eb="32">
      <t>ヨテイ</t>
    </rPh>
    <phoneticPr fontId="2"/>
  </si>
  <si>
    <t>当該耐震性のない建物の構造耐震指標（Is値）はいくつですか。（複数の建物がある場合は最低値を記載して下さい。&lt;注意&gt;1つだけ記載して下さい。2つ以上記載しないで下さい。）</t>
    <rPh sb="0" eb="2">
      <t>トウガイ</t>
    </rPh>
    <rPh sb="2" eb="4">
      <t>タイシン</t>
    </rPh>
    <rPh sb="4" eb="5">
      <t>セイ</t>
    </rPh>
    <rPh sb="8" eb="10">
      <t>タテモノ</t>
    </rPh>
    <rPh sb="11" eb="13">
      <t>コウゾウ</t>
    </rPh>
    <rPh sb="13" eb="15">
      <t>タイシン</t>
    </rPh>
    <rPh sb="15" eb="17">
      <t>シヒョウ</t>
    </rPh>
    <rPh sb="20" eb="21">
      <t>アタイ</t>
    </rPh>
    <rPh sb="31" eb="33">
      <t>フクスウ</t>
    </rPh>
    <rPh sb="34" eb="36">
      <t>タテモノ</t>
    </rPh>
    <rPh sb="39" eb="41">
      <t>バアイ</t>
    </rPh>
    <rPh sb="42" eb="45">
      <t>サイテイチ</t>
    </rPh>
    <rPh sb="46" eb="48">
      <t>キサイ</t>
    </rPh>
    <rPh sb="50" eb="51">
      <t>クダ</t>
    </rPh>
    <rPh sb="55" eb="57">
      <t>チュウイ</t>
    </rPh>
    <rPh sb="62" eb="64">
      <t>キサイ</t>
    </rPh>
    <rPh sb="66" eb="67">
      <t>クダ</t>
    </rPh>
    <rPh sb="72" eb="74">
      <t>イジョウ</t>
    </rPh>
    <rPh sb="74" eb="76">
      <t>キサイ</t>
    </rPh>
    <rPh sb="80" eb="81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</si>
</sst>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㎡&quot;"/>
    <numFmt numFmtId="177" formatCode="0.000_ "/>
    <numFmt numFmtId="178" formatCode="#,##0.00_ "/>
  </numFmts>
  <fonts count="15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6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left" vertical="top" wrapText="1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9" xfId="1" applyNumberFormat="1" applyFont="1" applyFill="1" applyBorder="1" applyAlignment="1">
      <alignment horizontal="left" vertical="top" wrapText="1"/>
    </xf>
    <xf numFmtId="49" fontId="6" fillId="0" borderId="10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49" fontId="6" fillId="0" borderId="11" xfId="1" applyNumberFormat="1" applyFont="1" applyFill="1" applyBorder="1" applyAlignment="1">
      <alignment horizontal="center" vertical="center" wrapText="1"/>
    </xf>
    <xf numFmtId="49" fontId="6" fillId="0" borderId="12" xfId="1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6" fillId="0" borderId="14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6" fillId="0" borderId="20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Continuous" vertical="center"/>
    </xf>
    <xf numFmtId="0" fontId="6" fillId="2" borderId="32" xfId="0" applyFont="1" applyFill="1" applyBorder="1" applyAlignment="1">
      <alignment horizontal="centerContinuous" vertical="center"/>
    </xf>
    <xf numFmtId="0" fontId="6" fillId="2" borderId="3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34" xfId="0" applyFont="1" applyFill="1" applyBorder="1" applyAlignment="1">
      <alignment horizontal="centerContinuous" vertical="center"/>
    </xf>
    <xf numFmtId="0" fontId="6" fillId="2" borderId="35" xfId="0" applyFont="1" applyFill="1" applyBorder="1" applyAlignment="1">
      <alignment horizontal="centerContinuous" vertical="center"/>
    </xf>
    <xf numFmtId="0" fontId="6" fillId="2" borderId="38" xfId="0" applyFont="1" applyFill="1" applyBorder="1" applyAlignment="1">
      <alignment horizontal="centerContinuous" vertical="center"/>
    </xf>
    <xf numFmtId="0" fontId="6" fillId="2" borderId="29" xfId="0" applyFont="1" applyFill="1" applyBorder="1" applyAlignment="1">
      <alignment horizontal="centerContinuous" vertical="center"/>
    </xf>
    <xf numFmtId="0" fontId="6" fillId="0" borderId="3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39" xfId="0" applyFont="1" applyFill="1" applyBorder="1" applyAlignment="1">
      <alignment horizontal="left" vertical="top" wrapText="1"/>
    </xf>
    <xf numFmtId="49" fontId="6" fillId="0" borderId="40" xfId="1" applyNumberFormat="1" applyFont="1" applyFill="1" applyBorder="1" applyAlignment="1">
      <alignment horizontal="left" vertical="top" wrapText="1"/>
    </xf>
    <xf numFmtId="49" fontId="6" fillId="0" borderId="22" xfId="1" applyNumberFormat="1" applyFont="1" applyFill="1" applyBorder="1" applyAlignment="1">
      <alignment horizontal="left" vertical="top" wrapText="1"/>
    </xf>
    <xf numFmtId="0" fontId="0" fillId="0" borderId="37" xfId="0" applyFont="1" applyFill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49" fontId="6" fillId="0" borderId="7" xfId="1" applyNumberFormat="1" applyFont="1" applyBorder="1" applyAlignment="1">
      <alignment horizontal="left" vertical="top" wrapText="1"/>
    </xf>
    <xf numFmtId="49" fontId="6" fillId="0" borderId="8" xfId="1" applyNumberFormat="1" applyFont="1" applyBorder="1" applyAlignment="1">
      <alignment horizontal="left" vertical="top"/>
    </xf>
    <xf numFmtId="49" fontId="6" fillId="0" borderId="7" xfId="1" applyNumberFormat="1" applyFont="1" applyBorder="1" applyAlignment="1">
      <alignment horizontal="center" vertical="top" wrapText="1"/>
    </xf>
    <xf numFmtId="49" fontId="6" fillId="0" borderId="9" xfId="1" applyNumberFormat="1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13" fillId="3" borderId="26" xfId="0" applyFont="1" applyFill="1" applyBorder="1" applyAlignment="1" applyProtection="1">
      <alignment horizontal="center" vertical="center" wrapText="1"/>
      <protection locked="0"/>
    </xf>
    <xf numFmtId="0" fontId="13" fillId="3" borderId="27" xfId="0" applyFont="1" applyFill="1" applyBorder="1" applyAlignment="1" applyProtection="1">
      <alignment horizontal="center" vertical="center" wrapText="1"/>
      <protection locked="0"/>
    </xf>
    <xf numFmtId="0" fontId="13" fillId="3" borderId="30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6" fillId="0" borderId="82" xfId="0" applyFont="1" applyBorder="1" applyAlignment="1" applyProtection="1">
      <alignment horizontal="left" vertical="center" wrapText="1"/>
      <protection locked="0"/>
    </xf>
    <xf numFmtId="176" fontId="6" fillId="0" borderId="26" xfId="0" applyNumberFormat="1" applyFont="1" applyBorder="1" applyAlignment="1" applyProtection="1">
      <alignment vertical="center" wrapText="1"/>
      <protection locked="0"/>
    </xf>
    <xf numFmtId="0" fontId="6" fillId="3" borderId="83" xfId="0" applyFont="1" applyFill="1" applyBorder="1" applyAlignment="1" applyProtection="1">
      <alignment horizontal="center" vertical="center" wrapText="1"/>
      <protection locked="0"/>
    </xf>
    <xf numFmtId="176" fontId="6" fillId="0" borderId="27" xfId="0" applyNumberFormat="1" applyFont="1" applyBorder="1" applyAlignment="1" applyProtection="1">
      <alignment vertical="center" wrapText="1"/>
      <protection locked="0"/>
    </xf>
    <xf numFmtId="177" fontId="6" fillId="0" borderId="30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3" borderId="78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73" xfId="0" applyFont="1" applyFill="1" applyBorder="1" applyAlignment="1" applyProtection="1">
      <alignment horizontal="center" vertical="center" wrapText="1"/>
      <protection locked="0"/>
    </xf>
    <xf numFmtId="0" fontId="6" fillId="3" borderId="74" xfId="0" applyFont="1" applyFill="1" applyBorder="1" applyAlignment="1" applyProtection="1">
      <alignment horizontal="center" vertical="center" wrapText="1"/>
      <protection locked="0"/>
    </xf>
    <xf numFmtId="0" fontId="6" fillId="3" borderId="75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vertical="top" wrapText="1"/>
      <protection locked="0"/>
    </xf>
    <xf numFmtId="0" fontId="6" fillId="3" borderId="78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left" vertical="top" wrapText="1"/>
      <protection locked="0"/>
    </xf>
    <xf numFmtId="0" fontId="6" fillId="3" borderId="76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3" borderId="82" xfId="0" applyFont="1" applyFill="1" applyBorder="1" applyAlignment="1" applyProtection="1">
      <alignment horizontal="center" vertical="center" wrapText="1"/>
      <protection locked="0"/>
    </xf>
    <xf numFmtId="0" fontId="6" fillId="0" borderId="84" xfId="0" applyFont="1" applyFill="1" applyBorder="1" applyAlignment="1" applyProtection="1">
      <alignment horizontal="center" vertical="center" wrapText="1"/>
      <protection locked="0"/>
    </xf>
    <xf numFmtId="176" fontId="6" fillId="0" borderId="75" xfId="0" applyNumberFormat="1" applyFont="1" applyBorder="1" applyAlignment="1" applyProtection="1">
      <alignment vertical="center" wrapText="1"/>
      <protection locked="0"/>
    </xf>
    <xf numFmtId="176" fontId="6" fillId="3" borderId="76" xfId="0" applyNumberFormat="1" applyFont="1" applyFill="1" applyBorder="1" applyAlignment="1" applyProtection="1">
      <alignment horizontal="center" vertical="center" wrapText="1"/>
      <protection locked="0"/>
    </xf>
    <xf numFmtId="178" fontId="6" fillId="4" borderId="74" xfId="0" applyNumberFormat="1" applyFont="1" applyFill="1" applyBorder="1" applyAlignment="1" applyProtection="1">
      <alignment horizontal="center" vertical="center" wrapText="1"/>
    </xf>
    <xf numFmtId="0" fontId="6" fillId="4" borderId="8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41" xfId="0" applyFont="1" applyBorder="1" applyAlignment="1">
      <alignment horizontal="center" vertical="center" textRotation="255"/>
    </xf>
    <xf numFmtId="0" fontId="6" fillId="0" borderId="69" xfId="0" applyFont="1" applyBorder="1" applyAlignment="1">
      <alignment horizontal="center" vertical="center" textRotation="255"/>
    </xf>
    <xf numFmtId="0" fontId="6" fillId="0" borderId="70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textRotation="255" wrapText="1"/>
    </xf>
    <xf numFmtId="0" fontId="6" fillId="0" borderId="68" xfId="0" applyFont="1" applyBorder="1" applyAlignment="1">
      <alignment horizontal="center" vertical="center" textRotation="255" wrapText="1"/>
    </xf>
    <xf numFmtId="0" fontId="0" fillId="0" borderId="68" xfId="0" applyFont="1" applyBorder="1" applyAlignment="1">
      <alignment horizontal="center" vertical="center" textRotation="255" wrapText="1"/>
    </xf>
    <xf numFmtId="0" fontId="0" fillId="0" borderId="36" xfId="0" applyFont="1" applyBorder="1" applyAlignment="1">
      <alignment horizontal="center" vertical="center" textRotation="255" wrapText="1"/>
    </xf>
    <xf numFmtId="0" fontId="6" fillId="0" borderId="4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top" wrapText="1"/>
    </xf>
    <xf numFmtId="0" fontId="6" fillId="0" borderId="21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50" xfId="1" applyFont="1" applyBorder="1" applyAlignment="1">
      <alignment horizontal="center" vertical="top" wrapText="1"/>
    </xf>
    <xf numFmtId="0" fontId="6" fillId="0" borderId="66" xfId="1" applyFont="1" applyBorder="1" applyAlignment="1">
      <alignment horizontal="center" vertical="top" wrapText="1"/>
    </xf>
    <xf numFmtId="49" fontId="6" fillId="0" borderId="72" xfId="1" applyNumberFormat="1" applyFont="1" applyBorder="1" applyAlignment="1">
      <alignment horizontal="justify" vertical="top" wrapText="1"/>
    </xf>
    <xf numFmtId="0" fontId="0" fillId="0" borderId="85" xfId="0" applyFont="1" applyBorder="1" applyAlignment="1">
      <alignment vertical="top" wrapText="1"/>
    </xf>
    <xf numFmtId="0" fontId="6" fillId="0" borderId="16" xfId="1" applyFont="1" applyFill="1" applyBorder="1" applyAlignment="1">
      <alignment horizontal="left" vertical="top" wrapText="1"/>
    </xf>
    <xf numFmtId="0" fontId="6" fillId="0" borderId="21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50" xfId="1" applyFont="1" applyFill="1" applyBorder="1" applyAlignment="1">
      <alignment horizontal="left" vertical="top" wrapText="1"/>
    </xf>
    <xf numFmtId="0" fontId="6" fillId="0" borderId="66" xfId="1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49" fontId="6" fillId="0" borderId="57" xfId="1" applyNumberFormat="1" applyFont="1" applyBorder="1" applyAlignment="1">
      <alignment horizontal="left" vertical="top" wrapText="1"/>
    </xf>
    <xf numFmtId="49" fontId="6" fillId="0" borderId="71" xfId="1" applyNumberFormat="1" applyFont="1" applyBorder="1" applyAlignment="1">
      <alignment horizontal="left" vertical="top" wrapText="1"/>
    </xf>
    <xf numFmtId="49" fontId="6" fillId="0" borderId="55" xfId="1" applyNumberFormat="1" applyFont="1" applyBorder="1" applyAlignment="1">
      <alignment horizontal="left" vertical="top" wrapText="1"/>
    </xf>
    <xf numFmtId="0" fontId="0" fillId="0" borderId="39" xfId="0" applyFont="1" applyBorder="1" applyAlignment="1">
      <alignment horizontal="left" vertical="top" wrapText="1"/>
    </xf>
    <xf numFmtId="0" fontId="0" fillId="0" borderId="57" xfId="0" applyFont="1" applyBorder="1" applyAlignment="1">
      <alignment horizontal="left" vertical="top" wrapText="1"/>
    </xf>
    <xf numFmtId="49" fontId="6" fillId="0" borderId="46" xfId="1" applyNumberFormat="1" applyFont="1" applyFill="1" applyBorder="1" applyAlignment="1">
      <alignment horizontal="left" vertical="top" wrapText="1"/>
    </xf>
    <xf numFmtId="49" fontId="6" fillId="0" borderId="51" xfId="1" applyNumberFormat="1" applyFont="1" applyFill="1" applyBorder="1" applyAlignment="1">
      <alignment horizontal="left" vertical="top" wrapText="1"/>
    </xf>
    <xf numFmtId="49" fontId="6" fillId="0" borderId="61" xfId="1" applyNumberFormat="1" applyFont="1" applyFill="1" applyBorder="1" applyAlignment="1">
      <alignment horizontal="left" vertical="top" wrapText="1"/>
    </xf>
    <xf numFmtId="49" fontId="6" fillId="0" borderId="62" xfId="1" applyNumberFormat="1" applyFont="1" applyBorder="1" applyAlignment="1">
      <alignment horizontal="justify" vertical="top" wrapText="1"/>
    </xf>
    <xf numFmtId="0" fontId="0" fillId="0" borderId="79" xfId="0" applyFont="1" applyBorder="1" applyAlignment="1">
      <alignment vertical="top" wrapText="1"/>
    </xf>
    <xf numFmtId="0" fontId="9" fillId="0" borderId="60" xfId="0" applyFont="1" applyBorder="1" applyAlignment="1">
      <alignment vertical="top" wrapText="1"/>
    </xf>
    <xf numFmtId="0" fontId="0" fillId="0" borderId="80" xfId="0" applyBorder="1" applyAlignment="1">
      <alignment vertical="top" wrapText="1"/>
    </xf>
    <xf numFmtId="49" fontId="6" fillId="0" borderId="11" xfId="1" applyNumberFormat="1" applyFont="1" applyBorder="1" applyAlignment="1">
      <alignment horizontal="left" vertical="top" wrapText="1"/>
    </xf>
    <xf numFmtId="0" fontId="0" fillId="0" borderId="37" xfId="0" applyFont="1" applyBorder="1" applyAlignment="1">
      <alignment horizontal="left" vertical="top" wrapText="1"/>
    </xf>
    <xf numFmtId="49" fontId="6" fillId="0" borderId="12" xfId="1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49" fontId="6" fillId="0" borderId="47" xfId="1" applyNumberFormat="1" applyFont="1" applyFill="1" applyBorder="1" applyAlignment="1">
      <alignment horizontal="left" vertical="top" wrapText="1"/>
    </xf>
    <xf numFmtId="0" fontId="0" fillId="0" borderId="73" xfId="0" applyFont="1" applyFill="1" applyBorder="1" applyAlignment="1">
      <alignment horizontal="left" vertical="top" wrapText="1"/>
    </xf>
    <xf numFmtId="49" fontId="6" fillId="0" borderId="48" xfId="1" applyNumberFormat="1" applyFont="1" applyFill="1" applyBorder="1" applyAlignment="1">
      <alignment horizontal="left" vertical="top" wrapText="1"/>
    </xf>
    <xf numFmtId="0" fontId="0" fillId="0" borderId="74" xfId="0" applyFont="1" applyFill="1" applyBorder="1" applyAlignment="1">
      <alignment horizontal="left" vertical="top" wrapText="1"/>
    </xf>
    <xf numFmtId="49" fontId="6" fillId="0" borderId="49" xfId="1" applyNumberFormat="1" applyFont="1" applyFill="1" applyBorder="1" applyAlignment="1">
      <alignment horizontal="left" vertical="top" wrapText="1"/>
    </xf>
    <xf numFmtId="0" fontId="0" fillId="0" borderId="75" xfId="0" applyFont="1" applyFill="1" applyBorder="1" applyAlignment="1">
      <alignment horizontal="left" vertical="top" wrapText="1"/>
    </xf>
    <xf numFmtId="49" fontId="6" fillId="0" borderId="43" xfId="1" applyNumberFormat="1" applyFont="1" applyFill="1" applyBorder="1" applyAlignment="1">
      <alignment horizontal="left" vertical="top" wrapText="1"/>
    </xf>
    <xf numFmtId="0" fontId="0" fillId="0" borderId="52" xfId="0" applyFont="1" applyFill="1" applyBorder="1" applyAlignment="1">
      <alignment horizontal="left" vertical="top" wrapText="1"/>
    </xf>
    <xf numFmtId="49" fontId="6" fillId="0" borderId="55" xfId="1" applyNumberFormat="1" applyFont="1" applyBorder="1" applyAlignment="1">
      <alignment horizontal="justify" vertical="top" wrapText="1"/>
    </xf>
    <xf numFmtId="0" fontId="0" fillId="0" borderId="56" xfId="0" applyFont="1" applyBorder="1" applyAlignment="1">
      <alignment horizontal="justify" vertical="top" wrapText="1"/>
    </xf>
    <xf numFmtId="49" fontId="6" fillId="0" borderId="59" xfId="1" applyNumberFormat="1" applyFont="1" applyFill="1" applyBorder="1" applyAlignment="1">
      <alignment horizontal="left" vertical="top" wrapText="1"/>
    </xf>
    <xf numFmtId="49" fontId="6" fillId="0" borderId="39" xfId="1" applyNumberFormat="1" applyFont="1" applyFill="1" applyBorder="1" applyAlignment="1">
      <alignment horizontal="left" vertical="top" wrapText="1"/>
    </xf>
    <xf numFmtId="0" fontId="0" fillId="0" borderId="56" xfId="0" applyFont="1" applyFill="1" applyBorder="1" applyAlignment="1">
      <alignment horizontal="left" vertical="top" wrapText="1"/>
    </xf>
    <xf numFmtId="49" fontId="6" fillId="0" borderId="3" xfId="1" applyNumberFormat="1" applyFont="1" applyFill="1" applyBorder="1" applyAlignment="1">
      <alignment horizontal="left" vertical="top" wrapText="1"/>
    </xf>
    <xf numFmtId="0" fontId="0" fillId="0" borderId="51" xfId="0" applyFont="1" applyBorder="1" applyAlignment="1">
      <alignment horizontal="left" vertical="top" wrapText="1"/>
    </xf>
    <xf numFmtId="0" fontId="6" fillId="0" borderId="55" xfId="0" applyFont="1" applyFill="1" applyBorder="1" applyAlignment="1">
      <alignment horizontal="left" vertical="top" wrapText="1"/>
    </xf>
    <xf numFmtId="0" fontId="6" fillId="0" borderId="58" xfId="0" applyFont="1" applyBorder="1" applyAlignment="1">
      <alignment horizontal="left" vertical="top" wrapText="1"/>
    </xf>
    <xf numFmtId="49" fontId="6" fillId="0" borderId="55" xfId="1" applyNumberFormat="1" applyFont="1" applyFill="1" applyBorder="1" applyAlignment="1">
      <alignment horizontal="left" vertical="top" wrapText="1"/>
    </xf>
    <xf numFmtId="0" fontId="0" fillId="0" borderId="51" xfId="0" applyFont="1" applyFill="1" applyBorder="1" applyAlignment="1">
      <alignment horizontal="left" vertical="top" wrapText="1"/>
    </xf>
    <xf numFmtId="0" fontId="0" fillId="0" borderId="58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9" fontId="6" fillId="0" borderId="53" xfId="1" applyNumberFormat="1" applyFont="1" applyFill="1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49" fontId="6" fillId="0" borderId="56" xfId="1" applyNumberFormat="1" applyFont="1" applyFill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49" fontId="6" fillId="0" borderId="53" xfId="1" applyNumberFormat="1" applyFont="1" applyFill="1" applyBorder="1" applyAlignment="1">
      <alignment horizontal="center" vertical="top" textRotation="255" wrapText="1"/>
    </xf>
    <xf numFmtId="0" fontId="0" fillId="0" borderId="54" xfId="0" applyBorder="1" applyAlignment="1">
      <alignment horizontal="center" vertical="top" textRotation="255" wrapText="1"/>
    </xf>
    <xf numFmtId="0" fontId="6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6" fillId="0" borderId="54" xfId="1" applyNumberFormat="1" applyFont="1" applyFill="1" applyBorder="1" applyAlignment="1">
      <alignment horizontal="center" vertical="top" textRotation="255" wrapText="1"/>
    </xf>
    <xf numFmtId="0" fontId="0" fillId="0" borderId="64" xfId="0" applyFont="1" applyFill="1" applyBorder="1" applyAlignment="1">
      <alignment horizontal="center" vertical="top" wrapText="1"/>
    </xf>
    <xf numFmtId="0" fontId="0" fillId="0" borderId="65" xfId="0" applyFont="1" applyFill="1" applyBorder="1" applyAlignment="1">
      <alignment horizontal="center" vertical="top" wrapText="1"/>
    </xf>
    <xf numFmtId="49" fontId="6" fillId="0" borderId="44" xfId="1" applyNumberFormat="1" applyFont="1" applyFill="1" applyBorder="1" applyAlignment="1">
      <alignment horizontal="left" vertical="top" wrapText="1"/>
    </xf>
    <xf numFmtId="0" fontId="0" fillId="0" borderId="76" xfId="0" applyFont="1" applyFill="1" applyBorder="1" applyAlignment="1">
      <alignment horizontal="left" vertical="top" wrapText="1"/>
    </xf>
    <xf numFmtId="49" fontId="6" fillId="0" borderId="62" xfId="1" applyNumberFormat="1" applyFont="1" applyFill="1" applyBorder="1" applyAlignment="1">
      <alignment horizontal="center" vertical="top" textRotation="255" wrapText="1"/>
    </xf>
    <xf numFmtId="49" fontId="6" fillId="0" borderId="63" xfId="1" applyNumberFormat="1" applyFont="1" applyFill="1" applyBorder="1" applyAlignment="1">
      <alignment horizontal="center" vertical="top" textRotation="255" wrapText="1"/>
    </xf>
    <xf numFmtId="49" fontId="6" fillId="0" borderId="72" xfId="1" applyNumberFormat="1" applyFont="1" applyFill="1" applyBorder="1" applyAlignment="1">
      <alignment horizontal="center" vertical="top" textRotation="255" wrapText="1"/>
    </xf>
    <xf numFmtId="49" fontId="6" fillId="0" borderId="77" xfId="1" applyNumberFormat="1" applyFont="1" applyFill="1" applyBorder="1" applyAlignment="1">
      <alignment horizontal="center" vertical="top" textRotation="255" wrapText="1"/>
    </xf>
  </cellXfs>
  <cellStyles count="2">
    <cellStyle name="標準" xfId="0" builtinId="0"/>
    <cellStyle name="標準_20060224大臣（自治体）" xfId="1"/>
  </cellStyles>
  <dxfs count="42"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31"/>
  <sheetViews>
    <sheetView tabSelected="1" view="pageBreakPreview" zoomScale="60" zoomScaleNormal="100" workbookViewId="0">
      <pane xSplit="11" ySplit="7" topLeftCell="V8" activePane="bottomRight" state="frozen"/>
      <selection pane="topRight" activeCell="H1" sqref="H1"/>
      <selection pane="bottomLeft" activeCell="A6" sqref="A6"/>
      <selection pane="bottomRight" activeCell="H25" sqref="H25"/>
    </sheetView>
  </sheetViews>
  <sheetFormatPr defaultColWidth="9" defaultRowHeight="12"/>
  <cols>
    <col min="1" max="1" width="5.42578125" style="2" customWidth="1"/>
    <col min="2" max="2" width="8.140625" style="2" customWidth="1"/>
    <col min="3" max="3" width="15.42578125" style="2" customWidth="1"/>
    <col min="4" max="4" width="30.5703125" style="2" customWidth="1"/>
    <col min="5" max="5" width="15.5703125" style="2" customWidth="1"/>
    <col min="6" max="6" width="20.85546875" style="2" customWidth="1"/>
    <col min="7" max="7" width="5.5703125" style="2" customWidth="1"/>
    <col min="8" max="11" width="3.5703125" style="2" customWidth="1"/>
    <col min="12" max="13" width="8.5703125" style="4" customWidth="1"/>
    <col min="14" max="16" width="15.5703125" style="4" customWidth="1"/>
    <col min="17" max="17" width="8.5703125" style="4" customWidth="1"/>
    <col min="18" max="18" width="15.5703125" style="4" customWidth="1"/>
    <col min="19" max="19" width="8.5703125" style="4" customWidth="1"/>
    <col min="20" max="24" width="15.5703125" style="4" customWidth="1"/>
    <col min="25" max="28" width="10.5703125" style="4" customWidth="1"/>
    <col min="29" max="29" width="20.5703125" style="4" customWidth="1"/>
    <col min="30" max="30" width="8.5703125" style="4" customWidth="1"/>
    <col min="31" max="31" width="20.5703125" style="4" customWidth="1"/>
    <col min="32" max="37" width="10.5703125" style="4" customWidth="1"/>
    <col min="38" max="38" width="15.5703125" style="4" customWidth="1"/>
    <col min="39" max="44" width="8.5703125" style="4" customWidth="1"/>
    <col min="45" max="45" width="13.28515625" style="4" customWidth="1"/>
    <col min="46" max="47" width="8.5703125" style="4" customWidth="1"/>
    <col min="48" max="48" width="14.28515625" style="4" customWidth="1"/>
    <col min="49" max="16384" width="9" style="2"/>
  </cols>
  <sheetData>
    <row r="1" spans="1:50" s="12" customFormat="1" ht="24.75" customHeight="1">
      <c r="A1" s="97" t="s">
        <v>62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50" ht="12.75" thickBot="1">
      <c r="H2" s="3"/>
    </row>
    <row r="3" spans="1:50" s="5" customFormat="1" ht="87.75" customHeight="1">
      <c r="A3" s="98" t="s">
        <v>3</v>
      </c>
      <c r="B3" s="98" t="s">
        <v>0</v>
      </c>
      <c r="C3" s="98" t="s">
        <v>10</v>
      </c>
      <c r="D3" s="101" t="s">
        <v>41</v>
      </c>
      <c r="E3" s="101" t="s">
        <v>54</v>
      </c>
      <c r="F3" s="101" t="s">
        <v>12</v>
      </c>
      <c r="G3" s="104" t="s">
        <v>14</v>
      </c>
      <c r="H3" s="108" t="s">
        <v>15</v>
      </c>
      <c r="I3" s="109"/>
      <c r="J3" s="109"/>
      <c r="K3" s="110"/>
      <c r="L3" s="111" t="s">
        <v>71</v>
      </c>
      <c r="M3" s="112"/>
      <c r="N3" s="112"/>
      <c r="O3" s="112"/>
      <c r="P3" s="112"/>
      <c r="Q3" s="112"/>
      <c r="R3" s="112"/>
      <c r="S3" s="112"/>
      <c r="T3" s="113"/>
      <c r="U3" s="119" t="s">
        <v>51</v>
      </c>
      <c r="V3" s="120"/>
      <c r="W3" s="120"/>
      <c r="X3" s="121"/>
      <c r="Y3" s="119" t="s">
        <v>52</v>
      </c>
      <c r="Z3" s="120"/>
      <c r="AA3" s="120"/>
      <c r="AB3" s="120"/>
      <c r="AC3" s="120"/>
      <c r="AD3" s="120"/>
      <c r="AE3" s="121"/>
      <c r="AF3" s="119" t="s">
        <v>53</v>
      </c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1"/>
    </row>
    <row r="4" spans="1:50" s="5" customFormat="1" ht="10.5" customHeight="1">
      <c r="A4" s="99"/>
      <c r="B4" s="99"/>
      <c r="C4" s="99"/>
      <c r="D4" s="102"/>
      <c r="E4" s="102"/>
      <c r="F4" s="102"/>
      <c r="G4" s="105"/>
      <c r="H4" s="125" t="s">
        <v>1</v>
      </c>
      <c r="I4" s="125" t="s">
        <v>2</v>
      </c>
      <c r="J4" s="125" t="s">
        <v>4</v>
      </c>
      <c r="K4" s="127" t="s">
        <v>16</v>
      </c>
      <c r="L4" s="114"/>
      <c r="M4" s="115"/>
      <c r="N4" s="115"/>
      <c r="O4" s="115"/>
      <c r="P4" s="115"/>
      <c r="Q4" s="115"/>
      <c r="R4" s="115"/>
      <c r="S4" s="115"/>
      <c r="T4" s="116"/>
      <c r="U4" s="122"/>
      <c r="V4" s="123"/>
      <c r="W4" s="123"/>
      <c r="X4" s="124"/>
      <c r="Y4" s="122"/>
      <c r="Z4" s="123"/>
      <c r="AA4" s="123"/>
      <c r="AB4" s="123"/>
      <c r="AC4" s="123"/>
      <c r="AD4" s="123"/>
      <c r="AE4" s="124"/>
      <c r="AF4" s="122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4"/>
    </row>
    <row r="5" spans="1:50" s="5" customFormat="1" ht="78" customHeight="1">
      <c r="A5" s="99"/>
      <c r="B5" s="99"/>
      <c r="C5" s="99"/>
      <c r="D5" s="102"/>
      <c r="E5" s="102"/>
      <c r="F5" s="102"/>
      <c r="G5" s="106"/>
      <c r="H5" s="125"/>
      <c r="I5" s="125"/>
      <c r="J5" s="125"/>
      <c r="K5" s="127"/>
      <c r="L5" s="129" t="s">
        <v>5</v>
      </c>
      <c r="M5" s="131" t="s">
        <v>36</v>
      </c>
      <c r="N5" s="132"/>
      <c r="O5" s="132"/>
      <c r="P5" s="133"/>
      <c r="Q5" s="131" t="s">
        <v>37</v>
      </c>
      <c r="R5" s="133"/>
      <c r="S5" s="153" t="s">
        <v>7</v>
      </c>
      <c r="T5" s="154"/>
      <c r="U5" s="155" t="s">
        <v>73</v>
      </c>
      <c r="V5" s="156"/>
      <c r="W5" s="156"/>
      <c r="X5" s="157"/>
      <c r="Y5" s="158" t="s">
        <v>8</v>
      </c>
      <c r="Z5" s="159"/>
      <c r="AA5" s="159"/>
      <c r="AB5" s="160" t="s">
        <v>17</v>
      </c>
      <c r="AC5" s="161"/>
      <c r="AD5" s="162" t="s">
        <v>18</v>
      </c>
      <c r="AE5" s="157"/>
      <c r="AF5" s="158" t="s">
        <v>35</v>
      </c>
      <c r="AG5" s="135"/>
      <c r="AH5" s="163"/>
      <c r="AI5" s="163"/>
      <c r="AJ5" s="163"/>
      <c r="AK5" s="164"/>
      <c r="AL5" s="45" t="s">
        <v>20</v>
      </c>
      <c r="AM5" s="134" t="s">
        <v>72</v>
      </c>
      <c r="AN5" s="135"/>
      <c r="AO5" s="135"/>
      <c r="AP5" s="135"/>
      <c r="AQ5" s="135"/>
      <c r="AR5" s="135"/>
      <c r="AS5" s="135"/>
      <c r="AT5" s="135"/>
      <c r="AU5" s="135"/>
      <c r="AV5" s="136"/>
    </row>
    <row r="6" spans="1:50" s="5" customFormat="1" ht="20.100000000000001" customHeight="1" thickBot="1">
      <c r="A6" s="99"/>
      <c r="B6" s="99"/>
      <c r="C6" s="99"/>
      <c r="D6" s="102"/>
      <c r="E6" s="102"/>
      <c r="F6" s="102"/>
      <c r="G6" s="106"/>
      <c r="H6" s="125"/>
      <c r="I6" s="125"/>
      <c r="J6" s="125"/>
      <c r="K6" s="127"/>
      <c r="L6" s="130"/>
      <c r="M6" s="58"/>
      <c r="N6" s="137" t="s">
        <v>6</v>
      </c>
      <c r="O6" s="117" t="s">
        <v>55</v>
      </c>
      <c r="P6" s="139" t="s">
        <v>56</v>
      </c>
      <c r="Q6" s="59"/>
      <c r="R6" s="141" t="s">
        <v>57</v>
      </c>
      <c r="S6" s="60"/>
      <c r="T6" s="143" t="s">
        <v>58</v>
      </c>
      <c r="U6" s="46"/>
      <c r="V6" s="162" t="s">
        <v>49</v>
      </c>
      <c r="W6" s="166" t="s">
        <v>60</v>
      </c>
      <c r="X6" s="168" t="s">
        <v>59</v>
      </c>
      <c r="Y6" s="145" t="s">
        <v>63</v>
      </c>
      <c r="Z6" s="147" t="s">
        <v>64</v>
      </c>
      <c r="AA6" s="149" t="s">
        <v>65</v>
      </c>
      <c r="AB6" s="9"/>
      <c r="AC6" s="13" t="s">
        <v>9</v>
      </c>
      <c r="AD6" s="8"/>
      <c r="AE6" s="14" t="s">
        <v>9</v>
      </c>
      <c r="AF6" s="151" t="s">
        <v>19</v>
      </c>
      <c r="AG6" s="147" t="s">
        <v>66</v>
      </c>
      <c r="AH6" s="147" t="s">
        <v>67</v>
      </c>
      <c r="AI6" s="147" t="s">
        <v>68</v>
      </c>
      <c r="AJ6" s="147" t="s">
        <v>69</v>
      </c>
      <c r="AK6" s="180" t="s">
        <v>70</v>
      </c>
      <c r="AL6" s="9"/>
      <c r="AM6" s="182" t="s">
        <v>11</v>
      </c>
      <c r="AN6" s="184" t="s">
        <v>39</v>
      </c>
      <c r="AO6" s="170" t="s">
        <v>45</v>
      </c>
      <c r="AP6" s="170" t="s">
        <v>42</v>
      </c>
      <c r="AQ6" s="170" t="s">
        <v>46</v>
      </c>
      <c r="AR6" s="170" t="s">
        <v>43</v>
      </c>
      <c r="AS6" s="170" t="s">
        <v>50</v>
      </c>
      <c r="AT6" s="170" t="s">
        <v>61</v>
      </c>
      <c r="AU6" s="170" t="s">
        <v>44</v>
      </c>
      <c r="AV6" s="178" t="s">
        <v>38</v>
      </c>
    </row>
    <row r="7" spans="1:50" s="5" customFormat="1" ht="99.95" customHeight="1" thickBot="1">
      <c r="A7" s="100"/>
      <c r="B7" s="100"/>
      <c r="C7" s="100"/>
      <c r="D7" s="103"/>
      <c r="E7" s="103"/>
      <c r="F7" s="103"/>
      <c r="G7" s="107"/>
      <c r="H7" s="126"/>
      <c r="I7" s="126"/>
      <c r="J7" s="126"/>
      <c r="K7" s="128"/>
      <c r="L7" s="130"/>
      <c r="M7" s="58"/>
      <c r="N7" s="138"/>
      <c r="O7" s="118"/>
      <c r="P7" s="140"/>
      <c r="Q7" s="59"/>
      <c r="R7" s="142"/>
      <c r="S7" s="61"/>
      <c r="T7" s="144"/>
      <c r="U7" s="47"/>
      <c r="V7" s="165"/>
      <c r="W7" s="167"/>
      <c r="X7" s="169"/>
      <c r="Y7" s="146"/>
      <c r="Z7" s="148"/>
      <c r="AA7" s="150"/>
      <c r="AB7" s="48"/>
      <c r="AC7" s="48"/>
      <c r="AD7" s="10"/>
      <c r="AE7" s="11"/>
      <c r="AF7" s="152"/>
      <c r="AG7" s="148"/>
      <c r="AH7" s="148"/>
      <c r="AI7" s="148"/>
      <c r="AJ7" s="148"/>
      <c r="AK7" s="181"/>
      <c r="AL7" s="48"/>
      <c r="AM7" s="183"/>
      <c r="AN7" s="185"/>
      <c r="AO7" s="177"/>
      <c r="AP7" s="177"/>
      <c r="AQ7" s="177"/>
      <c r="AR7" s="177"/>
      <c r="AS7" s="171"/>
      <c r="AT7" s="171"/>
      <c r="AU7" s="177"/>
      <c r="AV7" s="179"/>
      <c r="AX7" s="49" t="s">
        <v>29</v>
      </c>
    </row>
    <row r="8" spans="1:50" s="4" customFormat="1" ht="50.1" customHeight="1" thickBot="1">
      <c r="A8" s="68"/>
      <c r="B8" s="68"/>
      <c r="C8" s="69"/>
      <c r="D8" s="70"/>
      <c r="E8" s="71"/>
      <c r="F8" s="71"/>
      <c r="G8" s="72"/>
      <c r="H8" s="73"/>
      <c r="I8" s="73"/>
      <c r="J8" s="73"/>
      <c r="K8" s="74"/>
      <c r="L8" s="75"/>
      <c r="M8" s="76"/>
      <c r="N8" s="77"/>
      <c r="O8" s="93"/>
      <c r="P8" s="94"/>
      <c r="Q8" s="76"/>
      <c r="R8" s="78"/>
      <c r="S8" s="79"/>
      <c r="T8" s="80"/>
      <c r="U8" s="81"/>
      <c r="V8" s="82"/>
      <c r="W8" s="95" t="str">
        <f>IF(OR(U8&gt;=0.6,U8=""),"","○")</f>
        <v/>
      </c>
      <c r="X8" s="96" t="str">
        <f>IF(OR(U8&gt;=0.3,U8=""),"","○")</f>
        <v/>
      </c>
      <c r="Y8" s="83"/>
      <c r="Z8" s="84"/>
      <c r="AA8" s="85"/>
      <c r="AB8" s="76"/>
      <c r="AC8" s="86"/>
      <c r="AD8" s="87"/>
      <c r="AE8" s="88"/>
      <c r="AF8" s="83"/>
      <c r="AG8" s="84"/>
      <c r="AH8" s="84"/>
      <c r="AI8" s="84"/>
      <c r="AJ8" s="84"/>
      <c r="AK8" s="89"/>
      <c r="AL8" s="90"/>
      <c r="AM8" s="91"/>
      <c r="AN8" s="84"/>
      <c r="AO8" s="84"/>
      <c r="AP8" s="84"/>
      <c r="AQ8" s="84"/>
      <c r="AR8" s="84"/>
      <c r="AS8" s="84"/>
      <c r="AT8" s="84"/>
      <c r="AU8" s="84"/>
      <c r="AV8" s="92"/>
      <c r="AX8" s="15" t="str">
        <f>IF(OR(H8="○",I8="○"),"○","")</f>
        <v/>
      </c>
    </row>
    <row r="9" spans="1:50" ht="20.100000000000001" customHeight="1">
      <c r="A9" s="6" t="s">
        <v>47</v>
      </c>
      <c r="B9" s="6"/>
      <c r="C9" s="7"/>
      <c r="D9" s="50"/>
      <c r="E9" s="50"/>
      <c r="F9" s="50"/>
      <c r="G9" s="50"/>
      <c r="H9" s="50"/>
      <c r="I9" s="50"/>
      <c r="J9" s="50"/>
      <c r="K9" s="5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</row>
    <row r="10" spans="1:50" ht="20.100000000000001" customHeight="1">
      <c r="A10" s="6" t="s">
        <v>21</v>
      </c>
      <c r="B10" s="6"/>
      <c r="C10" s="7"/>
      <c r="D10" s="50"/>
      <c r="E10" s="50"/>
      <c r="F10" s="50"/>
      <c r="G10" s="50"/>
      <c r="H10" s="50"/>
      <c r="I10" s="50"/>
      <c r="J10" s="50"/>
      <c r="K10" s="5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</row>
    <row r="11" spans="1:50" ht="20.100000000000001" customHeight="1">
      <c r="A11" s="6" t="s">
        <v>23</v>
      </c>
      <c r="B11" s="6"/>
      <c r="C11" s="7"/>
      <c r="D11" s="50"/>
      <c r="E11" s="50"/>
      <c r="F11" s="50"/>
      <c r="G11" s="50"/>
      <c r="H11" s="50"/>
      <c r="I11" s="50"/>
      <c r="J11" s="50"/>
      <c r="K11" s="5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50" ht="20.100000000000001" customHeight="1">
      <c r="A12" s="6" t="s">
        <v>22</v>
      </c>
      <c r="B12" s="6"/>
      <c r="C12" s="7"/>
      <c r="D12" s="50"/>
      <c r="E12" s="50"/>
      <c r="F12" s="50"/>
      <c r="G12" s="50"/>
      <c r="H12" s="50"/>
      <c r="I12" s="50"/>
      <c r="J12" s="50"/>
      <c r="K12" s="50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</row>
    <row r="13" spans="1:50" ht="20.100000000000001" customHeight="1">
      <c r="A13" s="6" t="s">
        <v>13</v>
      </c>
      <c r="B13" s="6"/>
      <c r="C13" s="7"/>
      <c r="D13" s="50"/>
      <c r="E13" s="50"/>
      <c r="F13" s="50"/>
      <c r="G13" s="50"/>
      <c r="H13" s="50"/>
      <c r="I13" s="50"/>
      <c r="J13" s="50"/>
      <c r="K13" s="50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5"/>
      <c r="AX13" s="5"/>
    </row>
    <row r="14" spans="1:50" ht="20.100000000000001" customHeight="1">
      <c r="A14" s="7"/>
      <c r="B14" s="6"/>
      <c r="C14" s="7"/>
      <c r="D14" s="50"/>
      <c r="E14" s="50"/>
      <c r="F14" s="50"/>
      <c r="G14" s="50"/>
      <c r="H14" s="50"/>
      <c r="I14" s="50"/>
      <c r="J14" s="50"/>
      <c r="K14" s="50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5"/>
    </row>
    <row r="15" spans="1:50" ht="18.75">
      <c r="D15" s="51"/>
      <c r="E15" s="51"/>
      <c r="F15" s="51"/>
      <c r="G15" s="51"/>
      <c r="H15" s="51"/>
      <c r="I15" s="51"/>
      <c r="J15" s="51"/>
      <c r="K15" s="51"/>
      <c r="AW15" s="43"/>
      <c r="AX15" s="43"/>
    </row>
    <row r="16" spans="1:50" ht="12.75" thickBot="1">
      <c r="L16" s="2"/>
      <c r="AV16" s="2"/>
    </row>
    <row r="17" spans="1:50" s="5" customFormat="1" ht="30" customHeight="1">
      <c r="A17" s="16"/>
      <c r="B17" s="16"/>
      <c r="C17" s="62"/>
      <c r="D17" s="52" t="s">
        <v>33</v>
      </c>
      <c r="E17" s="53"/>
      <c r="F17" s="53"/>
      <c r="G17" s="53"/>
      <c r="H17" s="172" t="s">
        <v>15</v>
      </c>
      <c r="I17" s="173"/>
      <c r="J17" s="173"/>
      <c r="K17" s="173"/>
      <c r="L17" s="17" t="s">
        <v>24</v>
      </c>
      <c r="M17" s="18"/>
      <c r="N17" s="18"/>
      <c r="O17" s="18"/>
      <c r="P17" s="18"/>
      <c r="Q17" s="18"/>
      <c r="R17" s="18"/>
      <c r="S17" s="18"/>
      <c r="T17" s="19"/>
      <c r="U17" s="20" t="s">
        <v>25</v>
      </c>
      <c r="V17" s="25"/>
      <c r="W17" s="25"/>
      <c r="X17" s="21"/>
      <c r="Y17" s="22" t="s">
        <v>26</v>
      </c>
      <c r="Z17" s="23"/>
      <c r="AA17" s="24"/>
      <c r="AB17" s="17"/>
      <c r="AC17" s="18"/>
      <c r="AD17" s="18"/>
      <c r="AE17" s="19"/>
      <c r="AF17" s="20" t="s">
        <v>34</v>
      </c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1"/>
      <c r="AW17" s="2"/>
      <c r="AX17" s="2"/>
    </row>
    <row r="18" spans="1:50" s="5" customFormat="1" ht="30" customHeight="1" thickBot="1">
      <c r="A18" s="16"/>
      <c r="B18" s="16"/>
      <c r="C18" s="62"/>
      <c r="D18" s="54"/>
      <c r="E18" s="53"/>
      <c r="F18" s="53"/>
      <c r="G18" s="53"/>
      <c r="H18" s="55"/>
      <c r="I18" s="56"/>
      <c r="J18" s="56"/>
      <c r="K18" s="56"/>
      <c r="L18" s="33" t="s">
        <v>27</v>
      </c>
      <c r="M18" s="34" t="s">
        <v>28</v>
      </c>
      <c r="N18" s="34"/>
      <c r="O18" s="34"/>
      <c r="P18" s="34"/>
      <c r="Q18" s="35" t="s">
        <v>30</v>
      </c>
      <c r="R18" s="34"/>
      <c r="S18" s="34" t="s">
        <v>31</v>
      </c>
      <c r="T18" s="36"/>
      <c r="U18" s="26"/>
      <c r="V18" s="65"/>
      <c r="W18" s="65"/>
      <c r="X18" s="27"/>
      <c r="Y18" s="37" t="s">
        <v>27</v>
      </c>
      <c r="Z18" s="38"/>
      <c r="AA18" s="39"/>
      <c r="AB18" s="35" t="s">
        <v>32</v>
      </c>
      <c r="AC18" s="39"/>
      <c r="AD18" s="35" t="s">
        <v>30</v>
      </c>
      <c r="AE18" s="40"/>
      <c r="AF18" s="41" t="s">
        <v>27</v>
      </c>
      <c r="AG18" s="34"/>
      <c r="AH18" s="34"/>
      <c r="AI18" s="34"/>
      <c r="AJ18" s="34"/>
      <c r="AK18" s="34"/>
      <c r="AL18" s="42" t="s">
        <v>32</v>
      </c>
      <c r="AM18" s="174" t="s">
        <v>30</v>
      </c>
      <c r="AN18" s="175"/>
      <c r="AO18" s="175"/>
      <c r="AP18" s="175"/>
      <c r="AQ18" s="175"/>
      <c r="AR18" s="175"/>
      <c r="AS18" s="175"/>
      <c r="AT18" s="175"/>
      <c r="AU18" s="175"/>
      <c r="AV18" s="176"/>
      <c r="AW18" s="2"/>
      <c r="AX18" s="2"/>
    </row>
    <row r="19" spans="1:50" s="5" customFormat="1" ht="30" customHeight="1" thickBot="1">
      <c r="C19" s="64"/>
      <c r="D19" s="32">
        <f ca="1">SUMPRODUCT((SUBTOTAL(103,INDIRECT("D"&amp;ROW($D$8:$D$8))))*($D$8:$D$8&lt;&gt;""))</f>
        <v>0</v>
      </c>
      <c r="E19" s="16"/>
      <c r="F19" s="16"/>
      <c r="G19" s="28"/>
      <c r="H19" s="29">
        <f ca="1">SUMPRODUCT((SUBTOTAL(103,INDIRECT("H"&amp;ROW($H$8:$H$8))))*($H$8:$H$8="○"))</f>
        <v>0</v>
      </c>
      <c r="I19" s="29">
        <f ca="1">SUMPRODUCT((SUBTOTAL(103,INDIRECT("I"&amp;ROW($I$8:$I$8))))*($I$8:$I$8="○"))</f>
        <v>0</v>
      </c>
      <c r="J19" s="29">
        <f ca="1">SUMPRODUCT((SUBTOTAL(103,INDIRECT("J"&amp;ROW($J$8:$J$8))))*($J$8:$J$8="○"))</f>
        <v>0</v>
      </c>
      <c r="K19" s="66">
        <f ca="1">SUMPRODUCT((SUBTOTAL(103,INDIRECT("K"&amp;ROW($K$8:$K$8))))*($K$8:$K$8="○"))</f>
        <v>0</v>
      </c>
      <c r="L19" s="67">
        <f ca="1">SUMPRODUCT((SUBTOTAL(103,INDIRECT("L"&amp;ROW($L$8:$L$8))))*($L$8:$L$8="○"))</f>
        <v>0</v>
      </c>
      <c r="M19" s="30">
        <f ca="1">SUMPRODUCT((SUBTOTAL(103,INDIRECT("M"&amp;ROW($M$8:$M$8))))*($M$8:$M$8="○"))</f>
        <v>0</v>
      </c>
      <c r="N19" s="30" t="s">
        <v>40</v>
      </c>
      <c r="O19" s="30" t="s">
        <v>48</v>
      </c>
      <c r="P19" s="30" t="s">
        <v>40</v>
      </c>
      <c r="Q19" s="30">
        <f ca="1">SUMPRODUCT((SUBTOTAL(103,INDIRECT("Q"&amp;ROW($Q$8:$Q$8))))*($Q$8:$Q$8="○"))</f>
        <v>0</v>
      </c>
      <c r="R19" s="30" t="s">
        <v>40</v>
      </c>
      <c r="S19" s="30">
        <f ca="1">SUMPRODUCT((SUBTOTAL(103,INDIRECT("S"&amp;ROW($S$8:$S$8))))*($S$8:$S$8="○"))</f>
        <v>0</v>
      </c>
      <c r="T19" s="31" t="s">
        <v>40</v>
      </c>
      <c r="U19" s="30">
        <f ca="1">SUMPRODUCT((SUBTOTAL(103,INDIRECT("U"&amp;ROW($U$8:$U$8))))*($U$8:$U$8&lt;&gt;""))</f>
        <v>0</v>
      </c>
      <c r="V19" s="30">
        <f ca="1">SUMPRODUCT((SUBTOTAL(103,INDIRECT("V"&amp;ROW($V$8:$V$8))))*($V$8:$V$8="○"))</f>
        <v>0</v>
      </c>
      <c r="W19" s="30">
        <f ca="1">SUMPRODUCT((SUBTOTAL(103,INDIRECT("W"&amp;ROW($W$8:$W$8))))*($W$8:$W$8="○"))</f>
        <v>0</v>
      </c>
      <c r="X19" s="31">
        <f ca="1">SUMPRODUCT((SUBTOTAL(103,INDIRECT("X"&amp;ROW($X$8:$X$8))))*($X$8:$X$8="○"))</f>
        <v>0</v>
      </c>
      <c r="Y19" s="29">
        <f ca="1">SUMPRODUCT((SUBTOTAL(103,INDIRECT("Y"&amp;ROW($Y$8:$Y$8))))*($Y$8:$Y$8="○"))</f>
        <v>0</v>
      </c>
      <c r="Z19" s="30">
        <f ca="1">SUMPRODUCT((SUBTOTAL(103,INDIRECT("Z"&amp;ROW($Z$8:$Z$8))))*($Z$8:$Z$8="○"))</f>
        <v>0</v>
      </c>
      <c r="AA19" s="30">
        <f ca="1">SUMPRODUCT((SUBTOTAL(103,INDIRECT("AA"&amp;ROW($AA$8:$AA$8))))*($AA$8:$AA$8="○"))</f>
        <v>0</v>
      </c>
      <c r="AB19" s="30">
        <f ca="1">SUMPRODUCT((SUBTOTAL(103,INDIRECT("AB"&amp;ROW($AB$8:$AB$8))))*($AB$8:$AB$8="○"))</f>
        <v>0</v>
      </c>
      <c r="AC19" s="30" t="s">
        <v>40</v>
      </c>
      <c r="AD19" s="30">
        <f ca="1">SUMPRODUCT((SUBTOTAL(103,INDIRECT("AD"&amp;ROW($AD$8:$AD$8))))*($AD$8:$AD$8="○"))</f>
        <v>0</v>
      </c>
      <c r="AE19" s="31" t="s">
        <v>40</v>
      </c>
      <c r="AF19" s="30">
        <f ca="1">SUMPRODUCT((SUBTOTAL(103,INDIRECT("AF"&amp;ROW($AF$8:$AF$8))))*($AF$8:$AF$8="○"))</f>
        <v>0</v>
      </c>
      <c r="AG19" s="30">
        <f ca="1">SUMPRODUCT((SUBTOTAL(103,INDIRECT("AG"&amp;ROW($AG$8:$AG$8))))*($AG$8:$AG$8="○"))</f>
        <v>0</v>
      </c>
      <c r="AH19" s="30">
        <f ca="1">SUMPRODUCT((SUBTOTAL(103,INDIRECT("AH"&amp;ROW($AH$8:$AH$8))))*($AH$8:$AH$8="○"))</f>
        <v>0</v>
      </c>
      <c r="AI19" s="30">
        <f ca="1">SUMPRODUCT((SUBTOTAL(103,INDIRECT("AI"&amp;ROW($AI$8:$AI$8))))*($AI$8:$AI$8="○"))</f>
        <v>0</v>
      </c>
      <c r="AJ19" s="30">
        <f ca="1">SUMPRODUCT((SUBTOTAL(103,INDIRECT("AJ"&amp;ROW($AJ$8:$AJ$8))))*($AJ$8:$AJ$8="○"))</f>
        <v>0</v>
      </c>
      <c r="AK19" s="30">
        <f ca="1">SUMPRODUCT((SUBTOTAL(103,INDIRECT("AK"&amp;ROW($AK$8:$AK$8))))*($AK$8:$AK$8="○"))</f>
        <v>0</v>
      </c>
      <c r="AL19" s="30">
        <f ca="1">SUMPRODUCT((SUBTOTAL(103,INDIRECT("AL"&amp;ROW($AL$8:$AL$8))))*($AL$8:$AL$8&lt;&gt;""))</f>
        <v>0</v>
      </c>
      <c r="AM19" s="30">
        <f ca="1">SUMPRODUCT((SUBTOTAL(103,INDIRECT("AM"&amp;ROW($AM$8:$AM$8))))*($AM$8:$AM$8="○"))</f>
        <v>0</v>
      </c>
      <c r="AN19" s="30">
        <f ca="1">SUMPRODUCT((SUBTOTAL(103,INDIRECT("AN"&amp;ROW($AN$8:$AN$8))))*($AN$8:$AN$8="○"))</f>
        <v>0</v>
      </c>
      <c r="AO19" s="30">
        <f ca="1">SUMPRODUCT((SUBTOTAL(103,INDIRECT("AO"&amp;ROW($AO$8:$AO$8))))*($AO$8:$AO$8="○"))</f>
        <v>0</v>
      </c>
      <c r="AP19" s="30">
        <f ca="1">SUMPRODUCT((SUBTOTAL(103,INDIRECT("AP"&amp;ROW($AP$8:$AP$8))))*($AP$8:$AP$8="○"))</f>
        <v>0</v>
      </c>
      <c r="AQ19" s="30">
        <f ca="1">SUMPRODUCT((SUBTOTAL(103,INDIRECT("AQ"&amp;ROW($AQ$8:$AQ$8))))*($AQ$8:$AQ$8="○"))</f>
        <v>0</v>
      </c>
      <c r="AR19" s="30">
        <f ca="1">SUMPRODUCT((SUBTOTAL(103,INDIRECT("AR"&amp;ROW($AR$8:$AR$8))))*($AR$8:$AR$8="○"))</f>
        <v>0</v>
      </c>
      <c r="AS19" s="30">
        <f ca="1">SUMPRODUCT((SUBTOTAL(103,INDIRECT("AS"&amp;ROW($AS$8:$AS$8))))*($AS$8:$AS$8="○"))</f>
        <v>0</v>
      </c>
      <c r="AT19" s="30">
        <f ca="1">SUMPRODUCT((SUBTOTAL(103,INDIRECT("AT"&amp;ROW($AT$8:$AT$8))))*($AT$8:$AT$8="○"))</f>
        <v>0</v>
      </c>
      <c r="AU19" s="30">
        <f ca="1">SUMPRODUCT((SUBTOTAL(103,INDIRECT("AU"&amp;ROW($AU$8:$AU$8))))*($AU$8:$AU$8="○"))</f>
        <v>0</v>
      </c>
      <c r="AV19" s="31">
        <f ca="1">SUMPRODUCT((SUBTOTAL(103,INDIRECT("AV"&amp;ROW($AV$8:$AV$8))))*($AV$8:$AV$8&lt;&gt;""))</f>
        <v>0</v>
      </c>
      <c r="AW19" s="2"/>
      <c r="AX19" s="32">
        <f>COUNTIF(AX8:AX8,"○")</f>
        <v>0</v>
      </c>
    </row>
    <row r="20" spans="1:50" s="43" customFormat="1" ht="30" customHeight="1">
      <c r="C20" s="63"/>
      <c r="L20" s="43" t="str">
        <f ca="1">IF((L19+M19+Q19+S19)=D19,"","Q1（A,B,C,D）の合計と病院数が一致していません")</f>
        <v/>
      </c>
      <c r="M20" s="44"/>
      <c r="N20" s="44"/>
      <c r="O20" s="44"/>
      <c r="P20" s="44"/>
      <c r="Q20" s="44"/>
      <c r="R20" s="44"/>
      <c r="S20" s="44"/>
      <c r="T20" s="44"/>
      <c r="U20" s="57" t="str">
        <f ca="1">IF((U19+V19)=(M19+Q19),"","Q2とQ1（B,C）の合計が一致していません")</f>
        <v/>
      </c>
      <c r="V20" s="57"/>
      <c r="W20" s="57"/>
      <c r="X20" s="44"/>
      <c r="Z20" s="44"/>
      <c r="AA20" s="44"/>
      <c r="AB20" s="44"/>
      <c r="AC20" s="44"/>
      <c r="AD20" s="44"/>
      <c r="AE20" s="44"/>
      <c r="AF20" s="43" t="str">
        <f ca="1">IF((AF19+AG19+AH19+AI19+AJ19+AK19+AM19+AN19+AO19+AP19+AQ19+AR19+AS19+AT19+AU19+AV19)=(M19+Q19+S19),"","Q4（A,C）の合計とQ1（B,C,D）の合計が一致していません")</f>
        <v/>
      </c>
      <c r="AG20" s="44"/>
      <c r="AH20" s="44"/>
      <c r="AI20" s="44"/>
      <c r="AJ20" s="44"/>
      <c r="AK20" s="44"/>
      <c r="AM20" s="44"/>
      <c r="AN20" s="44"/>
      <c r="AO20" s="44"/>
      <c r="AP20" s="44"/>
      <c r="AQ20" s="44"/>
      <c r="AR20" s="44"/>
      <c r="AS20" s="44"/>
      <c r="AT20" s="44"/>
      <c r="AU20" s="44"/>
      <c r="AW20" s="2"/>
      <c r="AX20" s="2"/>
    </row>
    <row r="21" spans="1:50" ht="18.75">
      <c r="L21" s="2"/>
      <c r="Y21" s="43" t="str">
        <f ca="1">IF((Y19+Z19+AA19+AB19+AD19)=S19,"","Q3（A,B,C）の合計とQ1（D）が一致していません")</f>
        <v/>
      </c>
      <c r="AL21" s="44" t="str">
        <f ca="1">IF(AL19=(AF19+AG19+AH19+AI19+AJ19+AK19),"","Q4（B）とQ4（A）の合計が一致していません")</f>
        <v/>
      </c>
      <c r="AV21" s="2"/>
    </row>
    <row r="24" spans="1:50" ht="14.25">
      <c r="AK24" s="16"/>
    </row>
    <row r="31" spans="1:50">
      <c r="L31" s="2"/>
      <c r="M31" s="2"/>
      <c r="N31" s="2"/>
      <c r="O31" s="2"/>
      <c r="P31" s="2"/>
      <c r="Q31" s="2"/>
      <c r="R31" s="2"/>
      <c r="S31" s="2"/>
      <c r="T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</sheetData>
  <sheetProtection password="CCE3" sheet="1" autoFilter="0"/>
  <mergeCells count="56">
    <mergeCell ref="AS6:AS7"/>
    <mergeCell ref="AT6:AT7"/>
    <mergeCell ref="H17:K17"/>
    <mergeCell ref="AM18:AV18"/>
    <mergeCell ref="AO6:AO7"/>
    <mergeCell ref="AP6:AP7"/>
    <mergeCell ref="AQ6:AQ7"/>
    <mergeCell ref="AR6:AR7"/>
    <mergeCell ref="AU6:AU7"/>
    <mergeCell ref="AV6:AV7"/>
    <mergeCell ref="AH6:AH7"/>
    <mergeCell ref="AI6:AI7"/>
    <mergeCell ref="AJ6:AJ7"/>
    <mergeCell ref="AK6:AK7"/>
    <mergeCell ref="AM6:AM7"/>
    <mergeCell ref="AN6:AN7"/>
    <mergeCell ref="Z6:Z7"/>
    <mergeCell ref="AA6:AA7"/>
    <mergeCell ref="AF6:AF7"/>
    <mergeCell ref="AG6:AG7"/>
    <mergeCell ref="S5:T5"/>
    <mergeCell ref="U5:X5"/>
    <mergeCell ref="Y5:AA5"/>
    <mergeCell ref="AB5:AC5"/>
    <mergeCell ref="AD5:AE5"/>
    <mergeCell ref="AF5:AK5"/>
    <mergeCell ref="V6:V7"/>
    <mergeCell ref="W6:W7"/>
    <mergeCell ref="X6:X7"/>
    <mergeCell ref="U3:X4"/>
    <mergeCell ref="Y3:AE4"/>
    <mergeCell ref="AF3:AV4"/>
    <mergeCell ref="H4:H7"/>
    <mergeCell ref="I4:I7"/>
    <mergeCell ref="J4:J7"/>
    <mergeCell ref="K4:K7"/>
    <mergeCell ref="L5:L7"/>
    <mergeCell ref="M5:P5"/>
    <mergeCell ref="Q5:R5"/>
    <mergeCell ref="AM5:AV5"/>
    <mergeCell ref="N6:N7"/>
    <mergeCell ref="P6:P7"/>
    <mergeCell ref="R6:R7"/>
    <mergeCell ref="T6:T7"/>
    <mergeCell ref="Y6:Y7"/>
    <mergeCell ref="A1:T1"/>
    <mergeCell ref="A3:A7"/>
    <mergeCell ref="B3:B7"/>
    <mergeCell ref="C3:C7"/>
    <mergeCell ref="D3:D7"/>
    <mergeCell ref="E3:E7"/>
    <mergeCell ref="F3:F7"/>
    <mergeCell ref="G3:G7"/>
    <mergeCell ref="H3:K3"/>
    <mergeCell ref="L3:T4"/>
    <mergeCell ref="O6:O7"/>
  </mergeCells>
  <phoneticPr fontId="2"/>
  <conditionalFormatting sqref="J8">
    <cfRule type="expression" dxfId="41" priority="62">
      <formula>OR(K8="○")</formula>
    </cfRule>
  </conditionalFormatting>
  <conditionalFormatting sqref="I8">
    <cfRule type="expression" dxfId="40" priority="61">
      <formula>OR(K8="○")</formula>
    </cfRule>
  </conditionalFormatting>
  <conditionalFormatting sqref="H8">
    <cfRule type="expression" dxfId="39" priority="60">
      <formula>OR(K8="○")</formula>
    </cfRule>
  </conditionalFormatting>
  <conditionalFormatting sqref="K8">
    <cfRule type="expression" dxfId="38" priority="57">
      <formula>OR(H8="○",I8="○",J8="○")</formula>
    </cfRule>
  </conditionalFormatting>
  <conditionalFormatting sqref="P8">
    <cfRule type="expression" dxfId="37" priority="47">
      <formula>OR(L8="○",Q8="○",S8="○")</formula>
    </cfRule>
    <cfRule type="expression" dxfId="36" priority="56">
      <formula>$O$8&lt;&gt;""</formula>
    </cfRule>
  </conditionalFormatting>
  <conditionalFormatting sqref="O8">
    <cfRule type="expression" dxfId="35" priority="55">
      <formula>OR(L8="○",P8="○",Q8="○",S8="○")</formula>
    </cfRule>
  </conditionalFormatting>
  <conditionalFormatting sqref="S8">
    <cfRule type="expression" dxfId="34" priority="53">
      <formula>OR(L8="○",M8="○",Q8="○")</formula>
    </cfRule>
  </conditionalFormatting>
  <conditionalFormatting sqref="Q8">
    <cfRule type="expression" dxfId="33" priority="52">
      <formula>OR(L8="○",M8="○",S8="○")</formula>
    </cfRule>
  </conditionalFormatting>
  <conditionalFormatting sqref="M8">
    <cfRule type="expression" dxfId="32" priority="51">
      <formula>OR(L8="○",Q8="○",S8="○")</formula>
    </cfRule>
  </conditionalFormatting>
  <conditionalFormatting sqref="L8">
    <cfRule type="expression" dxfId="31" priority="50">
      <formula>OR(M8="○",Q8="○",S8="○")</formula>
    </cfRule>
  </conditionalFormatting>
  <conditionalFormatting sqref="N8">
    <cfRule type="expression" dxfId="30" priority="49">
      <formula>OR(L8="○",Q8="○",S8="○")</formula>
    </cfRule>
  </conditionalFormatting>
  <conditionalFormatting sqref="R8">
    <cfRule type="expression" dxfId="29" priority="48">
      <formula>OR(L8="○",M8="○",S8="○")</formula>
    </cfRule>
  </conditionalFormatting>
  <conditionalFormatting sqref="T8">
    <cfRule type="expression" dxfId="28" priority="44">
      <formula>OR(L8="○",M8="○",Q8="○")</formula>
    </cfRule>
  </conditionalFormatting>
  <conditionalFormatting sqref="X8">
    <cfRule type="expression" priority="38">
      <formula>IF(OR(U8&lt;0.3,U8=""),"","○")</formula>
    </cfRule>
  </conditionalFormatting>
  <conditionalFormatting sqref="U8">
    <cfRule type="expression" priority="34">
      <formula>ROUNDDOWN(U8,2)</formula>
    </cfRule>
    <cfRule type="expression" dxfId="27" priority="35">
      <formula>L8="○"</formula>
    </cfRule>
    <cfRule type="expression" dxfId="26" priority="36">
      <formula>S8="○"</formula>
    </cfRule>
    <cfRule type="expression" dxfId="25" priority="37">
      <formula>V8="○"</formula>
    </cfRule>
  </conditionalFormatting>
  <conditionalFormatting sqref="Y8">
    <cfRule type="expression" dxfId="24" priority="26">
      <formula>OR(L8="○",M8="○",Q8="○",Z8="○",AA8="○",AB8="○",AD8="○")</formula>
    </cfRule>
  </conditionalFormatting>
  <conditionalFormatting sqref="Z8">
    <cfRule type="expression" dxfId="23" priority="25">
      <formula>OR(L8="○",M8="○",Q8="○",Y8="○",AA8="○",AB8="○",AD8="○")</formula>
    </cfRule>
  </conditionalFormatting>
  <conditionalFormatting sqref="AA8">
    <cfRule type="expression" dxfId="22" priority="24">
      <formula>OR(L8="○",M8="○",Q8="○",Y8="○",Z8="○",AB8="○",AD8="○")</formula>
    </cfRule>
  </conditionalFormatting>
  <conditionalFormatting sqref="AB8">
    <cfRule type="expression" dxfId="21" priority="23">
      <formula>OR(L8="○",M8="○",Q8="○",Y8="○",Z8="○",AA8="○",AD8="○")</formula>
    </cfRule>
  </conditionalFormatting>
  <conditionalFormatting sqref="AD8">
    <cfRule type="expression" dxfId="20" priority="22">
      <formula>OR(L8="○",M8="○",Q8="○",Y8="○",Z8="○",AA8="○",AB8="○")</formula>
    </cfRule>
  </conditionalFormatting>
  <conditionalFormatting sqref="AE8">
    <cfRule type="expression" dxfId="19" priority="21">
      <formula>OR(L8="○",M8="○",Q8="○",Y8="○",Z8="○",AA8="○",AB8="○")</formula>
    </cfRule>
  </conditionalFormatting>
  <conditionalFormatting sqref="AC8">
    <cfRule type="expression" dxfId="18" priority="20">
      <formula>OR(L8="○",M8="○",Q8="○",Y8="○",Z8="○",AA8="○",AD8="○")</formula>
    </cfRule>
  </conditionalFormatting>
  <conditionalFormatting sqref="AF8">
    <cfRule type="expression" dxfId="17" priority="19">
      <formula>OR(L8="○",AG8="○",AH8="○",AI8="○",AJ8="○",AK8="○",AM8="○",AN8="○",AO8="○",AP8="○",AQ8="○",AR8="○",AS8="○",AT8="○",AU8="○",AV8&lt;&gt;"")</formula>
    </cfRule>
  </conditionalFormatting>
  <conditionalFormatting sqref="AG8">
    <cfRule type="expression" dxfId="16" priority="18">
      <formula>OR(L8="○",AF8="○",AH8="○",AI8="○",AJ8="○",AK8="○",AM8="○",AN8="○",AO8="○",AP8="○",AQ8="○",AR8="○",AS8="○",AT8="○",AU8="○",AV8&lt;&gt;"")</formula>
    </cfRule>
  </conditionalFormatting>
  <conditionalFormatting sqref="AH8">
    <cfRule type="expression" dxfId="15" priority="17">
      <formula>OR(L8="○",AF8="○",AG8="○",AI8="○",AJ8="○",AK8="○",AM8="○",AN8="○",AO8="○",AP8="○",AQ8="○",AR8="○",AS8="○",AT8="○",AU8="○",AV8&lt;&gt;"")</formula>
    </cfRule>
  </conditionalFormatting>
  <conditionalFormatting sqref="AI8">
    <cfRule type="expression" dxfId="14" priority="16">
      <formula>OR(L8="○",AF8="○",AG8="○",AH8="○",AJ8="○",AK8="○",AM8="○",AN8="○",AO8="○",AP8="○",AQ8="○",AR8="○",AS8="○",AT8="○",AU8="○",AV8&lt;&gt;"")</formula>
    </cfRule>
  </conditionalFormatting>
  <conditionalFormatting sqref="AJ8">
    <cfRule type="expression" dxfId="13" priority="15">
      <formula>OR(L8="○",AF8="○",AG8="○",AH8="○",AI8="○",AK8="○",AM8="○",AN8="○",AO8="○",AP8="○",AQ8="○",AR8="○",AS8="○",AT8="○",AU8="○",AV8&lt;&gt;"")</formula>
    </cfRule>
  </conditionalFormatting>
  <conditionalFormatting sqref="AK8">
    <cfRule type="expression" dxfId="12" priority="14">
      <formula>OR(L8="○",AF8="○",AG8="○",AH8="○",AI8="○",AJ8="○",AM8="○",AN8="○",AO8="○",AP8="○",AQ8="○",AR8="○",AS8="○",AT8="○",AU8="○",AV8&lt;&gt;"")</formula>
    </cfRule>
  </conditionalFormatting>
  <conditionalFormatting sqref="AM8">
    <cfRule type="expression" dxfId="11" priority="13">
      <formula>OR(L8="○",AF8="○",AG8="○",AH8="○",AI8="○",AJ8="○",AK8="○",AL8="○",AN8="○",AO8="○",AP8="○",AQ8="○",AR8="○",AS8="○",AT8="○",AU8="○",AV8&lt;&gt;"")</formula>
    </cfRule>
  </conditionalFormatting>
  <conditionalFormatting sqref="AN8">
    <cfRule type="expression" dxfId="10" priority="12">
      <formula>OR(L8="○",AF8="○",AG8="○",AH8="○",AI8="○",AJ8="○",AK8="○",AL8="○",AM8="○",AO8="○",AP8="○",AQ8="○",AR8="○",AS8="○",AT8="○",AU8="○",AV8&lt;&gt;"")</formula>
    </cfRule>
  </conditionalFormatting>
  <conditionalFormatting sqref="AO8">
    <cfRule type="expression" dxfId="9" priority="11">
      <formula>OR(L8="○",AF8="○",AG8="○",AH8="○",AI8="○",AJ8="○",AK8="○",AL8="○",AM8="○",AN8="○",AP8="○",AQ8="○",AR8="○",AS8="○",AT8="○",AU8="○",AV8&lt;&gt;"")</formula>
    </cfRule>
  </conditionalFormatting>
  <conditionalFormatting sqref="AP8">
    <cfRule type="expression" dxfId="8" priority="10">
      <formula>OR(L8="○",AF8="○",AG8="○",AH8="○",AI8="○",AJ8="○",AK8="○",AL8="○",AM8="○",AN8="○",AO8="○",AQ8="○",AR8="○",AS8="○",AT8="○",AU8="○",AV8&lt;&gt;"")</formula>
    </cfRule>
  </conditionalFormatting>
  <conditionalFormatting sqref="AQ8">
    <cfRule type="expression" dxfId="7" priority="9">
      <formula>OR(L8="○",AF8="○",AG8="○",AH8="○",AI8="○",AJ8="○",AK8="○",AL8="○",AM8="○",AN8="○",AO8="○",AP8="○",AR8="○",AS8="○",AT8="○",AU8="○",AV8&lt;&gt;"")</formula>
    </cfRule>
  </conditionalFormatting>
  <conditionalFormatting sqref="AR8">
    <cfRule type="expression" dxfId="6" priority="8">
      <formula>OR(L8="○",AF8="○",AG8="○",AH8="○",AI8="○",AJ8="○",AK8="○",AL8="○",AM8="○",AN8="○",AO8="○",AP8="○",AQ8="○",AS8="○",AT8="○",AU8="○",AV8&lt;&gt;"")</formula>
    </cfRule>
  </conditionalFormatting>
  <conditionalFormatting sqref="AS8">
    <cfRule type="expression" dxfId="5" priority="7">
      <formula>OR(L8="○",AF8="○",AG8="○",AH8="○",AI8="○",AJ8="○",AK8="○",AL8="○",AM8="○",AN8="○",AO8="○",AP8="○",AQ8="○",AR8="○",AT8="○",AU8="○",AV8&lt;&gt;"")</formula>
    </cfRule>
  </conditionalFormatting>
  <conditionalFormatting sqref="AT8">
    <cfRule type="expression" dxfId="4" priority="6">
      <formula>OR(L8="○",AF8="○",AG8="○",AH8="○",AI8="○",AJ8="○",AK8="○",AL8="○",AM8="○",AN8="○",AO8="○",AP8="○",AQ8="○",AR8="○",AS8="○",AU8="○",AV8&lt;&gt;"")</formula>
    </cfRule>
  </conditionalFormatting>
  <conditionalFormatting sqref="AU8">
    <cfRule type="expression" dxfId="3" priority="5">
      <formula>OR(L8="○",AF8="○",AG8="○",AH8="○",AI8="○",AJ8="○",AK8="○",AL8="○",AM8="○",AN8="○",AO8="○",AP8="○",AQ8="○",AR8="○",AS8="○",AT8="○",AV8&lt;&gt;"")</formula>
    </cfRule>
  </conditionalFormatting>
  <conditionalFormatting sqref="AV8">
    <cfRule type="expression" dxfId="2" priority="4">
      <formula>OR(L8="○",AF8="○",AG8="○",AH8="○",AI8="○",AJ8="○",AK8="○",AL8="○",AM8="○",AN8="○",AO8="○",AP8="○",AQ8="○",AR8="○",AS8="○",AT8="○",AU8="○")</formula>
    </cfRule>
  </conditionalFormatting>
  <conditionalFormatting sqref="AL8">
    <cfRule type="expression" dxfId="1" priority="3">
      <formula>OR(L8="○",AM8="○",AN8="○",AO8="○",AP8="○",AQ8="○",AR8="○",AS8="○",AT8="○",AU8="○",AV8&lt;&gt;"")</formula>
    </cfRule>
  </conditionalFormatting>
  <conditionalFormatting sqref="V8">
    <cfRule type="expression" dxfId="0" priority="2">
      <formula>OR($L$8="○",$S$8="○",$U$8&lt;&gt;"")</formula>
    </cfRule>
  </conditionalFormatting>
  <dataValidations count="12">
    <dataValidation type="list" allowBlank="1" showInputMessage="1" showErrorMessage="1" error="リストから○印のみ選択できます。" sqref="AU8">
      <formula1>"○"</formula1>
    </dataValidation>
    <dataValidation type="list" allowBlank="1" showInputMessage="1" showErrorMessage="1" error="リストから選択して下さい。" sqref="C8">
      <formula1>"国立(独立行政法人・国立大学法人を含む),公立(地方独立行政法人を含む),公的(日赤、済生会、厚生連、北社協),民間その他"</formula1>
    </dataValidation>
    <dataValidation type="list" allowBlank="1" showInputMessage="1" showErrorMessage="1" error="リストから○印のみ選択できます。" sqref="P8:Q8 S8 H8:M8 Y8:AB8 AD8 AF8:AK8 AM8:AT8">
      <formula1>"○"</formula1>
    </dataValidation>
    <dataValidation type="custom" allowBlank="1" showInputMessage="1" showErrorMessage="1" error="数字を記入してください。建物の延床面積が不明の場合、Ｐ列に○を表示してください。" sqref="O8">
      <formula1>ISNUMBER(O8)</formula1>
    </dataValidation>
    <dataValidation type="custom" allowBlank="1" showInputMessage="1" showErrorMessage="1" error="数字のみ入力できます。_x000a_" sqref="R8">
      <formula1>ISNUMBER(R8)</formula1>
    </dataValidation>
    <dataValidation type="custom" allowBlank="1" showInputMessage="1" showErrorMessage="1" error="数字のみ記入できます。" sqref="T8">
      <formula1>ISNUMBER(T8)</formula1>
    </dataValidation>
    <dataValidation allowBlank="1" showInputMessage="1" showErrorMessage="1" error="○のみ入力できます。" sqref="W8"/>
    <dataValidation type="list" allowBlank="1" showInputMessage="1" showErrorMessage="1" error="リストから○のみ選択できます。" sqref="V8">
      <formula1>"○"</formula1>
    </dataValidation>
    <dataValidation type="custom" allowBlank="1" showInputMessage="1" showErrorMessage="1" error="数字のみ記入できます。Is値がいくつか不明の場合はＶ列へ○を表示してください。" sqref="U8">
      <formula1>ISNUMBER(U8)</formula1>
    </dataValidation>
    <dataValidation type="list" allowBlank="1" showInputMessage="1" showErrorMessage="1" error="リストから耐震工事終了(予定)年度を選択して下さい。" sqref="AL8">
      <formula1>"令和元年度,令和2年度,令和3年度,令和4年度,令和5年度,令和6年度,令和7年度,令和8年度,令和9年度,令和10年度,令和11年度,令和12年度以降"</formula1>
    </dataValidation>
    <dataValidation type="whole" allowBlank="1" showInputMessage="1" showErrorMessage="1" error="医療法の許可病床数を数字で記入してください。" sqref="G8">
      <formula1>1</formula1>
      <formula2>1700</formula2>
    </dataValidation>
    <dataValidation type="list" allowBlank="1" showInputMessage="1" showErrorMessage="1" sqref="B8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8" scale="37" orientation="landscape" cellComments="asDisplayed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503E16-FE39-4692-AF35-8C4756088A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10BEE4-1856-4275-92A7-9B3625007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AE18153-28A0-403D-B932-503DD058FDB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ee4932b7-5ece-4e76-8822-8a164d812492"/>
    <ds:schemaRef ds:uri="8B97BE19-CDDD-400E-817A-CFDD13F7EC1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調査票</vt:lpstr>
      <vt:lpstr>調査票!Print_Area</vt:lpstr>
      <vt:lpstr>調査票!Print_Titles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236.佐藤　耶舞羽</cp:lastModifiedBy>
  <cp:lastPrinted>2019-10-02T05:02:56Z</cp:lastPrinted>
  <dcterms:created xsi:type="dcterms:W3CDTF">2008-05-23T08:26:00Z</dcterms:created>
  <dcterms:modified xsi:type="dcterms:W3CDTF">2019-10-21T08:35:14Z</dcterms:modified>
</cp:coreProperties>
</file>