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8800" windowHeight="11460" tabRatio="936"/>
  </bookViews>
  <sheets>
    <sheet name="表紙" sheetId="52" r:id="rId1"/>
    <sheet name="提案書提出資料一覧表" sheetId="94" r:id="rId2"/>
    <sheet name="様式第1号" sheetId="1" r:id="rId3"/>
    <sheet name="様式第11号-2" sheetId="68" r:id="rId4"/>
    <sheet name="様式第13号-1" sheetId="131" r:id="rId5"/>
    <sheet name="様式第13号-2" sheetId="132" r:id="rId6"/>
    <sheet name="様式第13号-3" sheetId="133" r:id="rId7"/>
    <sheet name="様式第13号-4" sheetId="134" r:id="rId8"/>
    <sheet name="様式第13号-5" sheetId="135" r:id="rId9"/>
    <sheet name="様式第13号ｰ６" sheetId="136" r:id="rId10"/>
    <sheet name="様式第13号-7" sheetId="137" r:id="rId11"/>
    <sheet name="様式第13号-8" sheetId="138" r:id="rId12"/>
    <sheet name="様式第13号-9" sheetId="139" r:id="rId13"/>
    <sheet name="様式第14号（別紙1）" sheetId="36" r:id="rId14"/>
    <sheet name="様式第14号（別紙2）" sheetId="148" r:id="rId15"/>
    <sheet name="様式第14号（別紙3）" sheetId="38" r:id="rId16"/>
    <sheet name="様式第15号-1-2（別紙1）" sheetId="123" r:id="rId17"/>
    <sheet name="様式第15号-1-2（別紙2）" sheetId="124" r:id="rId18"/>
    <sheet name="様式第15号-2-1（別紙1-1）" sheetId="140" r:id="rId19"/>
    <sheet name="様式第15号-2-1（別紙1-2）" sheetId="141" r:id="rId20"/>
    <sheet name="様式第15号-2-1（別紙2）" sheetId="142" r:id="rId21"/>
    <sheet name="様式第15号-2-2（別紙1-1）" sheetId="145" r:id="rId22"/>
    <sheet name="様式第15号-2-2（別紙1-2）" sheetId="146" r:id="rId23"/>
    <sheet name="様式16号-1-1（別紙1）" sheetId="4" r:id="rId24"/>
    <sheet name="様式第16号-1-2（別紙1）" sheetId="149" r:id="rId25"/>
    <sheet name="様式第16号-1-2（別紙2）" sheetId="150" r:id="rId26"/>
    <sheet name="様式第16号-1-2（別紙3） " sheetId="127" r:id="rId27"/>
    <sheet name="様式第16号-1-2（別紙4）" sheetId="151" r:id="rId28"/>
    <sheet name="様式第16号-1-2（別紙5）" sheetId="111" r:id="rId29"/>
    <sheet name="様式第16号-1-2（別紙6）" sheetId="121" r:id="rId30"/>
    <sheet name="様式第16号-1-2（別紙7）" sheetId="9" r:id="rId31"/>
    <sheet name="様式第16号-1-3（別紙1）" sheetId="14" r:id="rId32"/>
    <sheet name="様式第16号-1-3（別紙2）" sheetId="91" r:id="rId33"/>
    <sheet name="様式第16号-2-1（別紙1）" sheetId="119" r:id="rId34"/>
  </sheets>
  <externalReferences>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s>
  <definedNames>
    <definedName name="_" localSheetId="14" hidden="1">#REF!</definedName>
    <definedName name="_" localSheetId="18" hidden="1">#REF!</definedName>
    <definedName name="_" localSheetId="19" hidden="1">#REF!</definedName>
    <definedName name="_" localSheetId="21" hidden="1">#REF!</definedName>
    <definedName name="_" localSheetId="26" hidden="1">#REF!</definedName>
    <definedName name="_" hidden="1">#REF!</definedName>
    <definedName name="_?_" localSheetId="11">[1]ｺﾋﾟｰc!#REF!</definedName>
    <definedName name="_?_" localSheetId="12">[1]ｺﾋﾟｰc!#REF!</definedName>
    <definedName name="_?_" localSheetId="14">[1]ｺﾋﾟｰc!#REF!</definedName>
    <definedName name="_?_" localSheetId="19">[1]ｺﾋﾟｰc!#REF!</definedName>
    <definedName name="_?_" localSheetId="21">[1]ｺﾋﾟｰc!#REF!</definedName>
    <definedName name="_?_">[1]ｺﾋﾟｰc!#REF!</definedName>
    <definedName name="__" localSheetId="14" hidden="1">#REF!</definedName>
    <definedName name="__" localSheetId="18" hidden="1">#REF!</definedName>
    <definedName name="__" localSheetId="19" hidden="1">#REF!</definedName>
    <definedName name="__" localSheetId="21" hidden="1">#REF!</definedName>
    <definedName name="__" localSheetId="26" hidden="1">#REF!</definedName>
    <definedName name="__" hidden="1">#REF!</definedName>
    <definedName name="___" localSheetId="18" hidden="1">#REF!</definedName>
    <definedName name="___" localSheetId="19" hidden="1">#REF!</definedName>
    <definedName name="___" localSheetId="21" hidden="1">#REF!</definedName>
    <definedName name="___" localSheetId="26" hidden="1">#REF!</definedName>
    <definedName name="___" hidden="1">#REF!</definedName>
    <definedName name="____" localSheetId="18" hidden="1">#REF!</definedName>
    <definedName name="____" localSheetId="19" hidden="1">#REF!</definedName>
    <definedName name="____" localSheetId="21" hidden="1">#REF!</definedName>
    <definedName name="____" localSheetId="26" hidden="1">#REF!</definedName>
    <definedName name="____" hidden="1">#REF!</definedName>
    <definedName name="_____" localSheetId="18" hidden="1">#REF!</definedName>
    <definedName name="_____" localSheetId="19" hidden="1">#REF!</definedName>
    <definedName name="_____" localSheetId="21" hidden="1">#REF!</definedName>
    <definedName name="_____" localSheetId="26" hidden="1">#REF!</definedName>
    <definedName name="_____" hidden="1">#REF!</definedName>
    <definedName name="______" localSheetId="18" hidden="1">#REF!</definedName>
    <definedName name="______" localSheetId="19" hidden="1">#REF!</definedName>
    <definedName name="______" localSheetId="21" hidden="1">#REF!</definedName>
    <definedName name="______" localSheetId="26" hidden="1">#REF!</definedName>
    <definedName name="______" hidden="1">#REF!</definedName>
    <definedName name="_______" localSheetId="18" hidden="1">#REF!</definedName>
    <definedName name="_______" localSheetId="19" hidden="1">#REF!</definedName>
    <definedName name="_______" localSheetId="21" hidden="1">#REF!</definedName>
    <definedName name="_______" localSheetId="26" hidden="1">#REF!</definedName>
    <definedName name="_______" hidden="1">#REF!</definedName>
    <definedName name="________" localSheetId="18" hidden="1">#REF!</definedName>
    <definedName name="________" localSheetId="19" hidden="1">#REF!</definedName>
    <definedName name="________" localSheetId="21" hidden="1">#REF!</definedName>
    <definedName name="________" localSheetId="26" hidden="1">#REF!</definedName>
    <definedName name="________" hidden="1">#REF!</definedName>
    <definedName name="_________" localSheetId="18" hidden="1">#REF!</definedName>
    <definedName name="_________" localSheetId="19" hidden="1">#REF!</definedName>
    <definedName name="_________" localSheetId="21" hidden="1">#REF!</definedName>
    <definedName name="_________" localSheetId="26" hidden="1">#REF!</definedName>
    <definedName name="_________" hidden="1">#REF!</definedName>
    <definedName name="__________" localSheetId="18" hidden="1">#REF!</definedName>
    <definedName name="__________" localSheetId="19" hidden="1">#REF!</definedName>
    <definedName name="__________" localSheetId="21" hidden="1">#REF!</definedName>
    <definedName name="__________" localSheetId="26" hidden="1">#REF!</definedName>
    <definedName name="__________" hidden="1">#REF!</definedName>
    <definedName name="____________" localSheetId="18" hidden="1">#REF!</definedName>
    <definedName name="____________" localSheetId="19" hidden="1">#REF!</definedName>
    <definedName name="____________" localSheetId="21" hidden="1">#REF!</definedName>
    <definedName name="____________" localSheetId="26" hidden="1">#REF!</definedName>
    <definedName name="____________" hidden="1">#REF!</definedName>
    <definedName name="________fan1">[2]設備電力!$C$96</definedName>
    <definedName name="________Gac2" localSheetId="14">#REF!</definedName>
    <definedName name="________Gac2" localSheetId="18">#REF!</definedName>
    <definedName name="________Gac2" localSheetId="19">#REF!</definedName>
    <definedName name="________Gac2" localSheetId="21">#REF!</definedName>
    <definedName name="________Gac2" localSheetId="26">#REF!</definedName>
    <definedName name="________Gac2">#REF!</definedName>
    <definedName name="________Gad2" localSheetId="18">#REF!</definedName>
    <definedName name="________Gad2" localSheetId="19">#REF!</definedName>
    <definedName name="________Gad2" localSheetId="21">#REF!</definedName>
    <definedName name="________Gad2" localSheetId="26">#REF!</definedName>
    <definedName name="________Gad2">#REF!</definedName>
    <definedName name="________Gfd2" localSheetId="18">#REF!</definedName>
    <definedName name="________Gfd2" localSheetId="19">#REF!</definedName>
    <definedName name="________Gfd2" localSheetId="21">#REF!</definedName>
    <definedName name="________Gfd2" localSheetId="26">#REF!</definedName>
    <definedName name="________Gfd2">#REF!</definedName>
    <definedName name="________Ld1">[3]設備電力!$H$13</definedName>
    <definedName name="________Ld2">[3]設備電力!$H$39</definedName>
    <definedName name="________Ld3">[2]設備電力!$J$35</definedName>
    <definedName name="________Ld5">[2]設備電力!$J$44</definedName>
    <definedName name="________Ld6">[3]設備電力!$H$70</definedName>
    <definedName name="________Ld7">[2]設備電力!$J$69</definedName>
    <definedName name="________Ld8">[3]設備電力!$H$78</definedName>
    <definedName name="________Ld9">[2]設備電力!$J$82</definedName>
    <definedName name="________mav2" localSheetId="14">#REF!</definedName>
    <definedName name="________mav2" localSheetId="18">#REF!</definedName>
    <definedName name="________mav2" localSheetId="19">#REF!</definedName>
    <definedName name="________mav2" localSheetId="21">#REF!</definedName>
    <definedName name="________mav2" localSheetId="26">#REF!</definedName>
    <definedName name="________mav2">#REF!</definedName>
    <definedName name="_______fan1">[2]設備電力!$C$96</definedName>
    <definedName name="_______Gac2" localSheetId="14">#REF!</definedName>
    <definedName name="_______Gac2" localSheetId="18">#REF!</definedName>
    <definedName name="_______Gac2" localSheetId="19">#REF!</definedName>
    <definedName name="_______Gac2" localSheetId="21">#REF!</definedName>
    <definedName name="_______Gac2" localSheetId="26">#REF!</definedName>
    <definedName name="_______Gac2">#REF!</definedName>
    <definedName name="_______Gad2" localSheetId="18">#REF!</definedName>
    <definedName name="_______Gad2" localSheetId="19">#REF!</definedName>
    <definedName name="_______Gad2" localSheetId="21">#REF!</definedName>
    <definedName name="_______Gad2" localSheetId="26">#REF!</definedName>
    <definedName name="_______Gad2">#REF!</definedName>
    <definedName name="_______Gfd2" localSheetId="18">#REF!</definedName>
    <definedName name="_______Gfd2" localSheetId="19">#REF!</definedName>
    <definedName name="_______Gfd2" localSheetId="21">#REF!</definedName>
    <definedName name="_______Gfd2" localSheetId="26">#REF!</definedName>
    <definedName name="_______Gfd2">#REF!</definedName>
    <definedName name="_______Ld1">[3]設備電力!$H$13</definedName>
    <definedName name="_______Ld2">[3]設備電力!$H$39</definedName>
    <definedName name="_______Ld3">[2]設備電力!$J$35</definedName>
    <definedName name="_______Ld5">[2]設備電力!$J$44</definedName>
    <definedName name="_______Ld6">[3]設備電力!$H$70</definedName>
    <definedName name="_______Ld7">[2]設備電力!$J$69</definedName>
    <definedName name="_______Ld8">[3]設備電力!$H$78</definedName>
    <definedName name="_______Ld9">[2]設備電力!$J$82</definedName>
    <definedName name="_______mav2" localSheetId="14">#REF!</definedName>
    <definedName name="_______mav2" localSheetId="18">#REF!</definedName>
    <definedName name="_______mav2" localSheetId="19">#REF!</definedName>
    <definedName name="_______mav2" localSheetId="21">#REF!</definedName>
    <definedName name="_______mav2" localSheetId="26">#REF!</definedName>
    <definedName name="_______mav2">#REF!</definedName>
    <definedName name="______fan1">[2]設備電力!$C$96</definedName>
    <definedName name="______Gac2" localSheetId="14">#REF!</definedName>
    <definedName name="______Gac2" localSheetId="18">#REF!</definedName>
    <definedName name="______Gac2" localSheetId="19">#REF!</definedName>
    <definedName name="______Gac2" localSheetId="21">#REF!</definedName>
    <definedName name="______Gac2" localSheetId="26">#REF!</definedName>
    <definedName name="______Gac2">#REF!</definedName>
    <definedName name="______Gad2" localSheetId="18">#REF!</definedName>
    <definedName name="______Gad2" localSheetId="19">#REF!</definedName>
    <definedName name="______Gad2" localSheetId="21">#REF!</definedName>
    <definedName name="______Gad2" localSheetId="26">#REF!</definedName>
    <definedName name="______Gad2">#REF!</definedName>
    <definedName name="______Gfd2" localSheetId="18">#REF!</definedName>
    <definedName name="______Gfd2" localSheetId="19">#REF!</definedName>
    <definedName name="______Gfd2" localSheetId="21">#REF!</definedName>
    <definedName name="______Gfd2" localSheetId="26">#REF!</definedName>
    <definedName name="______Gfd2">#REF!</definedName>
    <definedName name="______Ld1">[3]設備電力!$H$13</definedName>
    <definedName name="______Ld2">[3]設備電力!$H$39</definedName>
    <definedName name="______Ld3">[2]設備電力!$J$35</definedName>
    <definedName name="______Ld5">[2]設備電力!$J$44</definedName>
    <definedName name="______Ld6">[3]設備電力!$H$70</definedName>
    <definedName name="______Ld7">[2]設備電力!$J$69</definedName>
    <definedName name="______Ld8">[3]設備電力!$H$78</definedName>
    <definedName name="______Ld9">[2]設備電力!$J$82</definedName>
    <definedName name="______mav2" localSheetId="14">#REF!</definedName>
    <definedName name="______mav2" localSheetId="18">#REF!</definedName>
    <definedName name="______mav2" localSheetId="19">#REF!</definedName>
    <definedName name="______mav2" localSheetId="21">#REF!</definedName>
    <definedName name="______mav2" localSheetId="26">#REF!</definedName>
    <definedName name="______mav2">#REF!</definedName>
    <definedName name="_____fan1">[2]設備電力!$C$96</definedName>
    <definedName name="_____Gac2" localSheetId="11">#REF!</definedName>
    <definedName name="_____Gac2" localSheetId="12">#REF!</definedName>
    <definedName name="_____Gac2" localSheetId="18">#REF!</definedName>
    <definedName name="_____Gac2" localSheetId="19">#REF!</definedName>
    <definedName name="_____Gac2" localSheetId="21">#REF!</definedName>
    <definedName name="_____Gac2" localSheetId="26">#REF!</definedName>
    <definedName name="_____Gac2">#REF!</definedName>
    <definedName name="_____Gad2" localSheetId="11">#REF!</definedName>
    <definedName name="_____Gad2" localSheetId="12">#REF!</definedName>
    <definedName name="_____Gad2" localSheetId="18">#REF!</definedName>
    <definedName name="_____Gad2" localSheetId="19">#REF!</definedName>
    <definedName name="_____Gad2" localSheetId="21">#REF!</definedName>
    <definedName name="_____Gad2" localSheetId="26">#REF!</definedName>
    <definedName name="_____Gad2">#REF!</definedName>
    <definedName name="_____Gfd2" localSheetId="11">#REF!</definedName>
    <definedName name="_____Gfd2" localSheetId="12">#REF!</definedName>
    <definedName name="_____Gfd2" localSheetId="18">#REF!</definedName>
    <definedName name="_____Gfd2" localSheetId="19">#REF!</definedName>
    <definedName name="_____Gfd2" localSheetId="21">#REF!</definedName>
    <definedName name="_____Gfd2" localSheetId="26">#REF!</definedName>
    <definedName name="_____Gfd2">#REF!</definedName>
    <definedName name="_____Ld1">[3]設備電力!$H$13</definedName>
    <definedName name="_____Ld2">[3]設備電力!$H$39</definedName>
    <definedName name="_____Ld3">[2]設備電力!$J$35</definedName>
    <definedName name="_____Ld5">[2]設備電力!$J$44</definedName>
    <definedName name="_____Ld6">[3]設備電力!$H$70</definedName>
    <definedName name="_____Ld7">[2]設備電力!$J$69</definedName>
    <definedName name="_____Ld8">[3]設備電力!$H$78</definedName>
    <definedName name="_____Ld9">[2]設備電力!$J$82</definedName>
    <definedName name="_____mav2" localSheetId="11">#REF!</definedName>
    <definedName name="_____mav2" localSheetId="12">#REF!</definedName>
    <definedName name="_____mav2" localSheetId="18">#REF!</definedName>
    <definedName name="_____mav2" localSheetId="19">#REF!</definedName>
    <definedName name="_____mav2" localSheetId="21">#REF!</definedName>
    <definedName name="_____mav2" localSheetId="26">#REF!</definedName>
    <definedName name="_____mav2">#REF!</definedName>
    <definedName name="____fan1">[2]設備電力!$C$96</definedName>
    <definedName name="____Gac2" localSheetId="11">#REF!</definedName>
    <definedName name="____Gac2" localSheetId="12">#REF!</definedName>
    <definedName name="____Gac2" localSheetId="18">#REF!</definedName>
    <definedName name="____Gac2" localSheetId="19">#REF!</definedName>
    <definedName name="____Gac2" localSheetId="21">#REF!</definedName>
    <definedName name="____Gac2" localSheetId="26">#REF!</definedName>
    <definedName name="____Gac2">#REF!</definedName>
    <definedName name="____Gad2" localSheetId="11">#REF!</definedName>
    <definedName name="____Gad2" localSheetId="12">#REF!</definedName>
    <definedName name="____Gad2" localSheetId="18">#REF!</definedName>
    <definedName name="____Gad2" localSheetId="19">#REF!</definedName>
    <definedName name="____Gad2" localSheetId="21">#REF!</definedName>
    <definedName name="____Gad2" localSheetId="26">#REF!</definedName>
    <definedName name="____Gad2">#REF!</definedName>
    <definedName name="____Gfd2" localSheetId="11">#REF!</definedName>
    <definedName name="____Gfd2" localSheetId="12">#REF!</definedName>
    <definedName name="____Gfd2" localSheetId="18">#REF!</definedName>
    <definedName name="____Gfd2" localSheetId="19">#REF!</definedName>
    <definedName name="____Gfd2" localSheetId="21">#REF!</definedName>
    <definedName name="____Gfd2" localSheetId="26">#REF!</definedName>
    <definedName name="____Gfd2">#REF!</definedName>
    <definedName name="____Ld1">[3]設備電力!$H$13</definedName>
    <definedName name="____Ld2">[3]設備電力!$H$39</definedName>
    <definedName name="____Ld3">[2]設備電力!$J$35</definedName>
    <definedName name="____Ld5">[2]設備電力!$J$44</definedName>
    <definedName name="____Ld6">[3]設備電力!$H$70</definedName>
    <definedName name="____Ld7">[2]設備電力!$J$69</definedName>
    <definedName name="____Ld8">[3]設備電力!$H$78</definedName>
    <definedName name="____Ld9">[2]設備電力!$J$82</definedName>
    <definedName name="____mav2" localSheetId="11">#REF!</definedName>
    <definedName name="____mav2" localSheetId="12">#REF!</definedName>
    <definedName name="____mav2" localSheetId="18">#REF!</definedName>
    <definedName name="____mav2" localSheetId="19">#REF!</definedName>
    <definedName name="____mav2" localSheetId="21">#REF!</definedName>
    <definedName name="____mav2" localSheetId="26">#REF!</definedName>
    <definedName name="____mav2">#REF!</definedName>
    <definedName name="___fan1">[2]設備電力!$C$96</definedName>
    <definedName name="___Gac2" localSheetId="11">#REF!</definedName>
    <definedName name="___Gac2" localSheetId="12">#REF!</definedName>
    <definedName name="___Gac2" localSheetId="18">#REF!</definedName>
    <definedName name="___Gac2" localSheetId="19">#REF!</definedName>
    <definedName name="___Gac2" localSheetId="21">#REF!</definedName>
    <definedName name="___Gac2" localSheetId="26">#REF!</definedName>
    <definedName name="___Gac2">#REF!</definedName>
    <definedName name="___Gad2" localSheetId="11">#REF!</definedName>
    <definedName name="___Gad2" localSheetId="12">#REF!</definedName>
    <definedName name="___Gad2" localSheetId="18">#REF!</definedName>
    <definedName name="___Gad2" localSheetId="19">#REF!</definedName>
    <definedName name="___Gad2" localSheetId="21">#REF!</definedName>
    <definedName name="___Gad2" localSheetId="26">#REF!</definedName>
    <definedName name="___Gad2">#REF!</definedName>
    <definedName name="___Gfd2" localSheetId="11">#REF!</definedName>
    <definedName name="___Gfd2" localSheetId="12">#REF!</definedName>
    <definedName name="___Gfd2" localSheetId="18">#REF!</definedName>
    <definedName name="___Gfd2" localSheetId="19">#REF!</definedName>
    <definedName name="___Gfd2" localSheetId="21">#REF!</definedName>
    <definedName name="___Gfd2" localSheetId="26">#REF!</definedName>
    <definedName name="___Gfd2">#REF!</definedName>
    <definedName name="___Ld1">[3]設備電力!$H$13</definedName>
    <definedName name="___Ld2">[3]設備電力!$H$39</definedName>
    <definedName name="___Ld3">[2]設備電力!$J$35</definedName>
    <definedName name="___Ld5">[2]設備電力!$J$44</definedName>
    <definedName name="___Ld6">[3]設備電力!$H$70</definedName>
    <definedName name="___Ld7">[2]設備電力!$J$69</definedName>
    <definedName name="___Ld8">[3]設備電力!$H$78</definedName>
    <definedName name="___Ld9">[2]設備電力!$J$82</definedName>
    <definedName name="___mav2" localSheetId="11">#REF!</definedName>
    <definedName name="___mav2" localSheetId="12">#REF!</definedName>
    <definedName name="___mav2" localSheetId="18">#REF!</definedName>
    <definedName name="___mav2" localSheetId="19">#REF!</definedName>
    <definedName name="___mav2" localSheetId="21">#REF!</definedName>
    <definedName name="___mav2" localSheetId="26">#REF!</definedName>
    <definedName name="___mav2">#REF!</definedName>
    <definedName name="__123Graph_A" localSheetId="18" hidden="1">'[4]LPG(参考)'!#REF!</definedName>
    <definedName name="__123Graph_A" localSheetId="19" hidden="1">'[4]LPG(参考)'!#REF!</definedName>
    <definedName name="__123Graph_A" localSheetId="21" hidden="1">'[4]LPG(参考)'!#REF!</definedName>
    <definedName name="__123Graph_A" localSheetId="26" hidden="1">'[4]LPG(参考)'!#REF!</definedName>
    <definedName name="__123Graph_A" hidden="1">'[4]LPG(参考)'!#REF!</definedName>
    <definedName name="__123Graph_B" localSheetId="18" hidden="1">'[4]LPG(参考)'!#REF!</definedName>
    <definedName name="__123Graph_B" localSheetId="19" hidden="1">'[4]LPG(参考)'!#REF!</definedName>
    <definedName name="__123Graph_B" localSheetId="21" hidden="1">'[4]LPG(参考)'!#REF!</definedName>
    <definedName name="__123Graph_B" localSheetId="26" hidden="1">'[4]LPG(参考)'!#REF!</definedName>
    <definedName name="__123Graph_B" hidden="1">'[4]LPG(参考)'!#REF!</definedName>
    <definedName name="__123Graph_BGRAPH01" localSheetId="14" hidden="1">#REF!</definedName>
    <definedName name="__123Graph_BGRAPH01" localSheetId="18" hidden="1">#REF!</definedName>
    <definedName name="__123Graph_BGRAPH01" localSheetId="19" hidden="1">#REF!</definedName>
    <definedName name="__123Graph_BGRAPH01" localSheetId="21" hidden="1">#REF!</definedName>
    <definedName name="__123Graph_BGRAPH01" localSheetId="26" hidden="1">#REF!</definedName>
    <definedName name="__123Graph_BGRAPH01" hidden="1">#REF!</definedName>
    <definedName name="__123Graph_BGRAPH02" localSheetId="18" hidden="1">#REF!</definedName>
    <definedName name="__123Graph_BGRAPH02" localSheetId="19" hidden="1">#REF!</definedName>
    <definedName name="__123Graph_BGRAPH02" localSheetId="21" hidden="1">#REF!</definedName>
    <definedName name="__123Graph_BGRAPH02" localSheetId="26" hidden="1">#REF!</definedName>
    <definedName name="__123Graph_BGRAPH02" hidden="1">#REF!</definedName>
    <definedName name="__123Graph_BGRAPH03" localSheetId="18" hidden="1">#REF!</definedName>
    <definedName name="__123Graph_BGRAPH03" localSheetId="19" hidden="1">#REF!</definedName>
    <definedName name="__123Graph_BGRAPH03" localSheetId="21" hidden="1">#REF!</definedName>
    <definedName name="__123Graph_BGRAPH03" localSheetId="26" hidden="1">#REF!</definedName>
    <definedName name="__123Graph_BGRAPH03" hidden="1">#REF!</definedName>
    <definedName name="__123Graph_BGRAPH04" localSheetId="18" hidden="1">#REF!</definedName>
    <definedName name="__123Graph_BGRAPH04" localSheetId="19" hidden="1">#REF!</definedName>
    <definedName name="__123Graph_BGRAPH04" localSheetId="21" hidden="1">#REF!</definedName>
    <definedName name="__123Graph_BGRAPH04" localSheetId="26" hidden="1">#REF!</definedName>
    <definedName name="__123Graph_BGRAPH04" hidden="1">#REF!</definedName>
    <definedName name="__123Graph_BGRAPH05" localSheetId="18" hidden="1">#REF!</definedName>
    <definedName name="__123Graph_BGRAPH05" localSheetId="19" hidden="1">#REF!</definedName>
    <definedName name="__123Graph_BGRAPH05" localSheetId="21" hidden="1">#REF!</definedName>
    <definedName name="__123Graph_BGRAPH05" localSheetId="26" hidden="1">#REF!</definedName>
    <definedName name="__123Graph_BGRAPH05" hidden="1">#REF!</definedName>
    <definedName name="__123Graph_C" localSheetId="18" hidden="1">'[4]LPG(参考)'!#REF!</definedName>
    <definedName name="__123Graph_C" localSheetId="19" hidden="1">'[4]LPG(参考)'!#REF!</definedName>
    <definedName name="__123Graph_C" localSheetId="21" hidden="1">'[4]LPG(参考)'!#REF!</definedName>
    <definedName name="__123Graph_C" localSheetId="26" hidden="1">'[4]LPG(参考)'!#REF!</definedName>
    <definedName name="__123Graph_C" hidden="1">'[4]LPG(参考)'!#REF!</definedName>
    <definedName name="__123Graph_D" localSheetId="18" hidden="1">'[4]LPG(参考)'!#REF!</definedName>
    <definedName name="__123Graph_D" localSheetId="19" hidden="1">'[4]LPG(参考)'!#REF!</definedName>
    <definedName name="__123Graph_D" localSheetId="21" hidden="1">'[4]LPG(参考)'!#REF!</definedName>
    <definedName name="__123Graph_D" localSheetId="26" hidden="1">'[4]LPG(参考)'!#REF!</definedName>
    <definedName name="__123Graph_D" hidden="1">'[4]LPG(参考)'!#REF!</definedName>
    <definedName name="__123Graph_E" localSheetId="18" hidden="1">'[4]LPG(参考)'!#REF!</definedName>
    <definedName name="__123Graph_E" localSheetId="19" hidden="1">'[4]LPG(参考)'!#REF!</definedName>
    <definedName name="__123Graph_E" localSheetId="21" hidden="1">'[4]LPG(参考)'!#REF!</definedName>
    <definedName name="__123Graph_E" localSheetId="26" hidden="1">'[4]LPG(参考)'!#REF!</definedName>
    <definedName name="__123Graph_E" hidden="1">'[4]LPG(参考)'!#REF!</definedName>
    <definedName name="__123Graph_F" localSheetId="18" hidden="1">'[4]LPG(参考)'!#REF!</definedName>
    <definedName name="__123Graph_F" localSheetId="19" hidden="1">'[4]LPG(参考)'!#REF!</definedName>
    <definedName name="__123Graph_F" localSheetId="21" hidden="1">'[4]LPG(参考)'!#REF!</definedName>
    <definedName name="__123Graph_F" localSheetId="26" hidden="1">'[4]LPG(参考)'!#REF!</definedName>
    <definedName name="__123Graph_F" hidden="1">'[4]LPG(参考)'!#REF!</definedName>
    <definedName name="__123Graph_X" localSheetId="18" hidden="1">'[4]LPG(参考)'!#REF!</definedName>
    <definedName name="__123Graph_X" localSheetId="19" hidden="1">'[4]LPG(参考)'!#REF!</definedName>
    <definedName name="__123Graph_X" localSheetId="21" hidden="1">'[4]LPG(参考)'!#REF!</definedName>
    <definedName name="__123Graph_X" localSheetId="26" hidden="1">'[4]LPG(参考)'!#REF!</definedName>
    <definedName name="__123Graph_X" hidden="1">'[4]LPG(参考)'!#REF!</definedName>
    <definedName name="__123Graph_XGRAPH01" localSheetId="14" hidden="1">#REF!</definedName>
    <definedName name="__123Graph_XGRAPH01" localSheetId="18" hidden="1">#REF!</definedName>
    <definedName name="__123Graph_XGRAPH01" localSheetId="19" hidden="1">#REF!</definedName>
    <definedName name="__123Graph_XGRAPH01" localSheetId="21" hidden="1">#REF!</definedName>
    <definedName name="__123Graph_XGRAPH01" localSheetId="26" hidden="1">#REF!</definedName>
    <definedName name="__123Graph_XGRAPH01" hidden="1">#REF!</definedName>
    <definedName name="__123Graph_XGRAPH02" localSheetId="18" hidden="1">#REF!</definedName>
    <definedName name="__123Graph_XGRAPH02" localSheetId="19" hidden="1">#REF!</definedName>
    <definedName name="__123Graph_XGRAPH02" localSheetId="21" hidden="1">#REF!</definedName>
    <definedName name="__123Graph_XGRAPH02" localSheetId="26" hidden="1">#REF!</definedName>
    <definedName name="__123Graph_XGRAPH02" hidden="1">#REF!</definedName>
    <definedName name="__123Graph_XGRAPH03" localSheetId="18" hidden="1">#REF!</definedName>
    <definedName name="__123Graph_XGRAPH03" localSheetId="19" hidden="1">#REF!</definedName>
    <definedName name="__123Graph_XGRAPH03" localSheetId="21" hidden="1">#REF!</definedName>
    <definedName name="__123Graph_XGRAPH03" localSheetId="26" hidden="1">#REF!</definedName>
    <definedName name="__123Graph_XGRAPH03" hidden="1">#REF!</definedName>
    <definedName name="__123Graph_XGRAPH04" localSheetId="18" hidden="1">#REF!</definedName>
    <definedName name="__123Graph_XGRAPH04" localSheetId="19" hidden="1">#REF!</definedName>
    <definedName name="__123Graph_XGRAPH04" localSheetId="21" hidden="1">#REF!</definedName>
    <definedName name="__123Graph_XGRAPH04" localSheetId="26" hidden="1">#REF!</definedName>
    <definedName name="__123Graph_XGRAPH04" hidden="1">#REF!</definedName>
    <definedName name="__123Graph_XGRAPH05" localSheetId="18" hidden="1">#REF!</definedName>
    <definedName name="__123Graph_XGRAPH05" localSheetId="19" hidden="1">#REF!</definedName>
    <definedName name="__123Graph_XGRAPH05" localSheetId="21" hidden="1">#REF!</definedName>
    <definedName name="__123Graph_XGRAPH05" localSheetId="26" hidden="1">#REF!</definedName>
    <definedName name="__123Graph_XGRAPH05" hidden="1">#REF!</definedName>
    <definedName name="__1F" localSheetId="18" hidden="1">#REF!</definedName>
    <definedName name="__1F" localSheetId="19" hidden="1">#REF!</definedName>
    <definedName name="__1F" localSheetId="21" hidden="1">#REF!</definedName>
    <definedName name="__1F" localSheetId="26" hidden="1">#REF!</definedName>
    <definedName name="__1F" hidden="1">#REF!</definedName>
    <definedName name="__2_0_0_F" localSheetId="18" hidden="1">#REF!</definedName>
    <definedName name="__2_0_0_F" localSheetId="19" hidden="1">#REF!</definedName>
    <definedName name="__2_0_0_F" localSheetId="21" hidden="1">#REF!</definedName>
    <definedName name="__2_0_0_F" localSheetId="26" hidden="1">#REF!</definedName>
    <definedName name="__2_0_0_F" hidden="1">#REF!</definedName>
    <definedName name="__fan1">[2]設備電力!$C$96</definedName>
    <definedName name="__Gac2" localSheetId="11">#REF!</definedName>
    <definedName name="__Gac2" localSheetId="12">#REF!</definedName>
    <definedName name="__Gac2" localSheetId="18">#REF!</definedName>
    <definedName name="__Gac2" localSheetId="19">#REF!</definedName>
    <definedName name="__Gac2" localSheetId="21">#REF!</definedName>
    <definedName name="__Gac2" localSheetId="26">#REF!</definedName>
    <definedName name="__Gac2">#REF!</definedName>
    <definedName name="__Gad2" localSheetId="11">#REF!</definedName>
    <definedName name="__Gad2" localSheetId="12">#REF!</definedName>
    <definedName name="__Gad2" localSheetId="18">#REF!</definedName>
    <definedName name="__Gad2" localSheetId="19">#REF!</definedName>
    <definedName name="__Gad2" localSheetId="21">#REF!</definedName>
    <definedName name="__Gad2" localSheetId="26">#REF!</definedName>
    <definedName name="__Gad2">#REF!</definedName>
    <definedName name="__Gfd2" localSheetId="11">#REF!</definedName>
    <definedName name="__Gfd2" localSheetId="12">#REF!</definedName>
    <definedName name="__Gfd2" localSheetId="18">#REF!</definedName>
    <definedName name="__Gfd2" localSheetId="19">#REF!</definedName>
    <definedName name="__Gfd2" localSheetId="21">#REF!</definedName>
    <definedName name="__Gfd2" localSheetId="26">#REF!</definedName>
    <definedName name="__Gfd2">#REF!</definedName>
    <definedName name="__GN15">" = 条件エリア!R34C2: R35C3 "</definedName>
    <definedName name="__int1" localSheetId="11">[5]Input!#REF!</definedName>
    <definedName name="__int1" localSheetId="12">[5]Input!#REF!</definedName>
    <definedName name="__int1" localSheetId="14">[5]Input!#REF!</definedName>
    <definedName name="__int1" localSheetId="19">[5]Input!#REF!</definedName>
    <definedName name="__int1" localSheetId="21">[5]Input!#REF!</definedName>
    <definedName name="__int1" localSheetId="24">[5]Input!#REF!</definedName>
    <definedName name="__int1" localSheetId="25">[5]Input!#REF!</definedName>
    <definedName name="__int1" localSheetId="27">[5]Input!#REF!</definedName>
    <definedName name="__int1">[5]Input!#REF!</definedName>
    <definedName name="__int2" localSheetId="11">[5]Input!#REF!</definedName>
    <definedName name="__int2" localSheetId="12">[5]Input!#REF!</definedName>
    <definedName name="__int2" localSheetId="19">[5]Input!#REF!</definedName>
    <definedName name="__int2" localSheetId="21">[5]Input!#REF!</definedName>
    <definedName name="__int2">[5]Input!#REF!</definedName>
    <definedName name="__Ld1">[3]設備電力!$H$13</definedName>
    <definedName name="__Ld2">[3]設備電力!$H$39</definedName>
    <definedName name="__Ld3">[2]設備電力!$J$35</definedName>
    <definedName name="__Ld5">[2]設備電力!$J$44</definedName>
    <definedName name="__Ld6">[3]設備電力!$H$70</definedName>
    <definedName name="__Ld7">[2]設備電力!$J$69</definedName>
    <definedName name="__Ld8">[3]設備電力!$H$78</definedName>
    <definedName name="__Ld9">[2]設備電力!$J$82</definedName>
    <definedName name="__mav2" localSheetId="11">#REF!</definedName>
    <definedName name="__mav2" localSheetId="12">#REF!</definedName>
    <definedName name="__mav2" localSheetId="18">#REF!</definedName>
    <definedName name="__mav2" localSheetId="19">#REF!</definedName>
    <definedName name="__mav2" localSheetId="21">#REF!</definedName>
    <definedName name="__mav2" localSheetId="26">#REF!</definedName>
    <definedName name="__mav2">#REF!</definedName>
    <definedName name="__PRT1" localSheetId="11">#REF!</definedName>
    <definedName name="__PRT1" localSheetId="12">#REF!</definedName>
    <definedName name="__PRT1" localSheetId="19">#REF!</definedName>
    <definedName name="__PRT1" localSheetId="21">#REF!</definedName>
    <definedName name="__PRT1">#REF!</definedName>
    <definedName name="__PRT2" localSheetId="11">#REF!</definedName>
    <definedName name="__PRT2" localSheetId="12">#REF!</definedName>
    <definedName name="__PRT2" localSheetId="19">#REF!</definedName>
    <definedName name="__PRT2" localSheetId="21">#REF!</definedName>
    <definedName name="__PRT2">#REF!</definedName>
    <definedName name="__PRT3" localSheetId="11">#REF!</definedName>
    <definedName name="__PRT3" localSheetId="12">#REF!</definedName>
    <definedName name="__PRT3" localSheetId="19">#REF!</definedName>
    <definedName name="__PRT3" localSheetId="21">#REF!</definedName>
    <definedName name="__PRT3">#REF!</definedName>
    <definedName name="__SC2" localSheetId="11">#REF!</definedName>
    <definedName name="__SC2" localSheetId="12">#REF!</definedName>
    <definedName name="__SC2" localSheetId="19">#REF!</definedName>
    <definedName name="__SC2" localSheetId="21">#REF!</definedName>
    <definedName name="__SC2">#REF!</definedName>
    <definedName name="__TBL1">[6]TBL!$B$11:$N$16</definedName>
    <definedName name="__TBL2" localSheetId="11">#REF!</definedName>
    <definedName name="__TBL2" localSheetId="12">#REF!</definedName>
    <definedName name="__TBL2" localSheetId="14">#REF!</definedName>
    <definedName name="__TBL2" localSheetId="19">#REF!</definedName>
    <definedName name="__TBL2" localSheetId="21">#REF!</definedName>
    <definedName name="__TBL2" localSheetId="24">#REF!</definedName>
    <definedName name="__TBL2" localSheetId="25">#REF!</definedName>
    <definedName name="__TBL2" localSheetId="27">#REF!</definedName>
    <definedName name="__TBL2">#REF!</definedName>
    <definedName name="_11F" localSheetId="14" hidden="1">[7]総括表!#REF!</definedName>
    <definedName name="_11F" localSheetId="18" hidden="1">[7]総括表!#REF!</definedName>
    <definedName name="_11F" localSheetId="19" hidden="1">[7]総括表!#REF!</definedName>
    <definedName name="_11F" localSheetId="21" hidden="1">[7]総括表!#REF!</definedName>
    <definedName name="_11F" localSheetId="26" hidden="1">[7]総括表!#REF!</definedName>
    <definedName name="_11F" hidden="1">[7]総括表!#REF!</definedName>
    <definedName name="_17_0_0_F" localSheetId="18" hidden="1">[8]総括表!#REF!</definedName>
    <definedName name="_17_0_0_F" localSheetId="19" hidden="1">[8]総括表!#REF!</definedName>
    <definedName name="_17_0_0_F" localSheetId="21" hidden="1">[8]総括表!#REF!</definedName>
    <definedName name="_17_0_0_F" localSheetId="26" hidden="1">[8]総括表!#REF!</definedName>
    <definedName name="_17_0_0_F" hidden="1">[8]総括表!#REF!</definedName>
    <definedName name="_18_0_0_F" localSheetId="14" hidden="1">#REF!</definedName>
    <definedName name="_18_0_0_F" localSheetId="18" hidden="1">#REF!</definedName>
    <definedName name="_18_0_0_F" localSheetId="19" hidden="1">#REF!</definedName>
    <definedName name="_18_0_0_F" localSheetId="21" hidden="1">#REF!</definedName>
    <definedName name="_18_0_0_F" localSheetId="26" hidden="1">#REF!</definedName>
    <definedName name="_18_0_0_F" hidden="1">#REF!</definedName>
    <definedName name="_18F" localSheetId="18" hidden="1">#REF!</definedName>
    <definedName name="_18F" localSheetId="19" hidden="1">#REF!</definedName>
    <definedName name="_18F" localSheetId="21" hidden="1">#REF!</definedName>
    <definedName name="_18F" localSheetId="26" hidden="1">#REF!</definedName>
    <definedName name="_18F" hidden="1">#REF!</definedName>
    <definedName name="_19_0_0_F" localSheetId="18" hidden="1">[8]総括表!#REF!</definedName>
    <definedName name="_19_0_0_F" localSheetId="19" hidden="1">[8]総括表!#REF!</definedName>
    <definedName name="_19_0_0_F" localSheetId="21" hidden="1">[8]総括表!#REF!</definedName>
    <definedName name="_19_0_0_F" localSheetId="26" hidden="1">[8]総括表!#REF!</definedName>
    <definedName name="_19_0_0_F" hidden="1">[8]総括表!#REF!</definedName>
    <definedName name="_1F" localSheetId="14" hidden="1">#REF!</definedName>
    <definedName name="_1F" localSheetId="18" hidden="1">#REF!</definedName>
    <definedName name="_1F" localSheetId="19" hidden="1">#REF!</definedName>
    <definedName name="_1F" localSheetId="21" hidden="1">#REF!</definedName>
    <definedName name="_1F" localSheetId="26" hidden="1">#REF!</definedName>
    <definedName name="_1F" hidden="1">#REF!</definedName>
    <definedName name="_1P">#N/A</definedName>
    <definedName name="_2_0_0_F" localSheetId="14" hidden="1">#REF!</definedName>
    <definedName name="_2_0_0_F" localSheetId="18" hidden="1">#REF!</definedName>
    <definedName name="_2_0_0_F" localSheetId="19" hidden="1">#REF!</definedName>
    <definedName name="_2_0_0_F" localSheetId="21" hidden="1">#REF!</definedName>
    <definedName name="_2_0_0_F" localSheetId="26" hidden="1">#REF!</definedName>
    <definedName name="_2_0_0_F" hidden="1">#REF!</definedName>
    <definedName name="_23F" localSheetId="18" hidden="1">#REF!</definedName>
    <definedName name="_23F" localSheetId="19" hidden="1">#REF!</definedName>
    <definedName name="_23F" localSheetId="21" hidden="1">#REF!</definedName>
    <definedName name="_23F" localSheetId="26" hidden="1">#REF!</definedName>
    <definedName name="_23F" hidden="1">#REF!</definedName>
    <definedName name="_26_0_0_F" localSheetId="18" hidden="1">#REF!</definedName>
    <definedName name="_26_0_0_F" localSheetId="19" hidden="1">#REF!</definedName>
    <definedName name="_26_0_0_F" localSheetId="21" hidden="1">#REF!</definedName>
    <definedName name="_26_0_0_F" localSheetId="26" hidden="1">#REF!</definedName>
    <definedName name="_26_0_0_F" hidden="1">#REF!</definedName>
    <definedName name="_26F" localSheetId="18" hidden="1">[9]総括表!#REF!</definedName>
    <definedName name="_26F" localSheetId="19" hidden="1">[9]総括表!#REF!</definedName>
    <definedName name="_26F" localSheetId="21" hidden="1">[9]総括表!#REF!</definedName>
    <definedName name="_26F" localSheetId="26" hidden="1">[9]総括表!#REF!</definedName>
    <definedName name="_26F" hidden="1">[9]総括表!#REF!</definedName>
    <definedName name="_27_0_0_F" localSheetId="14" hidden="1">#REF!</definedName>
    <definedName name="_27_0_0_F" localSheetId="18" hidden="1">#REF!</definedName>
    <definedName name="_27_0_0_F" localSheetId="19" hidden="1">#REF!</definedName>
    <definedName name="_27_0_0_F" localSheetId="21" hidden="1">#REF!</definedName>
    <definedName name="_27_0_0_F" localSheetId="26" hidden="1">#REF!</definedName>
    <definedName name="_27_0_0_F" hidden="1">#REF!</definedName>
    <definedName name="_28F" localSheetId="18" hidden="1">#REF!</definedName>
    <definedName name="_28F" localSheetId="19" hidden="1">#REF!</definedName>
    <definedName name="_28F" localSheetId="21" hidden="1">#REF!</definedName>
    <definedName name="_28F" localSheetId="26" hidden="1">#REF!</definedName>
    <definedName name="_28F" hidden="1">#REF!</definedName>
    <definedName name="_2F" localSheetId="18" hidden="1">#REF!</definedName>
    <definedName name="_2F" localSheetId="19" hidden="1">#REF!</definedName>
    <definedName name="_2F" localSheetId="21" hidden="1">#REF!</definedName>
    <definedName name="_2F" localSheetId="26" hidden="1">#REF!</definedName>
    <definedName name="_2F" hidden="1">#REF!</definedName>
    <definedName name="_2P" localSheetId="18">#REF!</definedName>
    <definedName name="_2P" localSheetId="19">#REF!</definedName>
    <definedName name="_2P" localSheetId="21">#REF!</definedName>
    <definedName name="_2P" localSheetId="26">#REF!</definedName>
    <definedName name="_2P">#REF!</definedName>
    <definedName name="_3_0_0_F" localSheetId="18" hidden="1">#REF!</definedName>
    <definedName name="_3_0_0_F" localSheetId="19" hidden="1">#REF!</definedName>
    <definedName name="_3_0_0_F" localSheetId="21" hidden="1">#REF!</definedName>
    <definedName name="_3_0_0_F" localSheetId="26" hidden="1">#REF!</definedName>
    <definedName name="_3_0_0_F" hidden="1">#REF!</definedName>
    <definedName name="_31_0_0_F" localSheetId="18" hidden="1">#REF!</definedName>
    <definedName name="_31_0_0_F" localSheetId="19" hidden="1">#REF!</definedName>
    <definedName name="_31_0_0_F" localSheetId="21" hidden="1">#REF!</definedName>
    <definedName name="_31_0_0_F" localSheetId="26" hidden="1">#REF!</definedName>
    <definedName name="_31_0_0_F" hidden="1">#REF!</definedName>
    <definedName name="_41_0_0_F" localSheetId="18" hidden="1">#REF!</definedName>
    <definedName name="_41_0_0_F" localSheetId="19" hidden="1">#REF!</definedName>
    <definedName name="_41_0_0_F" localSheetId="21" hidden="1">#REF!</definedName>
    <definedName name="_41_0_0_F" localSheetId="26" hidden="1">#REF!</definedName>
    <definedName name="_41_0_0_F" hidden="1">#REF!</definedName>
    <definedName name="_42_0_0_F" localSheetId="18" hidden="1">#REF!</definedName>
    <definedName name="_42_0_0_F" localSheetId="19" hidden="1">#REF!</definedName>
    <definedName name="_42_0_0_F" localSheetId="21" hidden="1">#REF!</definedName>
    <definedName name="_42_0_0_F" localSheetId="26" hidden="1">#REF!</definedName>
    <definedName name="_42_0_0_F" hidden="1">#REF!</definedName>
    <definedName name="_43_0_0_F" localSheetId="18" hidden="1">#REF!</definedName>
    <definedName name="_43_0_0_F" localSheetId="19" hidden="1">#REF!</definedName>
    <definedName name="_43_0_0_F" localSheetId="21" hidden="1">#REF!</definedName>
    <definedName name="_43_0_0_F" localSheetId="26" hidden="1">#REF!</definedName>
    <definedName name="_43_0_0_F" hidden="1">#REF!</definedName>
    <definedName name="_44_0_0_F" localSheetId="18" hidden="1">#REF!</definedName>
    <definedName name="_44_0_0_F" localSheetId="19" hidden="1">#REF!</definedName>
    <definedName name="_44_0_0_F" localSheetId="21" hidden="1">#REF!</definedName>
    <definedName name="_44_0_0_F" localSheetId="26" hidden="1">#REF!</definedName>
    <definedName name="_44_0_0_F" hidden="1">#REF!</definedName>
    <definedName name="_45_0_0_F" localSheetId="18" hidden="1">#REF!</definedName>
    <definedName name="_45_0_0_F" localSheetId="19" hidden="1">#REF!</definedName>
    <definedName name="_45_0_0_F" localSheetId="21" hidden="1">#REF!</definedName>
    <definedName name="_45_0_0_F" localSheetId="26" hidden="1">#REF!</definedName>
    <definedName name="_45_0_0_F" hidden="1">#REF!</definedName>
    <definedName name="_49_0_0_F" localSheetId="18" hidden="1">#REF!</definedName>
    <definedName name="_49_0_0_F" localSheetId="19" hidden="1">#REF!</definedName>
    <definedName name="_49_0_0_F" localSheetId="21" hidden="1">#REF!</definedName>
    <definedName name="_49_0_0_F" localSheetId="26" hidden="1">#REF!</definedName>
    <definedName name="_49_0_0_F" hidden="1">#REF!</definedName>
    <definedName name="_5_0_0_F" localSheetId="18" hidden="1">#REF!</definedName>
    <definedName name="_5_0_0_F" localSheetId="19" hidden="1">#REF!</definedName>
    <definedName name="_5_0_0_F" localSheetId="21" hidden="1">#REF!</definedName>
    <definedName name="_5_0_0_F" localSheetId="26" hidden="1">#REF!</definedName>
    <definedName name="_5_0_0_F" hidden="1">#REF!</definedName>
    <definedName name="_55_0_0_F" localSheetId="18" hidden="1">#REF!</definedName>
    <definedName name="_55_0_0_F" localSheetId="19" hidden="1">#REF!</definedName>
    <definedName name="_55_0_0_F" localSheetId="21" hidden="1">#REF!</definedName>
    <definedName name="_55_0_0_F" localSheetId="26" hidden="1">#REF!</definedName>
    <definedName name="_55_0_0_F" hidden="1">#REF!</definedName>
    <definedName name="_56_0_0_F" localSheetId="18" hidden="1">#REF!</definedName>
    <definedName name="_56_0_0_F" localSheetId="19" hidden="1">#REF!</definedName>
    <definedName name="_56_0_0_F" localSheetId="21" hidden="1">#REF!</definedName>
    <definedName name="_56_0_0_F" localSheetId="26" hidden="1">#REF!</definedName>
    <definedName name="_56_0_0_F" hidden="1">#REF!</definedName>
    <definedName name="_6_0_0_F" localSheetId="18" hidden="1">#REF!</definedName>
    <definedName name="_6_0_0_F" localSheetId="19" hidden="1">#REF!</definedName>
    <definedName name="_6_0_0_F" localSheetId="21" hidden="1">#REF!</definedName>
    <definedName name="_6_0_0_F" localSheetId="26" hidden="1">#REF!</definedName>
    <definedName name="_6_0_0_F" hidden="1">#REF!</definedName>
    <definedName name="_6F" localSheetId="18" hidden="1">[9]総括表!#REF!</definedName>
    <definedName name="_6F" localSheetId="19" hidden="1">[9]総括表!#REF!</definedName>
    <definedName name="_6F" localSheetId="21" hidden="1">[9]総括表!#REF!</definedName>
    <definedName name="_6F" localSheetId="26" hidden="1">[9]総括表!#REF!</definedName>
    <definedName name="_6F" hidden="1">[9]総括表!#REF!</definedName>
    <definedName name="_7_0_0_F" localSheetId="14" hidden="1">#REF!</definedName>
    <definedName name="_7_0_0_F" localSheetId="18" hidden="1">#REF!</definedName>
    <definedName name="_7_0_0_F" localSheetId="19" hidden="1">#REF!</definedName>
    <definedName name="_7_0_0_F" localSheetId="21" hidden="1">#REF!</definedName>
    <definedName name="_7_0_0_F" localSheetId="26" hidden="1">#REF!</definedName>
    <definedName name="_7_0_0_F" hidden="1">#REF!</definedName>
    <definedName name="_8_0_0_F" localSheetId="18" hidden="1">#REF!</definedName>
    <definedName name="_8_0_0_F" localSheetId="19" hidden="1">#REF!</definedName>
    <definedName name="_8_0_0_F" localSheetId="21" hidden="1">#REF!</definedName>
    <definedName name="_8_0_0_F" localSheetId="26" hidden="1">#REF!</definedName>
    <definedName name="_8_0_0_F" hidden="1">#REF!</definedName>
    <definedName name="_A1" localSheetId="11">#REF!</definedName>
    <definedName name="_A1" localSheetId="12">#REF!</definedName>
    <definedName name="_A1" localSheetId="19">#REF!</definedName>
    <definedName name="_A1" localSheetId="21">#REF!</definedName>
    <definedName name="_A1">#REF!</definedName>
    <definedName name="_BORDERSOFF__PA" localSheetId="11">[1]ｺﾋﾟｰc!#REF!</definedName>
    <definedName name="_BORDERSOFF__PA" localSheetId="12">[1]ｺﾋﾟｰc!#REF!</definedName>
    <definedName name="_BORDERSOFF__PA" localSheetId="19">[1]ｺﾋﾟｰc!#REF!</definedName>
    <definedName name="_BORDERSOFF__PA" localSheetId="21">[1]ｺﾋﾟｰc!#REF!</definedName>
    <definedName name="_BORDERSOFF__PA">[1]ｺﾋﾟｰc!#REF!</definedName>
    <definedName name="_fan1">[2]設備電力!$C$96</definedName>
    <definedName name="_Fill" localSheetId="11" hidden="1">#REF!</definedName>
    <definedName name="_Fill" localSheetId="12" hidden="1">#REF!</definedName>
    <definedName name="_Fill" localSheetId="18" hidden="1">#REF!</definedName>
    <definedName name="_Fill" localSheetId="19" hidden="1">#REF!</definedName>
    <definedName name="_Fill" localSheetId="21" hidden="1">#REF!</definedName>
    <definedName name="_Fill" localSheetId="26" hidden="1">#REF!</definedName>
    <definedName name="_Fill" hidden="1">#REF!</definedName>
    <definedName name="_xlnm._FilterDatabase" localSheetId="4" hidden="1">'様式第13号-1'!$B$4:$J$6064</definedName>
    <definedName name="_Gac2" localSheetId="11">#REF!</definedName>
    <definedName name="_Gac2" localSheetId="12">#REF!</definedName>
    <definedName name="_Gac2" localSheetId="18">#REF!</definedName>
    <definedName name="_Gac2" localSheetId="19">#REF!</definedName>
    <definedName name="_Gac2" localSheetId="21">#REF!</definedName>
    <definedName name="_Gac2" localSheetId="26">#REF!</definedName>
    <definedName name="_Gac2">#REF!</definedName>
    <definedName name="_Gad2" localSheetId="11">#REF!</definedName>
    <definedName name="_Gad2" localSheetId="12">#REF!</definedName>
    <definedName name="_Gad2" localSheetId="18">#REF!</definedName>
    <definedName name="_Gad2" localSheetId="19">#REF!</definedName>
    <definedName name="_Gad2" localSheetId="21">#REF!</definedName>
    <definedName name="_Gad2" localSheetId="26">#REF!</definedName>
    <definedName name="_Gad2">#REF!</definedName>
    <definedName name="_Gfd2" localSheetId="11">#REF!</definedName>
    <definedName name="_Gfd2" localSheetId="12">#REF!</definedName>
    <definedName name="_Gfd2" localSheetId="18">#REF!</definedName>
    <definedName name="_Gfd2" localSheetId="19">#REF!</definedName>
    <definedName name="_Gfd2" localSheetId="21">#REF!</definedName>
    <definedName name="_Gfd2" localSheetId="26">#REF!</definedName>
    <definedName name="_Gfd2">#REF!</definedName>
    <definedName name="_GN15">" = 条件エリア!R34C2: R35C3 "</definedName>
    <definedName name="_int1" localSheetId="11">[5]Input!#REF!</definedName>
    <definedName name="_int1" localSheetId="12">[5]Input!#REF!</definedName>
    <definedName name="_int1" localSheetId="14">[5]Input!#REF!</definedName>
    <definedName name="_int1" localSheetId="19">[5]Input!#REF!</definedName>
    <definedName name="_int1" localSheetId="21">[5]Input!#REF!</definedName>
    <definedName name="_int1" localSheetId="24">[5]Input!#REF!</definedName>
    <definedName name="_int1" localSheetId="25">[5]Input!#REF!</definedName>
    <definedName name="_int1" localSheetId="27">[5]Input!#REF!</definedName>
    <definedName name="_int1">[5]Input!#REF!</definedName>
    <definedName name="_int2" localSheetId="11">[5]Input!#REF!</definedName>
    <definedName name="_int2" localSheetId="12">[5]Input!#REF!</definedName>
    <definedName name="_int2" localSheetId="19">[5]Input!#REF!</definedName>
    <definedName name="_int2" localSheetId="21">[5]Input!#REF!</definedName>
    <definedName name="_int2">[5]Input!#REF!</definedName>
    <definedName name="_Key1" localSheetId="11" hidden="1">#REF!</definedName>
    <definedName name="_Key1" localSheetId="12" hidden="1">#REF!</definedName>
    <definedName name="_Key1" localSheetId="18" hidden="1">#REF!</definedName>
    <definedName name="_Key1" localSheetId="19" hidden="1">#REF!</definedName>
    <definedName name="_Key1" localSheetId="21" hidden="1">#REF!</definedName>
    <definedName name="_Key1" localSheetId="26" hidden="1">#REF!</definedName>
    <definedName name="_Key1" hidden="1">#REF!</definedName>
    <definedName name="_Key2" localSheetId="11" hidden="1">#REF!</definedName>
    <definedName name="_Key2" localSheetId="12" hidden="1">#REF!</definedName>
    <definedName name="_Key2" localSheetId="18" hidden="1">#REF!</definedName>
    <definedName name="_Key2" localSheetId="19" hidden="1">#REF!</definedName>
    <definedName name="_Key2" localSheetId="21" hidden="1">#REF!</definedName>
    <definedName name="_Key2" localSheetId="26" hidden="1">#REF!</definedName>
    <definedName name="_Key2" hidden="1">#REF!</definedName>
    <definedName name="_L__DEL___">#N/A</definedName>
    <definedName name="_Ld1">[3]設備電力!$H$13</definedName>
    <definedName name="_Ld2">[3]設備電力!$H$39</definedName>
    <definedName name="_Ld3">[2]設備電力!$J$35</definedName>
    <definedName name="_Ld5">[2]設備電力!$J$44</definedName>
    <definedName name="_Ld6">[3]設備電力!$H$70</definedName>
    <definedName name="_Ld7">[2]設備電力!$J$69</definedName>
    <definedName name="_Ld8">[3]設備電力!$H$78</definedName>
    <definedName name="_Ld9">[2]設備電力!$J$82</definedName>
    <definedName name="_mav2" localSheetId="11">#REF!</definedName>
    <definedName name="_mav2" localSheetId="12">#REF!</definedName>
    <definedName name="_mav2" localSheetId="18">#REF!</definedName>
    <definedName name="_mav2" localSheetId="19">#REF!</definedName>
    <definedName name="_mav2" localSheetId="21">#REF!</definedName>
    <definedName name="_mav2" localSheetId="26">#REF!</definedName>
    <definedName name="_mav2">#REF!</definedName>
    <definedName name="_OPEN__CON__W_" localSheetId="11">[1]ｺﾋﾟｰc!#REF!</definedName>
    <definedName name="_OPEN__CON__W_" localSheetId="12">[1]ｺﾋﾟｰc!#REF!</definedName>
    <definedName name="_OPEN__CON__W_" localSheetId="19">[1]ｺﾋﾟｰc!#REF!</definedName>
    <definedName name="_OPEN__CON__W_" localSheetId="21">[1]ｺﾋﾟｰc!#REF!</definedName>
    <definedName name="_OPEN__CON__W_">[1]ｺﾋﾟｰc!#REF!</definedName>
    <definedName name="_Order1" localSheetId="11" hidden="1">255</definedName>
    <definedName name="_Order1" localSheetId="12" hidden="1">255</definedName>
    <definedName name="_Order1" hidden="1">0</definedName>
    <definedName name="_Order2" hidden="1">255</definedName>
    <definedName name="_PRT1" localSheetId="11">#REF!</definedName>
    <definedName name="_PRT1" localSheetId="12">#REF!</definedName>
    <definedName name="_PRT1" localSheetId="14">#REF!</definedName>
    <definedName name="_PRT1" localSheetId="19">#REF!</definedName>
    <definedName name="_PRT1" localSheetId="21">#REF!</definedName>
    <definedName name="_PRT1" localSheetId="24">#REF!</definedName>
    <definedName name="_PRT1" localSheetId="25">#REF!</definedName>
    <definedName name="_PRT1" localSheetId="27">#REF!</definedName>
    <definedName name="_PRT1">#REF!</definedName>
    <definedName name="_PRT2" localSheetId="11">#REF!</definedName>
    <definedName name="_PRT2" localSheetId="12">#REF!</definedName>
    <definedName name="_PRT2" localSheetId="19">#REF!</definedName>
    <definedName name="_PRT2" localSheetId="21">#REF!</definedName>
    <definedName name="_PRT2">#REF!</definedName>
    <definedName name="_PRT3" localSheetId="11">#REF!</definedName>
    <definedName name="_PRT3" localSheetId="12">#REF!</definedName>
    <definedName name="_PRT3" localSheetId="19">#REF!</definedName>
    <definedName name="_PRT3" localSheetId="21">#REF!</definedName>
    <definedName name="_PRT3">#REF!</definedName>
    <definedName name="_SC2" localSheetId="11">#REF!</definedName>
    <definedName name="_SC2" localSheetId="12">#REF!</definedName>
    <definedName name="_SC2" localSheetId="19">#REF!</definedName>
    <definedName name="_SC2" localSheetId="21">#REF!</definedName>
    <definedName name="_SC2">#REF!</definedName>
    <definedName name="_Sort" localSheetId="11" hidden="1">#REF!</definedName>
    <definedName name="_Sort" localSheetId="12" hidden="1">#REF!</definedName>
    <definedName name="_Sort" localSheetId="18" hidden="1">#REF!</definedName>
    <definedName name="_Sort" localSheetId="19" hidden="1">#REF!</definedName>
    <definedName name="_Sort" localSheetId="21" hidden="1">#REF!</definedName>
    <definedName name="_Sort" localSheetId="26" hidden="1">#REF!</definedName>
    <definedName name="_Sort" hidden="1">#REF!</definedName>
    <definedName name="_Table2_In1" localSheetId="11" hidden="1">#REF!</definedName>
    <definedName name="_Table2_In1" localSheetId="12" hidden="1">#REF!</definedName>
    <definedName name="_Table2_In1" localSheetId="19" hidden="1">#REF!</definedName>
    <definedName name="_Table2_In1" localSheetId="21" hidden="1">#REF!</definedName>
    <definedName name="_Table2_In1" hidden="1">#REF!</definedName>
    <definedName name="_Table2_In2" localSheetId="11" hidden="1">#REF!</definedName>
    <definedName name="_Table2_In2" localSheetId="12" hidden="1">#REF!</definedName>
    <definedName name="_Table2_In2" localSheetId="19" hidden="1">#REF!</definedName>
    <definedName name="_Table2_In2" localSheetId="21" hidden="1">#REF!</definedName>
    <definedName name="_Table2_In2" hidden="1">#REF!</definedName>
    <definedName name="_Table2_Out" localSheetId="11" hidden="1">#REF!</definedName>
    <definedName name="_Table2_Out" localSheetId="12" hidden="1">#REF!</definedName>
    <definedName name="_Table2_Out" localSheetId="19" hidden="1">#REF!</definedName>
    <definedName name="_Table2_Out" localSheetId="21" hidden="1">#REF!</definedName>
    <definedName name="_Table2_Out" hidden="1">#REF!</definedName>
    <definedName name="_TBL1">[6]TBL!$B$11:$N$16</definedName>
    <definedName name="_TBL2" localSheetId="11">#REF!</definedName>
    <definedName name="_TBL2" localSheetId="12">#REF!</definedName>
    <definedName name="_TBL2" localSheetId="14">#REF!</definedName>
    <definedName name="_TBL2" localSheetId="19">#REF!</definedName>
    <definedName name="_TBL2" localSheetId="21">#REF!</definedName>
    <definedName name="_TBL2" localSheetId="24">#REF!</definedName>
    <definedName name="_TBL2" localSheetId="25">#REF!</definedName>
    <definedName name="_TBL2" localSheetId="27">#REF!</definedName>
    <definedName name="_TBL2">#REF!</definedName>
    <definedName name="_WRITE__CHAR_27" localSheetId="11">[1]ｺﾋﾟｰc!#REF!</definedName>
    <definedName name="_WRITE__CHAR_27" localSheetId="12">[1]ｺﾋﾟｰc!#REF!</definedName>
    <definedName name="_WRITE__CHAR_27" localSheetId="14">[1]ｺﾋﾟｰc!#REF!</definedName>
    <definedName name="_WRITE__CHAR_27" localSheetId="19">[1]ｺﾋﾟｰc!#REF!</definedName>
    <definedName name="_WRITE__CHAR_27" localSheetId="21">[1]ｺﾋﾟｰc!#REF!</definedName>
    <definedName name="_WRITE__CHAR_27" localSheetId="24">[1]ｺﾋﾟｰc!#REF!</definedName>
    <definedName name="_WRITE__CHAR_27" localSheetId="25">[1]ｺﾋﾟｰc!#REF!</definedName>
    <definedName name="_WRITE__CHAR_27" localSheetId="27">[1]ｺﾋﾟｰc!#REF!</definedName>
    <definedName name="_WRITE__CHAR_27">[1]ｺﾋﾟｰc!#REF!</definedName>
    <definedName name="_WXD_" localSheetId="11">[1]ｺﾋﾟｰc!#REF!</definedName>
    <definedName name="_WXD_" localSheetId="12">[1]ｺﾋﾟｰc!#REF!</definedName>
    <definedName name="_WXD_" localSheetId="19">[1]ｺﾋﾟｰc!#REF!</definedName>
    <definedName name="_WXD_" localSheetId="21">[1]ｺﾋﾟｰc!#REF!</definedName>
    <definedName name="_WXD_">[1]ｺﾋﾟｰc!#REF!</definedName>
    <definedName name="_WXH_" localSheetId="11">[1]ｺﾋﾟｰc!#REF!</definedName>
    <definedName name="_WXH_" localSheetId="12">[1]ｺﾋﾟｰc!#REF!</definedName>
    <definedName name="_WXH_" localSheetId="19">[1]ｺﾋﾟｰc!#REF!</definedName>
    <definedName name="_WXH_" localSheetId="21">[1]ｺﾋﾟｰc!#REF!</definedName>
    <definedName name="_WXH_">[1]ｺﾋﾟｰc!#REF!</definedName>
    <definedName name="_画面1_" localSheetId="11">[1]ｺﾋﾟｰc!#REF!</definedName>
    <definedName name="_画面1_" localSheetId="12">[1]ｺﾋﾟｰc!#REF!</definedName>
    <definedName name="_画面1_" localSheetId="19">[1]ｺﾋﾟｰc!#REF!</definedName>
    <definedName name="_画面1_" localSheetId="21">[1]ｺﾋﾟｰc!#REF!</definedName>
    <definedName name="_画面1_">[1]ｺﾋﾟｰc!#REF!</definedName>
    <definedName name="\????" localSheetId="11">[10]ｺﾋﾟｰc!#REF!</definedName>
    <definedName name="\????" localSheetId="12">[10]ｺﾋﾟｰc!#REF!</definedName>
    <definedName name="\????" localSheetId="19">[10]ｺﾋﾟｰc!#REF!</definedName>
    <definedName name="\????" localSheetId="21">[10]ｺﾋﾟｰc!#REF!</definedName>
    <definedName name="\????">[10]ｺﾋﾟｰc!#REF!</definedName>
    <definedName name="\0" localSheetId="11">[10]ｺﾋﾟｰc!#REF!</definedName>
    <definedName name="\0" localSheetId="12">[10]ｺﾋﾟｰc!#REF!</definedName>
    <definedName name="\0" localSheetId="19">[10]ｺﾋﾟｰc!#REF!</definedName>
    <definedName name="\0" localSheetId="21">[10]ｺﾋﾟｰc!#REF!</definedName>
    <definedName name="\0">[10]ｺﾋﾟｰc!#REF!</definedName>
    <definedName name="\A" localSheetId="11">#REF!</definedName>
    <definedName name="\A" localSheetId="12">#REF!</definedName>
    <definedName name="\A" localSheetId="18">#REF!</definedName>
    <definedName name="\A" localSheetId="19">#REF!</definedName>
    <definedName name="\A" localSheetId="21">#REF!</definedName>
    <definedName name="\A" localSheetId="26">#REF!</definedName>
    <definedName name="\A">#REF!</definedName>
    <definedName name="\B" localSheetId="11">#REF!</definedName>
    <definedName name="\B" localSheetId="12">#REF!</definedName>
    <definedName name="\B" localSheetId="18">#REF!</definedName>
    <definedName name="\B" localSheetId="19">#REF!</definedName>
    <definedName name="\B" localSheetId="21">#REF!</definedName>
    <definedName name="\B" localSheetId="26">#REF!</definedName>
    <definedName name="\B">#REF!</definedName>
    <definedName name="\C" localSheetId="11">#REF!</definedName>
    <definedName name="\C" localSheetId="12">#REF!</definedName>
    <definedName name="\C" localSheetId="18">#REF!</definedName>
    <definedName name="\C" localSheetId="19">#REF!</definedName>
    <definedName name="\C" localSheetId="21">#REF!</definedName>
    <definedName name="\C" localSheetId="26">#REF!</definedName>
    <definedName name="\C">#REF!</definedName>
    <definedName name="\d" localSheetId="11">[10]ｺﾋﾟｰc!#REF!</definedName>
    <definedName name="\d" localSheetId="12">[10]ｺﾋﾟｰc!#REF!</definedName>
    <definedName name="\d" localSheetId="19">[10]ｺﾋﾟｰc!#REF!</definedName>
    <definedName name="\d" localSheetId="21">[10]ｺﾋﾟｰc!#REF!</definedName>
    <definedName name="\d">[10]ｺﾋﾟｰc!#REF!</definedName>
    <definedName name="\e" localSheetId="11">[10]ｺﾋﾟｰc!#REF!</definedName>
    <definedName name="\e" localSheetId="12">[10]ｺﾋﾟｰc!#REF!</definedName>
    <definedName name="\e" localSheetId="19">[10]ｺﾋﾟｰc!#REF!</definedName>
    <definedName name="\e" localSheetId="21">[10]ｺﾋﾟｰc!#REF!</definedName>
    <definedName name="\e">[10]ｺﾋﾟｰc!#REF!</definedName>
    <definedName name="\f" localSheetId="11">[10]ｺﾋﾟｰc!#REF!</definedName>
    <definedName name="\f" localSheetId="12">[10]ｺﾋﾟｰc!#REF!</definedName>
    <definedName name="\f" localSheetId="19">[10]ｺﾋﾟｰc!#REF!</definedName>
    <definedName name="\f" localSheetId="21">[10]ｺﾋﾟｰc!#REF!</definedName>
    <definedName name="\f">[10]ｺﾋﾟｰc!#REF!</definedName>
    <definedName name="\g" localSheetId="11">[10]ｺﾋﾟｰc!#REF!</definedName>
    <definedName name="\g" localSheetId="12">[10]ｺﾋﾟｰc!#REF!</definedName>
    <definedName name="\g" localSheetId="19">[10]ｺﾋﾟｰc!#REF!</definedName>
    <definedName name="\g" localSheetId="21">[10]ｺﾋﾟｰc!#REF!</definedName>
    <definedName name="\g">[10]ｺﾋﾟｰc!#REF!</definedName>
    <definedName name="\h" localSheetId="11">[10]ｺﾋﾟｰc!#REF!</definedName>
    <definedName name="\h" localSheetId="12">[10]ｺﾋﾟｰc!#REF!</definedName>
    <definedName name="\h" localSheetId="19">[10]ｺﾋﾟｰc!#REF!</definedName>
    <definedName name="\h" localSheetId="21">[10]ｺﾋﾟｰc!#REF!</definedName>
    <definedName name="\h">[10]ｺﾋﾟｰc!#REF!</definedName>
    <definedName name="\i" localSheetId="11">[10]ｺﾋﾟｰc!#REF!</definedName>
    <definedName name="\i" localSheetId="12">[10]ｺﾋﾟｰc!#REF!</definedName>
    <definedName name="\i" localSheetId="19">[10]ｺﾋﾟｰc!#REF!</definedName>
    <definedName name="\i" localSheetId="21">[10]ｺﾋﾟｰc!#REF!</definedName>
    <definedName name="\i">[10]ｺﾋﾟｰc!#REF!</definedName>
    <definedName name="\j" localSheetId="11">[10]ｺﾋﾟｰc!#REF!</definedName>
    <definedName name="\j" localSheetId="12">[10]ｺﾋﾟｰc!#REF!</definedName>
    <definedName name="\j" localSheetId="19">[10]ｺﾋﾟｰc!#REF!</definedName>
    <definedName name="\j" localSheetId="21">[10]ｺﾋﾟｰc!#REF!</definedName>
    <definedName name="\j">[10]ｺﾋﾟｰc!#REF!</definedName>
    <definedName name="\k" localSheetId="11">[10]ｺﾋﾟｰc!#REF!</definedName>
    <definedName name="\k" localSheetId="12">[10]ｺﾋﾟｰc!#REF!</definedName>
    <definedName name="\k" localSheetId="19">[10]ｺﾋﾟｰc!#REF!</definedName>
    <definedName name="\k" localSheetId="21">[10]ｺﾋﾟｰc!#REF!</definedName>
    <definedName name="\k">[10]ｺﾋﾟｰc!#REF!</definedName>
    <definedName name="\l" localSheetId="11">[10]ｺﾋﾟｰc!#REF!</definedName>
    <definedName name="\l" localSheetId="12">[10]ｺﾋﾟｰc!#REF!</definedName>
    <definedName name="\l" localSheetId="19">[10]ｺﾋﾟｰc!#REF!</definedName>
    <definedName name="\l" localSheetId="21">[10]ｺﾋﾟｰc!#REF!</definedName>
    <definedName name="\l">[10]ｺﾋﾟｰc!#REF!</definedName>
    <definedName name="\m" localSheetId="11">[10]ｺﾋﾟｰc!#REF!</definedName>
    <definedName name="\m" localSheetId="12">[10]ｺﾋﾟｰc!#REF!</definedName>
    <definedName name="\m" localSheetId="19">[10]ｺﾋﾟｰc!#REF!</definedName>
    <definedName name="\m" localSheetId="21">[10]ｺﾋﾟｰc!#REF!</definedName>
    <definedName name="\m">[10]ｺﾋﾟｰc!#REF!</definedName>
    <definedName name="\n" localSheetId="11">[10]ｺﾋﾟｰc!#REF!</definedName>
    <definedName name="\n" localSheetId="12">[10]ｺﾋﾟｰc!#REF!</definedName>
    <definedName name="\n" localSheetId="19">[10]ｺﾋﾟｰc!#REF!</definedName>
    <definedName name="\n" localSheetId="21">[10]ｺﾋﾟｰc!#REF!</definedName>
    <definedName name="\n">[10]ｺﾋﾟｰc!#REF!</definedName>
    <definedName name="\o" localSheetId="11">[10]ｺﾋﾟｰc!#REF!</definedName>
    <definedName name="\o" localSheetId="12">[10]ｺﾋﾟｰc!#REF!</definedName>
    <definedName name="\o" localSheetId="19">[10]ｺﾋﾟｰc!#REF!</definedName>
    <definedName name="\o" localSheetId="21">[10]ｺﾋﾟｰc!#REF!</definedName>
    <definedName name="\o">[10]ｺﾋﾟｰc!#REF!</definedName>
    <definedName name="\p" localSheetId="11">[10]ｺﾋﾟｰc!#REF!</definedName>
    <definedName name="\p" localSheetId="12">[10]ｺﾋﾟｰc!#REF!</definedName>
    <definedName name="\p" localSheetId="19">[10]ｺﾋﾟｰc!#REF!</definedName>
    <definedName name="\p" localSheetId="21">[10]ｺﾋﾟｰc!#REF!</definedName>
    <definedName name="\p">[10]ｺﾋﾟｰc!#REF!</definedName>
    <definedName name="\q" localSheetId="11">[10]ｺﾋﾟｰc!#REF!</definedName>
    <definedName name="\q" localSheetId="12">[10]ｺﾋﾟｰc!#REF!</definedName>
    <definedName name="\q" localSheetId="19">[10]ｺﾋﾟｰc!#REF!</definedName>
    <definedName name="\q" localSheetId="21">[10]ｺﾋﾟｰc!#REF!</definedName>
    <definedName name="\q">[10]ｺﾋﾟｰc!#REF!</definedName>
    <definedName name="\r" localSheetId="11">[10]ｺﾋﾟｰc!#REF!</definedName>
    <definedName name="\r" localSheetId="12">[10]ｺﾋﾟｰc!#REF!</definedName>
    <definedName name="\r" localSheetId="19">[10]ｺﾋﾟｰc!#REF!</definedName>
    <definedName name="\r" localSheetId="21">[10]ｺﾋﾟｰc!#REF!</definedName>
    <definedName name="\r">[10]ｺﾋﾟｰc!#REF!</definedName>
    <definedName name="\s" localSheetId="11">[10]ｺﾋﾟｰc!#REF!</definedName>
    <definedName name="\s" localSheetId="12">[10]ｺﾋﾟｰc!#REF!</definedName>
    <definedName name="\s" localSheetId="19">[10]ｺﾋﾟｰc!#REF!</definedName>
    <definedName name="\s" localSheetId="21">[10]ｺﾋﾟｰc!#REF!</definedName>
    <definedName name="\s">[10]ｺﾋﾟｰc!#REF!</definedName>
    <definedName name="\t" localSheetId="11">[10]ｺﾋﾟｰc!#REF!</definedName>
    <definedName name="\t" localSheetId="12">[10]ｺﾋﾟｰc!#REF!</definedName>
    <definedName name="\t" localSheetId="19">[10]ｺﾋﾟｰc!#REF!</definedName>
    <definedName name="\t" localSheetId="21">[10]ｺﾋﾟｰc!#REF!</definedName>
    <definedName name="\t">[10]ｺﾋﾟｰc!#REF!</definedName>
    <definedName name="\u" localSheetId="11">[10]ｺﾋﾟｰc!#REF!</definedName>
    <definedName name="\u" localSheetId="12">[10]ｺﾋﾟｰc!#REF!</definedName>
    <definedName name="\u" localSheetId="19">[10]ｺﾋﾟｰc!#REF!</definedName>
    <definedName name="\u" localSheetId="21">[10]ｺﾋﾟｰc!#REF!</definedName>
    <definedName name="\u">[10]ｺﾋﾟｰc!#REF!</definedName>
    <definedName name="\v" localSheetId="11">[10]ｺﾋﾟｰc!#REF!</definedName>
    <definedName name="\v" localSheetId="12">[10]ｺﾋﾟｰc!#REF!</definedName>
    <definedName name="\v" localSheetId="19">[10]ｺﾋﾟｰc!#REF!</definedName>
    <definedName name="\v" localSheetId="21">[10]ｺﾋﾟｰc!#REF!</definedName>
    <definedName name="\v">[10]ｺﾋﾟｰc!#REF!</definedName>
    <definedName name="\w" localSheetId="11">[10]ｺﾋﾟｰc!#REF!</definedName>
    <definedName name="\w" localSheetId="12">[10]ｺﾋﾟｰc!#REF!</definedName>
    <definedName name="\w" localSheetId="19">[10]ｺﾋﾟｰc!#REF!</definedName>
    <definedName name="\w" localSheetId="21">[10]ｺﾋﾟｰc!#REF!</definedName>
    <definedName name="\w">[10]ｺﾋﾟｰc!#REF!</definedName>
    <definedName name="\x" localSheetId="11">[10]ｺﾋﾟｰc!#REF!</definedName>
    <definedName name="\x" localSheetId="12">[10]ｺﾋﾟｰc!#REF!</definedName>
    <definedName name="\x" localSheetId="19">[10]ｺﾋﾟｰc!#REF!</definedName>
    <definedName name="\x" localSheetId="21">[10]ｺﾋﾟｰc!#REF!</definedName>
    <definedName name="\x">[10]ｺﾋﾟｰc!#REF!</definedName>
    <definedName name="\y" localSheetId="11">[10]ｺﾋﾟｰc!#REF!</definedName>
    <definedName name="\y" localSheetId="12">[10]ｺﾋﾟｰc!#REF!</definedName>
    <definedName name="\y" localSheetId="19">[10]ｺﾋﾟｰc!#REF!</definedName>
    <definedName name="\y" localSheetId="21">[10]ｺﾋﾟｰc!#REF!</definedName>
    <definedName name="\y">[10]ｺﾋﾟｰc!#REF!</definedName>
    <definedName name="\z" localSheetId="11">[10]ｺﾋﾟｰc!#REF!</definedName>
    <definedName name="\z" localSheetId="12">[10]ｺﾋﾟｰc!#REF!</definedName>
    <definedName name="\z" localSheetId="19">[10]ｺﾋﾟｰc!#REF!</definedName>
    <definedName name="\z" localSheetId="21">[10]ｺﾋﾟｰc!#REF!</definedName>
    <definedName name="\z">[10]ｺﾋﾟｰc!#REF!</definedName>
    <definedName name="a">'[11]プラズマ用灰量計算（低質ごみ）'!$D$37</definedName>
    <definedName name="aa" localSheetId="11">#REF!</definedName>
    <definedName name="aa" localSheetId="12">#REF!</definedName>
    <definedName name="aa" localSheetId="14">#REF!</definedName>
    <definedName name="aa" localSheetId="19">#REF!</definedName>
    <definedName name="aa" localSheetId="21">#REF!</definedName>
    <definedName name="aa">#REF!</definedName>
    <definedName name="aaa" localSheetId="11">#REF!</definedName>
    <definedName name="aaa" localSheetId="12">#REF!</definedName>
    <definedName name="aaa" localSheetId="19">#REF!</definedName>
    <definedName name="aaa" localSheetId="21">#REF!</definedName>
    <definedName name="aaa">#REF!</definedName>
    <definedName name="aaaaaaaaaaaaaa" localSheetId="18" hidden="1">#REF!</definedName>
    <definedName name="aaaaaaaaaaaaaa" localSheetId="19" hidden="1">#REF!</definedName>
    <definedName name="aaaaaaaaaaaaaa" localSheetId="21" hidden="1">#REF!</definedName>
    <definedName name="aaaaaaaaaaaaaa" localSheetId="26" hidden="1">#REF!</definedName>
    <definedName name="aaaaaaaaaaaaaa" hidden="1">#REF!</definedName>
    <definedName name="alkali">[2]寸法計画と薬剤使用量!$C$121</definedName>
    <definedName name="alkali1">[12]寸法計画!$C$117</definedName>
    <definedName name="anscount" hidden="1">1</definedName>
    <definedName name="b">'[11]プラズマ用灰量計算（低質ごみ）'!$D$38</definedName>
    <definedName name="BA_1">[2]設備電力!$F$2</definedName>
    <definedName name="BAforACsilo">[2]設備電力!$J$57</definedName>
    <definedName name="bbbbbbbbbbbbbbbbb" localSheetId="14" hidden="1">#REF!</definedName>
    <definedName name="bbbbbbbbbbbbbbbbb" localSheetId="18" hidden="1">#REF!</definedName>
    <definedName name="bbbbbbbbbbbbbbbbb" localSheetId="19" hidden="1">#REF!</definedName>
    <definedName name="bbbbbbbbbbbbbbbbb" localSheetId="21" hidden="1">#REF!</definedName>
    <definedName name="bbbbbbbbbbbbbbbbb" localSheetId="26" hidden="1">#REF!</definedName>
    <definedName name="bbbbbbbbbbbbbbbbb" hidden="1">#REF!</definedName>
    <definedName name="bcgdfd" localSheetId="18" hidden="1">#REF!</definedName>
    <definedName name="bcgdfd" localSheetId="19" hidden="1">#REF!</definedName>
    <definedName name="bcgdfd" localSheetId="21" hidden="1">#REF!</definedName>
    <definedName name="bcgdfd" localSheetId="26" hidden="1">#REF!</definedName>
    <definedName name="bcgdfd" hidden="1">#REF!</definedName>
    <definedName name="bgh" localSheetId="18" hidden="1">#REF!</definedName>
    <definedName name="bgh" localSheetId="19" hidden="1">#REF!</definedName>
    <definedName name="bgh" localSheetId="21" hidden="1">#REF!</definedName>
    <definedName name="bgh" localSheetId="26" hidden="1">#REF!</definedName>
    <definedName name="bgh" hidden="1">#REF!</definedName>
    <definedName name="BH">[3]寸法計画!$D$2</definedName>
    <definedName name="blower常用数量">[2]設備電力!$J$64</definedName>
    <definedName name="blower予備数量">[2]設備電力!$J$65</definedName>
    <definedName name="Bunrui" localSheetId="11">#REF!</definedName>
    <definedName name="Bunrui" localSheetId="12">#REF!</definedName>
    <definedName name="Bunrui" localSheetId="14">#REF!</definedName>
    <definedName name="Bunrui" localSheetId="19">#REF!</definedName>
    <definedName name="Bunrui" localSheetId="21">#REF!</definedName>
    <definedName name="Bunrui" localSheetId="24">#REF!</definedName>
    <definedName name="Bunrui" localSheetId="25">#REF!</definedName>
    <definedName name="Bunrui" localSheetId="27">#REF!</definedName>
    <definedName name="Bunrui">#REF!</definedName>
    <definedName name="Bunrui2" localSheetId="11">#REF!</definedName>
    <definedName name="Bunrui2" localSheetId="12">#REF!</definedName>
    <definedName name="Bunrui2" localSheetId="19">#REF!</definedName>
    <definedName name="Bunrui2" localSheetId="21">#REF!</definedName>
    <definedName name="Bunrui2">#REF!</definedName>
    <definedName name="BUNSEKI" localSheetId="11">#REF!</definedName>
    <definedName name="BUNSEKI" localSheetId="12">#REF!</definedName>
    <definedName name="BUNSEKI" localSheetId="19">#REF!</definedName>
    <definedName name="BUNSEKI" localSheetId="21">#REF!</definedName>
    <definedName name="BUNSEKI">#REF!</definedName>
    <definedName name="cc" localSheetId="11">#REF!</definedName>
    <definedName name="cc" localSheetId="12">#REF!</definedName>
    <definedName name="cc" localSheetId="19">#REF!</definedName>
    <definedName name="cc" localSheetId="21">#REF!</definedName>
    <definedName name="cc">#REF!</definedName>
    <definedName name="ccccccccccccccccc" localSheetId="18" hidden="1">#REF!</definedName>
    <definedName name="ccccccccccccccccc" localSheetId="19" hidden="1">#REF!</definedName>
    <definedName name="ccccccccccccccccc" localSheetId="21" hidden="1">#REF!</definedName>
    <definedName name="ccccccccccccccccc" localSheetId="26" hidden="1">#REF!</definedName>
    <definedName name="ccccccccccccccccc" hidden="1">#REF!</definedName>
    <definedName name="cderds" localSheetId="18" hidden="1">#REF!</definedName>
    <definedName name="cderds" localSheetId="19" hidden="1">#REF!</definedName>
    <definedName name="cderds" localSheetId="21" hidden="1">#REF!</definedName>
    <definedName name="cderds" localSheetId="26" hidden="1">#REF!</definedName>
    <definedName name="cderds" hidden="1">#REF!</definedName>
    <definedName name="ColNr" localSheetId="11">#REF!</definedName>
    <definedName name="ColNr" localSheetId="12">#REF!</definedName>
    <definedName name="ColNr" localSheetId="19">#REF!</definedName>
    <definedName name="ColNr" localSheetId="21">#REF!</definedName>
    <definedName name="ColNr">#REF!</definedName>
    <definedName name="comp数量">[2]設備電力!$J$7</definedName>
    <definedName name="Continent1" localSheetId="11">#REF!</definedName>
    <definedName name="Continent1" localSheetId="12">#REF!</definedName>
    <definedName name="Continent1" localSheetId="14">#REF!</definedName>
    <definedName name="Continent1" localSheetId="19">#REF!</definedName>
    <definedName name="Continent1" localSheetId="21">#REF!</definedName>
    <definedName name="Continent1" localSheetId="24">#REF!</definedName>
    <definedName name="Continent1" localSheetId="25">#REF!</definedName>
    <definedName name="Continent1" localSheetId="27">#REF!</definedName>
    <definedName name="Continent1">#REF!</definedName>
    <definedName name="Continent2" localSheetId="11">#REF!</definedName>
    <definedName name="Continent2" localSheetId="12">#REF!</definedName>
    <definedName name="Continent2" localSheetId="19">#REF!</definedName>
    <definedName name="Continent2" localSheetId="21">#REF!</definedName>
    <definedName name="Continent2">#REF!</definedName>
    <definedName name="_xlnm.Criteria" localSheetId="11">#REF!</definedName>
    <definedName name="_xlnm.Criteria" localSheetId="12">#REF!</definedName>
    <definedName name="_xlnm.Criteria" localSheetId="19">#REF!</definedName>
    <definedName name="_xlnm.Criteria" localSheetId="21">#REF!</definedName>
    <definedName name="_xlnm.Criteria">#REF!</definedName>
    <definedName name="d">'[11]プラズマ用灰量計算（低質ごみ）'!$D$10</definedName>
    <definedName name="Data" localSheetId="11">#REF!</definedName>
    <definedName name="Data" localSheetId="12">#REF!</definedName>
    <definedName name="Data" localSheetId="18">#REF!</definedName>
    <definedName name="Data" localSheetId="19">#REF!</definedName>
    <definedName name="Data" localSheetId="21">#REF!</definedName>
    <definedName name="Data" localSheetId="26">#REF!</definedName>
    <definedName name="Data">#REF!</definedName>
    <definedName name="data01">[13]DataSheet!$A$5:$B$9</definedName>
    <definedName name="data02">[13]DataSheet!$C$5:$D$9</definedName>
    <definedName name="data03">[13]DataSheet!$E$5:$F$9</definedName>
    <definedName name="data04">[13]DataSheet!$G$5:$H$9</definedName>
    <definedName name="data09">[13]DataSheet!$S$5:$T$9</definedName>
    <definedName name="Data1">[14]DataSheet!$A$5:$B$64</definedName>
    <definedName name="data10">[13]DataSheet!$U$5:$V$9</definedName>
    <definedName name="data14">[13]DataSheet!$AE$5:$AF$9</definedName>
    <definedName name="data15">[13]DataSheet!$AG$5:$AH$9</definedName>
    <definedName name="Data2">[14]DataSheet!$D$5:$E$64</definedName>
    <definedName name="Data3">[14]DataSheet!$G$5:$H$64</definedName>
    <definedName name="Data4">[15]DataSheet!$J$5:$K$64</definedName>
    <definedName name="Data5">[15]DataSheet!$M$5:$N$64</definedName>
    <definedName name="_xlnm.Database" localSheetId="11">#REF!</definedName>
    <definedName name="_xlnm.Database" localSheetId="12">#REF!</definedName>
    <definedName name="_xlnm.Database" localSheetId="18">#REF!</definedName>
    <definedName name="_xlnm.Database" localSheetId="19">#REF!</definedName>
    <definedName name="_xlnm.Database" localSheetId="21">#REF!</definedName>
    <definedName name="_xlnm.Database" localSheetId="26">#REF!</definedName>
    <definedName name="_xlnm.Database">#REF!</definedName>
    <definedName name="DataEnd" localSheetId="11">#REF!</definedName>
    <definedName name="DataEnd" localSheetId="12">#REF!</definedName>
    <definedName name="DataEnd" localSheetId="18">#REF!</definedName>
    <definedName name="DataEnd" localSheetId="19">#REF!</definedName>
    <definedName name="DataEnd" localSheetId="21">#REF!</definedName>
    <definedName name="DataEnd" localSheetId="26">#REF!</definedName>
    <definedName name="DataEnd">#REF!</definedName>
    <definedName name="DATE1" localSheetId="11">[10]ｺﾋﾟｰc!#REF!</definedName>
    <definedName name="DATE1" localSheetId="12">[10]ｺﾋﾟｰc!#REF!</definedName>
    <definedName name="DATE1" localSheetId="19">[10]ｺﾋﾟｰc!#REF!</definedName>
    <definedName name="DATE1" localSheetId="21">[10]ｺﾋﾟｰc!#REF!</definedName>
    <definedName name="DATE1">[10]ｺﾋﾟｰc!#REF!</definedName>
    <definedName name="DATE10" localSheetId="11">[10]ｺﾋﾟｰc!#REF!</definedName>
    <definedName name="DATE10" localSheetId="12">[10]ｺﾋﾟｰc!#REF!</definedName>
    <definedName name="DATE10" localSheetId="19">[10]ｺﾋﾟｰc!#REF!</definedName>
    <definedName name="DATE10" localSheetId="21">[10]ｺﾋﾟｰc!#REF!</definedName>
    <definedName name="DATE10">[10]ｺﾋﾟｰc!#REF!</definedName>
    <definedName name="DATE11" localSheetId="11">[10]ｺﾋﾟｰc!#REF!</definedName>
    <definedName name="DATE11" localSheetId="12">[10]ｺﾋﾟｰc!#REF!</definedName>
    <definedName name="DATE11" localSheetId="19">[10]ｺﾋﾟｰc!#REF!</definedName>
    <definedName name="DATE11" localSheetId="21">[10]ｺﾋﾟｰc!#REF!</definedName>
    <definedName name="DATE11">[10]ｺﾋﾟｰc!#REF!</definedName>
    <definedName name="DATE2" localSheetId="11">[10]ｺﾋﾟｰc!#REF!</definedName>
    <definedName name="DATE2" localSheetId="12">[10]ｺﾋﾟｰc!#REF!</definedName>
    <definedName name="DATE2" localSheetId="19">[10]ｺﾋﾟｰc!#REF!</definedName>
    <definedName name="DATE2" localSheetId="21">[10]ｺﾋﾟｰc!#REF!</definedName>
    <definedName name="DATE2">[10]ｺﾋﾟｰc!#REF!</definedName>
    <definedName name="DATE3" localSheetId="11">[10]ｺﾋﾟｰc!#REF!</definedName>
    <definedName name="DATE3" localSheetId="12">[10]ｺﾋﾟｰc!#REF!</definedName>
    <definedName name="DATE3" localSheetId="19">[10]ｺﾋﾟｰc!#REF!</definedName>
    <definedName name="DATE3" localSheetId="21">[10]ｺﾋﾟｰc!#REF!</definedName>
    <definedName name="DATE3">[10]ｺﾋﾟｰc!#REF!</definedName>
    <definedName name="DATE4" localSheetId="11">[10]ｺﾋﾟｰc!#REF!</definedName>
    <definedName name="DATE4" localSheetId="12">[10]ｺﾋﾟｰc!#REF!</definedName>
    <definedName name="DATE4" localSheetId="19">[10]ｺﾋﾟｰc!#REF!</definedName>
    <definedName name="DATE4" localSheetId="21">[10]ｺﾋﾟｰc!#REF!</definedName>
    <definedName name="DATE4">[10]ｺﾋﾟｰc!#REF!</definedName>
    <definedName name="DATE5" localSheetId="11">[10]ｺﾋﾟｰc!#REF!</definedName>
    <definedName name="DATE5" localSheetId="12">[10]ｺﾋﾟｰc!#REF!</definedName>
    <definedName name="DATE5" localSheetId="19">[10]ｺﾋﾟｰc!#REF!</definedName>
    <definedName name="DATE5" localSheetId="21">[10]ｺﾋﾟｰc!#REF!</definedName>
    <definedName name="DATE5">[10]ｺﾋﾟｰc!#REF!</definedName>
    <definedName name="DATE6" localSheetId="11">[10]ｺﾋﾟｰc!#REF!</definedName>
    <definedName name="DATE6" localSheetId="12">[10]ｺﾋﾟｰc!#REF!</definedName>
    <definedName name="DATE6" localSheetId="19">[10]ｺﾋﾟｰc!#REF!</definedName>
    <definedName name="DATE6" localSheetId="21">[10]ｺﾋﾟｰc!#REF!</definedName>
    <definedName name="DATE6">[10]ｺﾋﾟｰc!#REF!</definedName>
    <definedName name="DATE7" localSheetId="11">[10]ｺﾋﾟｰc!#REF!</definedName>
    <definedName name="DATE7" localSheetId="12">[10]ｺﾋﾟｰc!#REF!</definedName>
    <definedName name="DATE7" localSheetId="19">[10]ｺﾋﾟｰc!#REF!</definedName>
    <definedName name="DATE7" localSheetId="21">[10]ｺﾋﾟｰc!#REF!</definedName>
    <definedName name="DATE7">[10]ｺﾋﾟｰc!#REF!</definedName>
    <definedName name="DATE8" localSheetId="11">[10]ｺﾋﾟｰc!#REF!</definedName>
    <definedName name="DATE8" localSheetId="12">[10]ｺﾋﾟｰc!#REF!</definedName>
    <definedName name="DATE8" localSheetId="19">[10]ｺﾋﾟｰc!#REF!</definedName>
    <definedName name="DATE8" localSheetId="21">[10]ｺﾋﾟｰc!#REF!</definedName>
    <definedName name="DATE8">[10]ｺﾋﾟｰc!#REF!</definedName>
    <definedName name="DATE9" localSheetId="11">[10]ｺﾋﾟｰc!#REF!</definedName>
    <definedName name="DATE9" localSheetId="12">[10]ｺﾋﾟｰc!#REF!</definedName>
    <definedName name="DATE9" localSheetId="19">[10]ｺﾋﾟｰc!#REF!</definedName>
    <definedName name="DATE9" localSheetId="21">[10]ｺﾋﾟｰc!#REF!</definedName>
    <definedName name="DATE9">[10]ｺﾋﾟｰc!#REF!</definedName>
    <definedName name="ddddddddddddd" localSheetId="14" hidden="1">#REF!</definedName>
    <definedName name="ddddddddddddd" localSheetId="18" hidden="1">#REF!</definedName>
    <definedName name="ddddddddddddd" localSheetId="19" hidden="1">#REF!</definedName>
    <definedName name="ddddddddddddd" localSheetId="21" hidden="1">#REF!</definedName>
    <definedName name="ddddddddddddd" localSheetId="26" hidden="1">#REF!</definedName>
    <definedName name="ddddddddddddd" hidden="1">#REF!</definedName>
    <definedName name="dedf" localSheetId="14" hidden="1">[7]総括表!#REF!</definedName>
    <definedName name="dedf" localSheetId="18" hidden="1">[7]総括表!#REF!</definedName>
    <definedName name="dedf" localSheetId="19" hidden="1">[7]総括表!#REF!</definedName>
    <definedName name="dedf" localSheetId="21" hidden="1">[7]総括表!#REF!</definedName>
    <definedName name="dedf" localSheetId="26" hidden="1">[7]総括表!#REF!</definedName>
    <definedName name="dedf" hidden="1">[7]総括表!#REF!</definedName>
    <definedName name="deg_K">[16]基本定数等!$C$18</definedName>
    <definedName name="DH_し尿3" localSheetId="11">#REF!</definedName>
    <definedName name="DH_し尿3" localSheetId="12">#REF!</definedName>
    <definedName name="DH_し尿3" localSheetId="18">#REF!</definedName>
    <definedName name="DH_し尿3" localSheetId="19">#REF!</definedName>
    <definedName name="DH_し尿3" localSheetId="21">#REF!</definedName>
    <definedName name="DH_し尿3" localSheetId="26">#REF!</definedName>
    <definedName name="DH_し尿3">#REF!</definedName>
    <definedName name="DH_し尿31" localSheetId="11">#REF!</definedName>
    <definedName name="DH_し尿31" localSheetId="12">#REF!</definedName>
    <definedName name="DH_し尿31" localSheetId="18">#REF!</definedName>
    <definedName name="DH_し尿31" localSheetId="19">#REF!</definedName>
    <definedName name="DH_し尿31" localSheetId="21">#REF!</definedName>
    <definedName name="DH_し尿31" localSheetId="26">#REF!</definedName>
    <definedName name="DH_し尿31">#REF!</definedName>
    <definedName name="DH_し尿33" localSheetId="11">#REF!</definedName>
    <definedName name="DH_し尿33" localSheetId="12">#REF!</definedName>
    <definedName name="DH_し尿33" localSheetId="18">#REF!</definedName>
    <definedName name="DH_し尿33" localSheetId="19">#REF!</definedName>
    <definedName name="DH_し尿33" localSheetId="21">#REF!</definedName>
    <definedName name="DH_し尿33" localSheetId="26">#REF!</definedName>
    <definedName name="DH_し尿33">#REF!</definedName>
    <definedName name="difference" localSheetId="11">[5]Input!#REF!</definedName>
    <definedName name="difference" localSheetId="12">[5]Input!#REF!</definedName>
    <definedName name="difference" localSheetId="19">[5]Input!#REF!</definedName>
    <definedName name="difference" localSheetId="21">[5]Input!#REF!</definedName>
    <definedName name="difference">[5]Input!#REF!</definedName>
    <definedName name="Dr" localSheetId="11">#REF!</definedName>
    <definedName name="Dr" localSheetId="12">#REF!</definedName>
    <definedName name="Dr" localSheetId="18">#REF!</definedName>
    <definedName name="Dr" localSheetId="19">#REF!</definedName>
    <definedName name="Dr" localSheetId="21">#REF!</definedName>
    <definedName name="Dr" localSheetId="26">#REF!</definedName>
    <definedName name="Dr">#REF!</definedName>
    <definedName name="DrainTrap1">[2]設備電力!$C$19</definedName>
    <definedName name="DrainTrap数量">[2]設備電力!$J$21</definedName>
    <definedName name="dryer数量">[2]設備電力!$J$25</definedName>
    <definedName name="Ds" localSheetId="11">#REF!</definedName>
    <definedName name="Ds" localSheetId="12">#REF!</definedName>
    <definedName name="Ds" localSheetId="18">#REF!</definedName>
    <definedName name="Ds" localSheetId="19">#REF!</definedName>
    <definedName name="Ds" localSheetId="21">#REF!</definedName>
    <definedName name="Ds" localSheetId="26">#REF!</definedName>
    <definedName name="Ds">#REF!</definedName>
    <definedName name="DSCR">[17]財務諸表!$A$232:$C$232</definedName>
    <definedName name="e">'[11]プラズマ用灰量計算（低質ごみ）'!$D$11</definedName>
    <definedName name="eeeeeeeeeeeee" localSheetId="14" hidden="1">#REF!</definedName>
    <definedName name="eeeeeeeeeeeee" localSheetId="18" hidden="1">#REF!</definedName>
    <definedName name="eeeeeeeeeeeee" localSheetId="19" hidden="1">#REF!</definedName>
    <definedName name="eeeeeeeeeeeee" localSheetId="21" hidden="1">#REF!</definedName>
    <definedName name="eeeeeeeeeeeee" localSheetId="26" hidden="1">#REF!</definedName>
    <definedName name="eeeeeeeeeeeee" hidden="1">#REF!</definedName>
    <definedName name="EJ" localSheetId="18">#REF!</definedName>
    <definedName name="EJ" localSheetId="19">#REF!</definedName>
    <definedName name="EJ" localSheetId="21">#REF!</definedName>
    <definedName name="EJ" localSheetId="26">#REF!</definedName>
    <definedName name="EJ">#REF!</definedName>
    <definedName name="EP__PB面_____壁" localSheetId="11">#REF!</definedName>
    <definedName name="EP__PB面_____壁" localSheetId="12">#REF!</definedName>
    <definedName name="EP__PB面_____壁" localSheetId="19">#REF!</definedName>
    <definedName name="EP__PB面_____壁" localSheetId="21">#REF!</definedName>
    <definedName name="EP__PB面_____壁">#REF!</definedName>
    <definedName name="_xlnm.Extract" localSheetId="11">#REF!</definedName>
    <definedName name="_xlnm.Extract" localSheetId="12">#REF!</definedName>
    <definedName name="_xlnm.Extract" localSheetId="18">#REF!</definedName>
    <definedName name="_xlnm.Extract" localSheetId="19">#REF!</definedName>
    <definedName name="_xlnm.Extract" localSheetId="21">#REF!</definedName>
    <definedName name="_xlnm.Extract" localSheetId="26">#REF!</definedName>
    <definedName name="_xlnm.Extract">#REF!</definedName>
    <definedName name="f">'[11]プラズマ用灰量計算（低質ごみ）'!$D$20</definedName>
    <definedName name="ffcgbb" localSheetId="14" hidden="1">#REF!</definedName>
    <definedName name="ffcgbb" localSheetId="18" hidden="1">#REF!</definedName>
    <definedName name="ffcgbb" localSheetId="19" hidden="1">#REF!</definedName>
    <definedName name="ffcgbb" localSheetId="21" hidden="1">#REF!</definedName>
    <definedName name="ffcgbb" localSheetId="26" hidden="1">#REF!</definedName>
    <definedName name="ffcgbb" hidden="1">#REF!</definedName>
    <definedName name="ffffffffffffffff" localSheetId="18" hidden="1">#REF!</definedName>
    <definedName name="ffffffffffffffff" localSheetId="19" hidden="1">#REF!</definedName>
    <definedName name="ffffffffffffffff" localSheetId="21" hidden="1">#REF!</definedName>
    <definedName name="ffffffffffffffff" localSheetId="26" hidden="1">#REF!</definedName>
    <definedName name="ffffffffffffffff" hidden="1">#REF!</definedName>
    <definedName name="fgg" localSheetId="11">#REF!</definedName>
    <definedName name="fgg" localSheetId="12">#REF!</definedName>
    <definedName name="fgg" localSheetId="19">#REF!</definedName>
    <definedName name="fgg" localSheetId="21">#REF!</definedName>
    <definedName name="fgg">#REF!</definedName>
    <definedName name="fill" localSheetId="18" hidden="1">[18]Sheet1!#REF!</definedName>
    <definedName name="fill" localSheetId="19" hidden="1">[18]Sheet1!#REF!</definedName>
    <definedName name="fill" localSheetId="21" hidden="1">[18]Sheet1!#REF!</definedName>
    <definedName name="fill" localSheetId="26" hidden="1">[18]Sheet1!#REF!</definedName>
    <definedName name="fill" hidden="1">[18]Sheet1!#REF!</definedName>
    <definedName name="furusho" localSheetId="11">#REF!</definedName>
    <definedName name="furusho" localSheetId="12">#REF!</definedName>
    <definedName name="furusho" localSheetId="18">#REF!</definedName>
    <definedName name="furusho" localSheetId="19">#REF!</definedName>
    <definedName name="furusho" localSheetId="21">#REF!</definedName>
    <definedName name="furusho" localSheetId="26">#REF!</definedName>
    <definedName name="furusho">#REF!</definedName>
    <definedName name="Futon">[13]DataSheet!$AS$5</definedName>
    <definedName name="g">'[11]プラズマ用灰量計算（低質ごみ）'!$D$15</definedName>
    <definedName name="Gac" localSheetId="11">#REF!</definedName>
    <definedName name="Gac" localSheetId="12">#REF!</definedName>
    <definedName name="Gac" localSheetId="18">#REF!</definedName>
    <definedName name="Gac" localSheetId="19">#REF!</definedName>
    <definedName name="Gac" localSheetId="21">#REF!</definedName>
    <definedName name="Gac" localSheetId="26">#REF!</definedName>
    <definedName name="Gac">#REF!</definedName>
    <definedName name="Gad" localSheetId="11">#REF!</definedName>
    <definedName name="Gad" localSheetId="12">#REF!</definedName>
    <definedName name="Gad" localSheetId="18">#REF!</definedName>
    <definedName name="Gad" localSheetId="19">#REF!</definedName>
    <definedName name="Gad" localSheetId="21">#REF!</definedName>
    <definedName name="Gad" localSheetId="26">#REF!</definedName>
    <definedName name="Gad">#REF!</definedName>
    <definedName name="Gadall" localSheetId="11">#REF!</definedName>
    <definedName name="Gadall" localSheetId="12">#REF!</definedName>
    <definedName name="Gadall" localSheetId="18">#REF!</definedName>
    <definedName name="Gadall" localSheetId="19">#REF!</definedName>
    <definedName name="Gadall" localSheetId="21">#REF!</definedName>
    <definedName name="Gadall" localSheetId="26">#REF!</definedName>
    <definedName name="Gadall">#REF!</definedName>
    <definedName name="Gadex" localSheetId="11">#REF!</definedName>
    <definedName name="Gadex" localSheetId="12">#REF!</definedName>
    <definedName name="Gadex" localSheetId="18">#REF!</definedName>
    <definedName name="Gadex" localSheetId="19">#REF!</definedName>
    <definedName name="Gadex" localSheetId="21">#REF!</definedName>
    <definedName name="Gadex" localSheetId="26">#REF!</definedName>
    <definedName name="Gadex">#REF!</definedName>
    <definedName name="Gf" localSheetId="11">#REF!</definedName>
    <definedName name="Gf" localSheetId="12">#REF!</definedName>
    <definedName name="Gf" localSheetId="18">#REF!</definedName>
    <definedName name="Gf" localSheetId="19">#REF!</definedName>
    <definedName name="Gf" localSheetId="21">#REF!</definedName>
    <definedName name="Gf" localSheetId="26">#REF!</definedName>
    <definedName name="Gf">#REF!</definedName>
    <definedName name="Gfd" localSheetId="11">#REF!</definedName>
    <definedName name="Gfd" localSheetId="12">#REF!</definedName>
    <definedName name="Gfd" localSheetId="18">#REF!</definedName>
    <definedName name="Gfd" localSheetId="19">#REF!</definedName>
    <definedName name="Gfd" localSheetId="21">#REF!</definedName>
    <definedName name="Gfd" localSheetId="26">#REF!</definedName>
    <definedName name="Gfd">#REF!</definedName>
    <definedName name="Gfex" localSheetId="11">#REF!</definedName>
    <definedName name="Gfex" localSheetId="12">#REF!</definedName>
    <definedName name="Gfex" localSheetId="18">#REF!</definedName>
    <definedName name="Gfex" localSheetId="19">#REF!</definedName>
    <definedName name="Gfex" localSheetId="21">#REF!</definedName>
    <definedName name="Gfex" localSheetId="26">#REF!</definedName>
    <definedName name="Gfex">#REF!</definedName>
    <definedName name="ggggggggggggg" localSheetId="18" hidden="1">#REF!</definedName>
    <definedName name="ggggggggggggg" localSheetId="19" hidden="1">#REF!</definedName>
    <definedName name="ggggggggggggg" localSheetId="21" hidden="1">#REF!</definedName>
    <definedName name="ggggggggggggg" localSheetId="26" hidden="1">#REF!</definedName>
    <definedName name="ggggggggggggg" hidden="1">#REF!</definedName>
    <definedName name="ghfdx" localSheetId="18" hidden="1">#REF!</definedName>
    <definedName name="ghfdx" localSheetId="19" hidden="1">#REF!</definedName>
    <definedName name="ghfdx" localSheetId="21" hidden="1">#REF!</definedName>
    <definedName name="ghfdx" localSheetId="26" hidden="1">#REF!</definedName>
    <definedName name="ghfdx" hidden="1">#REF!</definedName>
    <definedName name="GK10K" localSheetId="11">#REF!</definedName>
    <definedName name="GK10K" localSheetId="12">#REF!</definedName>
    <definedName name="GK10K" localSheetId="19">#REF!</definedName>
    <definedName name="GK10K" localSheetId="21">#REF!</definedName>
    <definedName name="GK10K">#REF!</definedName>
    <definedName name="GK11K" localSheetId="11">#REF!</definedName>
    <definedName name="GK11K" localSheetId="12">#REF!</definedName>
    <definedName name="GK11K" localSheetId="19">#REF!</definedName>
    <definedName name="GK11K" localSheetId="21">#REF!</definedName>
    <definedName name="GK11K">#REF!</definedName>
    <definedName name="GK12K" localSheetId="11">#REF!</definedName>
    <definedName name="GK12K" localSheetId="12">#REF!</definedName>
    <definedName name="GK12K" localSheetId="19">#REF!</definedName>
    <definedName name="GK12K" localSheetId="21">#REF!</definedName>
    <definedName name="GK12K">#REF!</definedName>
    <definedName name="GK13K" localSheetId="11">#REF!</definedName>
    <definedName name="GK13K" localSheetId="12">#REF!</definedName>
    <definedName name="GK13K" localSheetId="19">#REF!</definedName>
    <definedName name="GK13K" localSheetId="21">#REF!</definedName>
    <definedName name="GK13K">#REF!</definedName>
    <definedName name="GK14K" localSheetId="11">#REF!</definedName>
    <definedName name="GK14K" localSheetId="12">#REF!</definedName>
    <definedName name="GK14K" localSheetId="19">#REF!</definedName>
    <definedName name="GK14K" localSheetId="21">#REF!</definedName>
    <definedName name="GK14K">#REF!</definedName>
    <definedName name="GK15K" localSheetId="11">#REF!</definedName>
    <definedName name="GK15K" localSheetId="12">#REF!</definedName>
    <definedName name="GK15K" localSheetId="19">#REF!</definedName>
    <definedName name="GK15K" localSheetId="21">#REF!</definedName>
    <definedName name="GK15K">#REF!</definedName>
    <definedName name="GK16K" localSheetId="11">#REF!</definedName>
    <definedName name="GK16K" localSheetId="12">#REF!</definedName>
    <definedName name="GK16K" localSheetId="19">#REF!</definedName>
    <definedName name="GK16K" localSheetId="21">#REF!</definedName>
    <definedName name="GK16K">#REF!</definedName>
    <definedName name="GK17K" localSheetId="11">#REF!</definedName>
    <definedName name="GK17K" localSheetId="12">#REF!</definedName>
    <definedName name="GK17K" localSheetId="19">#REF!</definedName>
    <definedName name="GK17K" localSheetId="21">#REF!</definedName>
    <definedName name="GK17K">#REF!</definedName>
    <definedName name="GK18K" localSheetId="11">#REF!</definedName>
    <definedName name="GK18K" localSheetId="12">#REF!</definedName>
    <definedName name="GK18K" localSheetId="19">#REF!</definedName>
    <definedName name="GK18K" localSheetId="21">#REF!</definedName>
    <definedName name="GK18K">#REF!</definedName>
    <definedName name="GK19K" localSheetId="11">#REF!</definedName>
    <definedName name="GK19K" localSheetId="12">#REF!</definedName>
    <definedName name="GK19K" localSheetId="19">#REF!</definedName>
    <definedName name="GK19K" localSheetId="21">#REF!</definedName>
    <definedName name="GK19K">#REF!</definedName>
    <definedName name="GK20K" localSheetId="11">#REF!</definedName>
    <definedName name="GK20K" localSheetId="12">#REF!</definedName>
    <definedName name="GK20K" localSheetId="19">#REF!</definedName>
    <definedName name="GK20K" localSheetId="21">#REF!</definedName>
    <definedName name="GK20K">#REF!</definedName>
    <definedName name="GK21K" localSheetId="11">#REF!</definedName>
    <definedName name="GK21K" localSheetId="12">#REF!</definedName>
    <definedName name="GK21K" localSheetId="19">#REF!</definedName>
    <definedName name="GK21K" localSheetId="21">#REF!</definedName>
    <definedName name="GK21K">#REF!</definedName>
    <definedName name="GK22K" localSheetId="11">#REF!</definedName>
    <definedName name="GK22K" localSheetId="12">#REF!</definedName>
    <definedName name="GK22K" localSheetId="19">#REF!</definedName>
    <definedName name="GK22K" localSheetId="21">#REF!</definedName>
    <definedName name="GK22K">#REF!</definedName>
    <definedName name="GK23K" localSheetId="11">#REF!</definedName>
    <definedName name="GK23K" localSheetId="12">#REF!</definedName>
    <definedName name="GK23K" localSheetId="19">#REF!</definedName>
    <definedName name="GK23K" localSheetId="21">#REF!</definedName>
    <definedName name="GK23K">#REF!</definedName>
    <definedName name="GK24K" localSheetId="11">#REF!</definedName>
    <definedName name="GK24K" localSheetId="12">#REF!</definedName>
    <definedName name="GK24K" localSheetId="19">#REF!</definedName>
    <definedName name="GK24K" localSheetId="21">#REF!</definedName>
    <definedName name="GK24K">#REF!</definedName>
    <definedName name="GK25K" localSheetId="11">#REF!</definedName>
    <definedName name="GK25K" localSheetId="12">#REF!</definedName>
    <definedName name="GK25K" localSheetId="19">#REF!</definedName>
    <definedName name="GK25K" localSheetId="21">#REF!</definedName>
    <definedName name="GK25K">#REF!</definedName>
    <definedName name="GK27K" localSheetId="11">#REF!</definedName>
    <definedName name="GK27K" localSheetId="12">#REF!</definedName>
    <definedName name="GK27K" localSheetId="19">#REF!</definedName>
    <definedName name="GK27K" localSheetId="21">#REF!</definedName>
    <definedName name="GK27K">#REF!</definedName>
    <definedName name="GK28K" localSheetId="11">#REF!</definedName>
    <definedName name="GK28K" localSheetId="12">#REF!</definedName>
    <definedName name="GK28K" localSheetId="19">#REF!</definedName>
    <definedName name="GK28K" localSheetId="21">#REF!</definedName>
    <definedName name="GK28K">#REF!</definedName>
    <definedName name="GK29K" localSheetId="11">#REF!</definedName>
    <definedName name="GK29K" localSheetId="12">#REF!</definedName>
    <definedName name="GK29K" localSheetId="19">#REF!</definedName>
    <definedName name="GK29K" localSheetId="21">#REF!</definedName>
    <definedName name="GK29K">#REF!</definedName>
    <definedName name="GK2K" localSheetId="11">#REF!</definedName>
    <definedName name="GK2K" localSheetId="12">#REF!</definedName>
    <definedName name="GK2K" localSheetId="19">#REF!</definedName>
    <definedName name="GK2K" localSheetId="21">#REF!</definedName>
    <definedName name="GK2K">#REF!</definedName>
    <definedName name="GK30K" localSheetId="11">#REF!</definedName>
    <definedName name="GK30K" localSheetId="12">#REF!</definedName>
    <definedName name="GK30K" localSheetId="19">#REF!</definedName>
    <definedName name="GK30K" localSheetId="21">#REF!</definedName>
    <definedName name="GK30K">#REF!</definedName>
    <definedName name="GK31K" localSheetId="11">#REF!</definedName>
    <definedName name="GK31K" localSheetId="12">#REF!</definedName>
    <definedName name="GK31K" localSheetId="19">#REF!</definedName>
    <definedName name="GK31K" localSheetId="21">#REF!</definedName>
    <definedName name="GK31K">#REF!</definedName>
    <definedName name="GK32K" localSheetId="11">#REF!</definedName>
    <definedName name="GK32K" localSheetId="12">#REF!</definedName>
    <definedName name="GK32K" localSheetId="19">#REF!</definedName>
    <definedName name="GK32K" localSheetId="21">#REF!</definedName>
    <definedName name="GK32K">#REF!</definedName>
    <definedName name="GK3K" localSheetId="11">#REF!</definedName>
    <definedName name="GK3K" localSheetId="12">#REF!</definedName>
    <definedName name="GK3K" localSheetId="19">#REF!</definedName>
    <definedName name="GK3K" localSheetId="21">#REF!</definedName>
    <definedName name="GK3K">#REF!</definedName>
    <definedName name="GK4K" localSheetId="11">#REF!</definedName>
    <definedName name="GK4K" localSheetId="12">#REF!</definedName>
    <definedName name="GK4K" localSheetId="19">#REF!</definedName>
    <definedName name="GK4K" localSheetId="21">#REF!</definedName>
    <definedName name="GK4K">#REF!</definedName>
    <definedName name="GK5K" localSheetId="11">#REF!</definedName>
    <definedName name="GK5K" localSheetId="12">#REF!</definedName>
    <definedName name="GK5K" localSheetId="19">#REF!</definedName>
    <definedName name="GK5K" localSheetId="21">#REF!</definedName>
    <definedName name="GK5K">#REF!</definedName>
    <definedName name="GK6K" localSheetId="11">#REF!</definedName>
    <definedName name="GK6K" localSheetId="12">#REF!</definedName>
    <definedName name="GK6K" localSheetId="19">#REF!</definedName>
    <definedName name="GK6K" localSheetId="21">#REF!</definedName>
    <definedName name="GK6K">#REF!</definedName>
    <definedName name="GK7K" localSheetId="11">#REF!</definedName>
    <definedName name="GK7K" localSheetId="12">#REF!</definedName>
    <definedName name="GK7K" localSheetId="19">#REF!</definedName>
    <definedName name="GK7K" localSheetId="21">#REF!</definedName>
    <definedName name="GK7K">#REF!</definedName>
    <definedName name="GK8K" localSheetId="11">#REF!</definedName>
    <definedName name="GK8K" localSheetId="12">#REF!</definedName>
    <definedName name="GK8K" localSheetId="19">#REF!</definedName>
    <definedName name="GK8K" localSheetId="21">#REF!</definedName>
    <definedName name="GK8K">#REF!</definedName>
    <definedName name="Gmslct" localSheetId="11">#REF!</definedName>
    <definedName name="Gmslct" localSheetId="12">#REF!</definedName>
    <definedName name="Gmslct" localSheetId="18">#REF!</definedName>
    <definedName name="Gmslct" localSheetId="19">#REF!</definedName>
    <definedName name="Gmslct" localSheetId="21">#REF!</definedName>
    <definedName name="Gmslct" localSheetId="26">#REF!</definedName>
    <definedName name="Gmslct">#REF!</definedName>
    <definedName name="GN10N" localSheetId="11">#REF!</definedName>
    <definedName name="GN10N" localSheetId="12">#REF!</definedName>
    <definedName name="GN10N" localSheetId="19">#REF!</definedName>
    <definedName name="GN10N" localSheetId="21">#REF!</definedName>
    <definedName name="GN10N">#REF!</definedName>
    <definedName name="GN11N" localSheetId="11">#REF!</definedName>
    <definedName name="GN11N" localSheetId="12">#REF!</definedName>
    <definedName name="GN11N" localSheetId="19">#REF!</definedName>
    <definedName name="GN11N" localSheetId="21">#REF!</definedName>
    <definedName name="GN11N">#REF!</definedName>
    <definedName name="GN12N" localSheetId="11">#REF!</definedName>
    <definedName name="GN12N" localSheetId="12">#REF!</definedName>
    <definedName name="GN12N" localSheetId="19">#REF!</definedName>
    <definedName name="GN12N" localSheetId="21">#REF!</definedName>
    <definedName name="GN12N">#REF!</definedName>
    <definedName name="GN13N" localSheetId="11">#REF!</definedName>
    <definedName name="GN13N" localSheetId="12">#REF!</definedName>
    <definedName name="GN13N" localSheetId="19">#REF!</definedName>
    <definedName name="GN13N" localSheetId="21">#REF!</definedName>
    <definedName name="GN13N">#REF!</definedName>
    <definedName name="GN14N" localSheetId="11">#REF!</definedName>
    <definedName name="GN14N" localSheetId="12">#REF!</definedName>
    <definedName name="GN14N" localSheetId="19">#REF!</definedName>
    <definedName name="GN14N" localSheetId="21">#REF!</definedName>
    <definedName name="GN14N">#REF!</definedName>
    <definedName name="GN15N" localSheetId="11">#REF!</definedName>
    <definedName name="GN15N" localSheetId="12">#REF!</definedName>
    <definedName name="GN15N" localSheetId="19">#REF!</definedName>
    <definedName name="GN15N" localSheetId="21">#REF!</definedName>
    <definedName name="GN15N">#REF!</definedName>
    <definedName name="GN16N" localSheetId="11">#REF!</definedName>
    <definedName name="GN16N" localSheetId="12">#REF!</definedName>
    <definedName name="GN16N" localSheetId="19">#REF!</definedName>
    <definedName name="GN16N" localSheetId="21">#REF!</definedName>
    <definedName name="GN16N">#REF!</definedName>
    <definedName name="GN17N" localSheetId="11">#REF!</definedName>
    <definedName name="GN17N" localSheetId="12">#REF!</definedName>
    <definedName name="GN17N" localSheetId="19">#REF!</definedName>
    <definedName name="GN17N" localSheetId="21">#REF!</definedName>
    <definedName name="GN17N">#REF!</definedName>
    <definedName name="GN18N" localSheetId="11">#REF!</definedName>
    <definedName name="GN18N" localSheetId="12">#REF!</definedName>
    <definedName name="GN18N" localSheetId="19">#REF!</definedName>
    <definedName name="GN18N" localSheetId="21">#REF!</definedName>
    <definedName name="GN18N">#REF!</definedName>
    <definedName name="GN19N" localSheetId="11">#REF!</definedName>
    <definedName name="GN19N" localSheetId="12">#REF!</definedName>
    <definedName name="GN19N" localSheetId="19">#REF!</definedName>
    <definedName name="GN19N" localSheetId="21">#REF!</definedName>
    <definedName name="GN19N">#REF!</definedName>
    <definedName name="GN1N" localSheetId="11">#REF!</definedName>
    <definedName name="GN1N" localSheetId="12">#REF!</definedName>
    <definedName name="GN1N" localSheetId="19">#REF!</definedName>
    <definedName name="GN1N" localSheetId="21">#REF!</definedName>
    <definedName name="GN1N">#REF!</definedName>
    <definedName name="GN20N" localSheetId="11">#REF!</definedName>
    <definedName name="GN20N" localSheetId="12">#REF!</definedName>
    <definedName name="GN20N" localSheetId="19">#REF!</definedName>
    <definedName name="GN20N" localSheetId="21">#REF!</definedName>
    <definedName name="GN20N">#REF!</definedName>
    <definedName name="GN21N" localSheetId="11">#REF!</definedName>
    <definedName name="GN21N" localSheetId="12">#REF!</definedName>
    <definedName name="GN21N" localSheetId="19">#REF!</definedName>
    <definedName name="GN21N" localSheetId="21">#REF!</definedName>
    <definedName name="GN21N">#REF!</definedName>
    <definedName name="GN22N" localSheetId="11">#REF!</definedName>
    <definedName name="GN22N" localSheetId="12">#REF!</definedName>
    <definedName name="GN22N" localSheetId="19">#REF!</definedName>
    <definedName name="GN22N" localSheetId="21">#REF!</definedName>
    <definedName name="GN22N">#REF!</definedName>
    <definedName name="GN23N" localSheetId="11">#REF!</definedName>
    <definedName name="GN23N" localSheetId="12">#REF!</definedName>
    <definedName name="GN23N" localSheetId="19">#REF!</definedName>
    <definedName name="GN23N" localSheetId="21">#REF!</definedName>
    <definedName name="GN23N">#REF!</definedName>
    <definedName name="GN24N" localSheetId="11">#REF!</definedName>
    <definedName name="GN24N" localSheetId="12">#REF!</definedName>
    <definedName name="GN24N" localSheetId="19">#REF!</definedName>
    <definedName name="GN24N" localSheetId="21">#REF!</definedName>
    <definedName name="GN24N">#REF!</definedName>
    <definedName name="GN25N" localSheetId="11">#REF!</definedName>
    <definedName name="GN25N" localSheetId="12">#REF!</definedName>
    <definedName name="GN25N" localSheetId="19">#REF!</definedName>
    <definedName name="GN25N" localSheetId="21">#REF!</definedName>
    <definedName name="GN25N">#REF!</definedName>
    <definedName name="GN27N" localSheetId="11">#REF!</definedName>
    <definedName name="GN27N" localSheetId="12">#REF!</definedName>
    <definedName name="GN27N" localSheetId="19">#REF!</definedName>
    <definedName name="GN27N" localSheetId="21">#REF!</definedName>
    <definedName name="GN27N">#REF!</definedName>
    <definedName name="GN2N" localSheetId="11">#REF!</definedName>
    <definedName name="GN2N" localSheetId="12">#REF!</definedName>
    <definedName name="GN2N" localSheetId="19">#REF!</definedName>
    <definedName name="GN2N" localSheetId="21">#REF!</definedName>
    <definedName name="GN2N">#REF!</definedName>
    <definedName name="GN3N" localSheetId="11">#REF!</definedName>
    <definedName name="GN3N" localSheetId="12">#REF!</definedName>
    <definedName name="GN3N" localSheetId="19">#REF!</definedName>
    <definedName name="GN3N" localSheetId="21">#REF!</definedName>
    <definedName name="GN3N">#REF!</definedName>
    <definedName name="GN4N" localSheetId="11">#REF!</definedName>
    <definedName name="GN4N" localSheetId="12">#REF!</definedName>
    <definedName name="GN4N" localSheetId="19">#REF!</definedName>
    <definedName name="GN4N" localSheetId="21">#REF!</definedName>
    <definedName name="GN4N">#REF!</definedName>
    <definedName name="GN5N" localSheetId="11">#REF!</definedName>
    <definedName name="GN5N" localSheetId="12">#REF!</definedName>
    <definedName name="GN5N" localSheetId="19">#REF!</definedName>
    <definedName name="GN5N" localSheetId="21">#REF!</definedName>
    <definedName name="GN5N">#REF!</definedName>
    <definedName name="GN6N" localSheetId="11">#REF!</definedName>
    <definedName name="GN6N" localSheetId="12">#REF!</definedName>
    <definedName name="GN6N" localSheetId="19">#REF!</definedName>
    <definedName name="GN6N" localSheetId="21">#REF!</definedName>
    <definedName name="GN6N">#REF!</definedName>
    <definedName name="GN7N" localSheetId="11">#REF!</definedName>
    <definedName name="GN7N" localSheetId="12">#REF!</definedName>
    <definedName name="GN7N" localSheetId="19">#REF!</definedName>
    <definedName name="GN7N" localSheetId="21">#REF!</definedName>
    <definedName name="GN7N">#REF!</definedName>
    <definedName name="GN8N" localSheetId="11">#REF!</definedName>
    <definedName name="GN8N" localSheetId="12">#REF!</definedName>
    <definedName name="GN8N" localSheetId="19">#REF!</definedName>
    <definedName name="GN8N" localSheetId="21">#REF!</definedName>
    <definedName name="GN8N">#REF!</definedName>
    <definedName name="gou" localSheetId="18" hidden="1">'[4]LPG(参考)'!#REF!</definedName>
    <definedName name="gou" localSheetId="19" hidden="1">'[4]LPG(参考)'!#REF!</definedName>
    <definedName name="gou" localSheetId="21" hidden="1">'[4]LPG(参考)'!#REF!</definedName>
    <definedName name="gou" localSheetId="26" hidden="1">'[4]LPG(参考)'!#REF!</definedName>
    <definedName name="gou" hidden="1">'[4]LPG(参考)'!#REF!</definedName>
    <definedName name="h">'[11]プラズマ用灰量計算（低質ごみ）'!$D$28</definedName>
    <definedName name="H_20deg_10ata_W">[16]基本定数等!$C$21</definedName>
    <definedName name="H_20deg_3ata_W">[19]基本定数等!$C$22</definedName>
    <definedName name="H_20deg_air">[16]基本定数等!$C$19</definedName>
    <definedName name="H_3">[3]設備電力!$H$52</definedName>
    <definedName name="H_4">[3]設備電力!$H$57</definedName>
    <definedName name="H_7">[3]設備電力!$H$75</definedName>
    <definedName name="H17ごみ推移">[15]DataSheet!$M$5:$N$64</definedName>
    <definedName name="Hannyu">[13]DataSheet!$AK$5</definedName>
    <definedName name="heater1">[2]設備電力!$C$99</definedName>
    <definedName name="heater数量">[2]設備電力!$J$100</definedName>
    <definedName name="hfg3hj" localSheetId="14" hidden="1">#REF!</definedName>
    <definedName name="hfg3hj" localSheetId="18" hidden="1">#REF!</definedName>
    <definedName name="hfg3hj" localSheetId="19" hidden="1">#REF!</definedName>
    <definedName name="hfg3hj" localSheetId="21" hidden="1">#REF!</definedName>
    <definedName name="hfg3hj" localSheetId="26" hidden="1">#REF!</definedName>
    <definedName name="hfg3hj" hidden="1">#REF!</definedName>
    <definedName name="hgfyhtud" localSheetId="18" hidden="1">#REF!</definedName>
    <definedName name="hgfyhtud" localSheetId="19" hidden="1">#REF!</definedName>
    <definedName name="hgfyhtud" localSheetId="21" hidden="1">#REF!</definedName>
    <definedName name="hgfyhtud" localSheetId="26" hidden="1">#REF!</definedName>
    <definedName name="hgfyhtud" hidden="1">#REF!</definedName>
    <definedName name="hitoshi" localSheetId="18" hidden="1">'[4]LPG(参考)'!#REF!</definedName>
    <definedName name="hitoshi" localSheetId="19" hidden="1">'[4]LPG(参考)'!#REF!</definedName>
    <definedName name="hitoshi" localSheetId="21" hidden="1">'[4]LPG(参考)'!#REF!</definedName>
    <definedName name="hitoshi" localSheetId="26" hidden="1">'[4]LPG(参考)'!#REF!</definedName>
    <definedName name="hitoshi" hidden="1">'[4]LPG(参考)'!#REF!</definedName>
    <definedName name="hoist1">[2]設備電力!$C$77</definedName>
    <definedName name="hoist数量">[2]設備電力!$J$78</definedName>
    <definedName name="hyf" localSheetId="14" hidden="1">#REF!</definedName>
    <definedName name="hyf" localSheetId="18" hidden="1">#REF!</definedName>
    <definedName name="hyf" localSheetId="19" hidden="1">#REF!</definedName>
    <definedName name="hyf" localSheetId="21" hidden="1">#REF!</definedName>
    <definedName name="hyf" localSheetId="26" hidden="1">#REF!</definedName>
    <definedName name="hyf" hidden="1">#REF!</definedName>
    <definedName name="Hyousoku" localSheetId="11">#REF!</definedName>
    <definedName name="Hyousoku" localSheetId="12">#REF!</definedName>
    <definedName name="Hyousoku" localSheetId="18">#REF!</definedName>
    <definedName name="Hyousoku" localSheetId="19">#REF!</definedName>
    <definedName name="Hyousoku" localSheetId="21">#REF!</definedName>
    <definedName name="Hyousoku" localSheetId="26">#REF!</definedName>
    <definedName name="Hyousoku">#REF!</definedName>
    <definedName name="HyousokuArea" localSheetId="11">#REF!</definedName>
    <definedName name="HyousokuArea" localSheetId="12">#REF!</definedName>
    <definedName name="HyousokuArea" localSheetId="18">#REF!</definedName>
    <definedName name="HyousokuArea" localSheetId="19">#REF!</definedName>
    <definedName name="HyousokuArea" localSheetId="21">#REF!</definedName>
    <definedName name="HyousokuArea" localSheetId="26">#REF!</definedName>
    <definedName name="HyousokuArea">#REF!</definedName>
    <definedName name="HyousokuEnd" localSheetId="11">#REF!</definedName>
    <definedName name="HyousokuEnd" localSheetId="12">#REF!</definedName>
    <definedName name="HyousokuEnd" localSheetId="18">#REF!</definedName>
    <definedName name="HyousokuEnd" localSheetId="19">#REF!</definedName>
    <definedName name="HyousokuEnd" localSheetId="21">#REF!</definedName>
    <definedName name="HyousokuEnd" localSheetId="26">#REF!</definedName>
    <definedName name="HyousokuEnd">#REF!</definedName>
    <definedName name="Hyoutou" localSheetId="11">#REF!</definedName>
    <definedName name="Hyoutou" localSheetId="12">#REF!</definedName>
    <definedName name="Hyoutou" localSheetId="18">#REF!</definedName>
    <definedName name="Hyoutou" localSheetId="19">#REF!</definedName>
    <definedName name="Hyoutou" localSheetId="21">#REF!</definedName>
    <definedName name="Hyoutou" localSheetId="26">#REF!</definedName>
    <definedName name="Hyoutou">#REF!</definedName>
    <definedName name="hyu" localSheetId="18" hidden="1">#REF!</definedName>
    <definedName name="hyu" localSheetId="19" hidden="1">#REF!</definedName>
    <definedName name="hyu" localSheetId="21" hidden="1">#REF!</definedName>
    <definedName name="hyu" localSheetId="26" hidden="1">#REF!</definedName>
    <definedName name="hyu" hidden="1">#REF!</definedName>
    <definedName name="hyugfr" localSheetId="18" hidden="1">#REF!</definedName>
    <definedName name="hyugfr" localSheetId="19" hidden="1">#REF!</definedName>
    <definedName name="hyugfr" localSheetId="21" hidden="1">#REF!</definedName>
    <definedName name="hyugfr" localSheetId="26" hidden="1">#REF!</definedName>
    <definedName name="hyugfr" hidden="1">#REF!</definedName>
    <definedName name="i">'[11]プラズマ用灰量計算（低質ごみ）'!$D$28</definedName>
    <definedName name="index3" localSheetId="11">[5]Input!#REF!</definedName>
    <definedName name="index3" localSheetId="12">[5]Input!#REF!</definedName>
    <definedName name="index3" localSheetId="14">[5]Input!#REF!</definedName>
    <definedName name="index3" localSheetId="19">[5]Input!#REF!</definedName>
    <definedName name="index3" localSheetId="21">[5]Input!#REF!</definedName>
    <definedName name="index3" localSheetId="24">[5]Input!#REF!</definedName>
    <definedName name="index3" localSheetId="25">[5]Input!#REF!</definedName>
    <definedName name="index3" localSheetId="27">[5]Input!#REF!</definedName>
    <definedName name="index3">[5]Input!#REF!</definedName>
    <definedName name="index4" localSheetId="11">[5]Input!#REF!</definedName>
    <definedName name="index4" localSheetId="12">[5]Input!#REF!</definedName>
    <definedName name="index4" localSheetId="19">[5]Input!#REF!</definedName>
    <definedName name="index4" localSheetId="21">[5]Input!#REF!</definedName>
    <definedName name="index4">[5]Input!#REF!</definedName>
    <definedName name="IRR">[17]財務諸表!$A$179:$C$179</definedName>
    <definedName name="j">'[11]プラズマ用灰量計算（低質ごみ）'!$D$29</definedName>
    <definedName name="jgtf" localSheetId="14" hidden="1">#REF!</definedName>
    <definedName name="jgtf" localSheetId="18" hidden="1">#REF!</definedName>
    <definedName name="jgtf" localSheetId="19" hidden="1">#REF!</definedName>
    <definedName name="jgtf" localSheetId="21" hidden="1">#REF!</definedName>
    <definedName name="jgtf" localSheetId="26" hidden="1">#REF!</definedName>
    <definedName name="jgtf" hidden="1">#REF!</definedName>
    <definedName name="JI" localSheetId="11">'[20]比較表（１）'!#REF!</definedName>
    <definedName name="JI" localSheetId="12">'[20]比較表（１）'!#REF!</definedName>
    <definedName name="JI" localSheetId="14">'[20]比較表（１）'!#REF!</definedName>
    <definedName name="JI" localSheetId="19">'[20]比較表（１）'!#REF!</definedName>
    <definedName name="JI" localSheetId="21">'[20]比較表（１）'!#REF!</definedName>
    <definedName name="JI">'[20]比較表（１）'!#REF!</definedName>
    <definedName name="Jigyosho1">[13]DataSheet!$AW$5</definedName>
    <definedName name="Jigyosho2">[13]DataSheet!$AY$5</definedName>
    <definedName name="Jigyosho3">[13]DataSheet!$BA$5</definedName>
    <definedName name="Jigyosho4">[13]DataSheet!$BC$5</definedName>
    <definedName name="JikoHannyu1">[13]DataSheet!$K$5</definedName>
    <definedName name="JikoHannyu2">[13]DataSheet!$M$5</definedName>
    <definedName name="JikoHannyu3">[13]DataSheet!$O$5</definedName>
    <definedName name="JikoHannyu4">[13]DataSheet!$Q$5</definedName>
    <definedName name="ｊｊｊ" localSheetId="14" hidden="1">[18]Sheet1!#REF!</definedName>
    <definedName name="ｊｊｊ" localSheetId="18" hidden="1">[18]Sheet1!#REF!</definedName>
    <definedName name="ｊｊｊ" localSheetId="19" hidden="1">[18]Sheet1!#REF!</definedName>
    <definedName name="ｊｊｊ" localSheetId="21" hidden="1">[18]Sheet1!#REF!</definedName>
    <definedName name="ｊｊｊ" localSheetId="26" hidden="1">[18]Sheet1!#REF!</definedName>
    <definedName name="ｊｊｊ" hidden="1">[18]Sheet1!#REF!</definedName>
    <definedName name="k">'[11]プラズマ用灰量計算（低質ごみ）'!$D$41</definedName>
    <definedName name="Kadenhin">[13]DataSheet!$AO$5</definedName>
    <definedName name="kaduki" localSheetId="14" hidden="1">#REF!</definedName>
    <definedName name="kaduki" localSheetId="18" hidden="1">#REF!</definedName>
    <definedName name="kaduki" localSheetId="19" hidden="1">#REF!</definedName>
    <definedName name="kaduki" localSheetId="21" hidden="1">#REF!</definedName>
    <definedName name="kaduki" localSheetId="26" hidden="1">#REF!</definedName>
    <definedName name="kaduki" hidden="1">#REF!</definedName>
    <definedName name="keiko" localSheetId="14" hidden="1">'[4]LPG(参考)'!#REF!</definedName>
    <definedName name="keiko" localSheetId="18" hidden="1">'[4]LPG(参考)'!#REF!</definedName>
    <definedName name="keiko" localSheetId="19" hidden="1">'[4]LPG(参考)'!#REF!</definedName>
    <definedName name="keiko" localSheetId="21" hidden="1">'[4]LPG(参考)'!#REF!</definedName>
    <definedName name="keiko" localSheetId="26" hidden="1">'[4]LPG(参考)'!#REF!</definedName>
    <definedName name="keiko" hidden="1">'[4]LPG(参考)'!#REF!</definedName>
    <definedName name="Keiryo11" localSheetId="11">#REF!</definedName>
    <definedName name="Keiryo11" localSheetId="12">#REF!</definedName>
    <definedName name="Keiryo11" localSheetId="14">#REF!</definedName>
    <definedName name="Keiryo11" localSheetId="19">#REF!</definedName>
    <definedName name="Keiryo11" localSheetId="21">#REF!</definedName>
    <definedName name="Keiryo11" localSheetId="24">#REF!</definedName>
    <definedName name="Keiryo11" localSheetId="25">#REF!</definedName>
    <definedName name="Keiryo11" localSheetId="27">#REF!</definedName>
    <definedName name="Keiryo11">#REF!</definedName>
    <definedName name="Keiryo12" localSheetId="11">#REF!</definedName>
    <definedName name="Keiryo12" localSheetId="12">#REF!</definedName>
    <definedName name="Keiryo12" localSheetId="19">#REF!</definedName>
    <definedName name="Keiryo12" localSheetId="21">#REF!</definedName>
    <definedName name="Keiryo12">#REF!</definedName>
    <definedName name="Keiryo13" localSheetId="11">#REF!</definedName>
    <definedName name="Keiryo13" localSheetId="12">#REF!</definedName>
    <definedName name="Keiryo13" localSheetId="19">#REF!</definedName>
    <definedName name="Keiryo13" localSheetId="21">#REF!</definedName>
    <definedName name="Keiryo13">#REF!</definedName>
    <definedName name="l">'[11]プラズマ用灰量計算（低質ごみ）'!$D$23</definedName>
    <definedName name="Ld10a">[12]寸法計画!$H$214</definedName>
    <definedName name="Ld10b">[12]寸法計画!$H$215</definedName>
    <definedName name="Ld4a">[2]設備電力!$J$39</definedName>
    <definedName name="Ld4b">[2]設備電力!$J$40</definedName>
    <definedName name="Ld5a">[12]寸法計画!$H$186</definedName>
    <definedName name="Ld5b">[12]寸法計画!$H$187</definedName>
    <definedName name="Ld6a">[2]設備電力!$J$48</definedName>
    <definedName name="Ld6b">[2]設備電力!$J$49</definedName>
    <definedName name="Ld8a">[2]設備電力!$J$61</definedName>
    <definedName name="Ld8b">[2]設備電力!$J$62</definedName>
    <definedName name="LdB">[2]設備電力!$J$95</definedName>
    <definedName name="LdC">[2]設備電力!$J$98</definedName>
    <definedName name="ll" localSheetId="14" hidden="1">[21]Sheet1!#REF!</definedName>
    <definedName name="ll" localSheetId="18" hidden="1">[21]Sheet1!#REF!</definedName>
    <definedName name="ll" localSheetId="19" hidden="1">[21]Sheet1!#REF!</definedName>
    <definedName name="ll" localSheetId="21" hidden="1">[21]Sheet1!#REF!</definedName>
    <definedName name="ll" localSheetId="26" hidden="1">[21]Sheet1!#REF!</definedName>
    <definedName name="ll" hidden="1">[21]Sheet1!#REF!</definedName>
    <definedName name="loss1" localSheetId="11">[5]Input!#REF!</definedName>
    <definedName name="loss1" localSheetId="12">[5]Input!#REF!</definedName>
    <definedName name="loss1" localSheetId="19">[5]Input!#REF!</definedName>
    <definedName name="loss1" localSheetId="21">[5]Input!#REF!</definedName>
    <definedName name="loss1">[5]Input!#REF!</definedName>
    <definedName name="loss10" localSheetId="11">[5]Input!#REF!</definedName>
    <definedName name="loss10" localSheetId="12">[5]Input!#REF!</definedName>
    <definedName name="loss10" localSheetId="19">[5]Input!#REF!</definedName>
    <definedName name="loss10" localSheetId="21">[5]Input!#REF!</definedName>
    <definedName name="loss10">[5]Input!#REF!</definedName>
    <definedName name="loss11" localSheetId="11">[5]Input!#REF!</definedName>
    <definedName name="loss11" localSheetId="12">[5]Input!#REF!</definedName>
    <definedName name="loss11" localSheetId="19">[5]Input!#REF!</definedName>
    <definedName name="loss11" localSheetId="21">[5]Input!#REF!</definedName>
    <definedName name="loss11">[5]Input!#REF!</definedName>
    <definedName name="loss12" localSheetId="11">[5]Input!#REF!</definedName>
    <definedName name="loss12" localSheetId="12">[5]Input!#REF!</definedName>
    <definedName name="loss12" localSheetId="19">[5]Input!#REF!</definedName>
    <definedName name="loss12" localSheetId="21">[5]Input!#REF!</definedName>
    <definedName name="loss12">[5]Input!#REF!</definedName>
    <definedName name="loss13" localSheetId="11">[5]Input!#REF!</definedName>
    <definedName name="loss13" localSheetId="12">[5]Input!#REF!</definedName>
    <definedName name="loss13" localSheetId="19">[5]Input!#REF!</definedName>
    <definedName name="loss13" localSheetId="21">[5]Input!#REF!</definedName>
    <definedName name="loss13">[5]Input!#REF!</definedName>
    <definedName name="loss14" localSheetId="11">[5]Input!#REF!</definedName>
    <definedName name="loss14" localSheetId="12">[5]Input!#REF!</definedName>
    <definedName name="loss14" localSheetId="19">[5]Input!#REF!</definedName>
    <definedName name="loss14" localSheetId="21">[5]Input!#REF!</definedName>
    <definedName name="loss14">[5]Input!#REF!</definedName>
    <definedName name="loss2" localSheetId="11">[5]Input!#REF!</definedName>
    <definedName name="loss2" localSheetId="12">[5]Input!#REF!</definedName>
    <definedName name="loss2" localSheetId="19">[5]Input!#REF!</definedName>
    <definedName name="loss2" localSheetId="21">[5]Input!#REF!</definedName>
    <definedName name="loss2">[5]Input!#REF!</definedName>
    <definedName name="loss3" localSheetId="11">[5]Input!#REF!</definedName>
    <definedName name="loss3" localSheetId="12">[5]Input!#REF!</definedName>
    <definedName name="loss3" localSheetId="19">[5]Input!#REF!</definedName>
    <definedName name="loss3" localSheetId="21">[5]Input!#REF!</definedName>
    <definedName name="loss3">[5]Input!#REF!</definedName>
    <definedName name="loss4" localSheetId="11">[5]Input!#REF!</definedName>
    <definedName name="loss4" localSheetId="12">[5]Input!#REF!</definedName>
    <definedName name="loss4" localSheetId="19">[5]Input!#REF!</definedName>
    <definedName name="loss4" localSheetId="21">[5]Input!#REF!</definedName>
    <definedName name="loss4">[5]Input!#REF!</definedName>
    <definedName name="loss5" localSheetId="11">[5]Input!#REF!</definedName>
    <definedName name="loss5" localSheetId="12">[5]Input!#REF!</definedName>
    <definedName name="loss5" localSheetId="19">[5]Input!#REF!</definedName>
    <definedName name="loss5" localSheetId="21">[5]Input!#REF!</definedName>
    <definedName name="loss5">[5]Input!#REF!</definedName>
    <definedName name="loss6" localSheetId="11">[5]Input!#REF!</definedName>
    <definedName name="loss6" localSheetId="12">[5]Input!#REF!</definedName>
    <definedName name="loss6" localSheetId="19">[5]Input!#REF!</definedName>
    <definedName name="loss6" localSheetId="21">[5]Input!#REF!</definedName>
    <definedName name="loss6">[5]Input!#REF!</definedName>
    <definedName name="loss7" localSheetId="11">[5]Input!#REF!</definedName>
    <definedName name="loss7" localSheetId="12">[5]Input!#REF!</definedName>
    <definedName name="loss7" localSheetId="19">[5]Input!#REF!</definedName>
    <definedName name="loss7" localSheetId="21">[5]Input!#REF!</definedName>
    <definedName name="loss7">[5]Input!#REF!</definedName>
    <definedName name="loss8" localSheetId="11">[5]Input!#REF!</definedName>
    <definedName name="loss8" localSheetId="12">[5]Input!#REF!</definedName>
    <definedName name="loss8" localSheetId="19">[5]Input!#REF!</definedName>
    <definedName name="loss8" localSheetId="21">[5]Input!#REF!</definedName>
    <definedName name="loss8">[5]Input!#REF!</definedName>
    <definedName name="loss9" localSheetId="11">[5]Input!#REF!</definedName>
    <definedName name="loss9" localSheetId="12">[5]Input!#REF!</definedName>
    <definedName name="loss9" localSheetId="19">[5]Input!#REF!</definedName>
    <definedName name="loss9" localSheetId="21">[5]Input!#REF!</definedName>
    <definedName name="loss9">[5]Input!#REF!</definedName>
    <definedName name="m">'[11]プラズマ用灰量計算（低質ごみ）'!$D$12</definedName>
    <definedName name="M_C">[16]基本定数等!$C$6</definedName>
    <definedName name="M_Ca">[16]基本定数等!$C$10</definedName>
    <definedName name="M_Cl">[16]基本定数等!$C$4</definedName>
    <definedName name="M_H">[16]基本定数等!$C$9</definedName>
    <definedName name="M_N">[16]基本定数等!$C$7</definedName>
    <definedName name="M_Na">[16]基本定数等!$C$11</definedName>
    <definedName name="M_O">[16]基本定数等!$C$8</definedName>
    <definedName name="M_S">[16]基本定数等!$C$5</definedName>
    <definedName name="M_ごみ処理" localSheetId="11">#REF!</definedName>
    <definedName name="M_ごみ処理" localSheetId="12">#REF!</definedName>
    <definedName name="M_ごみ処理" localSheetId="14">#REF!</definedName>
    <definedName name="M_ごみ処理" localSheetId="19">#REF!</definedName>
    <definedName name="M_ごみ処理" localSheetId="21">#REF!</definedName>
    <definedName name="M_ごみ処理">#REF!</definedName>
    <definedName name="M_し尿関係" localSheetId="11">#REF!</definedName>
    <definedName name="M_し尿関係" localSheetId="12">#REF!</definedName>
    <definedName name="M_し尿関係" localSheetId="19">#REF!</definedName>
    <definedName name="M_し尿関係" localSheetId="21">#REF!</definedName>
    <definedName name="M_し尿関係">#REF!</definedName>
    <definedName name="M_市総括" localSheetId="11">#REF!</definedName>
    <definedName name="M_市総括" localSheetId="12">#REF!</definedName>
    <definedName name="M_市総括" localSheetId="19">#REF!</definedName>
    <definedName name="M_市総括" localSheetId="21">#REF!</definedName>
    <definedName name="M_市総括">#REF!</definedName>
    <definedName name="M_組総括" localSheetId="11">#REF!</definedName>
    <definedName name="M_組総括" localSheetId="12">#REF!</definedName>
    <definedName name="M_組総括" localSheetId="19">#REF!</definedName>
    <definedName name="M_組総括" localSheetId="21">#REF!</definedName>
    <definedName name="M_組総括">#REF!</definedName>
    <definedName name="M_組総括2" localSheetId="11">#REF!</definedName>
    <definedName name="M_組総括2" localSheetId="12">#REF!</definedName>
    <definedName name="M_組総括2" localSheetId="19">#REF!</definedName>
    <definedName name="M_組総括2" localSheetId="21">#REF!</definedName>
    <definedName name="M_組総括2">#REF!</definedName>
    <definedName name="masayoshi" localSheetId="18" hidden="1">#REF!</definedName>
    <definedName name="masayoshi" localSheetId="19" hidden="1">#REF!</definedName>
    <definedName name="masayoshi" localSheetId="21" hidden="1">#REF!</definedName>
    <definedName name="masayoshi" localSheetId="26" hidden="1">#REF!</definedName>
    <definedName name="masayoshi" hidden="1">#REF!</definedName>
    <definedName name="mav" localSheetId="11">#REF!</definedName>
    <definedName name="mav" localSheetId="12">#REF!</definedName>
    <definedName name="mav" localSheetId="18">#REF!</definedName>
    <definedName name="mav" localSheetId="19">#REF!</definedName>
    <definedName name="mav" localSheetId="21">#REF!</definedName>
    <definedName name="mav" localSheetId="26">#REF!</definedName>
    <definedName name="mav">#REF!</definedName>
    <definedName name="mavex" localSheetId="11">#REF!</definedName>
    <definedName name="mavex" localSheetId="12">#REF!</definedName>
    <definedName name="mavex" localSheetId="18">#REF!</definedName>
    <definedName name="mavex" localSheetId="19">#REF!</definedName>
    <definedName name="mavex" localSheetId="21">#REF!</definedName>
    <definedName name="mavex" localSheetId="26">#REF!</definedName>
    <definedName name="mavex">#REF!</definedName>
    <definedName name="mitushige" localSheetId="18" hidden="1">#REF!</definedName>
    <definedName name="mitushige" localSheetId="19" hidden="1">#REF!</definedName>
    <definedName name="mitushige" localSheetId="21" hidden="1">#REF!</definedName>
    <definedName name="mitushige" localSheetId="26" hidden="1">#REF!</definedName>
    <definedName name="mitushige" hidden="1">#REF!</definedName>
    <definedName name="n">'[11]プラズマ用灰量計算（低質ごみ）'!$D$24</definedName>
    <definedName name="nen" localSheetId="11">#REF!</definedName>
    <definedName name="nen" localSheetId="12">#REF!</definedName>
    <definedName name="nen" localSheetId="18">#REF!</definedName>
    <definedName name="nen" localSheetId="19">#REF!</definedName>
    <definedName name="nen" localSheetId="21">#REF!</definedName>
    <definedName name="nen" localSheetId="26">#REF!</definedName>
    <definedName name="nen">#REF!</definedName>
    <definedName name="No1BH">"四角形 49"</definedName>
    <definedName name="Nr" localSheetId="11">#REF!</definedName>
    <definedName name="Nr" localSheetId="12">#REF!</definedName>
    <definedName name="Nr" localSheetId="18">#REF!</definedName>
    <definedName name="Nr" localSheetId="19">#REF!</definedName>
    <definedName name="Nr" localSheetId="21">#REF!</definedName>
    <definedName name="Nr" localSheetId="26">#REF!</definedName>
    <definedName name="Nr">#REF!</definedName>
    <definedName name="Ns" localSheetId="11">#REF!</definedName>
    <definedName name="Ns" localSheetId="12">#REF!</definedName>
    <definedName name="Ns" localSheetId="18">#REF!</definedName>
    <definedName name="Ns" localSheetId="19">#REF!</definedName>
    <definedName name="Ns" localSheetId="21">#REF!</definedName>
    <definedName name="Ns" localSheetId="26">#REF!</definedName>
    <definedName name="Ns">#REF!</definedName>
    <definedName name="o">'[11]プラズマ用灰量計算（低質ごみ）'!$D$17</definedName>
    <definedName name="OM引き差異" localSheetId="11">#REF!</definedName>
    <definedName name="OM引き差異" localSheetId="12">#REF!</definedName>
    <definedName name="OM引き差異" localSheetId="14">#REF!</definedName>
    <definedName name="OM引き差異" localSheetId="19">#REF!</definedName>
    <definedName name="OM引き差異" localSheetId="21">#REF!</definedName>
    <definedName name="OM引き差異">#REF!</definedName>
    <definedName name="OM差異" localSheetId="11">#REF!</definedName>
    <definedName name="OM差異" localSheetId="12">#REF!</definedName>
    <definedName name="OM差異" localSheetId="19">#REF!</definedName>
    <definedName name="OM差異" localSheetId="21">#REF!</definedName>
    <definedName name="OM差異">#REF!</definedName>
    <definedName name="ou" localSheetId="11">#REF!</definedName>
    <definedName name="ou" localSheetId="12">#REF!</definedName>
    <definedName name="ou" localSheetId="19">#REF!</definedName>
    <definedName name="ou" localSheetId="21">#REF!</definedName>
    <definedName name="ou">#REF!</definedName>
    <definedName name="p">'[11]プラズマ用灰量計算（低質ごみ）'!$D$6</definedName>
    <definedName name="PFI事業の公共収支表">[17]財務諸表!$A$245:$C$245</definedName>
    <definedName name="PFI事業詳細条件">[17]詳細条件!$B$5</definedName>
    <definedName name="price1" localSheetId="11">[5]Input!#REF!</definedName>
    <definedName name="price1" localSheetId="12">[5]Input!#REF!</definedName>
    <definedName name="price1" localSheetId="14">[5]Input!#REF!</definedName>
    <definedName name="price1" localSheetId="19">[5]Input!#REF!</definedName>
    <definedName name="price1" localSheetId="21">[5]Input!#REF!</definedName>
    <definedName name="price1" localSheetId="24">[5]Input!#REF!</definedName>
    <definedName name="price1" localSheetId="25">[5]Input!#REF!</definedName>
    <definedName name="price1" localSheetId="27">[5]Input!#REF!</definedName>
    <definedName name="price1">[5]Input!#REF!</definedName>
    <definedName name="price2" localSheetId="11">[5]Input!#REF!</definedName>
    <definedName name="price2" localSheetId="12">[5]Input!#REF!</definedName>
    <definedName name="price2" localSheetId="19">[5]Input!#REF!</definedName>
    <definedName name="price2" localSheetId="21">[5]Input!#REF!</definedName>
    <definedName name="price2">[5]Input!#REF!</definedName>
    <definedName name="price3" localSheetId="11">[5]Input!#REF!</definedName>
    <definedName name="price3" localSheetId="12">[5]Input!#REF!</definedName>
    <definedName name="price3" localSheetId="19">[5]Input!#REF!</definedName>
    <definedName name="price3" localSheetId="21">[5]Input!#REF!</definedName>
    <definedName name="price3">[5]Input!#REF!</definedName>
    <definedName name="price4" localSheetId="11">[5]Input!#REF!</definedName>
    <definedName name="price4" localSheetId="12">[5]Input!#REF!</definedName>
    <definedName name="price4" localSheetId="19">[5]Input!#REF!</definedName>
    <definedName name="price4" localSheetId="21">[5]Input!#REF!</definedName>
    <definedName name="price4">[5]Input!#REF!</definedName>
    <definedName name="price5" localSheetId="11">[5]Input!#REF!</definedName>
    <definedName name="price5" localSheetId="12">[5]Input!#REF!</definedName>
    <definedName name="price5" localSheetId="19">[5]Input!#REF!</definedName>
    <definedName name="price5" localSheetId="21">[5]Input!#REF!</definedName>
    <definedName name="price5">[5]Input!#REF!</definedName>
    <definedName name="price6" localSheetId="11">[5]Input!#REF!</definedName>
    <definedName name="price6" localSheetId="12">[5]Input!#REF!</definedName>
    <definedName name="price6" localSheetId="19">[5]Input!#REF!</definedName>
    <definedName name="price6" localSheetId="21">[5]Input!#REF!</definedName>
    <definedName name="price6">[5]Input!#REF!</definedName>
    <definedName name="price7" localSheetId="11">[5]Input!#REF!</definedName>
    <definedName name="price7" localSheetId="12">[5]Input!#REF!</definedName>
    <definedName name="price7" localSheetId="19">[5]Input!#REF!</definedName>
    <definedName name="price7" localSheetId="21">[5]Input!#REF!</definedName>
    <definedName name="price7">[5]Input!#REF!</definedName>
    <definedName name="PRINNT_TITLEs" localSheetId="11">#REF!</definedName>
    <definedName name="PRINNT_TITLEs" localSheetId="12">#REF!</definedName>
    <definedName name="PRINNT_TITLEs" localSheetId="14">#REF!</definedName>
    <definedName name="PRINNT_TITLEs" localSheetId="19">#REF!</definedName>
    <definedName name="PRINNT_TITLEs" localSheetId="21">#REF!</definedName>
    <definedName name="PRINNT_TITLEs" localSheetId="24">#REF!</definedName>
    <definedName name="PRINNT_TITLEs" localSheetId="25">#REF!</definedName>
    <definedName name="PRINNT_TITLEs" localSheetId="27">#REF!</definedName>
    <definedName name="PRINNT_TITLEs">#REF!</definedName>
    <definedName name="ＰＲＩＮＴ" localSheetId="11">#REF!:#REF!</definedName>
    <definedName name="ＰＲＩＮＴ" localSheetId="12">#REF!:#REF!</definedName>
    <definedName name="ＰＲＩＮＴ" localSheetId="14">#REF!:#REF!</definedName>
    <definedName name="ＰＲＩＮＴ" localSheetId="19">#REF!:#REF!</definedName>
    <definedName name="ＰＲＩＮＴ" localSheetId="21">#REF!:#REF!</definedName>
    <definedName name="ＰＲＩＮＴ" localSheetId="24">#REF!:#REF!</definedName>
    <definedName name="ＰＲＩＮＴ" localSheetId="25">#REF!:#REF!</definedName>
    <definedName name="ＰＲＩＮＴ" localSheetId="27">#REF!:#REF!</definedName>
    <definedName name="ＰＲＩＮＴ">#REF!:#REF!</definedName>
    <definedName name="_xlnm.Print_Area" localSheetId="1">提案書提出資料一覧表!$B$2:$G$81</definedName>
    <definedName name="_xlnm.Print_Area" localSheetId="0">表紙!$B$2:$H$25</definedName>
    <definedName name="_xlnm.Print_Area" localSheetId="23">'様式16号-1-1（別紙1）'!$B$2:$H$74</definedName>
    <definedName name="_xlnm.Print_Area" localSheetId="3">'様式第11号-2'!$B$2:$I$35</definedName>
    <definedName name="_xlnm.Print_Area" localSheetId="4">'様式第13号-1'!$B$1:$J$6064</definedName>
    <definedName name="_xlnm.Print_Area" localSheetId="5">'様式第13号-2'!$B$1:$C$25</definedName>
    <definedName name="_xlnm.Print_Area" localSheetId="6">'様式第13号-3'!$B$1:$E$17</definedName>
    <definedName name="_xlnm.Print_Area" localSheetId="7">'様式第13号-4'!$B$1:$D$14</definedName>
    <definedName name="_xlnm.Print_Area" localSheetId="8">'様式第13号-5'!$B$1:$O$40</definedName>
    <definedName name="_xlnm.Print_Area" localSheetId="10">'様式第13号-7'!$B$1:$I$98</definedName>
    <definedName name="_xlnm.Print_Area" localSheetId="11">'様式第13号-8'!$B$1:$J$39</definedName>
    <definedName name="_xlnm.Print_Area" localSheetId="12">'様式第13号-9'!$B$1:$O$118</definedName>
    <definedName name="_xlnm.Print_Area" localSheetId="9">様式第13号ｰ６!$B$1:$M$31</definedName>
    <definedName name="_xlnm.Print_Area" localSheetId="13">'様式第14号（別紙1）'!$B$2:$M$46</definedName>
    <definedName name="_xlnm.Print_Area" localSheetId="14">'様式第14号（別紙2）'!$B$2:$I$30</definedName>
    <definedName name="_xlnm.Print_Area" localSheetId="15">'様式第14号（別紙3）'!$B$2:$AI$28</definedName>
    <definedName name="_xlnm.Print_Area" localSheetId="16">'様式第15号-1-2（別紙1）'!$B$2:$AJ$107</definedName>
    <definedName name="_xlnm.Print_Area" localSheetId="17">'様式第15号-1-2（別紙2）'!$B$2:$Z$107</definedName>
    <definedName name="_xlnm.Print_Area" localSheetId="18">'様式第15号-2-1（別紙1-1）'!$B$2:$P$128</definedName>
    <definedName name="_xlnm.Print_Area" localSheetId="19">'様式第15号-2-1（別紙1-2）'!$B$2:$Q$128</definedName>
    <definedName name="_xlnm.Print_Area" localSheetId="20">'様式第15号-2-1（別紙2）'!$B$2:$AK$218</definedName>
    <definedName name="_xlnm.Print_Area" localSheetId="21">'様式第15号-2-2（別紙1-1）'!$A$1:$F$47</definedName>
    <definedName name="_xlnm.Print_Area" localSheetId="22">'様式第15号-2-2（別紙1-2）'!$A$1:$F$43</definedName>
    <definedName name="_xlnm.Print_Area" localSheetId="24">'様式第16号-1-2（別紙1）'!$B$2:$AF$68</definedName>
    <definedName name="_xlnm.Print_Area" localSheetId="25">'様式第16号-1-2（別紙2）'!$B$2:$H$32</definedName>
    <definedName name="_xlnm.Print_Area" localSheetId="26">'様式第16号-1-2（別紙3） '!$B$2:$H$28</definedName>
    <definedName name="_xlnm.Print_Area" localSheetId="27">'様式第16号-1-2（別紙4）'!$B$2:$AB$27</definedName>
    <definedName name="_xlnm.Print_Area" localSheetId="28">'様式第16号-1-2（別紙5）'!$B$2:$K$45</definedName>
    <definedName name="_xlnm.Print_Area" localSheetId="29">'様式第16号-1-2（別紙6）'!$B$2:$AA$28</definedName>
    <definedName name="_xlnm.Print_Area" localSheetId="30">'様式第16号-1-2（別紙7）'!$B$2:$H$39</definedName>
    <definedName name="_xlnm.Print_Area" localSheetId="31">'様式第16号-1-3（別紙1）'!$B$2:$J$40</definedName>
    <definedName name="_xlnm.Print_Area" localSheetId="32">'様式第16号-1-3（別紙2）'!$B$2:$L$33</definedName>
    <definedName name="_xlnm.Print_Area" localSheetId="33">'様式第16号-2-1（別紙1）'!$B$2:$Z$54</definedName>
    <definedName name="_xlnm.Print_Area" localSheetId="2">様式第1号!$B$2:$I$76</definedName>
    <definedName name="_xlnm.Print_Area">#REF!</definedName>
    <definedName name="Print_Area_MI" localSheetId="11">#REF!</definedName>
    <definedName name="Print_Area_MI" localSheetId="12">#REF!</definedName>
    <definedName name="Print_Area_MI" localSheetId="19">#REF!</definedName>
    <definedName name="Print_Area_MI" localSheetId="21">#REF!</definedName>
    <definedName name="Print_Area_MI">#REF!</definedName>
    <definedName name="_xlnm.Print_Titles" localSheetId="23">'様式16号-1-1（別紙1）'!$2:$5</definedName>
    <definedName name="_xlnm.Print_Titles" localSheetId="11">'様式第13号-8'!$3:$3</definedName>
    <definedName name="_xlnm.Print_Titles" localSheetId="14">#REF!</definedName>
    <definedName name="_xlnm.Print_Titles" localSheetId="19">#REF!</definedName>
    <definedName name="_xlnm.Print_Titles" localSheetId="20">'様式第15号-2-1（別紙2）'!$B:$D,'様式第15号-2-1（別紙2）'!$205:$218</definedName>
    <definedName name="_xlnm.Print_Titles" localSheetId="21">#REF!</definedName>
    <definedName name="_xlnm.Print_Titles" localSheetId="24">#REF!</definedName>
    <definedName name="_xlnm.Print_Titles" localSheetId="25">#REF!</definedName>
    <definedName name="_xlnm.Print_Titles" localSheetId="26">#REF!</definedName>
    <definedName name="_xlnm.Print_Titles" localSheetId="27">#REF!</definedName>
    <definedName name="_xlnm.Print_Titles">#REF!</definedName>
    <definedName name="PRINT_TITLES_" localSheetId="11">#REF!</definedName>
    <definedName name="PRINT_TITLES_" localSheetId="12">#REF!</definedName>
    <definedName name="PRINT_TITLES_" localSheetId="19">#REF!</definedName>
    <definedName name="PRINT_TITLES_" localSheetId="21">#REF!</definedName>
    <definedName name="PRINT_TITLES_">#REF!</definedName>
    <definedName name="Print1" localSheetId="11">#REF!</definedName>
    <definedName name="Print1" localSheetId="12">#REF!</definedName>
    <definedName name="Print1" localSheetId="19">#REF!</definedName>
    <definedName name="Print1" localSheetId="21">#REF!</definedName>
    <definedName name="Print1">#REF!</definedName>
    <definedName name="PRINTTBL" localSheetId="11">#REF!</definedName>
    <definedName name="PRINTTBL" localSheetId="12">#REF!</definedName>
    <definedName name="PRINTTBL" localSheetId="19">#REF!</definedName>
    <definedName name="PRINTTBL" localSheetId="21">#REF!</definedName>
    <definedName name="PRINTTBL">#REF!</definedName>
    <definedName name="prinTtitles" localSheetId="11">#REF!</definedName>
    <definedName name="prinTtitles" localSheetId="12">#REF!</definedName>
    <definedName name="prinTtitles" localSheetId="19">#REF!</definedName>
    <definedName name="prinTtitles" localSheetId="21">#REF!</definedName>
    <definedName name="prinTtitles">#REF!</definedName>
    <definedName name="PRINTTITLES_" localSheetId="11">#REF!</definedName>
    <definedName name="PRINTTITLES_" localSheetId="12">#REF!</definedName>
    <definedName name="PRINTTITLES_" localSheetId="19">#REF!</definedName>
    <definedName name="PRINTTITLES_" localSheetId="21">#REF!</definedName>
    <definedName name="PRINTTITLES_">#REF!</definedName>
    <definedName name="PSCの公共収支表">[17]財務諸表!$A$312:$C$312</definedName>
    <definedName name="PSC詳細条件">[17]詳細条件!$B$312</definedName>
    <definedName name="PureWater12">[22]用役収支!$AA$234</definedName>
    <definedName name="PureWater13">[22]用役収支!$AA$235</definedName>
    <definedName name="PureWater14">[22]用役収支!$AA$236</definedName>
    <definedName name="Pw">[23]寸法!$N$188</definedName>
    <definedName name="Pwa">[23]寸法!$N$362</definedName>
    <definedName name="q">'[11]プラズマ用灰量計算（低質ごみ）'!$D$4</definedName>
    <definedName name="q_C_burn_kg_base">[16]基本定数等!$E$12</definedName>
    <definedName name="q_vapor">[16]基本定数等!$C$20</definedName>
    <definedName name="ＱＱ" localSheetId="11">#REF!</definedName>
    <definedName name="ＱＱ" localSheetId="12">#REF!</definedName>
    <definedName name="ＱＱ" localSheetId="14">#REF!</definedName>
    <definedName name="ＱＱ" localSheetId="19">#REF!</definedName>
    <definedName name="ＱＱ" localSheetId="21">#REF!</definedName>
    <definedName name="ＱＱ">#REF!</definedName>
    <definedName name="Rangai0" localSheetId="11">#REF!</definedName>
    <definedName name="Rangai0" localSheetId="12">#REF!</definedName>
    <definedName name="Rangai0" localSheetId="19">#REF!</definedName>
    <definedName name="Rangai0" localSheetId="21">#REF!</definedName>
    <definedName name="Rangai0">#REF!</definedName>
    <definedName name="rdsw" localSheetId="18" hidden="1">#REF!</definedName>
    <definedName name="rdsw" localSheetId="19" hidden="1">#REF!</definedName>
    <definedName name="rdsw" localSheetId="21" hidden="1">#REF!</definedName>
    <definedName name="rdsw" localSheetId="26" hidden="1">#REF!</definedName>
    <definedName name="rdsw" hidden="1">#REF!</definedName>
    <definedName name="RECO1" localSheetId="11">[10]ｺﾋﾟｰc!#REF!</definedName>
    <definedName name="RECO1" localSheetId="12">[10]ｺﾋﾟｰc!#REF!</definedName>
    <definedName name="RECO1" localSheetId="19">[10]ｺﾋﾟｰc!#REF!</definedName>
    <definedName name="RECO1" localSheetId="21">[10]ｺﾋﾟｰc!#REF!</definedName>
    <definedName name="RECO1">[10]ｺﾋﾟｰc!#REF!</definedName>
    <definedName name="RECO2" localSheetId="11">[10]ｺﾋﾟｰc!#REF!</definedName>
    <definedName name="RECO2" localSheetId="12">[10]ｺﾋﾟｰc!#REF!</definedName>
    <definedName name="RECO2" localSheetId="19">[10]ｺﾋﾟｰc!#REF!</definedName>
    <definedName name="RECO2" localSheetId="21">[10]ｺﾋﾟｰc!#REF!</definedName>
    <definedName name="RECO2">[10]ｺﾋﾟｰc!#REF!</definedName>
    <definedName name="RECO3" localSheetId="11">[10]ｺﾋﾟｰc!#REF!</definedName>
    <definedName name="RECO3" localSheetId="12">[10]ｺﾋﾟｰc!#REF!</definedName>
    <definedName name="RECO3" localSheetId="19">[10]ｺﾋﾟｰc!#REF!</definedName>
    <definedName name="RECO3" localSheetId="21">[10]ｺﾋﾟｰc!#REF!</definedName>
    <definedName name="RECO3">[10]ｺﾋﾟｰc!#REF!</definedName>
    <definedName name="RECO4" localSheetId="11">[10]ｺﾋﾟｰc!#REF!</definedName>
    <definedName name="RECO4" localSheetId="12">[10]ｺﾋﾟｰc!#REF!</definedName>
    <definedName name="RECO4" localSheetId="19">[10]ｺﾋﾟｰc!#REF!</definedName>
    <definedName name="RECO4" localSheetId="21">[10]ｺﾋﾟｰc!#REF!</definedName>
    <definedName name="RECO4">[10]ｺﾋﾟｰc!#REF!</definedName>
    <definedName name="RECO5" localSheetId="11">[10]ｺﾋﾟｰc!#REF!</definedName>
    <definedName name="RECO5" localSheetId="12">[10]ｺﾋﾟｰc!#REF!</definedName>
    <definedName name="RECO5" localSheetId="19">[10]ｺﾋﾟｰc!#REF!</definedName>
    <definedName name="RECO5" localSheetId="21">[10]ｺﾋﾟｰc!#REF!</definedName>
    <definedName name="RECO5">[10]ｺﾋﾟｰc!#REF!</definedName>
    <definedName name="RECO6" localSheetId="11">[10]ｺﾋﾟｰc!#REF!</definedName>
    <definedName name="RECO6" localSheetId="12">[10]ｺﾋﾟｰc!#REF!</definedName>
    <definedName name="RECO6" localSheetId="19">[10]ｺﾋﾟｰc!#REF!</definedName>
    <definedName name="RECO6" localSheetId="21">[10]ｺﾋﾟｰc!#REF!</definedName>
    <definedName name="RECO6">[10]ｺﾋﾟｰc!#REF!</definedName>
    <definedName name="RECO7" localSheetId="11">[10]ｺﾋﾟｰc!#REF!</definedName>
    <definedName name="RECO7" localSheetId="12">[10]ｺﾋﾟｰc!#REF!</definedName>
    <definedName name="RECO7" localSheetId="19">[10]ｺﾋﾟｰc!#REF!</definedName>
    <definedName name="RECO7" localSheetId="21">[10]ｺﾋﾟｰc!#REF!</definedName>
    <definedName name="RECO7">[10]ｺﾋﾟｰc!#REF!</definedName>
    <definedName name="RECO8" localSheetId="11">[10]ｺﾋﾟｰc!#REF!</definedName>
    <definedName name="RECO8" localSheetId="12">[10]ｺﾋﾟｰc!#REF!</definedName>
    <definedName name="RECO8" localSheetId="19">[10]ｺﾋﾟｰc!#REF!</definedName>
    <definedName name="RECO8" localSheetId="21">[10]ｺﾋﾟｰc!#REF!</definedName>
    <definedName name="RECO8">[10]ｺﾋﾟｰc!#REF!</definedName>
    <definedName name="RECO9" localSheetId="11">[10]ｺﾋﾟｰc!#REF!</definedName>
    <definedName name="RECO9" localSheetId="12">[10]ｺﾋﾟｰc!#REF!</definedName>
    <definedName name="RECO9" localSheetId="19">[10]ｺﾋﾟｰc!#REF!</definedName>
    <definedName name="RECO9" localSheetId="21">[10]ｺﾋﾟｰc!#REF!</definedName>
    <definedName name="RECO9">[10]ｺﾋﾟｰc!#REF!</definedName>
    <definedName name="Rm" localSheetId="11">#REF!</definedName>
    <definedName name="Rm" localSheetId="12">#REF!</definedName>
    <definedName name="Rm" localSheetId="18">#REF!</definedName>
    <definedName name="Rm" localSheetId="19">#REF!</definedName>
    <definedName name="Rm" localSheetId="21">#REF!</definedName>
    <definedName name="Rm" localSheetId="26">#REF!</definedName>
    <definedName name="Rm">#REF!</definedName>
    <definedName name="Rmk" localSheetId="11">#REF!</definedName>
    <definedName name="Rmk" localSheetId="12">#REF!</definedName>
    <definedName name="Rmk" localSheetId="18">#REF!</definedName>
    <definedName name="Rmk" localSheetId="19">#REF!</definedName>
    <definedName name="Rmk" localSheetId="21">#REF!</definedName>
    <definedName name="Rmk" localSheetId="26">#REF!</definedName>
    <definedName name="Rmk">#REF!</definedName>
    <definedName name="ryo" localSheetId="11">#REF!</definedName>
    <definedName name="ryo" localSheetId="12">#REF!</definedName>
    <definedName name="ryo" localSheetId="18">#REF!</definedName>
    <definedName name="ryo" localSheetId="19">#REF!</definedName>
    <definedName name="ryo" localSheetId="21">#REF!</definedName>
    <definedName name="ryo" localSheetId="26">#REF!</definedName>
    <definedName name="ryo">#REF!</definedName>
    <definedName name="s">'[11]プラズマ用灰量計算（低質ごみ）'!$D$21</definedName>
    <definedName name="scenarioM2" localSheetId="11">#REF!</definedName>
    <definedName name="scenarioM2" localSheetId="12">#REF!</definedName>
    <definedName name="scenarioM2" localSheetId="14">#REF!</definedName>
    <definedName name="scenarioM2" localSheetId="19">#REF!</definedName>
    <definedName name="scenarioM2" localSheetId="21">#REF!</definedName>
    <definedName name="scenarioM2">#REF!</definedName>
    <definedName name="shaker">[2]設備電力!$C$74</definedName>
    <definedName name="shaker出力">[2]設備電力!$J$76</definedName>
    <definedName name="shaker数量">[2]設備電力!$J$75</definedName>
    <definedName name="silo1">[2]寸法計画と薬剤使用量!$B$120</definedName>
    <definedName name="slurry">[2]設備電力!$C$28</definedName>
    <definedName name="SlurryFeeder数量">[2]設備電力!$J$32</definedName>
    <definedName name="SodaiKanen">[13]DataSheet!$X$5</definedName>
    <definedName name="SPCスプレッド">[24]前提条件入力用!$E$103</definedName>
    <definedName name="ss" localSheetId="11">#REF!</definedName>
    <definedName name="ss" localSheetId="12">#REF!</definedName>
    <definedName name="ss" localSheetId="14">#REF!</definedName>
    <definedName name="ss" localSheetId="19">#REF!</definedName>
    <definedName name="ss" localSheetId="21">#REF!</definedName>
    <definedName name="ss">#REF!</definedName>
    <definedName name="stirrer1">[2]設備電力!$C$93</definedName>
    <definedName name="stirrer数量">[2]設備電力!$J$94</definedName>
    <definedName name="sxsd" localSheetId="14" hidden="1">[7]総括表!#REF!</definedName>
    <definedName name="sxsd" localSheetId="18" hidden="1">[7]総括表!#REF!</definedName>
    <definedName name="sxsd" localSheetId="19" hidden="1">[7]総括表!#REF!</definedName>
    <definedName name="sxsd" localSheetId="21" hidden="1">[7]総括表!#REF!</definedName>
    <definedName name="sxsd" localSheetId="26" hidden="1">[7]総括表!#REF!</definedName>
    <definedName name="sxsd" hidden="1">[7]総括表!#REF!</definedName>
    <definedName name="Syokyaku">[13]DataSheet!$AM$5</definedName>
    <definedName name="t">'[11]プラズマ用灰量計算（低質ごみ）'!$D$22</definedName>
    <definedName name="takayuki" localSheetId="14" hidden="1">#REF!</definedName>
    <definedName name="takayuki" localSheetId="18" hidden="1">#REF!</definedName>
    <definedName name="takayuki" localSheetId="19" hidden="1">#REF!</definedName>
    <definedName name="takayuki" localSheetId="21" hidden="1">#REF!</definedName>
    <definedName name="takayuki" localSheetId="26" hidden="1">#REF!</definedName>
    <definedName name="takayuki" hidden="1">#REF!</definedName>
    <definedName name="takumichi" localSheetId="18" hidden="1">#REF!</definedName>
    <definedName name="takumichi" localSheetId="19" hidden="1">#REF!</definedName>
    <definedName name="takumichi" localSheetId="21" hidden="1">#REF!</definedName>
    <definedName name="takumichi" localSheetId="26" hidden="1">#REF!</definedName>
    <definedName name="takumichi" hidden="1">#REF!</definedName>
    <definedName name="TBL">[6]TBL!$B$2:$N$7</definedName>
    <definedName name="TENP8" localSheetId="11">#REF!</definedName>
    <definedName name="TENP8" localSheetId="12">#REF!</definedName>
    <definedName name="TENP8" localSheetId="18">#REF!</definedName>
    <definedName name="TENP8" localSheetId="19">#REF!</definedName>
    <definedName name="TENP8" localSheetId="21">#REF!</definedName>
    <definedName name="TENP8" localSheetId="26">#REF!</definedName>
    <definedName name="TENP8">#REF!</definedName>
    <definedName name="TENP9" localSheetId="11">#REF!</definedName>
    <definedName name="TENP9" localSheetId="12">#REF!</definedName>
    <definedName name="TENP9" localSheetId="18">#REF!</definedName>
    <definedName name="TENP9" localSheetId="19">#REF!</definedName>
    <definedName name="TENP9" localSheetId="21">#REF!</definedName>
    <definedName name="TENP9" localSheetId="26">#REF!</definedName>
    <definedName name="TENP9">#REF!</definedName>
    <definedName name="Tetukuzu">[13]DataSheet!$AQ$5</definedName>
    <definedName name="Title" localSheetId="11">#REF!</definedName>
    <definedName name="Title" localSheetId="12">#REF!</definedName>
    <definedName name="Title" localSheetId="18">#REF!</definedName>
    <definedName name="Title" localSheetId="19">#REF!</definedName>
    <definedName name="Title" localSheetId="21">#REF!</definedName>
    <definedName name="Title" localSheetId="26">#REF!</definedName>
    <definedName name="Title">#REF!</definedName>
    <definedName name="TitleEnglish" localSheetId="11">#REF!</definedName>
    <definedName name="TitleEnglish" localSheetId="12">#REF!</definedName>
    <definedName name="TitleEnglish" localSheetId="18">#REF!</definedName>
    <definedName name="TitleEnglish" localSheetId="19">#REF!</definedName>
    <definedName name="TitleEnglish" localSheetId="21">#REF!</definedName>
    <definedName name="TitleEnglish" localSheetId="26">#REF!</definedName>
    <definedName name="TitleEnglish">#REF!</definedName>
    <definedName name="Toroku1" localSheetId="11">#REF!</definedName>
    <definedName name="Toroku1" localSheetId="12">#REF!</definedName>
    <definedName name="Toroku1" localSheetId="19">#REF!</definedName>
    <definedName name="Toroku1" localSheetId="21">#REF!</definedName>
    <definedName name="Toroku1">#REF!</definedName>
    <definedName name="Tr" localSheetId="11">#REF!</definedName>
    <definedName name="Tr" localSheetId="12">#REF!</definedName>
    <definedName name="Tr" localSheetId="18">#REF!</definedName>
    <definedName name="Tr" localSheetId="19">#REF!</definedName>
    <definedName name="Tr" localSheetId="21">#REF!</definedName>
    <definedName name="Tr" localSheetId="26">#REF!</definedName>
    <definedName name="Tr">#REF!</definedName>
    <definedName name="Ts" localSheetId="11">#REF!</definedName>
    <definedName name="Ts" localSheetId="12">#REF!</definedName>
    <definedName name="Ts" localSheetId="18">#REF!</definedName>
    <definedName name="Ts" localSheetId="19">#REF!</definedName>
    <definedName name="Ts" localSheetId="21">#REF!</definedName>
    <definedName name="Ts" localSheetId="26">#REF!</definedName>
    <definedName name="Ts">#REF!</definedName>
    <definedName name="tuyoshi" localSheetId="18" hidden="1">'[4]LPG(参考)'!#REF!</definedName>
    <definedName name="tuyoshi" localSheetId="19" hidden="1">'[4]LPG(参考)'!#REF!</definedName>
    <definedName name="tuyoshi" localSheetId="21" hidden="1">'[4]LPG(参考)'!#REF!</definedName>
    <definedName name="tuyoshi" localSheetId="26" hidden="1">'[4]LPG(参考)'!#REF!</definedName>
    <definedName name="tuyoshi" hidden="1">'[4]LPG(参考)'!#REF!</definedName>
    <definedName name="tyj" localSheetId="14" hidden="1">#REF!</definedName>
    <definedName name="tyj" localSheetId="18" hidden="1">#REF!</definedName>
    <definedName name="tyj" localSheetId="19" hidden="1">#REF!</definedName>
    <definedName name="tyj" localSheetId="21" hidden="1">#REF!</definedName>
    <definedName name="tyj" localSheetId="26" hidden="1">#REF!</definedName>
    <definedName name="tyj" hidden="1">#REF!</definedName>
    <definedName name="u">'[11]プラズマ用灰量計算（低質ごみ）'!$D$7</definedName>
    <definedName name="v">'[11]プラズマ用灰量計算（低質ごみ）'!$D$5</definedName>
    <definedName name="ＶＦＭ">[17]財務諸表!$A$385:$C$385</definedName>
    <definedName name="VN">[16]基本定数等!$C$2</definedName>
    <definedName name="w">'[11]プラズマ用灰量計算（低質ごみ）'!$D$16</definedName>
    <definedName name="wedd" localSheetId="14" hidden="1">#REF!</definedName>
    <definedName name="wedd" localSheetId="18" hidden="1">#REF!</definedName>
    <definedName name="wedd" localSheetId="19" hidden="1">#REF!</definedName>
    <definedName name="wedd" localSheetId="21" hidden="1">#REF!</definedName>
    <definedName name="wedd" localSheetId="26" hidden="1">#REF!</definedName>
    <definedName name="wedd" hidden="1">#REF!</definedName>
    <definedName name="Wex" localSheetId="11">#REF!</definedName>
    <definedName name="Wex" localSheetId="12">#REF!</definedName>
    <definedName name="Wex" localSheetId="18">#REF!</definedName>
    <definedName name="Wex" localSheetId="19">#REF!</definedName>
    <definedName name="Wex" localSheetId="21">#REF!</definedName>
    <definedName name="Wex" localSheetId="26">#REF!</definedName>
    <definedName name="Wex">#REF!</definedName>
    <definedName name="Wfex" localSheetId="11">#REF!</definedName>
    <definedName name="Wfex" localSheetId="12">#REF!</definedName>
    <definedName name="Wfex" localSheetId="18">#REF!</definedName>
    <definedName name="Wfex" localSheetId="19">#REF!</definedName>
    <definedName name="Wfex" localSheetId="21">#REF!</definedName>
    <definedName name="Wfex" localSheetId="26">#REF!</definedName>
    <definedName name="Wfex">#REF!</definedName>
    <definedName name="wide" localSheetId="11">#REF!</definedName>
    <definedName name="wide" localSheetId="12">#REF!</definedName>
    <definedName name="wide" localSheetId="19">#REF!</definedName>
    <definedName name="wide" localSheetId="21">#REF!</definedName>
    <definedName name="wide">#REF!</definedName>
    <definedName name="wrn.PRINT." localSheetId="14" hidden="1">{"P.1",#N/A,FALSE,"ネット表";"P.2",#N/A,FALSE,"ネット表"}</definedName>
    <definedName name="wrn.PRINT." localSheetId="24" hidden="1">{"P.1",#N/A,FALSE,"ネット表";"P.2",#N/A,FALSE,"ネット表"}</definedName>
    <definedName name="wrn.PRINT." localSheetId="25" hidden="1">{"P.1",#N/A,FALSE,"ネット表";"P.2",#N/A,FALSE,"ネット表"}</definedName>
    <definedName name="wrn.PRINT." localSheetId="27" hidden="1">{"P.1",#N/A,FALSE,"ネット表";"P.2",#N/A,FALSE,"ネット表"}</definedName>
    <definedName name="wrn.PRINT." hidden="1">{"P.1",#N/A,FALSE,"ネット表";"P.2",#N/A,FALSE,"ネット表"}</definedName>
    <definedName name="x">'[11]プラズマ用灰量計算（低質ごみ）'!$D$42</definedName>
    <definedName name="xsa" localSheetId="14" hidden="1">#REF!</definedName>
    <definedName name="xsa" localSheetId="18" hidden="1">#REF!</definedName>
    <definedName name="xsa" localSheetId="19" hidden="1">#REF!</definedName>
    <definedName name="xsa" localSheetId="21" hidden="1">#REF!</definedName>
    <definedName name="xsa" localSheetId="26" hidden="1">#REF!</definedName>
    <definedName name="xsa" hidden="1">#REF!</definedName>
    <definedName name="xxgfdg" localSheetId="18" hidden="1">#REF!</definedName>
    <definedName name="xxgfdg" localSheetId="19" hidden="1">#REF!</definedName>
    <definedName name="xxgfdg" localSheetId="21" hidden="1">#REF!</definedName>
    <definedName name="xxgfdg" localSheetId="26" hidden="1">#REF!</definedName>
    <definedName name="xxgfdg" hidden="1">#REF!</definedName>
    <definedName name="yasuko" localSheetId="18" hidden="1">'[4]LPG(参考)'!#REF!</definedName>
    <definedName name="yasuko" localSheetId="19" hidden="1">'[4]LPG(参考)'!#REF!</definedName>
    <definedName name="yasuko" localSheetId="21" hidden="1">'[4]LPG(参考)'!#REF!</definedName>
    <definedName name="yasuko" localSheetId="26" hidden="1">'[4]LPG(参考)'!#REF!</definedName>
    <definedName name="yasuko" hidden="1">'[4]LPG(参考)'!#REF!</definedName>
    <definedName name="Year" localSheetId="11">#REF!</definedName>
    <definedName name="Year" localSheetId="12">#REF!</definedName>
    <definedName name="Year" localSheetId="14">#REF!</definedName>
    <definedName name="Year" localSheetId="19">#REF!</definedName>
    <definedName name="Year" localSheetId="21">#REF!</definedName>
    <definedName name="Year" localSheetId="24">#REF!</definedName>
    <definedName name="Year" localSheetId="25">#REF!</definedName>
    <definedName name="Year" localSheetId="27">#REF!</definedName>
    <definedName name="Year">#REF!</definedName>
    <definedName name="ytrdf" localSheetId="18" hidden="1">#REF!</definedName>
    <definedName name="ytrdf" localSheetId="19" hidden="1">#REF!</definedName>
    <definedName name="ytrdf" localSheetId="21" hidden="1">#REF!</definedName>
    <definedName name="ytrdf" localSheetId="26" hidden="1">#REF!</definedName>
    <definedName name="ytrdf" hidden="1">#REF!</definedName>
    <definedName name="Z_084AE120_92E3_11D5_B1AB_00A0C9E26D76_.wvu.PrintArea" localSheetId="24" hidden="1">'様式第16号-1-2（別紙1）'!$B$2:$AE$61</definedName>
    <definedName name="Z_084AE120_92E3_11D5_B1AB_00A0C9E26D76_.wvu.Rows" localSheetId="24" hidden="1">'様式第16号-1-2（別紙1）'!#REF!</definedName>
    <definedName name="Z_742D71E0_95CC_11D5_947E_004026A90764_.wvu.PrintArea" localSheetId="24" hidden="1">'様式第16号-1-2（別紙1）'!$B$2:$AE$61</definedName>
    <definedName name="Z_742D71E0_95CC_11D5_947E_004026A90764_.wvu.Rows" localSheetId="24" hidden="1">'様式第16号-1-2（別紙1）'!#REF!</definedName>
    <definedName name="Z_DB0B5780_957A_11D5_B6B0_0000F4971045_.wvu.PrintArea" localSheetId="24" hidden="1">'様式第16号-1-2（別紙1）'!$B$2:$AE$61</definedName>
    <definedName name="Z_DB0B5780_957A_11D5_B6B0_0000F4971045_.wvu.Rows" localSheetId="24" hidden="1">'様式第16号-1-2（別紙1）'!#REF!</definedName>
    <definedName name="zadfvx" localSheetId="14" hidden="1">#REF!</definedName>
    <definedName name="zadfvx" localSheetId="18" hidden="1">#REF!</definedName>
    <definedName name="zadfvx" localSheetId="19" hidden="1">#REF!</definedName>
    <definedName name="zadfvx" localSheetId="21" hidden="1">#REF!</definedName>
    <definedName name="zadfvx" localSheetId="26" hidden="1">#REF!</definedName>
    <definedName name="zadfvx" hidden="1">#REF!</definedName>
    <definedName name="あ" localSheetId="11">#REF!</definedName>
    <definedName name="あ" localSheetId="12">#REF!</definedName>
    <definedName name="あ" localSheetId="19">#REF!</definedName>
    <definedName name="あ" localSheetId="21">#REF!</definedName>
    <definedName name="あ">#REF!</definedName>
    <definedName name="ああ" localSheetId="11">#REF!</definedName>
    <definedName name="ああ" localSheetId="12">#REF!</definedName>
    <definedName name="ああ" localSheetId="19">#REF!</definedName>
    <definedName name="ああ" localSheetId="21">#REF!</definedName>
    <definedName name="ああ">#REF!</definedName>
    <definedName name="ああああ" localSheetId="18" hidden="1">#REF!</definedName>
    <definedName name="ああああ" localSheetId="19" hidden="1">#REF!</definedName>
    <definedName name="ああああ" localSheetId="21" hidden="1">#REF!</definedName>
    <definedName name="ああああ" localSheetId="26" hidden="1">#REF!</definedName>
    <definedName name="ああああ" hidden="1">#REF!</definedName>
    <definedName name="い" localSheetId="11">#REF!</definedName>
    <definedName name="い" localSheetId="12">#REF!</definedName>
    <definedName name="い" localSheetId="19">#REF!</definedName>
    <definedName name="い" localSheetId="21">#REF!</definedName>
    <definedName name="い">#REF!</definedName>
    <definedName name="ｴｽｶﾚｰｼｮﾝ6‐1" localSheetId="11">[25]採算性検討表!#REF!</definedName>
    <definedName name="ｴｽｶﾚｰｼｮﾝ6‐1" localSheetId="12">[25]採算性検討表!#REF!</definedName>
    <definedName name="ｴｽｶﾚｰｼｮﾝ6‐1" localSheetId="19">[25]採算性検討表!#REF!</definedName>
    <definedName name="ｴｽｶﾚｰｼｮﾝ6‐1" localSheetId="21">[25]採算性検討表!#REF!</definedName>
    <definedName name="ｴｽｶﾚｰｼｮﾝ6‐1">[25]採算性検討表!#REF!</definedName>
    <definedName name="ｴｽｶﾚｰｼｮﾝ8" localSheetId="11">[25]採算性検討表!#REF!</definedName>
    <definedName name="ｴｽｶﾚｰｼｮﾝ8" localSheetId="12">[25]採算性検討表!#REF!</definedName>
    <definedName name="ｴｽｶﾚｰｼｮﾝ8" localSheetId="19">[25]採算性検討表!#REF!</definedName>
    <definedName name="ｴｽｶﾚｰｼｮﾝ8" localSheetId="21">[25]採算性検討表!#REF!</definedName>
    <definedName name="ｴｽｶﾚｰｼｮﾝ8">[25]採算性検討表!#REF!</definedName>
    <definedName name="キャッシュフロー計算書">[17]財務諸表!$A$140:$C$140</definedName>
    <definedName name="ごみ">[26]DataSheet!$S$5:$T$9</definedName>
    <definedName name="ごみデータ">[26]DataSheet!$G$5:$H$9</definedName>
    <definedName name="ゴミ受入量" localSheetId="11">#REF!</definedName>
    <definedName name="ゴミ受入量" localSheetId="12">#REF!</definedName>
    <definedName name="ゴミ受入量" localSheetId="14">#REF!</definedName>
    <definedName name="ゴミ受入量" localSheetId="19">#REF!</definedName>
    <definedName name="ゴミ受入量" localSheetId="21">#REF!</definedName>
    <definedName name="ゴミ受入量">#REF!</definedName>
    <definedName name="ゴミ単価" localSheetId="11">#REF!</definedName>
    <definedName name="ゴミ単価" localSheetId="12">#REF!</definedName>
    <definedName name="ゴミ単価" localSheetId="19">#REF!</definedName>
    <definedName name="ゴミ単価" localSheetId="21">#REF!</definedName>
    <definedName name="ゴミ単価">#REF!</definedName>
    <definedName name="ごみ搬入量">'[27]搬入量予測（市算出）'!$A$3:$F$5</definedName>
    <definedName name="コンプレッサ">[3]設備電力!$B$2</definedName>
    <definedName name="コンプレッサ常用数量">[3]設備電力!$H$4</definedName>
    <definedName name="コンベヤ">[3]設備電力!$B$62</definedName>
    <definedName name="コンベヤヒータ">[3]設備電力!$B$71</definedName>
    <definedName name="コンベヤヒータ数量">[3]設備電力!$H$72</definedName>
    <definedName name="コンベヤ形式">[3]設備電力!$H$63</definedName>
    <definedName name="コンベヤ数量">[3]設備電力!$H$64</definedName>
    <definedName name="さとう">[26]DataSheet!$AW$5</definedName>
    <definedName name="シリンダ">[3]設備電力!$B$79</definedName>
    <definedName name="シリンダ数量">[3]設備電力!$H$80</definedName>
    <definedName name="その他">[17]詳細条件!$B$471</definedName>
    <definedName name="データ" localSheetId="11">#REF!</definedName>
    <definedName name="データ" localSheetId="12">#REF!</definedName>
    <definedName name="データ" localSheetId="18">#REF!</definedName>
    <definedName name="データ" localSheetId="19">#REF!</definedName>
    <definedName name="データ" localSheetId="21">#REF!</definedName>
    <definedName name="データ" localSheetId="26">#REF!</definedName>
    <definedName name="データ">#REF!</definedName>
    <definedName name="ドレントラップ出力">[2]設備電力!$J$22</definedName>
    <definedName name="バイブレータ">[3]設備電力!$B$58</definedName>
    <definedName name="バイブレータ数量">[3]設備電力!$H$59</definedName>
    <definedName name="ファン">[3]設備電力!$B$27</definedName>
    <definedName name="ファン数量">[3]設備電力!$H$29</definedName>
    <definedName name="ベース固定費" localSheetId="11">#REF!</definedName>
    <definedName name="ベース固定費" localSheetId="12">#REF!</definedName>
    <definedName name="ベース固定費" localSheetId="14">#REF!</definedName>
    <definedName name="ベース固定費" localSheetId="19">#REF!</definedName>
    <definedName name="ベース固定費" localSheetId="21">#REF!</definedName>
    <definedName name="ベース固定費" localSheetId="24">#REF!</definedName>
    <definedName name="ベース固定費" localSheetId="25">#REF!</definedName>
    <definedName name="ベース固定費" localSheetId="27">#REF!</definedName>
    <definedName name="ベース固定費">#REF!</definedName>
    <definedName name="ベース変動費" localSheetId="11">#REF!</definedName>
    <definedName name="ベース変動費" localSheetId="12">#REF!</definedName>
    <definedName name="ベース変動費" localSheetId="19">#REF!</definedName>
    <definedName name="ベース変動費" localSheetId="21">#REF!</definedName>
    <definedName name="ベース変動費">#REF!</definedName>
    <definedName name="ベビコン1">[2]設備電力!$C$6</definedName>
    <definedName name="ホッパヒータ">[3]設備電力!$B$53</definedName>
    <definedName name="ホッパヒータ数量">[3]設備電力!$H$54</definedName>
    <definedName name="マクロ訂正" localSheetId="11">[10]ｺﾋﾟｰc!#REF!</definedName>
    <definedName name="マクロ訂正" localSheetId="12">[10]ｺﾋﾟｰc!#REF!</definedName>
    <definedName name="マクロ訂正" localSheetId="14">[10]ｺﾋﾟｰc!#REF!</definedName>
    <definedName name="マクロ訂正" localSheetId="19">[10]ｺﾋﾟｰc!#REF!</definedName>
    <definedName name="マクロ訂正" localSheetId="21">[10]ｺﾋﾟｰc!#REF!</definedName>
    <definedName name="マクロ訂正" localSheetId="24">[10]ｺﾋﾟｰc!#REF!</definedName>
    <definedName name="マクロ訂正" localSheetId="25">[10]ｺﾋﾟｰc!#REF!</definedName>
    <definedName name="マクロ訂正" localSheetId="27">[10]ｺﾋﾟｰc!#REF!</definedName>
    <definedName name="マクロ訂正">[10]ｺﾋﾟｰc!#REF!</definedName>
    <definedName name="マクロ要否" localSheetId="11">#REF!</definedName>
    <definedName name="マクロ要否" localSheetId="12">#REF!</definedName>
    <definedName name="マクロ要否" localSheetId="14">#REF!</definedName>
    <definedName name="マクロ要否" localSheetId="19">#REF!</definedName>
    <definedName name="マクロ要否" localSheetId="21">#REF!</definedName>
    <definedName name="マクロ要否">#REF!</definedName>
    <definedName name="ユーザ使用欄">[17]詳細条件!$B$483</definedName>
    <definedName name="ロータリバルブ">[3]寸法計画!$C$86</definedName>
    <definedName name="ロータリバルブ数量">[3]設備電力!$H$77</definedName>
    <definedName name="案件名" localSheetId="11">#REF!</definedName>
    <definedName name="案件名" localSheetId="12">#REF!</definedName>
    <definedName name="案件名" localSheetId="14">#REF!</definedName>
    <definedName name="案件名" localSheetId="19">#REF!</definedName>
    <definedName name="案件名" localSheetId="21">#REF!</definedName>
    <definedName name="案件名" localSheetId="24">#REF!</definedName>
    <definedName name="案件名" localSheetId="25">#REF!</definedName>
    <definedName name="案件名" localSheetId="27">#REF!</definedName>
    <definedName name="案件名">#REF!</definedName>
    <definedName name="維持補修" localSheetId="18" hidden="1">#REF!</definedName>
    <definedName name="維持補修" localSheetId="19" hidden="1">#REF!</definedName>
    <definedName name="維持補修" localSheetId="21" hidden="1">#REF!</definedName>
    <definedName name="維持補修" localSheetId="26" hidden="1">#REF!</definedName>
    <definedName name="維持補修" hidden="1">#REF!</definedName>
    <definedName name="一般管理費率" localSheetId="11">#REF!</definedName>
    <definedName name="一般管理費率" localSheetId="12">#REF!</definedName>
    <definedName name="一般管理費率" localSheetId="19">#REF!</definedName>
    <definedName name="一般管理費率" localSheetId="21">#REF!</definedName>
    <definedName name="一般管理費率">#REF!</definedName>
    <definedName name="印刷1" localSheetId="11">[10]ｺﾋﾟｰc!#REF!</definedName>
    <definedName name="印刷1" localSheetId="12">[10]ｺﾋﾟｰc!#REF!</definedName>
    <definedName name="印刷1" localSheetId="19">[10]ｺﾋﾟｰc!#REF!</definedName>
    <definedName name="印刷1" localSheetId="21">[10]ｺﾋﾟｰc!#REF!</definedName>
    <definedName name="印刷1">[10]ｺﾋﾟｰc!#REF!</definedName>
    <definedName name="印刷2" localSheetId="11">[10]ｺﾋﾟｰc!#REF!</definedName>
    <definedName name="印刷2" localSheetId="12">[10]ｺﾋﾟｰc!#REF!</definedName>
    <definedName name="印刷2" localSheetId="19">[10]ｺﾋﾟｰc!#REF!</definedName>
    <definedName name="印刷2" localSheetId="21">[10]ｺﾋﾟｰc!#REF!</definedName>
    <definedName name="印刷2">[10]ｺﾋﾟｰc!#REF!</definedName>
    <definedName name="引当先">[23]外形図!$E$48</definedName>
    <definedName name="引当名">[3]BH3!$D$73</definedName>
    <definedName name="運転時間" localSheetId="11">#REF!</definedName>
    <definedName name="運転時間" localSheetId="12">#REF!</definedName>
    <definedName name="運転時間" localSheetId="14">#REF!</definedName>
    <definedName name="運転時間" localSheetId="19">#REF!</definedName>
    <definedName name="運転時間" localSheetId="21">#REF!</definedName>
    <definedName name="運転時間">#REF!</definedName>
    <definedName name="運転日数" localSheetId="11">#REF!</definedName>
    <definedName name="運転日数" localSheetId="12">#REF!</definedName>
    <definedName name="運転日数" localSheetId="19">#REF!</definedName>
    <definedName name="運転日数" localSheetId="21">#REF!</definedName>
    <definedName name="運転日数">#REF!</definedName>
    <definedName name="運転方法" localSheetId="11">#REF!</definedName>
    <definedName name="運転方法" localSheetId="12">#REF!</definedName>
    <definedName name="運転方法" localSheetId="19">#REF!</definedName>
    <definedName name="運転方法" localSheetId="21">#REF!</definedName>
    <definedName name="運転方法">#REF!</definedName>
    <definedName name="衛A1" localSheetId="11">#REF!</definedName>
    <definedName name="衛A1" localSheetId="12">#REF!</definedName>
    <definedName name="衛A1" localSheetId="19">#REF!</definedName>
    <definedName name="衛A1" localSheetId="21">#REF!</definedName>
    <definedName name="衛A1">#REF!</definedName>
    <definedName name="衛C" localSheetId="11">[28]衛生内訳!#REF!</definedName>
    <definedName name="衛C" localSheetId="12">[28]衛生内訳!#REF!</definedName>
    <definedName name="衛C" localSheetId="19">[28]衛生内訳!#REF!</definedName>
    <definedName name="衛C" localSheetId="21">[28]衛生内訳!#REF!</definedName>
    <definedName name="衛C">[28]衛生内訳!#REF!</definedName>
    <definedName name="衛D" localSheetId="11">[28]衛生内訳!#REF!</definedName>
    <definedName name="衛D" localSheetId="12">[28]衛生内訳!#REF!</definedName>
    <definedName name="衛D" localSheetId="19">[28]衛生内訳!#REF!</definedName>
    <definedName name="衛D" localSheetId="21">[28]衛生内訳!#REF!</definedName>
    <definedName name="衛D">[28]衛生内訳!#REF!</definedName>
    <definedName name="衛L" localSheetId="11">[28]衛生内訳!#REF!</definedName>
    <definedName name="衛L" localSheetId="12">[28]衛生内訳!#REF!</definedName>
    <definedName name="衛L" localSheetId="19">[28]衛生内訳!#REF!</definedName>
    <definedName name="衛L" localSheetId="21">[28]衛生内訳!#REF!</definedName>
    <definedName name="衛L">[28]衛生内訳!#REF!</definedName>
    <definedName name="衛O" localSheetId="11">[28]衛生内訳!#REF!</definedName>
    <definedName name="衛O" localSheetId="12">[28]衛生内訳!#REF!</definedName>
    <definedName name="衛O" localSheetId="19">[28]衛生内訳!#REF!</definedName>
    <definedName name="衛O" localSheetId="21">[28]衛生内訳!#REF!</definedName>
    <definedName name="衛O">[28]衛生内訳!#REF!</definedName>
    <definedName name="衛P" localSheetId="11">[28]衛生内訳!#REF!</definedName>
    <definedName name="衛P" localSheetId="12">[28]衛生内訳!#REF!</definedName>
    <definedName name="衛P" localSheetId="19">[28]衛生内訳!#REF!</definedName>
    <definedName name="衛P" localSheetId="21">[28]衛生内訳!#REF!</definedName>
    <definedName name="衛P">[28]衛生内訳!#REF!</definedName>
    <definedName name="衛引" localSheetId="11">#REF!</definedName>
    <definedName name="衛引" localSheetId="12">#REF!</definedName>
    <definedName name="衛引" localSheetId="14">#REF!</definedName>
    <definedName name="衛引" localSheetId="19">#REF!</definedName>
    <definedName name="衛引" localSheetId="21">#REF!</definedName>
    <definedName name="衛引">#REF!</definedName>
    <definedName name="衛運" localSheetId="11">#REF!</definedName>
    <definedName name="衛運" localSheetId="12">#REF!</definedName>
    <definedName name="衛運" localSheetId="19">#REF!</definedName>
    <definedName name="衛運" localSheetId="21">#REF!</definedName>
    <definedName name="衛運">#REF!</definedName>
    <definedName name="衛工" localSheetId="11">#REF!</definedName>
    <definedName name="衛工" localSheetId="12">#REF!</definedName>
    <definedName name="衛工" localSheetId="19">#REF!</definedName>
    <definedName name="衛工" localSheetId="21">#REF!</definedName>
    <definedName name="衛工">#REF!</definedName>
    <definedName name="衛材" localSheetId="11">#REF!</definedName>
    <definedName name="衛材" localSheetId="12">#REF!</definedName>
    <definedName name="衛材" localSheetId="19">#REF!</definedName>
    <definedName name="衛材" localSheetId="21">#REF!</definedName>
    <definedName name="衛材">#REF!</definedName>
    <definedName name="衛雑" localSheetId="11">#REF!</definedName>
    <definedName name="衛雑" localSheetId="12">#REF!</definedName>
    <definedName name="衛雑" localSheetId="19">#REF!</definedName>
    <definedName name="衛雑" localSheetId="21">#REF!</definedName>
    <definedName name="衛雑">#REF!</definedName>
    <definedName name="衛試" localSheetId="11">#REF!</definedName>
    <definedName name="衛試" localSheetId="12">#REF!</definedName>
    <definedName name="衛試" localSheetId="19">#REF!</definedName>
    <definedName name="衛試" localSheetId="21">#REF!</definedName>
    <definedName name="衛試">#REF!</definedName>
    <definedName name="衛消" localSheetId="11">#REF!</definedName>
    <definedName name="衛消" localSheetId="12">#REF!</definedName>
    <definedName name="衛消" localSheetId="19">#REF!</definedName>
    <definedName name="衛消" localSheetId="21">#REF!</definedName>
    <definedName name="衛消">#REF!</definedName>
    <definedName name="衛保" localSheetId="11">#REF!</definedName>
    <definedName name="衛保" localSheetId="12">#REF!</definedName>
    <definedName name="衛保" localSheetId="19">#REF!</definedName>
    <definedName name="衛保" localSheetId="21">#REF!</definedName>
    <definedName name="衛保">#REF!</definedName>
    <definedName name="衛桝" localSheetId="11">#REF!</definedName>
    <definedName name="衛桝" localSheetId="12">#REF!</definedName>
    <definedName name="衛桝" localSheetId="19">#REF!</definedName>
    <definedName name="衛桝" localSheetId="21">#REF!</definedName>
    <definedName name="衛桝">#REF!</definedName>
    <definedName name="衛斫" localSheetId="11">#REF!</definedName>
    <definedName name="衛斫" localSheetId="12">#REF!</definedName>
    <definedName name="衛斫" localSheetId="19">#REF!</definedName>
    <definedName name="衛斫" localSheetId="21">#REF!</definedName>
    <definedName name="衛斫">#REF!</definedName>
    <definedName name="画面1" localSheetId="11">[1]ｺﾋﾟｰc!#REF!</definedName>
    <definedName name="画面1" localSheetId="12">[1]ｺﾋﾟｰc!#REF!</definedName>
    <definedName name="画面1" localSheetId="19">[1]ｺﾋﾟｰc!#REF!</definedName>
    <definedName name="画面1" localSheetId="21">[1]ｺﾋﾟｰc!#REF!</definedName>
    <definedName name="画面1">[1]ｺﾋﾟｰc!#REF!</definedName>
    <definedName name="回数1" localSheetId="11">[10]ｺﾋﾟｰc!#REF!</definedName>
    <definedName name="回数1" localSheetId="12">[10]ｺﾋﾟｰc!#REF!</definedName>
    <definedName name="回数1" localSheetId="19">[10]ｺﾋﾟｰc!#REF!</definedName>
    <definedName name="回数1" localSheetId="21">[10]ｺﾋﾟｰc!#REF!</definedName>
    <definedName name="回数1">[10]ｺﾋﾟｰc!#REF!</definedName>
    <definedName name="回数10" localSheetId="11">[10]ｺﾋﾟｰc!#REF!</definedName>
    <definedName name="回数10" localSheetId="12">[10]ｺﾋﾟｰc!#REF!</definedName>
    <definedName name="回数10" localSheetId="19">[10]ｺﾋﾟｰc!#REF!</definedName>
    <definedName name="回数10" localSheetId="21">[10]ｺﾋﾟｰc!#REF!</definedName>
    <definedName name="回数10">[10]ｺﾋﾟｰc!#REF!</definedName>
    <definedName name="回数11" localSheetId="11">[10]ｺﾋﾟｰc!#REF!</definedName>
    <definedName name="回数11" localSheetId="12">[10]ｺﾋﾟｰc!#REF!</definedName>
    <definedName name="回数11" localSheetId="19">[10]ｺﾋﾟｰc!#REF!</definedName>
    <definedName name="回数11" localSheetId="21">[10]ｺﾋﾟｰc!#REF!</definedName>
    <definedName name="回数11">[10]ｺﾋﾟｰc!#REF!</definedName>
    <definedName name="回数2" localSheetId="11">[10]ｺﾋﾟｰc!#REF!</definedName>
    <definedName name="回数2" localSheetId="12">[10]ｺﾋﾟｰc!#REF!</definedName>
    <definedName name="回数2" localSheetId="19">[10]ｺﾋﾟｰc!#REF!</definedName>
    <definedName name="回数2" localSheetId="21">[10]ｺﾋﾟｰc!#REF!</definedName>
    <definedName name="回数2">[10]ｺﾋﾟｰc!#REF!</definedName>
    <definedName name="回数20" localSheetId="11">[10]ｺﾋﾟｰc!#REF!</definedName>
    <definedName name="回数20" localSheetId="12">[10]ｺﾋﾟｰc!#REF!</definedName>
    <definedName name="回数20" localSheetId="19">[10]ｺﾋﾟｰc!#REF!</definedName>
    <definedName name="回数20" localSheetId="21">[10]ｺﾋﾟｰc!#REF!</definedName>
    <definedName name="回数20">[10]ｺﾋﾟｰc!#REF!</definedName>
    <definedName name="回数21" localSheetId="11">[10]ｺﾋﾟｰc!#REF!</definedName>
    <definedName name="回数21" localSheetId="12">[10]ｺﾋﾟｰc!#REF!</definedName>
    <definedName name="回数21" localSheetId="19">[10]ｺﾋﾟｰc!#REF!</definedName>
    <definedName name="回数21" localSheetId="21">[10]ｺﾋﾟｰc!#REF!</definedName>
    <definedName name="回数21">[10]ｺﾋﾟｰc!#REF!</definedName>
    <definedName name="回数3" localSheetId="11">[10]ｺﾋﾟｰc!#REF!</definedName>
    <definedName name="回数3" localSheetId="12">[10]ｺﾋﾟｰc!#REF!</definedName>
    <definedName name="回数3" localSheetId="19">[10]ｺﾋﾟｰc!#REF!</definedName>
    <definedName name="回数3" localSheetId="21">[10]ｺﾋﾟｰc!#REF!</definedName>
    <definedName name="回数3">[10]ｺﾋﾟｰc!#REF!</definedName>
    <definedName name="回数30" localSheetId="11">[10]ｺﾋﾟｰc!#REF!</definedName>
    <definedName name="回数30" localSheetId="12">[10]ｺﾋﾟｰc!#REF!</definedName>
    <definedName name="回数30" localSheetId="19">[10]ｺﾋﾟｰc!#REF!</definedName>
    <definedName name="回数30" localSheetId="21">[10]ｺﾋﾟｰc!#REF!</definedName>
    <definedName name="回数30">[10]ｺﾋﾟｰc!#REF!</definedName>
    <definedName name="回数31" localSheetId="11">[10]ｺﾋﾟｰc!#REF!</definedName>
    <definedName name="回数31" localSheetId="12">[10]ｺﾋﾟｰc!#REF!</definedName>
    <definedName name="回数31" localSheetId="19">[10]ｺﾋﾟｰc!#REF!</definedName>
    <definedName name="回数31" localSheetId="21">[10]ｺﾋﾟｰc!#REF!</definedName>
    <definedName name="回数31">[10]ｺﾋﾟｰc!#REF!</definedName>
    <definedName name="回数4" localSheetId="11">[10]ｺﾋﾟｰc!#REF!</definedName>
    <definedName name="回数4" localSheetId="12">[10]ｺﾋﾟｰc!#REF!</definedName>
    <definedName name="回数4" localSheetId="19">[10]ｺﾋﾟｰc!#REF!</definedName>
    <definedName name="回数4" localSheetId="21">[10]ｺﾋﾟｰc!#REF!</definedName>
    <definedName name="回数4">[10]ｺﾋﾟｰc!#REF!</definedName>
    <definedName name="撹拌機数量">[2]設備電力!$F$39</definedName>
    <definedName name="撹拌機数量_3">[2]設備電力!$F$61</definedName>
    <definedName name="掛率" localSheetId="11">#REF!</definedName>
    <definedName name="掛率" localSheetId="12">#REF!</definedName>
    <definedName name="掛率" localSheetId="14">#REF!</definedName>
    <definedName name="掛率" localSheetId="19">#REF!</definedName>
    <definedName name="掛率" localSheetId="21">#REF!</definedName>
    <definedName name="掛率" localSheetId="24">#REF!</definedName>
    <definedName name="掛率" localSheetId="25">#REF!</definedName>
    <definedName name="掛率" localSheetId="27">#REF!</definedName>
    <definedName name="掛率">#REF!</definedName>
    <definedName name="感度分析">[17]感度分析!$C$9</definedName>
    <definedName name="機械減価償却期間" localSheetId="11">#REF!</definedName>
    <definedName name="機械減価償却期間" localSheetId="12">#REF!</definedName>
    <definedName name="機械減価償却期間" localSheetId="14">#REF!</definedName>
    <definedName name="機械減価償却期間" localSheetId="19">#REF!</definedName>
    <definedName name="機械減価償却期間" localSheetId="21">#REF!</definedName>
    <definedName name="機械減価償却期間">#REF!</definedName>
    <definedName name="機械残存価格率" localSheetId="11">#REF!</definedName>
    <definedName name="機械残存価格率" localSheetId="12">#REF!</definedName>
    <definedName name="機械残存価格率" localSheetId="19">#REF!</definedName>
    <definedName name="機械残存価格率" localSheetId="21">#REF!</definedName>
    <definedName name="機械残存価格率">#REF!</definedName>
    <definedName name="機械設備額" localSheetId="11">#REF!</definedName>
    <definedName name="機械設備額" localSheetId="12">#REF!</definedName>
    <definedName name="機械設備額" localSheetId="19">#REF!</definedName>
    <definedName name="機械設備額" localSheetId="21">#REF!</definedName>
    <definedName name="機械設備額">#REF!</definedName>
    <definedName name="機械設備割合" localSheetId="11">#REF!</definedName>
    <definedName name="機械設備割合" localSheetId="12">#REF!</definedName>
    <definedName name="機械設備割合" localSheetId="19">#REF!</definedName>
    <definedName name="機械設備割合" localSheetId="21">#REF!</definedName>
    <definedName name="機械設備割合">#REF!</definedName>
    <definedName name="機器リスト" localSheetId="11">#REF!</definedName>
    <definedName name="機器リスト" localSheetId="12">#REF!</definedName>
    <definedName name="機器リスト" localSheetId="18">#REF!</definedName>
    <definedName name="機器リスト" localSheetId="19">#REF!</definedName>
    <definedName name="機器リスト" localSheetId="21">#REF!</definedName>
    <definedName name="機器リスト" localSheetId="26">#REF!</definedName>
    <definedName name="機器リスト">#REF!</definedName>
    <definedName name="客先">[2]外形図1!$F$49</definedName>
    <definedName name="吸込fan出力">[2]設備電力!$J$73</definedName>
    <definedName name="吸込fan数量">[2]設備電力!$J$72</definedName>
    <definedName name="吸込みfan">[2]設備電力!$C$71</definedName>
    <definedName name="吸収塔循環pump">[23]寸法!$H$176</definedName>
    <definedName name="吸収塔循環pump常用数量">[23]寸法!$K$354</definedName>
    <definedName name="吸収塔循環pump予備数量">[23]寸法!$N$354</definedName>
    <definedName name="急冷塔循環pump">[23]寸法!$D$176</definedName>
    <definedName name="急冷塔循環pump常用数量">[23]寸法!$K$179</definedName>
    <definedName name="急冷塔循環pump予備数量">[23]寸法!$N$179</definedName>
    <definedName name="供給機数量">[2]設備電力!$F$40</definedName>
    <definedName name="供給機数量_2">[2]設備電力!$F$49</definedName>
    <definedName name="供給機数量_3">[2]設備電力!$F$62</definedName>
    <definedName name="金抜き内訳" localSheetId="11">[10]ｺﾋﾟｰc!#REF!</definedName>
    <definedName name="金抜き内訳" localSheetId="12">[10]ｺﾋﾟｰc!#REF!</definedName>
    <definedName name="金抜き内訳" localSheetId="14">[10]ｺﾋﾟｰc!#REF!</definedName>
    <definedName name="金抜き内訳" localSheetId="19">[10]ｺﾋﾟｰc!#REF!</definedName>
    <definedName name="金抜き内訳" localSheetId="21">[10]ｺﾋﾟｰc!#REF!</definedName>
    <definedName name="金抜き内訳" localSheetId="24">[10]ｺﾋﾟｰc!#REF!</definedName>
    <definedName name="金抜き内訳" localSheetId="25">[10]ｺﾋﾟｰc!#REF!</definedName>
    <definedName name="金抜き内訳" localSheetId="27">[10]ｺﾋﾟｰc!#REF!</definedName>
    <definedName name="金抜き内訳">[10]ｺﾋﾟｰc!#REF!</definedName>
    <definedName name="空C" localSheetId="11">[28]空調内訳!#REF!</definedName>
    <definedName name="空C" localSheetId="12">[28]空調内訳!#REF!</definedName>
    <definedName name="空C" localSheetId="19">[28]空調内訳!#REF!</definedName>
    <definedName name="空C" localSheetId="21">[28]空調内訳!#REF!</definedName>
    <definedName name="空C">[28]空調内訳!#REF!</definedName>
    <definedName name="空D" localSheetId="11">[28]空調内訳!#REF!</definedName>
    <definedName name="空D" localSheetId="12">[28]空調内訳!#REF!</definedName>
    <definedName name="空D" localSheetId="19">[28]空調内訳!#REF!</definedName>
    <definedName name="空D" localSheetId="21">[28]空調内訳!#REF!</definedName>
    <definedName name="空D">[28]空調内訳!#REF!</definedName>
    <definedName name="空L" localSheetId="11">[28]空調内訳!#REF!</definedName>
    <definedName name="空L" localSheetId="12">[28]空調内訳!#REF!</definedName>
    <definedName name="空L" localSheetId="19">[28]空調内訳!#REF!</definedName>
    <definedName name="空L" localSheetId="21">[28]空調内訳!#REF!</definedName>
    <definedName name="空L">[28]空調内訳!#REF!</definedName>
    <definedName name="空O" localSheetId="11">[28]空調内訳!#REF!</definedName>
    <definedName name="空O" localSheetId="12">[28]空調内訳!#REF!</definedName>
    <definedName name="空O" localSheetId="19">[28]空調内訳!#REF!</definedName>
    <definedName name="空O" localSheetId="21">[28]空調内訳!#REF!</definedName>
    <definedName name="空O">[28]空調内訳!#REF!</definedName>
    <definedName name="空P" localSheetId="11">[28]空調内訳!#REF!</definedName>
    <definedName name="空P" localSheetId="12">[28]空調内訳!#REF!</definedName>
    <definedName name="空P" localSheetId="19">[28]空調内訳!#REF!</definedName>
    <definedName name="空P" localSheetId="21">[28]空調内訳!#REF!</definedName>
    <definedName name="空P">[28]空調内訳!#REF!</definedName>
    <definedName name="経費" localSheetId="11">#REF!</definedName>
    <definedName name="経費" localSheetId="12">#REF!</definedName>
    <definedName name="経費" localSheetId="18">#REF!</definedName>
    <definedName name="経費" localSheetId="19">#REF!</definedName>
    <definedName name="経費" localSheetId="21">#REF!</definedName>
    <definedName name="経費" localSheetId="26">#REF!</definedName>
    <definedName name="経費">#REF!</definedName>
    <definedName name="計算" localSheetId="11">[29]入力!#REF!</definedName>
    <definedName name="計算" localSheetId="12">[29]入力!#REF!</definedName>
    <definedName name="計算" localSheetId="18">[29]入力!#REF!</definedName>
    <definedName name="計算" localSheetId="19">[29]入力!#REF!</definedName>
    <definedName name="計算" localSheetId="21">[29]入力!#REF!</definedName>
    <definedName name="計算" localSheetId="26">[29]入力!#REF!</definedName>
    <definedName name="計算">[29]入力!#REF!</definedName>
    <definedName name="計算条件" localSheetId="11">[30]入力!#REF!</definedName>
    <definedName name="計算条件" localSheetId="12">[30]入力!#REF!</definedName>
    <definedName name="計算条件" localSheetId="18">[30]入力!#REF!</definedName>
    <definedName name="計算条件" localSheetId="19">[30]入力!#REF!</definedName>
    <definedName name="計算条件" localSheetId="21">[30]入力!#REF!</definedName>
    <definedName name="計算条件" localSheetId="26">[30]入力!#REF!</definedName>
    <definedName name="計算条件">[30]入力!#REF!</definedName>
    <definedName name="検索範囲" localSheetId="11">#REF!</definedName>
    <definedName name="検索範囲" localSheetId="12">#REF!</definedName>
    <definedName name="検索範囲" localSheetId="14">#REF!</definedName>
    <definedName name="検索範囲" localSheetId="19">#REF!</definedName>
    <definedName name="検索範囲" localSheetId="21">#REF!</definedName>
    <definedName name="検索範囲">#REF!</definedName>
    <definedName name="見積表紙" localSheetId="14" hidden="1">[9]総括表!#REF!</definedName>
    <definedName name="見積表紙" localSheetId="18" hidden="1">[9]総括表!#REF!</definedName>
    <definedName name="見積表紙" localSheetId="19" hidden="1">[9]総括表!#REF!</definedName>
    <definedName name="見積表紙" localSheetId="21" hidden="1">[9]総括表!#REF!</definedName>
    <definedName name="見積表紙" localSheetId="26" hidden="1">[9]総括表!#REF!</definedName>
    <definedName name="見積表紙" hidden="1">[9]総括表!#REF!</definedName>
    <definedName name="原価別総括表" localSheetId="18" hidden="1">[31]工事予算総括表!#REF!</definedName>
    <definedName name="原価別総括表" localSheetId="19" hidden="1">[31]工事予算総括表!#REF!</definedName>
    <definedName name="原価別総括表" localSheetId="21" hidden="1">[31]工事予算総括表!#REF!</definedName>
    <definedName name="原価別総括表" localSheetId="26" hidden="1">[31]工事予算総括表!#REF!</definedName>
    <definedName name="原価別総括表" hidden="1">[31]工事予算総括表!#REF!</definedName>
    <definedName name="現場管理費率" localSheetId="11">#REF!</definedName>
    <definedName name="現場管理費率" localSheetId="12">#REF!</definedName>
    <definedName name="現場管理費率" localSheetId="14">#REF!</definedName>
    <definedName name="現場管理費率" localSheetId="19">#REF!</definedName>
    <definedName name="現場管理費率" localSheetId="21">#REF!</definedName>
    <definedName name="現場管理費率">#REF!</definedName>
    <definedName name="固定資産税率" localSheetId="11">#REF!</definedName>
    <definedName name="固定資産税率" localSheetId="12">#REF!</definedName>
    <definedName name="固定資産税率" localSheetId="19">#REF!</definedName>
    <definedName name="固定資産税率" localSheetId="21">#REF!</definedName>
    <definedName name="固定資産税率">#REF!</definedName>
    <definedName name="固定資産評価率" localSheetId="11">#REF!</definedName>
    <definedName name="固定資産評価率" localSheetId="12">#REF!</definedName>
    <definedName name="固定資産評価率" localSheetId="19">#REF!</definedName>
    <definedName name="固定資産評価率" localSheetId="21">#REF!</definedName>
    <definedName name="固定資産評価率">#REF!</definedName>
    <definedName name="固定費算出" localSheetId="11">#REF!</definedName>
    <definedName name="固定費算出" localSheetId="12">#REF!</definedName>
    <definedName name="固定費算出" localSheetId="19">#REF!</definedName>
    <definedName name="固定費算出" localSheetId="21">#REF!</definedName>
    <definedName name="固定費算出">#REF!</definedName>
    <definedName name="交付税措置_PFI">[17]詳細条件!$B$300</definedName>
    <definedName name="交付税措置_PSC">[17]詳細条件!$B$428</definedName>
    <definedName name="公租公課等">[24]前提条件入力用!$E$112</definedName>
    <definedName name="査定" localSheetId="11">#REF!</definedName>
    <definedName name="査定" localSheetId="12">#REF!</definedName>
    <definedName name="査定" localSheetId="18">#REF!</definedName>
    <definedName name="査定" localSheetId="19">#REF!</definedName>
    <definedName name="査定" localSheetId="21">#REF!</definedName>
    <definedName name="査定" localSheetId="26">#REF!</definedName>
    <definedName name="査定">#REF!</definedName>
    <definedName name="債務保証費率" localSheetId="11">#REF!</definedName>
    <definedName name="債務保証費率" localSheetId="12">#REF!</definedName>
    <definedName name="債務保証費率" localSheetId="19">#REF!</definedName>
    <definedName name="債務保証費率" localSheetId="21">#REF!</definedName>
    <definedName name="債務保証費率">#REF!</definedName>
    <definedName name="最終頁" localSheetId="11">[10]ｺﾋﾟｰc!#REF!</definedName>
    <definedName name="最終頁" localSheetId="12">[10]ｺﾋﾟｰc!#REF!</definedName>
    <definedName name="最終頁" localSheetId="19">[10]ｺﾋﾟｰc!#REF!</definedName>
    <definedName name="最終頁" localSheetId="21">[10]ｺﾋﾟｰc!#REF!</definedName>
    <definedName name="最終頁">[10]ｺﾋﾟｰc!#REF!</definedName>
    <definedName name="最終頁の数字" localSheetId="11">[10]ｺﾋﾟｰc!#REF!</definedName>
    <definedName name="最終頁の数字" localSheetId="12">[10]ｺﾋﾟｰc!#REF!</definedName>
    <definedName name="最終頁の数字" localSheetId="19">[10]ｺﾋﾟｰc!#REF!</definedName>
    <definedName name="最終頁の数字" localSheetId="21">[10]ｺﾋﾟｰc!#REF!</definedName>
    <definedName name="最終頁の数字">[10]ｺﾋﾟｰc!#REF!</definedName>
    <definedName name="最終頁算出" localSheetId="11">[10]ｺﾋﾟｰc!#REF!</definedName>
    <definedName name="最終頁算出" localSheetId="12">[10]ｺﾋﾟｰc!#REF!</definedName>
    <definedName name="最終頁算出" localSheetId="19">[10]ｺﾋﾟｰc!#REF!</definedName>
    <definedName name="最終頁算出" localSheetId="21">[10]ｺﾋﾟｰc!#REF!</definedName>
    <definedName name="最終頁算出">[10]ｺﾋﾟｰc!#REF!</definedName>
    <definedName name="最終頁表示" localSheetId="11">[10]ｺﾋﾟｰc!#REF!</definedName>
    <definedName name="最終頁表示" localSheetId="12">[10]ｺﾋﾟｰc!#REF!</definedName>
    <definedName name="最終頁表示" localSheetId="19">[10]ｺﾋﾟｰc!#REF!</definedName>
    <definedName name="最終頁表示" localSheetId="21">[10]ｺﾋﾟｰc!#REF!</definedName>
    <definedName name="最終頁表示">[10]ｺﾋﾟｰc!#REF!</definedName>
    <definedName name="最大発電能力" localSheetId="11">#REF!</definedName>
    <definedName name="最大発電能力" localSheetId="12">#REF!</definedName>
    <definedName name="最大発電能力" localSheetId="14">#REF!</definedName>
    <definedName name="最大発電能力" localSheetId="19">#REF!</definedName>
    <definedName name="最大発電能力" localSheetId="21">#REF!</definedName>
    <definedName name="最大発電能力">#REF!</definedName>
    <definedName name="最低現預金" localSheetId="11">#REF!</definedName>
    <definedName name="最低現預金" localSheetId="12">#REF!</definedName>
    <definedName name="最低現預金" localSheetId="19">#REF!</definedName>
    <definedName name="最低現預金" localSheetId="21">#REF!</definedName>
    <definedName name="最低現預金">#REF!</definedName>
    <definedName name="作成日" localSheetId="11">#REF!</definedName>
    <definedName name="作成日" localSheetId="12">#REF!</definedName>
    <definedName name="作成日" localSheetId="19">#REF!</definedName>
    <definedName name="作成日" localSheetId="21">#REF!</definedName>
    <definedName name="作成日">#REF!</definedName>
    <definedName name="産廃単価" localSheetId="11">#REF!</definedName>
    <definedName name="産廃単価" localSheetId="12">#REF!</definedName>
    <definedName name="産廃単価" localSheetId="19">#REF!</definedName>
    <definedName name="産廃単価" localSheetId="21">#REF!</definedName>
    <definedName name="産廃単価">#REF!</definedName>
    <definedName name="残り記号_\M" localSheetId="11">[10]ｺﾋﾟｰc!#REF!</definedName>
    <definedName name="残り記号_\M" localSheetId="12">[10]ｺﾋﾟｰc!#REF!</definedName>
    <definedName name="残り記号_\M" localSheetId="19">[10]ｺﾋﾟｰc!#REF!</definedName>
    <definedName name="残り記号_\M" localSheetId="21">[10]ｺﾋﾟｰc!#REF!</definedName>
    <definedName name="残り記号_\M">[10]ｺﾋﾟｰc!#REF!</definedName>
    <definedName name="仕様書" localSheetId="11">#REF!</definedName>
    <definedName name="仕様書" localSheetId="12">#REF!</definedName>
    <definedName name="仕様書" localSheetId="14">#REF!</definedName>
    <definedName name="仕様書" localSheetId="19">#REF!</definedName>
    <definedName name="仕様書" localSheetId="21">#REF!</definedName>
    <definedName name="仕様書">#REF!</definedName>
    <definedName name="指定頁検索" localSheetId="11">[10]ｺﾋﾟｰc!#REF!</definedName>
    <definedName name="指定頁検索" localSheetId="12">[10]ｺﾋﾟｰc!#REF!</definedName>
    <definedName name="指定頁検索" localSheetId="14">[10]ｺﾋﾟｰc!#REF!</definedName>
    <definedName name="指定頁検索" localSheetId="19">[10]ｺﾋﾟｰc!#REF!</definedName>
    <definedName name="指定頁検索" localSheetId="21">[10]ｺﾋﾟｰc!#REF!</definedName>
    <definedName name="指定頁検索">[10]ｺﾋﾟｰc!#REF!</definedName>
    <definedName name="施設規模" localSheetId="11">#REF!</definedName>
    <definedName name="施設規模" localSheetId="12">#REF!</definedName>
    <definedName name="施設規模" localSheetId="14">#REF!</definedName>
    <definedName name="施設規模" localSheetId="19">#REF!</definedName>
    <definedName name="施設規模" localSheetId="21">#REF!</definedName>
    <definedName name="施設規模">#REF!</definedName>
    <definedName name="施設分類" localSheetId="11">#REF!</definedName>
    <definedName name="施設分類" localSheetId="12">#REF!</definedName>
    <definedName name="施設分類" localSheetId="18">#REF!</definedName>
    <definedName name="施設分類" localSheetId="19">#REF!</definedName>
    <definedName name="施設分類" localSheetId="21">#REF!</definedName>
    <definedName name="施設分類" localSheetId="26">#REF!</definedName>
    <definedName name="施設分類">#REF!</definedName>
    <definedName name="資産">[17]詳細条件!$B$76</definedName>
    <definedName name="資本">[17]詳細条件!$B$258</definedName>
    <definedName name="資本金" localSheetId="11">#REF!</definedName>
    <definedName name="資本金" localSheetId="12">#REF!</definedName>
    <definedName name="資本金" localSheetId="14">#REF!</definedName>
    <definedName name="資本金" localSheetId="19">#REF!</definedName>
    <definedName name="資本金" localSheetId="21">#REF!</definedName>
    <definedName name="資本金">#REF!</definedName>
    <definedName name="実際リターン" localSheetId="11">#REF!</definedName>
    <definedName name="実際リターン" localSheetId="12">#REF!</definedName>
    <definedName name="実際リターン" localSheetId="19">#REF!</definedName>
    <definedName name="実際リターン" localSheetId="21">#REF!</definedName>
    <definedName name="実際リターン">#REF!</definedName>
    <definedName name="実績" localSheetId="11">#REF!</definedName>
    <definedName name="実績" localSheetId="12">#REF!</definedName>
    <definedName name="実績" localSheetId="19">#REF!</definedName>
    <definedName name="実績" localSheetId="21">#REF!</definedName>
    <definedName name="実績">#REF!</definedName>
    <definedName name="実績表" localSheetId="11">#REF!</definedName>
    <definedName name="実績表" localSheetId="12">#REF!</definedName>
    <definedName name="実績表" localSheetId="19">#REF!</definedName>
    <definedName name="実績表" localSheetId="21">#REF!</definedName>
    <definedName name="実績表">#REF!</definedName>
    <definedName name="受入開始年" localSheetId="11">#REF!</definedName>
    <definedName name="受入開始年" localSheetId="12">#REF!</definedName>
    <definedName name="受入開始年" localSheetId="19">#REF!</definedName>
    <definedName name="受入開始年" localSheetId="21">#REF!</definedName>
    <definedName name="受入開始年">#REF!</definedName>
    <definedName name="受入量" localSheetId="11">#REF!</definedName>
    <definedName name="受入量" localSheetId="12">#REF!</definedName>
    <definedName name="受入量" localSheetId="19">#REF!</definedName>
    <definedName name="受入量" localSheetId="21">#REF!</definedName>
    <definedName name="受入量">#REF!</definedName>
    <definedName name="終了" localSheetId="11">[10]ｺﾋﾟｰc!#REF!</definedName>
    <definedName name="終了" localSheetId="12">[10]ｺﾋﾟｰc!#REF!</definedName>
    <definedName name="終了" localSheetId="19">[10]ｺﾋﾟｰc!#REF!</definedName>
    <definedName name="終了" localSheetId="21">[10]ｺﾋﾟｰc!#REF!</definedName>
    <definedName name="終了">[10]ｺﾋﾟｰc!#REF!</definedName>
    <definedName name="集計" localSheetId="11">[32]家庭!#REF!</definedName>
    <definedName name="集計" localSheetId="12">[32]家庭!#REF!</definedName>
    <definedName name="集計" localSheetId="18">[32]家庭!#REF!</definedName>
    <definedName name="集計" localSheetId="19">[32]家庭!#REF!</definedName>
    <definedName name="集計" localSheetId="21">[32]家庭!#REF!</definedName>
    <definedName name="集計" localSheetId="26">[32]家庭!#REF!</definedName>
    <definedName name="集計">[32]家庭!#REF!</definedName>
    <definedName name="従業員数" localSheetId="11">#REF!</definedName>
    <definedName name="従業員数" localSheetId="12">#REF!</definedName>
    <definedName name="従業員数" localSheetId="14">#REF!</definedName>
    <definedName name="従業員数" localSheetId="19">#REF!</definedName>
    <definedName name="従業員数" localSheetId="21">#REF!</definedName>
    <definedName name="従業員数">#REF!</definedName>
    <definedName name="重複" localSheetId="14" hidden="1">[33]総括表!#REF!</definedName>
    <definedName name="重複" localSheetId="18" hidden="1">[33]総括表!#REF!</definedName>
    <definedName name="重複" localSheetId="19" hidden="1">[33]総括表!#REF!</definedName>
    <definedName name="重複" localSheetId="21" hidden="1">[33]総括表!#REF!</definedName>
    <definedName name="重複" localSheetId="26" hidden="1">[33]総括表!#REF!</definedName>
    <definedName name="重複" hidden="1">[33]総括表!#REF!</definedName>
    <definedName name="重要度区分">[34]重要度区分!$A$3:$D$6</definedName>
    <definedName name="処理1" localSheetId="11">[10]ｺﾋﾟｰc!#REF!</definedName>
    <definedName name="処理1" localSheetId="12">[10]ｺﾋﾟｰc!#REF!</definedName>
    <definedName name="処理1" localSheetId="14">[10]ｺﾋﾟｰc!#REF!</definedName>
    <definedName name="処理1" localSheetId="19">[10]ｺﾋﾟｰc!#REF!</definedName>
    <definedName name="処理1" localSheetId="21">[10]ｺﾋﾟｰc!#REF!</definedName>
    <definedName name="処理1" localSheetId="24">[10]ｺﾋﾟｰc!#REF!</definedName>
    <definedName name="処理1" localSheetId="25">[10]ｺﾋﾟｰc!#REF!</definedName>
    <definedName name="処理1" localSheetId="27">[10]ｺﾋﾟｰc!#REF!</definedName>
    <definedName name="処理1">[10]ｺﾋﾟｰc!#REF!</definedName>
    <definedName name="処理10" localSheetId="11">[10]ｺﾋﾟｰc!#REF!</definedName>
    <definedName name="処理10" localSheetId="12">[10]ｺﾋﾟｰc!#REF!</definedName>
    <definedName name="処理10" localSheetId="19">[10]ｺﾋﾟｰc!#REF!</definedName>
    <definedName name="処理10" localSheetId="21">[10]ｺﾋﾟｰc!#REF!</definedName>
    <definedName name="処理10">[10]ｺﾋﾟｰc!#REF!</definedName>
    <definedName name="処理2" localSheetId="11">[10]ｺﾋﾟｰc!#REF!</definedName>
    <definedName name="処理2" localSheetId="12">[10]ｺﾋﾟｰc!#REF!</definedName>
    <definedName name="処理2" localSheetId="19">[10]ｺﾋﾟｰc!#REF!</definedName>
    <definedName name="処理2" localSheetId="21">[10]ｺﾋﾟｰc!#REF!</definedName>
    <definedName name="処理2">[10]ｺﾋﾟｰc!#REF!</definedName>
    <definedName name="処理20" localSheetId="11">[10]ｺﾋﾟｰc!#REF!</definedName>
    <definedName name="処理20" localSheetId="12">[10]ｺﾋﾟｰc!#REF!</definedName>
    <definedName name="処理20" localSheetId="19">[10]ｺﾋﾟｰc!#REF!</definedName>
    <definedName name="処理20" localSheetId="21">[10]ｺﾋﾟｰc!#REF!</definedName>
    <definedName name="処理20">[10]ｺﾋﾟｰc!#REF!</definedName>
    <definedName name="処理3" localSheetId="11">[10]ｺﾋﾟｰc!#REF!</definedName>
    <definedName name="処理3" localSheetId="12">[10]ｺﾋﾟｰc!#REF!</definedName>
    <definedName name="処理3" localSheetId="19">[10]ｺﾋﾟｰc!#REF!</definedName>
    <definedName name="処理3" localSheetId="21">[10]ｺﾋﾟｰc!#REF!</definedName>
    <definedName name="処理3">[10]ｺﾋﾟｰc!#REF!</definedName>
    <definedName name="処理30" localSheetId="11">[10]ｺﾋﾟｰc!#REF!</definedName>
    <definedName name="処理30" localSheetId="12">[10]ｺﾋﾟｰc!#REF!</definedName>
    <definedName name="処理30" localSheetId="19">[10]ｺﾋﾟｰc!#REF!</definedName>
    <definedName name="処理30" localSheetId="21">[10]ｺﾋﾟｰc!#REF!</definedName>
    <definedName name="処理30">[10]ｺﾋﾟｰc!#REF!</definedName>
    <definedName name="処理4" localSheetId="11">[10]ｺﾋﾟｰc!#REF!</definedName>
    <definedName name="処理4" localSheetId="12">[10]ｺﾋﾟｰc!#REF!</definedName>
    <definedName name="処理4" localSheetId="19">[10]ｺﾋﾟｰc!#REF!</definedName>
    <definedName name="処理4" localSheetId="21">[10]ｺﾋﾟｰc!#REF!</definedName>
    <definedName name="処理4">[10]ｺﾋﾟｰc!#REF!</definedName>
    <definedName name="処理40" localSheetId="11">[10]ｺﾋﾟｰc!#REF!</definedName>
    <definedName name="処理40" localSheetId="12">[10]ｺﾋﾟｰc!#REF!</definedName>
    <definedName name="処理40" localSheetId="19">[10]ｺﾋﾟｰc!#REF!</definedName>
    <definedName name="処理40" localSheetId="21">[10]ｺﾋﾟｰc!#REF!</definedName>
    <definedName name="処理40">[10]ｺﾋﾟｰc!#REF!</definedName>
    <definedName name="処理41" localSheetId="11">[10]ｺﾋﾟｰc!#REF!</definedName>
    <definedName name="処理41" localSheetId="12">[10]ｺﾋﾟｰc!#REF!</definedName>
    <definedName name="処理41" localSheetId="19">[10]ｺﾋﾟｰc!#REF!</definedName>
    <definedName name="処理41" localSheetId="21">[10]ｺﾋﾟｰc!#REF!</definedName>
    <definedName name="処理41">[10]ｺﾋﾟｰc!#REF!</definedName>
    <definedName name="処理42">#N/A</definedName>
    <definedName name="処理50" localSheetId="11">[10]ｺﾋﾟｰc!#REF!</definedName>
    <definedName name="処理50" localSheetId="12">[10]ｺﾋﾟｰc!#REF!</definedName>
    <definedName name="処理50" localSheetId="19">[10]ｺﾋﾟｰc!#REF!</definedName>
    <definedName name="処理50" localSheetId="21">[10]ｺﾋﾟｰc!#REF!</definedName>
    <definedName name="処理50">[10]ｺﾋﾟｰc!#REF!</definedName>
    <definedName name="処理51" localSheetId="11">[10]ｺﾋﾟｰc!#REF!</definedName>
    <definedName name="処理51" localSheetId="12">[10]ｺﾋﾟｰc!#REF!</definedName>
    <definedName name="処理51" localSheetId="19">[10]ｺﾋﾟｰc!#REF!</definedName>
    <definedName name="処理51" localSheetId="21">[10]ｺﾋﾟｰc!#REF!</definedName>
    <definedName name="処理51">[10]ｺﾋﾟｰc!#REF!</definedName>
    <definedName name="処理A" localSheetId="11">[10]ｺﾋﾟｰc!#REF!</definedName>
    <definedName name="処理A" localSheetId="12">[10]ｺﾋﾟｰc!#REF!</definedName>
    <definedName name="処理A" localSheetId="19">[10]ｺﾋﾟｰc!#REF!</definedName>
    <definedName name="処理A" localSheetId="21">[10]ｺﾋﾟｰc!#REF!</definedName>
    <definedName name="処理A">[10]ｺﾋﾟｰc!#REF!</definedName>
    <definedName name="処理フロー2" localSheetId="11">#REF!</definedName>
    <definedName name="処理フロー2" localSheetId="12">#REF!</definedName>
    <definedName name="処理フロー2" localSheetId="14">#REF!</definedName>
    <definedName name="処理フロー2" localSheetId="19">#REF!</definedName>
    <definedName name="処理フロー2" localSheetId="21">#REF!</definedName>
    <definedName name="処理フロー2">#REF!</definedName>
    <definedName name="処理能力" localSheetId="11">#REF!</definedName>
    <definedName name="処理能力" localSheetId="12">#REF!</definedName>
    <definedName name="処理能力" localSheetId="19">#REF!</definedName>
    <definedName name="処理能力" localSheetId="21">#REF!</definedName>
    <definedName name="処理能力">#REF!</definedName>
    <definedName name="処理費感度分析">'[17]感度分析(処理委託費)'!$C$8</definedName>
    <definedName name="初回元本額" localSheetId="11">[24]割賦代金計算!#REF!</definedName>
    <definedName name="初回元本額" localSheetId="12">[24]割賦代金計算!#REF!</definedName>
    <definedName name="初回元本額" localSheetId="14">[24]割賦代金計算!#REF!</definedName>
    <definedName name="初回元本額" localSheetId="19">[24]割賦代金計算!#REF!</definedName>
    <definedName name="初回元本額" localSheetId="21">[24]割賦代金計算!#REF!</definedName>
    <definedName name="初回元本額" localSheetId="24">[24]割賦代金計算!#REF!</definedName>
    <definedName name="初回元本額" localSheetId="25">[24]割賦代金計算!#REF!</definedName>
    <definedName name="初回元本額" localSheetId="27">[24]割賦代金計算!#REF!</definedName>
    <definedName name="初回元本額">[24]割賦代金計算!#REF!</definedName>
    <definedName name="初回元利額" localSheetId="11">[24]割賦代金計算!#REF!</definedName>
    <definedName name="初回元利額" localSheetId="12">[24]割賦代金計算!#REF!</definedName>
    <definedName name="初回元利額" localSheetId="19">[24]割賦代金計算!#REF!</definedName>
    <definedName name="初回元利額" localSheetId="21">[24]割賦代金計算!#REF!</definedName>
    <definedName name="初回元利額">[24]割賦代金計算!#REF!</definedName>
    <definedName name="初期F計算額">[35]前提条件入力用!$F$212</definedName>
    <definedName name="初期F手入力額">[35]前提条件入力用!$E$212</definedName>
    <definedName name="初期投資計算額">[24]前提条件入力用!$E$90</definedName>
    <definedName name="初期投資支出計算額">[24]前提条件入力用!$I$90:$L$90</definedName>
    <definedName name="初期投資支出手入力">[24]前提条件入力用!$I$92:$L$92</definedName>
    <definedName name="初期投資手入力">[24]前提条件入力用!$E$92</definedName>
    <definedName name="初年度最低現預金" localSheetId="11">#REF!</definedName>
    <definedName name="初年度最低現預金" localSheetId="12">#REF!</definedName>
    <definedName name="初年度最低現預金" localSheetId="14">#REF!</definedName>
    <definedName name="初年度最低現預金" localSheetId="19">#REF!</definedName>
    <definedName name="初年度最低現預金" localSheetId="21">#REF!</definedName>
    <definedName name="初年度最低現預金">#REF!</definedName>
    <definedName name="諸経費" localSheetId="11">#REF!</definedName>
    <definedName name="諸経費" localSheetId="12">#REF!</definedName>
    <definedName name="諸経費" localSheetId="19">#REF!</definedName>
    <definedName name="諸経費" localSheetId="21">#REF!</definedName>
    <definedName name="諸経費">#REF!</definedName>
    <definedName name="助剤1">[2]寸法計画と薬剤使用量!$C$140</definedName>
    <definedName name="助剤BA数量">[2]設備電力!$J$43</definedName>
    <definedName name="除湿機">[2]設備電力!$C$23</definedName>
    <definedName name="除湿機出力">[2]設備電力!$J$26</definedName>
    <definedName name="小数点" localSheetId="11">#REF!</definedName>
    <definedName name="小数点" localSheetId="12">#REF!</definedName>
    <definedName name="小数点" localSheetId="14">#REF!</definedName>
    <definedName name="小数点" localSheetId="19">#REF!</definedName>
    <definedName name="小数点" localSheetId="21">#REF!</definedName>
    <definedName name="小数点" localSheetId="24">#REF!</definedName>
    <definedName name="小数点" localSheetId="25">#REF!</definedName>
    <definedName name="小数点" localSheetId="27">#REF!</definedName>
    <definedName name="小数点">#REF!</definedName>
    <definedName name="消石灰BA数量">[2]設備電力!$J$4</definedName>
    <definedName name="焼却灰処理単価" localSheetId="11">#REF!</definedName>
    <definedName name="焼却灰処理単価" localSheetId="12">#REF!</definedName>
    <definedName name="焼却灰処理単価" localSheetId="14">#REF!</definedName>
    <definedName name="焼却灰処理単価" localSheetId="19">#REF!</definedName>
    <definedName name="焼却灰処理単価" localSheetId="21">#REF!</definedName>
    <definedName name="焼却灰処理単価" localSheetId="24">#REF!</definedName>
    <definedName name="焼却灰処理単価" localSheetId="25">#REF!</definedName>
    <definedName name="焼却灰処理単価" localSheetId="27">#REF!</definedName>
    <definedName name="焼却灰処理単価">#REF!</definedName>
    <definedName name="焼却灰処理量" localSheetId="11">#REF!</definedName>
    <definedName name="焼却灰処理量" localSheetId="12">#REF!</definedName>
    <definedName name="焼却灰処理量" localSheetId="19">#REF!</definedName>
    <definedName name="焼却灰処理量" localSheetId="21">#REF!</definedName>
    <definedName name="焼却灰処理量">#REF!</definedName>
    <definedName name="焼却能力" localSheetId="11">#REF!</definedName>
    <definedName name="焼却能力" localSheetId="12">#REF!</definedName>
    <definedName name="焼却能力" localSheetId="19">#REF!</definedName>
    <definedName name="焼却能力" localSheetId="21">#REF!</definedName>
    <definedName name="焼却能力">#REF!</definedName>
    <definedName name="上野" localSheetId="18" hidden="1">#REF!</definedName>
    <definedName name="上野" localSheetId="19" hidden="1">#REF!</definedName>
    <definedName name="上野" localSheetId="21" hidden="1">#REF!</definedName>
    <definedName name="上野" localSheetId="26" hidden="1">#REF!</definedName>
    <definedName name="上野" hidden="1">#REF!</definedName>
    <definedName name="蒸気自家消費量" localSheetId="11">#REF!</definedName>
    <definedName name="蒸気自家消費量" localSheetId="12">#REF!</definedName>
    <definedName name="蒸気自家消費量" localSheetId="19">#REF!</definedName>
    <definedName name="蒸気自家消費量" localSheetId="21">#REF!</definedName>
    <definedName name="蒸気自家消費量">#REF!</definedName>
    <definedName name="蒸気単価" localSheetId="11">#REF!</definedName>
    <definedName name="蒸気単価" localSheetId="12">#REF!</definedName>
    <definedName name="蒸気単価" localSheetId="19">#REF!</definedName>
    <definedName name="蒸気単価" localSheetId="21">#REF!</definedName>
    <definedName name="蒸気単価">#REF!</definedName>
    <definedName name="蒸気発生量" localSheetId="11">#REF!</definedName>
    <definedName name="蒸気発生量" localSheetId="12">#REF!</definedName>
    <definedName name="蒸気発生量" localSheetId="19">#REF!</definedName>
    <definedName name="蒸気発生量" localSheetId="21">#REF!</definedName>
    <definedName name="蒸気発生量">#REF!</definedName>
    <definedName name="蒸気販売量" localSheetId="11">#REF!</definedName>
    <definedName name="蒸気販売量" localSheetId="12">#REF!</definedName>
    <definedName name="蒸気販売量" localSheetId="19">#REF!</definedName>
    <definedName name="蒸気販売量" localSheetId="21">#REF!</definedName>
    <definedName name="蒸気販売量">#REF!</definedName>
    <definedName name="新日鉄" localSheetId="11">#REF!</definedName>
    <definedName name="新日鉄" localSheetId="12">#REF!</definedName>
    <definedName name="新日鉄" localSheetId="19">#REF!</definedName>
    <definedName name="新日鉄" localSheetId="21">#REF!</definedName>
    <definedName name="新日鉄">#REF!</definedName>
    <definedName name="人件費単価" localSheetId="11">#REF!</definedName>
    <definedName name="人件費単価" localSheetId="12">#REF!</definedName>
    <definedName name="人件費単価" localSheetId="19">#REF!</definedName>
    <definedName name="人件費単価" localSheetId="21">#REF!</definedName>
    <definedName name="人件費単価">#REF!</definedName>
    <definedName name="人口の実績と予測" localSheetId="11">#REF!</definedName>
    <definedName name="人口の実績と予測" localSheetId="12">#REF!</definedName>
    <definedName name="人口の実績と予測" localSheetId="19">#REF!</definedName>
    <definedName name="人口の実績と予測" localSheetId="21">#REF!</definedName>
    <definedName name="人口の実績と予測">#REF!</definedName>
    <definedName name="図版" localSheetId="11">#REF!</definedName>
    <definedName name="図版" localSheetId="12">#REF!</definedName>
    <definedName name="図版" localSheetId="18">#REF!</definedName>
    <definedName name="図版" localSheetId="19">#REF!</definedName>
    <definedName name="図版" localSheetId="21">#REF!</definedName>
    <definedName name="図版" localSheetId="26">#REF!</definedName>
    <definedName name="図版">#REF!</definedName>
    <definedName name="数字入力" localSheetId="11">[10]ｺﾋﾟｰc!#REF!</definedName>
    <definedName name="数字入力" localSheetId="12">[10]ｺﾋﾟｰc!#REF!</definedName>
    <definedName name="数字入力" localSheetId="19">[10]ｺﾋﾟｰc!#REF!</definedName>
    <definedName name="数字入力" localSheetId="21">[10]ｺﾋﾟｰc!#REF!</definedName>
    <definedName name="数字入力">[10]ｺﾋﾟｰc!#REF!</definedName>
    <definedName name="世帯数" localSheetId="11">#REF!</definedName>
    <definedName name="世帯数" localSheetId="12">#REF!</definedName>
    <definedName name="世帯数" localSheetId="18">#REF!</definedName>
    <definedName name="世帯数" localSheetId="19">#REF!</definedName>
    <definedName name="世帯数" localSheetId="21">#REF!</definedName>
    <definedName name="世帯数" localSheetId="26">#REF!</definedName>
    <definedName name="世帯数">#REF!</definedName>
    <definedName name="制度融資割合" localSheetId="11">#REF!</definedName>
    <definedName name="制度融資割合" localSheetId="12">#REF!</definedName>
    <definedName name="制度融資割合" localSheetId="19">#REF!</definedName>
    <definedName name="制度融資割合" localSheetId="21">#REF!</definedName>
    <definedName name="制度融資割合">#REF!</definedName>
    <definedName name="制度融資金額" localSheetId="11">#REF!</definedName>
    <definedName name="制度融資金額" localSheetId="12">#REF!</definedName>
    <definedName name="制度融資金額" localSheetId="19">#REF!</definedName>
    <definedName name="制度融資金額" localSheetId="21">#REF!</definedName>
    <definedName name="制度融資金額">#REF!</definedName>
    <definedName name="制度融資金利" localSheetId="11">#REF!</definedName>
    <definedName name="制度融資金利" localSheetId="12">#REF!</definedName>
    <definedName name="制度融資金利" localSheetId="19">#REF!</definedName>
    <definedName name="制度融資金利" localSheetId="21">#REF!</definedName>
    <definedName name="制度融資金利">#REF!</definedName>
    <definedName name="制度融資返済期間" localSheetId="11">#REF!</definedName>
    <definedName name="制度融資返済期間" localSheetId="12">#REF!</definedName>
    <definedName name="制度融資返済期間" localSheetId="19">#REF!</definedName>
    <definedName name="制度融資返済期間" localSheetId="21">#REF!</definedName>
    <definedName name="制度融資返済期間">#REF!</definedName>
    <definedName name="西葛西３丁目マンション管理業務仕様書" localSheetId="11">#REF!</definedName>
    <definedName name="西葛西３丁目マンション管理業務仕様書" localSheetId="12">#REF!</definedName>
    <definedName name="西葛西３丁目マンション管理業務仕様書" localSheetId="19">#REF!</definedName>
    <definedName name="西葛西３丁目マンション管理業務仕様書" localSheetId="21">#REF!</definedName>
    <definedName name="西葛西３丁目マンション管理業務仕様書">#REF!</definedName>
    <definedName name="設定項目1">#N/A</definedName>
    <definedName name="先頭頁" localSheetId="11">[10]ｺﾋﾟｰc!#REF!</definedName>
    <definedName name="先頭頁" localSheetId="12">[10]ｺﾋﾟｰc!#REF!</definedName>
    <definedName name="先頭頁" localSheetId="19">[10]ｺﾋﾟｰc!#REF!</definedName>
    <definedName name="先頭頁" localSheetId="21">[10]ｺﾋﾟｰc!#REF!</definedName>
    <definedName name="先頭頁">[10]ｺﾋﾟｰc!#REF!</definedName>
    <definedName name="想定OM" localSheetId="11">#REF!</definedName>
    <definedName name="想定OM" localSheetId="12">#REF!</definedName>
    <definedName name="想定OM" localSheetId="14">#REF!</definedName>
    <definedName name="想定OM" localSheetId="19">#REF!</definedName>
    <definedName name="想定OM" localSheetId="21">#REF!</definedName>
    <definedName name="想定OM">#REF!</definedName>
    <definedName name="想定リターン" localSheetId="11">#REF!</definedName>
    <definedName name="想定リターン" localSheetId="12">#REF!</definedName>
    <definedName name="想定リターン" localSheetId="19">#REF!</definedName>
    <definedName name="想定リターン" localSheetId="21">#REF!</definedName>
    <definedName name="想定リターン">#REF!</definedName>
    <definedName name="想定最低現預金" localSheetId="11">#REF!</definedName>
    <definedName name="想定最低現預金" localSheetId="12">#REF!</definedName>
    <definedName name="想定最低現預金" localSheetId="19">#REF!</definedName>
    <definedName name="想定最低現預金" localSheetId="21">#REF!</definedName>
    <definedName name="想定最低現預金">#REF!</definedName>
    <definedName name="想定初年度最低現預金" localSheetId="11">#REF!</definedName>
    <definedName name="想定初年度最低現預金" localSheetId="12">#REF!</definedName>
    <definedName name="想定初年度最低現預金" localSheetId="19">#REF!</definedName>
    <definedName name="想定初年度最低現預金" localSheetId="21">#REF!</definedName>
    <definedName name="想定初年度最低現預金">#REF!</definedName>
    <definedName name="総事業費" localSheetId="11">#REF!</definedName>
    <definedName name="総事業費" localSheetId="12">#REF!</definedName>
    <definedName name="総事業費" localSheetId="19">#REF!</definedName>
    <definedName name="総事業費" localSheetId="21">#REF!</definedName>
    <definedName name="総事業費">#REF!</definedName>
    <definedName name="損益計算書">[17]財務諸表!$A$9:$C$9</definedName>
    <definedName name="貸借対照表">[17]財務諸表!$A$111:$C$111</definedName>
    <definedName name="短期借入金金利" localSheetId="11">#REF!</definedName>
    <definedName name="短期借入金金利" localSheetId="12">#REF!</definedName>
    <definedName name="短期借入金金利" localSheetId="14">#REF!</definedName>
    <definedName name="短期借入金金利" localSheetId="19">#REF!</definedName>
    <definedName name="短期借入金金利" localSheetId="21">#REF!</definedName>
    <definedName name="短期借入金金利">#REF!</definedName>
    <definedName name="端">[36]内訳!$N$3:$N$12</definedName>
    <definedName name="端数" localSheetId="11">#REF!</definedName>
    <definedName name="端数" localSheetId="12">#REF!</definedName>
    <definedName name="端数" localSheetId="14">#REF!</definedName>
    <definedName name="端数" localSheetId="19">#REF!</definedName>
    <definedName name="端数" localSheetId="21">#REF!</definedName>
    <definedName name="端数">#REF!</definedName>
    <definedName name="地方債">[17]詳細条件!$B$361</definedName>
    <definedName name="置換頁" localSheetId="11">[10]ｺﾋﾟｰc!#REF!</definedName>
    <definedName name="置換頁" localSheetId="12">[10]ｺﾋﾟｰc!#REF!</definedName>
    <definedName name="置換頁" localSheetId="14">[10]ｺﾋﾟｰc!#REF!</definedName>
    <definedName name="置換頁" localSheetId="19">[10]ｺﾋﾟｰc!#REF!</definedName>
    <definedName name="置換頁" localSheetId="21">[10]ｺﾋﾟｰc!#REF!</definedName>
    <definedName name="置換頁" localSheetId="24">[10]ｺﾋﾟｰc!#REF!</definedName>
    <definedName name="置換頁" localSheetId="25">[10]ｺﾋﾟｰc!#REF!</definedName>
    <definedName name="置換頁" localSheetId="27">[10]ｺﾋﾟｰc!#REF!</definedName>
    <definedName name="置換頁">[10]ｺﾋﾟｰc!#REF!</definedName>
    <definedName name="中吹" localSheetId="18" hidden="1">[37]総括表!#REF!</definedName>
    <definedName name="中吹" localSheetId="19" hidden="1">[37]総括表!#REF!</definedName>
    <definedName name="中吹" localSheetId="21" hidden="1">[37]総括表!#REF!</definedName>
    <definedName name="中吹" localSheetId="26" hidden="1">[37]総括表!#REF!</definedName>
    <definedName name="中吹" hidden="1">[37]総括表!#REF!</definedName>
    <definedName name="停止時ヒータ">[3]設備電力!$B$40</definedName>
    <definedName name="停止時ヒータ数量">[3]設備電力!$H$42</definedName>
    <definedName name="定量フィーダ">[2]設備電力!$F$28</definedName>
    <definedName name="電気基本料金" localSheetId="11">#REF!</definedName>
    <definedName name="電気基本料金" localSheetId="12">#REF!</definedName>
    <definedName name="電気基本料金" localSheetId="14">#REF!</definedName>
    <definedName name="電気基本料金" localSheetId="19">#REF!</definedName>
    <definedName name="電気基本料金" localSheetId="21">#REF!</definedName>
    <definedName name="電気基本料金" localSheetId="24">#REF!</definedName>
    <definedName name="電気基本料金" localSheetId="25">#REF!</definedName>
    <definedName name="電気基本料金" localSheetId="27">#REF!</definedName>
    <definedName name="電気基本料金">#REF!</definedName>
    <definedName name="電気使用料金" localSheetId="11">#REF!</definedName>
    <definedName name="電気使用料金" localSheetId="12">#REF!</definedName>
    <definedName name="電気使用料金" localSheetId="19">#REF!</definedName>
    <definedName name="電気使用料金" localSheetId="21">#REF!</definedName>
    <definedName name="電気使用料金">#REF!</definedName>
    <definedName name="電気保安" localSheetId="11">[38]年間計画表!#REF!</definedName>
    <definedName name="電気保安" localSheetId="12">[38]年間計画表!#REF!</definedName>
    <definedName name="電気保安" localSheetId="19">[38]年間計画表!#REF!</definedName>
    <definedName name="電気保安" localSheetId="21">[38]年間計画表!#REF!</definedName>
    <definedName name="電気保安">[38]年間計画表!#REF!</definedName>
    <definedName name="電気保安管理">[39]年間計画表!$D$6:$V$6</definedName>
    <definedName name="電源電圧">[3]設備電力!$H$85</definedName>
    <definedName name="土建減価償却期間" localSheetId="11">#REF!</definedName>
    <definedName name="土建減価償却期間" localSheetId="12">#REF!</definedName>
    <definedName name="土建減価償却期間" localSheetId="14">#REF!</definedName>
    <definedName name="土建減価償却期間" localSheetId="19">#REF!</definedName>
    <definedName name="土建減価償却期間" localSheetId="21">#REF!</definedName>
    <definedName name="土建減価償却期間" localSheetId="24">#REF!</definedName>
    <definedName name="土建減価償却期間" localSheetId="25">#REF!</definedName>
    <definedName name="土建減価償却期間" localSheetId="27">#REF!</definedName>
    <definedName name="土建減価償却期間">#REF!</definedName>
    <definedName name="土建工事割合" localSheetId="11">#REF!</definedName>
    <definedName name="土建工事割合" localSheetId="12">#REF!</definedName>
    <definedName name="土建工事割合" localSheetId="19">#REF!</definedName>
    <definedName name="土建工事割合" localSheetId="21">#REF!</definedName>
    <definedName name="土建工事割合">#REF!</definedName>
    <definedName name="土建工事金額" localSheetId="11">#REF!</definedName>
    <definedName name="土建工事金額" localSheetId="12">#REF!</definedName>
    <definedName name="土建工事金額" localSheetId="19">#REF!</definedName>
    <definedName name="土建工事金額" localSheetId="21">#REF!</definedName>
    <definedName name="土建工事金額">#REF!</definedName>
    <definedName name="土建残存価格率" localSheetId="11">#REF!</definedName>
    <definedName name="土建残存価格率" localSheetId="12">#REF!</definedName>
    <definedName name="土建残存価格率" localSheetId="19">#REF!</definedName>
    <definedName name="土建残存価格率" localSheetId="21">#REF!</definedName>
    <definedName name="土建残存価格率">#REF!</definedName>
    <definedName name="土地購入金額" localSheetId="11">#REF!</definedName>
    <definedName name="土地購入金額" localSheetId="12">#REF!</definedName>
    <definedName name="土地購入金額" localSheetId="19">#REF!</definedName>
    <definedName name="土地購入金額" localSheetId="21">#REF!</definedName>
    <definedName name="土地購入金額">#REF!</definedName>
    <definedName name="内海築炉" localSheetId="11">#REF!</definedName>
    <definedName name="内海築炉" localSheetId="12">#REF!</definedName>
    <definedName name="内海築炉" localSheetId="18">#REF!</definedName>
    <definedName name="内海築炉" localSheetId="19">#REF!</definedName>
    <definedName name="内海築炉" localSheetId="21">#REF!</definedName>
    <definedName name="内海築炉" localSheetId="26">#REF!</definedName>
    <definedName name="内海築炉">#REF!</definedName>
    <definedName name="内訳外" localSheetId="11">#REF!</definedName>
    <definedName name="内訳外" localSheetId="12">#REF!</definedName>
    <definedName name="内訳外" localSheetId="18">#REF!</definedName>
    <definedName name="内訳外" localSheetId="19">#REF!</definedName>
    <definedName name="内訳外" localSheetId="21">#REF!</definedName>
    <definedName name="内訳外" localSheetId="26">#REF!</definedName>
    <definedName name="内訳外">#REF!</definedName>
    <definedName name="内訳作成" localSheetId="11">[10]ｺﾋﾟｰc!#REF!</definedName>
    <definedName name="内訳作成" localSheetId="12">[10]ｺﾋﾟｰc!#REF!</definedName>
    <definedName name="内訳作成" localSheetId="19">[10]ｺﾋﾟｰc!#REF!</definedName>
    <definedName name="内訳作成" localSheetId="21">[10]ｺﾋﾟｰc!#REF!</definedName>
    <definedName name="内訳作成">[10]ｺﾋﾟｰc!#REF!</definedName>
    <definedName name="内訳追加作成" localSheetId="11">[10]ｺﾋﾟｰc!#REF!</definedName>
    <definedName name="内訳追加作成" localSheetId="12">[10]ｺﾋﾟｰc!#REF!</definedName>
    <definedName name="内訳追加作成" localSheetId="19">[10]ｺﾋﾟｰc!#REF!</definedName>
    <definedName name="内訳追加作成" localSheetId="21">[10]ｺﾋﾟｰc!#REF!</definedName>
    <definedName name="内訳追加作成">[10]ｺﾋﾟｰc!#REF!</definedName>
    <definedName name="内訳内1" localSheetId="11">#REF!</definedName>
    <definedName name="内訳内1" localSheetId="12">#REF!</definedName>
    <definedName name="内訳内1" localSheetId="18">#REF!</definedName>
    <definedName name="内訳内1" localSheetId="19">#REF!</definedName>
    <definedName name="内訳内1" localSheetId="21">#REF!</definedName>
    <definedName name="内訳内1" localSheetId="26">#REF!</definedName>
    <definedName name="内訳内1">#REF!</definedName>
    <definedName name="内訳内2" localSheetId="11">#REF!</definedName>
    <definedName name="内訳内2" localSheetId="12">#REF!</definedName>
    <definedName name="内訳内2" localSheetId="18">#REF!</definedName>
    <definedName name="内訳内2" localSheetId="19">#REF!</definedName>
    <definedName name="内訳内2" localSheetId="21">#REF!</definedName>
    <definedName name="内訳内2" localSheetId="26">#REF!</definedName>
    <definedName name="内訳内2">#REF!</definedName>
    <definedName name="二年目元利額">[24]割賦代金計算!$L$10</definedName>
    <definedName name="日常TBL" localSheetId="11">#REF!</definedName>
    <definedName name="日常TBL" localSheetId="12">#REF!</definedName>
    <definedName name="日常TBL" localSheetId="14">#REF!</definedName>
    <definedName name="日常TBL" localSheetId="19">#REF!</definedName>
    <definedName name="日常TBL" localSheetId="21">#REF!</definedName>
    <definedName name="日常TBL">#REF!</definedName>
    <definedName name="入札差異" localSheetId="11">#REF!</definedName>
    <definedName name="入札差異" localSheetId="12">#REF!</definedName>
    <definedName name="入札差異" localSheetId="19">#REF!</definedName>
    <definedName name="入札差異" localSheetId="21">#REF!</definedName>
    <definedName name="入札差異">#REF!</definedName>
    <definedName name="年間設備補修費" localSheetId="11">#REF!</definedName>
    <definedName name="年間設備補修費" localSheetId="12">#REF!</definedName>
    <definedName name="年間設備補修費" localSheetId="19">#REF!</definedName>
    <definedName name="年間設備補修費" localSheetId="21">#REF!</definedName>
    <definedName name="年間設備補修費">#REF!</definedName>
    <definedName name="年間補助燃料費" localSheetId="11">[25]採算性検討表!#REF!</definedName>
    <definedName name="年間補助燃料費" localSheetId="12">[25]採算性検討表!#REF!</definedName>
    <definedName name="年間補助燃料費" localSheetId="19">[25]採算性検討表!#REF!</definedName>
    <definedName name="年間補助燃料費" localSheetId="21">[25]採算性検討表!#REF!</definedName>
    <definedName name="年間補助燃料費">[25]採算性検討表!#REF!</definedName>
    <definedName name="売電単価" localSheetId="11">#REF!</definedName>
    <definedName name="売電単価" localSheetId="12">#REF!</definedName>
    <definedName name="売電単価" localSheetId="14">#REF!</definedName>
    <definedName name="売電単価" localSheetId="19">#REF!</definedName>
    <definedName name="売電単価" localSheetId="21">#REF!</definedName>
    <definedName name="売電単価">#REF!</definedName>
    <definedName name="範囲" localSheetId="11">#REF!</definedName>
    <definedName name="範囲" localSheetId="12">#REF!</definedName>
    <definedName name="範囲" localSheetId="19">#REF!</definedName>
    <definedName name="範囲" localSheetId="21">#REF!</definedName>
    <definedName name="範囲">#REF!</definedName>
    <definedName name="番号選択1" localSheetId="11">[10]ｺﾋﾟｰc!#REF!</definedName>
    <definedName name="番号選択1" localSheetId="12">[10]ｺﾋﾟｰc!#REF!</definedName>
    <definedName name="番号選択1" localSheetId="19">[10]ｺﾋﾟｰc!#REF!</definedName>
    <definedName name="番号選択1" localSheetId="21">[10]ｺﾋﾟｰc!#REF!</definedName>
    <definedName name="番号選択1">[10]ｺﾋﾟｰc!#REF!</definedName>
    <definedName name="費用設定" localSheetId="11">#REF!</definedName>
    <definedName name="費用設定" localSheetId="12">#REF!</definedName>
    <definedName name="費用設定" localSheetId="14">#REF!</definedName>
    <definedName name="費用設定" localSheetId="19">#REF!</definedName>
    <definedName name="費用設定" localSheetId="21">#REF!</definedName>
    <definedName name="費用設定">#REF!</definedName>
    <definedName name="負荷率" localSheetId="11">#REF!</definedName>
    <definedName name="負荷率" localSheetId="12">#REF!</definedName>
    <definedName name="負荷率" localSheetId="19">#REF!</definedName>
    <definedName name="負荷率" localSheetId="21">#REF!</definedName>
    <definedName name="負荷率">#REF!</definedName>
    <definedName name="負債">[17]詳細条件!$B$173</definedName>
    <definedName name="風向" localSheetId="11">#REF!</definedName>
    <definedName name="風向" localSheetId="12">#REF!</definedName>
    <definedName name="風向" localSheetId="14">#REF!</definedName>
    <definedName name="風向" localSheetId="19">#REF!</definedName>
    <definedName name="風向" localSheetId="21">#REF!</definedName>
    <definedName name="風向">#REF!</definedName>
    <definedName name="風速" localSheetId="11">#REF!</definedName>
    <definedName name="風速" localSheetId="12">#REF!</definedName>
    <definedName name="風速" localSheetId="19">#REF!</definedName>
    <definedName name="風速" localSheetId="21">#REF!</definedName>
    <definedName name="風速">#REF!</definedName>
    <definedName name="頁計処理" localSheetId="11">[10]ｺﾋﾟｰc!#REF!</definedName>
    <definedName name="頁計処理" localSheetId="12">[10]ｺﾋﾟｰc!#REF!</definedName>
    <definedName name="頁計処理" localSheetId="19">[10]ｺﾋﾟｰc!#REF!</definedName>
    <definedName name="頁計処理" localSheetId="21">[10]ｺﾋﾟｰc!#REF!</definedName>
    <definedName name="頁計処理">[10]ｺﾋﾟｰc!#REF!</definedName>
    <definedName name="頁削除" localSheetId="11">[10]ｺﾋﾟｰc!#REF!</definedName>
    <definedName name="頁削除" localSheetId="12">[10]ｺﾋﾟｰc!#REF!</definedName>
    <definedName name="頁削除" localSheetId="19">[10]ｺﾋﾟｰc!#REF!</definedName>
    <definedName name="頁削除" localSheetId="21">[10]ｺﾋﾟｰc!#REF!</definedName>
    <definedName name="頁削除">[10]ｺﾋﾟｰc!#REF!</definedName>
    <definedName name="頁挿入" localSheetId="11">[10]ｺﾋﾟｰc!#REF!</definedName>
    <definedName name="頁挿入" localSheetId="12">[10]ｺﾋﾟｰc!#REF!</definedName>
    <definedName name="頁挿入" localSheetId="19">[10]ｺﾋﾟｰc!#REF!</definedName>
    <definedName name="頁挿入" localSheetId="21">[10]ｺﾋﾟｰc!#REF!</definedName>
    <definedName name="頁挿入">[10]ｺﾋﾟｰc!#REF!</definedName>
    <definedName name="変数">#N/A</definedName>
    <definedName name="変動費マージン" localSheetId="11">#REF!</definedName>
    <definedName name="変動費マージン" localSheetId="12">#REF!</definedName>
    <definedName name="変動費マージン" localSheetId="14">#REF!</definedName>
    <definedName name="変動費マージン" localSheetId="19">#REF!</definedName>
    <definedName name="変動費マージン" localSheetId="21">#REF!</definedName>
    <definedName name="変動費マージン" localSheetId="24">#REF!</definedName>
    <definedName name="変動費マージン" localSheetId="25">#REF!</definedName>
    <definedName name="変動費マージン" localSheetId="27">#REF!</definedName>
    <definedName name="変動費マージン">#REF!</definedName>
    <definedName name="変動費算出" localSheetId="11">#REF!</definedName>
    <definedName name="変動費算出" localSheetId="12">#REF!</definedName>
    <definedName name="変動費算出" localSheetId="19">#REF!</definedName>
    <definedName name="変動費算出" localSheetId="21">#REF!</definedName>
    <definedName name="変動費算出">#REF!</definedName>
    <definedName name="保険料率" localSheetId="11">#REF!</definedName>
    <definedName name="保険料率" localSheetId="12">#REF!</definedName>
    <definedName name="保険料率" localSheetId="19">#REF!</definedName>
    <definedName name="保険料率" localSheetId="21">#REF!</definedName>
    <definedName name="保険料率">#REF!</definedName>
    <definedName name="保険料率2" localSheetId="11">[25]採算性検討表!#REF!</definedName>
    <definedName name="保険料率2" localSheetId="12">[25]採算性検討表!#REF!</definedName>
    <definedName name="保険料率2" localSheetId="19">[25]採算性検討表!#REF!</definedName>
    <definedName name="保険料率2" localSheetId="21">[25]採算性検討表!#REF!</definedName>
    <definedName name="保険料率2">[25]採算性検討表!#REF!</definedName>
    <definedName name="保存" localSheetId="11">[10]ｺﾋﾟｰc!#REF!</definedName>
    <definedName name="保存" localSheetId="12">[10]ｺﾋﾟｰc!#REF!</definedName>
    <definedName name="保存" localSheetId="19">[10]ｺﾋﾟｰc!#REF!</definedName>
    <definedName name="保存" localSheetId="21">[10]ｺﾋﾟｰc!#REF!</definedName>
    <definedName name="保存">[10]ｺﾋﾟｰc!#REF!</definedName>
    <definedName name="補助機能" localSheetId="11">[10]ｺﾋﾟｰc!#REF!</definedName>
    <definedName name="補助機能" localSheetId="12">[10]ｺﾋﾟｰc!#REF!</definedName>
    <definedName name="補助機能" localSheetId="19">[10]ｺﾋﾟｰc!#REF!</definedName>
    <definedName name="補助機能" localSheetId="21">[10]ｺﾋﾟｰc!#REF!</definedName>
    <definedName name="補助機能">[10]ｺﾋﾟｰc!#REF!</definedName>
    <definedName name="補助金総額" localSheetId="11">#REF!</definedName>
    <definedName name="補助金総額" localSheetId="12">#REF!</definedName>
    <definedName name="補助金総額" localSheetId="14">#REF!</definedName>
    <definedName name="補助金総額" localSheetId="19">#REF!</definedName>
    <definedName name="補助金総額" localSheetId="21">#REF!</definedName>
    <definedName name="補助金総額">#REF!</definedName>
    <definedName name="補助金率" localSheetId="11">#REF!</definedName>
    <definedName name="補助金率" localSheetId="12">#REF!</definedName>
    <definedName name="補助金率" localSheetId="19">#REF!</definedName>
    <definedName name="補助金率" localSheetId="21">#REF!</definedName>
    <definedName name="補助金率">#REF!</definedName>
    <definedName name="補助燃料使用量" localSheetId="11">#REF!</definedName>
    <definedName name="補助燃料使用量" localSheetId="12">#REF!</definedName>
    <definedName name="補助燃料使用量" localSheetId="19">#REF!</definedName>
    <definedName name="補助燃料使用量" localSheetId="21">#REF!</definedName>
    <definedName name="補助燃料使用量">#REF!</definedName>
    <definedName name="補助燃料費" localSheetId="11">#REF!</definedName>
    <definedName name="補助燃料費" localSheetId="12">#REF!</definedName>
    <definedName name="補助燃料費" localSheetId="19">#REF!</definedName>
    <definedName name="補助燃料費" localSheetId="21">#REF!</definedName>
    <definedName name="補助燃料費">#REF!</definedName>
    <definedName name="方式" localSheetId="11">#REF!</definedName>
    <definedName name="方式" localSheetId="12">#REF!</definedName>
    <definedName name="方式" localSheetId="19">#REF!</definedName>
    <definedName name="方式" localSheetId="21">#REF!</definedName>
    <definedName name="方式">#REF!</definedName>
    <definedName name="法人税率" localSheetId="11">#REF!</definedName>
    <definedName name="法人税率" localSheetId="12">#REF!</definedName>
    <definedName name="法人税率" localSheetId="19">#REF!</definedName>
    <definedName name="法人税率" localSheetId="21">#REF!</definedName>
    <definedName name="法人税率">#REF!</definedName>
    <definedName name="民間銀行長期金利" localSheetId="11">#REF!</definedName>
    <definedName name="民間銀行長期金利" localSheetId="12">#REF!</definedName>
    <definedName name="民間銀行長期金利" localSheetId="19">#REF!</definedName>
    <definedName name="民間銀行長期金利" localSheetId="21">#REF!</definedName>
    <definedName name="民間銀行長期金利">#REF!</definedName>
    <definedName name="民間銀行返済期間" localSheetId="11">#REF!</definedName>
    <definedName name="民間銀行返済期間" localSheetId="12">#REF!</definedName>
    <definedName name="民間銀行返済期間" localSheetId="19">#REF!</definedName>
    <definedName name="民間銀行返済期間" localSheetId="21">#REF!</definedName>
    <definedName name="民間銀行返済期間">#REF!</definedName>
    <definedName name="民間銀行融資割合" localSheetId="11">#REF!</definedName>
    <definedName name="民間銀行融資割合" localSheetId="12">#REF!</definedName>
    <definedName name="民間銀行融資割合" localSheetId="19">#REF!</definedName>
    <definedName name="民間銀行融資割合" localSheetId="21">#REF!</definedName>
    <definedName name="民間銀行融資割合">#REF!</definedName>
    <definedName name="民間銀行融資金額" localSheetId="11">#REF!</definedName>
    <definedName name="民間銀行融資金額" localSheetId="12">#REF!</definedName>
    <definedName name="民間銀行融資金額" localSheetId="19">#REF!</definedName>
    <definedName name="民間銀行融資金額" localSheetId="21">#REF!</definedName>
    <definedName name="民間銀行融資金額">#REF!</definedName>
    <definedName name="明細1" localSheetId="11">#REF!</definedName>
    <definedName name="明細1" localSheetId="12">#REF!</definedName>
    <definedName name="明細1" localSheetId="18">#REF!</definedName>
    <definedName name="明細1" localSheetId="19">#REF!</definedName>
    <definedName name="明細1" localSheetId="21">#REF!</definedName>
    <definedName name="明細1" localSheetId="26">#REF!</definedName>
    <definedName name="明細1">#REF!</definedName>
    <definedName name="明細3" localSheetId="11">#REF!</definedName>
    <definedName name="明細3" localSheetId="12">#REF!</definedName>
    <definedName name="明細3" localSheetId="18">#REF!</definedName>
    <definedName name="明細3" localSheetId="19">#REF!</definedName>
    <definedName name="明細3" localSheetId="21">#REF!</definedName>
    <definedName name="明細3" localSheetId="26">#REF!</definedName>
    <definedName name="明細3">#REF!</definedName>
    <definedName name="目標IRR">[24]前提条件入力用!$E$248</definedName>
    <definedName name="薬剤定量フィーダ数量">[2]設備電力!$F$53</definedName>
    <definedName name="輸送用ブロワ">[2]設備電力!$C$63</definedName>
    <definedName name="予測イメージ図" localSheetId="11">#REF!</definedName>
    <definedName name="予測イメージ図" localSheetId="12">#REF!</definedName>
    <definedName name="予測イメージ図" localSheetId="14">#REF!</definedName>
    <definedName name="予測イメージ図" localSheetId="19">#REF!</definedName>
    <definedName name="予測イメージ図" localSheetId="21">#REF!</definedName>
    <definedName name="予測イメージ図" localSheetId="24">#REF!</definedName>
    <definedName name="予測イメージ図" localSheetId="25">#REF!</definedName>
    <definedName name="予測イメージ図" localSheetId="27">#REF!</definedName>
    <definedName name="予測イメージ図">#REF!</definedName>
    <definedName name="曜日" localSheetId="18">#REF!</definedName>
    <definedName name="曜日" localSheetId="19">#REF!</definedName>
    <definedName name="曜日" localSheetId="21">#REF!</definedName>
    <definedName name="曜日" localSheetId="26">#REF!</definedName>
    <definedName name="曜日">#REF!</definedName>
    <definedName name="用役費" localSheetId="11">#REF!</definedName>
    <definedName name="用役費" localSheetId="12">#REF!</definedName>
    <definedName name="用役費" localSheetId="19">#REF!</definedName>
    <definedName name="用役費" localSheetId="21">#REF!</definedName>
    <definedName name="用役費">#REF!</definedName>
    <definedName name="用役費計算基準" localSheetId="11">#REF!</definedName>
    <definedName name="用役費計算基準" localSheetId="12">#REF!</definedName>
    <definedName name="用役費計算基準" localSheetId="19">#REF!</definedName>
    <definedName name="用役費計算基準" localSheetId="21">#REF!</definedName>
    <definedName name="用役費計算基準">#REF!</definedName>
    <definedName name="落ち口ヒータ">[2]設備電力!$J$101</definedName>
    <definedName name="率">[36]内訳!$J$3:$K$17</definedName>
    <definedName name="率木製建具" localSheetId="11">[36]表紙!#REF!</definedName>
    <definedName name="率木製建具" localSheetId="12">[36]表紙!#REF!</definedName>
    <definedName name="率木製建具" localSheetId="14">[36]表紙!#REF!</definedName>
    <definedName name="率木製建具" localSheetId="19">[36]表紙!#REF!</definedName>
    <definedName name="率木製建具" localSheetId="21">[36]表紙!#REF!</definedName>
    <definedName name="率木製建具" localSheetId="24">[36]表紙!#REF!</definedName>
    <definedName name="率木製建具" localSheetId="25">[36]表紙!#REF!</definedName>
    <definedName name="率木製建具" localSheetId="27">[36]表紙!#REF!</definedName>
    <definedName name="率木製建具">[36]表紙!#REF!</definedName>
    <definedName name="劣化パターンと保全方式">[34]劣化パターンと保全方式!$A$4:$D$6</definedName>
    <definedName name="炉数">[3]寸法計画!$H$31</definedName>
    <definedName name="攪拌機数量_2">[2]設備電力!$F$48</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58" i="141" l="1"/>
  <c r="P57" i="141"/>
  <c r="O57" i="141"/>
  <c r="N57" i="141"/>
  <c r="M57" i="141"/>
  <c r="L57" i="141"/>
  <c r="K57" i="141"/>
  <c r="J57" i="141"/>
  <c r="I76" i="141"/>
  <c r="I78" i="141"/>
  <c r="I80" i="141"/>
  <c r="I82" i="141"/>
  <c r="I84" i="141"/>
  <c r="I75" i="141"/>
  <c r="I74" i="141"/>
  <c r="I72" i="141"/>
  <c r="I70" i="141"/>
  <c r="I68" i="141"/>
  <c r="I66" i="141"/>
  <c r="I64" i="141"/>
  <c r="I62" i="141"/>
  <c r="I60" i="141"/>
  <c r="I58" i="141"/>
  <c r="I57" i="141"/>
  <c r="I59" i="141"/>
  <c r="I83" i="141"/>
  <c r="I61" i="141"/>
  <c r="I63" i="141"/>
  <c r="I65" i="141"/>
  <c r="I67" i="141"/>
  <c r="I69" i="141"/>
  <c r="I71" i="141"/>
  <c r="I73" i="141"/>
  <c r="I77" i="141"/>
  <c r="I79" i="141"/>
  <c r="I81" i="141"/>
  <c r="J85" i="141" l="1"/>
  <c r="J86" i="141" l="1"/>
  <c r="I86" i="140"/>
  <c r="I84" i="140"/>
  <c r="I85" i="140"/>
  <c r="L23" i="140"/>
  <c r="I69" i="140" l="1"/>
  <c r="I68" i="140"/>
  <c r="I67" i="140"/>
  <c r="I63" i="140"/>
  <c r="I62" i="140"/>
  <c r="I61" i="140"/>
  <c r="I60" i="140"/>
  <c r="I59" i="140"/>
  <c r="I58" i="140"/>
  <c r="I57" i="140"/>
  <c r="K57" i="140"/>
  <c r="J84" i="141"/>
  <c r="J86" i="140"/>
  <c r="L23" i="141"/>
  <c r="L10" i="141"/>
  <c r="J60" i="141" s="1"/>
  <c r="L9" i="141"/>
  <c r="J58" i="141" s="1"/>
  <c r="J59" i="141" l="1"/>
  <c r="G81" i="140"/>
  <c r="L22" i="140"/>
  <c r="L26" i="140"/>
  <c r="L24" i="140"/>
  <c r="L25" i="140"/>
  <c r="G87" i="141"/>
  <c r="G85" i="140"/>
  <c r="I83" i="140" l="1"/>
  <c r="E35" i="145"/>
  <c r="E34" i="145"/>
  <c r="E33" i="145"/>
  <c r="N84" i="140" l="1"/>
  <c r="O84" i="140" s="1"/>
  <c r="N85" i="140"/>
  <c r="O85" i="140" s="1"/>
  <c r="N86" i="140"/>
  <c r="O86" i="140" s="1"/>
  <c r="H57" i="140"/>
  <c r="Z15" i="151" l="1"/>
  <c r="X15" i="151"/>
  <c r="V15" i="151"/>
  <c r="T15" i="151"/>
  <c r="R15" i="151"/>
  <c r="P15" i="151"/>
  <c r="N15" i="151"/>
  <c r="L15" i="151"/>
  <c r="J15" i="151"/>
  <c r="H15" i="151"/>
  <c r="Z14" i="151"/>
  <c r="Y14" i="151"/>
  <c r="Y15" i="151" s="1"/>
  <c r="X14" i="151"/>
  <c r="W14" i="151"/>
  <c r="W15" i="151" s="1"/>
  <c r="V14" i="151"/>
  <c r="U14" i="151"/>
  <c r="U15" i="151" s="1"/>
  <c r="T14" i="151"/>
  <c r="S14" i="151"/>
  <c r="S15" i="151" s="1"/>
  <c r="R14" i="151"/>
  <c r="Q14" i="151"/>
  <c r="Q15" i="151" s="1"/>
  <c r="P14" i="151"/>
  <c r="O14" i="151"/>
  <c r="O15" i="151" s="1"/>
  <c r="N14" i="151"/>
  <c r="M14" i="151"/>
  <c r="M15" i="151" s="1"/>
  <c r="L14" i="151"/>
  <c r="K14" i="151"/>
  <c r="K15" i="151" s="1"/>
  <c r="J14" i="151"/>
  <c r="I14" i="151"/>
  <c r="I15" i="151" s="1"/>
  <c r="H14" i="151"/>
  <c r="G14" i="151"/>
  <c r="G15" i="151" s="1"/>
  <c r="AA15" i="151" s="1"/>
  <c r="AA13" i="151"/>
  <c r="Y12" i="151"/>
  <c r="W12" i="151"/>
  <c r="U12" i="151"/>
  <c r="S12" i="151"/>
  <c r="Q12" i="151"/>
  <c r="O12" i="151"/>
  <c r="M12" i="151"/>
  <c r="K12" i="151"/>
  <c r="I12" i="151"/>
  <c r="G12" i="151"/>
  <c r="Z11" i="151"/>
  <c r="Y11" i="151"/>
  <c r="X11" i="151"/>
  <c r="W11" i="151"/>
  <c r="V11" i="151"/>
  <c r="U11" i="151"/>
  <c r="T11" i="151"/>
  <c r="S11" i="151"/>
  <c r="R11" i="151"/>
  <c r="Q11" i="151"/>
  <c r="P11" i="151"/>
  <c r="O11" i="151"/>
  <c r="N11" i="151"/>
  <c r="M11" i="151"/>
  <c r="L11" i="151"/>
  <c r="K11" i="151"/>
  <c r="J11" i="151"/>
  <c r="I11" i="151"/>
  <c r="H11" i="151"/>
  <c r="G11" i="151"/>
  <c r="AA11" i="151" s="1"/>
  <c r="AA10" i="151"/>
  <c r="Z9" i="151"/>
  <c r="Z12" i="151" s="1"/>
  <c r="Y9" i="151"/>
  <c r="X9" i="151"/>
  <c r="X12" i="151" s="1"/>
  <c r="W9" i="151"/>
  <c r="V9" i="151"/>
  <c r="V12" i="151" s="1"/>
  <c r="U9" i="151"/>
  <c r="T9" i="151"/>
  <c r="T12" i="151" s="1"/>
  <c r="S9" i="151"/>
  <c r="R9" i="151"/>
  <c r="R12" i="151" s="1"/>
  <c r="Q9" i="151"/>
  <c r="P9" i="151"/>
  <c r="P12" i="151" s="1"/>
  <c r="O9" i="151"/>
  <c r="N9" i="151"/>
  <c r="N12" i="151" s="1"/>
  <c r="M9" i="151"/>
  <c r="L9" i="151"/>
  <c r="L12" i="151" s="1"/>
  <c r="K9" i="151"/>
  <c r="J9" i="151"/>
  <c r="J12" i="151" s="1"/>
  <c r="I9" i="151"/>
  <c r="H9" i="151"/>
  <c r="H12" i="151" s="1"/>
  <c r="G9" i="151"/>
  <c r="AA9" i="151" s="1"/>
  <c r="AA8" i="151"/>
  <c r="G9" i="150"/>
  <c r="AD60" i="149"/>
  <c r="AC60" i="149"/>
  <c r="AB60" i="149"/>
  <c r="AA60" i="149"/>
  <c r="Z60" i="149"/>
  <c r="Y60" i="149"/>
  <c r="X60" i="149"/>
  <c r="W60" i="149"/>
  <c r="V60" i="149"/>
  <c r="U60" i="149"/>
  <c r="T60" i="149"/>
  <c r="S60" i="149"/>
  <c r="R60" i="149"/>
  <c r="Q60" i="149"/>
  <c r="P60" i="149"/>
  <c r="O60" i="149"/>
  <c r="N60" i="149"/>
  <c r="J61" i="149" s="1"/>
  <c r="M60" i="149"/>
  <c r="L60" i="149"/>
  <c r="K60" i="149"/>
  <c r="AE52" i="149"/>
  <c r="AE51" i="149"/>
  <c r="AE50" i="149"/>
  <c r="AE49" i="149"/>
  <c r="AE48" i="149"/>
  <c r="AE47" i="149"/>
  <c r="AE46" i="149"/>
  <c r="AE45" i="149"/>
  <c r="AE44" i="149"/>
  <c r="AE43" i="149"/>
  <c r="AE42" i="149"/>
  <c r="AE41" i="149"/>
  <c r="AE34" i="149"/>
  <c r="AE33" i="149"/>
  <c r="AD32" i="149"/>
  <c r="AC32" i="149"/>
  <c r="AB32" i="149"/>
  <c r="AA32" i="149"/>
  <c r="Z32" i="149"/>
  <c r="Y32" i="149"/>
  <c r="X32" i="149"/>
  <c r="W32" i="149"/>
  <c r="V32" i="149"/>
  <c r="U32" i="149"/>
  <c r="T32" i="149"/>
  <c r="S32" i="149"/>
  <c r="R32" i="149"/>
  <c r="Q32" i="149"/>
  <c r="P32" i="149"/>
  <c r="O32" i="149"/>
  <c r="N32" i="149"/>
  <c r="M32" i="149"/>
  <c r="L32" i="149"/>
  <c r="K32" i="149"/>
  <c r="J32" i="149"/>
  <c r="I32" i="149"/>
  <c r="H32" i="149"/>
  <c r="G32" i="149"/>
  <c r="F32" i="149"/>
  <c r="AE32" i="149" s="1"/>
  <c r="AE29" i="149"/>
  <c r="AE28" i="149"/>
  <c r="AD27" i="149"/>
  <c r="AD30" i="149" s="1"/>
  <c r="AC27" i="149"/>
  <c r="AC30" i="149" s="1"/>
  <c r="AB27" i="149"/>
  <c r="AB30" i="149" s="1"/>
  <c r="AA27" i="149"/>
  <c r="AA30" i="149" s="1"/>
  <c r="Z27" i="149"/>
  <c r="Z30" i="149" s="1"/>
  <c r="Y27" i="149"/>
  <c r="Y30" i="149" s="1"/>
  <c r="X27" i="149"/>
  <c r="X30" i="149" s="1"/>
  <c r="W27" i="149"/>
  <c r="W30" i="149" s="1"/>
  <c r="V27" i="149"/>
  <c r="V30" i="149" s="1"/>
  <c r="U27" i="149"/>
  <c r="U30" i="149" s="1"/>
  <c r="T27" i="149"/>
  <c r="T30" i="149" s="1"/>
  <c r="S27" i="149"/>
  <c r="S30" i="149" s="1"/>
  <c r="R27" i="149"/>
  <c r="R30" i="149" s="1"/>
  <c r="Q27" i="149"/>
  <c r="Q30" i="149" s="1"/>
  <c r="P27" i="149"/>
  <c r="P30" i="149" s="1"/>
  <c r="O27" i="149"/>
  <c r="O30" i="149" s="1"/>
  <c r="N27" i="149"/>
  <c r="N30" i="149" s="1"/>
  <c r="M27" i="149"/>
  <c r="M30" i="149" s="1"/>
  <c r="L27" i="149"/>
  <c r="L30" i="149" s="1"/>
  <c r="K27" i="149"/>
  <c r="K30" i="149" s="1"/>
  <c r="J27" i="149"/>
  <c r="J30" i="149" s="1"/>
  <c r="I27" i="149"/>
  <c r="I30" i="149" s="1"/>
  <c r="H27" i="149"/>
  <c r="H30" i="149" s="1"/>
  <c r="G27" i="149"/>
  <c r="G30" i="149" s="1"/>
  <c r="F27" i="149"/>
  <c r="AE27" i="149" s="1"/>
  <c r="AE25" i="149"/>
  <c r="AE24" i="149"/>
  <c r="AD23" i="149"/>
  <c r="AD22" i="149" s="1"/>
  <c r="AD26" i="149" s="1"/>
  <c r="AD31" i="149" s="1"/>
  <c r="AD35" i="149" s="1"/>
  <c r="AC23" i="149"/>
  <c r="AB23" i="149"/>
  <c r="AA23" i="149"/>
  <c r="Z23" i="149"/>
  <c r="Z22" i="149" s="1"/>
  <c r="Z26" i="149" s="1"/>
  <c r="Z31" i="149" s="1"/>
  <c r="Z35" i="149" s="1"/>
  <c r="Y23" i="149"/>
  <c r="X23" i="149"/>
  <c r="W23" i="149"/>
  <c r="V23" i="149"/>
  <c r="V22" i="149" s="1"/>
  <c r="V26" i="149" s="1"/>
  <c r="V31" i="149" s="1"/>
  <c r="V35" i="149" s="1"/>
  <c r="U23" i="149"/>
  <c r="T23" i="149"/>
  <c r="S23" i="149"/>
  <c r="R23" i="149"/>
  <c r="R22" i="149" s="1"/>
  <c r="R26" i="149" s="1"/>
  <c r="R31" i="149" s="1"/>
  <c r="R35" i="149" s="1"/>
  <c r="Q23" i="149"/>
  <c r="P23" i="149"/>
  <c r="O23" i="149"/>
  <c r="N23" i="149"/>
  <c r="N22" i="149" s="1"/>
  <c r="M23" i="149"/>
  <c r="L23" i="149"/>
  <c r="K23" i="149"/>
  <c r="J23" i="149"/>
  <c r="J22" i="149" s="1"/>
  <c r="I23" i="149"/>
  <c r="H23" i="149"/>
  <c r="G23" i="149"/>
  <c r="F23" i="149"/>
  <c r="F22" i="149" s="1"/>
  <c r="AE22" i="149" s="1"/>
  <c r="AC22" i="149"/>
  <c r="AB22" i="149"/>
  <c r="AA22" i="149"/>
  <c r="Y22" i="149"/>
  <c r="X22" i="149"/>
  <c r="W22" i="149"/>
  <c r="U22" i="149"/>
  <c r="T22" i="149"/>
  <c r="S22" i="149"/>
  <c r="Q22" i="149"/>
  <c r="P22" i="149"/>
  <c r="O22" i="149"/>
  <c r="M22" i="149"/>
  <c r="L22" i="149"/>
  <c r="K22" i="149"/>
  <c r="I22" i="149"/>
  <c r="H22" i="149"/>
  <c r="G22" i="149"/>
  <c r="AE21" i="149"/>
  <c r="AE20" i="149"/>
  <c r="AD19" i="149"/>
  <c r="AC19" i="149"/>
  <c r="AB19" i="149"/>
  <c r="AB11" i="149" s="1"/>
  <c r="AB10" i="149" s="1"/>
  <c r="AB26" i="149" s="1"/>
  <c r="AB31" i="149" s="1"/>
  <c r="AB35" i="149" s="1"/>
  <c r="AA19" i="149"/>
  <c r="Z19" i="149"/>
  <c r="Y19" i="149"/>
  <c r="X19" i="149"/>
  <c r="X11" i="149" s="1"/>
  <c r="X10" i="149" s="1"/>
  <c r="X26" i="149" s="1"/>
  <c r="X31" i="149" s="1"/>
  <c r="X35" i="149" s="1"/>
  <c r="W19" i="149"/>
  <c r="V19" i="149"/>
  <c r="U19" i="149"/>
  <c r="T19" i="149"/>
  <c r="T11" i="149" s="1"/>
  <c r="T10" i="149" s="1"/>
  <c r="T26" i="149" s="1"/>
  <c r="T31" i="149" s="1"/>
  <c r="T35" i="149" s="1"/>
  <c r="S19" i="149"/>
  <c r="R19" i="149"/>
  <c r="Q19" i="149"/>
  <c r="P19" i="149"/>
  <c r="P11" i="149" s="1"/>
  <c r="P10" i="149" s="1"/>
  <c r="P26" i="149" s="1"/>
  <c r="P31" i="149" s="1"/>
  <c r="P35" i="149" s="1"/>
  <c r="O19" i="149"/>
  <c r="N19" i="149"/>
  <c r="M19" i="149"/>
  <c r="L19" i="149"/>
  <c r="L11" i="149" s="1"/>
  <c r="L10" i="149" s="1"/>
  <c r="L26" i="149" s="1"/>
  <c r="L31" i="149" s="1"/>
  <c r="L35" i="149" s="1"/>
  <c r="K19" i="149"/>
  <c r="J19" i="149"/>
  <c r="I19" i="149"/>
  <c r="H19" i="149"/>
  <c r="H11" i="149" s="1"/>
  <c r="H10" i="149" s="1"/>
  <c r="H26" i="149" s="1"/>
  <c r="H31" i="149" s="1"/>
  <c r="H35" i="149" s="1"/>
  <c r="G19" i="149"/>
  <c r="F19" i="149"/>
  <c r="AE19" i="149" s="1"/>
  <c r="AE18" i="149"/>
  <c r="AE17" i="149"/>
  <c r="AE16" i="149"/>
  <c r="AD15" i="149"/>
  <c r="AC15" i="149"/>
  <c r="AB15" i="149"/>
  <c r="AA15" i="149"/>
  <c r="Z15" i="149"/>
  <c r="Y15" i="149"/>
  <c r="X15" i="149"/>
  <c r="W15" i="149"/>
  <c r="V15" i="149"/>
  <c r="U15" i="149"/>
  <c r="T15" i="149"/>
  <c r="S15" i="149"/>
  <c r="R15" i="149"/>
  <c r="Q15" i="149"/>
  <c r="P15" i="149"/>
  <c r="O15" i="149"/>
  <c r="N15" i="149"/>
  <c r="M15" i="149"/>
  <c r="L15" i="149"/>
  <c r="K15" i="149"/>
  <c r="J15" i="149"/>
  <c r="I15" i="149"/>
  <c r="I11" i="149" s="1"/>
  <c r="I10" i="149" s="1"/>
  <c r="I26" i="149" s="1"/>
  <c r="I31" i="149" s="1"/>
  <c r="I35" i="149" s="1"/>
  <c r="H15" i="149"/>
  <c r="G15" i="149"/>
  <c r="F15" i="149"/>
  <c r="AE15" i="149" s="1"/>
  <c r="AE14" i="149"/>
  <c r="AE13" i="149"/>
  <c r="AD12" i="149"/>
  <c r="AC12" i="149"/>
  <c r="AC11" i="149" s="1"/>
  <c r="AC10" i="149" s="1"/>
  <c r="AC26" i="149" s="1"/>
  <c r="AB12" i="149"/>
  <c r="AA12" i="149"/>
  <c r="Z12" i="149"/>
  <c r="Y12" i="149"/>
  <c r="Y11" i="149" s="1"/>
  <c r="Y10" i="149" s="1"/>
  <c r="Y26" i="149" s="1"/>
  <c r="X12" i="149"/>
  <c r="W12" i="149"/>
  <c r="V12" i="149"/>
  <c r="U12" i="149"/>
  <c r="U11" i="149" s="1"/>
  <c r="U10" i="149" s="1"/>
  <c r="U26" i="149" s="1"/>
  <c r="T12" i="149"/>
  <c r="S12" i="149"/>
  <c r="R12" i="149"/>
  <c r="Q12" i="149"/>
  <c r="Q11" i="149" s="1"/>
  <c r="Q10" i="149" s="1"/>
  <c r="Q26" i="149" s="1"/>
  <c r="P12" i="149"/>
  <c r="O12" i="149"/>
  <c r="N12" i="149"/>
  <c r="M12" i="149"/>
  <c r="M11" i="149" s="1"/>
  <c r="M10" i="149" s="1"/>
  <c r="M26" i="149" s="1"/>
  <c r="L12" i="149"/>
  <c r="K12" i="149"/>
  <c r="J12" i="149"/>
  <c r="AE12" i="149" s="1"/>
  <c r="AD11" i="149"/>
  <c r="AA11" i="149"/>
  <c r="AA10" i="149" s="1"/>
  <c r="AA26" i="149" s="1"/>
  <c r="Z11" i="149"/>
  <c r="W11" i="149"/>
  <c r="W10" i="149" s="1"/>
  <c r="W26" i="149" s="1"/>
  <c r="W31" i="149" s="1"/>
  <c r="W35" i="149" s="1"/>
  <c r="V11" i="149"/>
  <c r="S11" i="149"/>
  <c r="S10" i="149" s="1"/>
  <c r="S26" i="149" s="1"/>
  <c r="R11" i="149"/>
  <c r="O11" i="149"/>
  <c r="O10" i="149" s="1"/>
  <c r="O26" i="149" s="1"/>
  <c r="O31" i="149" s="1"/>
  <c r="O35" i="149" s="1"/>
  <c r="N11" i="149"/>
  <c r="N10" i="149" s="1"/>
  <c r="K11" i="149"/>
  <c r="K10" i="149" s="1"/>
  <c r="K26" i="149" s="1"/>
  <c r="J11" i="149"/>
  <c r="J10" i="149" s="1"/>
  <c r="G11" i="149"/>
  <c r="AE11" i="149" s="1"/>
  <c r="F11" i="149"/>
  <c r="F10" i="149" s="1"/>
  <c r="AD10" i="149"/>
  <c r="Z10" i="149"/>
  <c r="V10" i="149"/>
  <c r="R10" i="149"/>
  <c r="I20" i="148"/>
  <c r="I21" i="148" s="1"/>
  <c r="I19" i="148"/>
  <c r="I15" i="148"/>
  <c r="I14" i="148"/>
  <c r="I11" i="148"/>
  <c r="AA12" i="151" l="1"/>
  <c r="AA14" i="151"/>
  <c r="K31" i="149"/>
  <c r="K35" i="149" s="1"/>
  <c r="S31" i="149"/>
  <c r="S35" i="149" s="1"/>
  <c r="AA31" i="149"/>
  <c r="AA35" i="149" s="1"/>
  <c r="F26" i="149"/>
  <c r="N26" i="149"/>
  <c r="N31" i="149" s="1"/>
  <c r="N35" i="149" s="1"/>
  <c r="M31" i="149"/>
  <c r="M35" i="149" s="1"/>
  <c r="Q31" i="149"/>
  <c r="Q35" i="149" s="1"/>
  <c r="U31" i="149"/>
  <c r="U35" i="149" s="1"/>
  <c r="Y31" i="149"/>
  <c r="Y35" i="149" s="1"/>
  <c r="AC31" i="149"/>
  <c r="AC35" i="149" s="1"/>
  <c r="J26" i="149"/>
  <c r="J31" i="149" s="1"/>
  <c r="J35" i="149" s="1"/>
  <c r="AE23" i="149"/>
  <c r="G10" i="149"/>
  <c r="G26" i="149" s="1"/>
  <c r="G31" i="149" s="1"/>
  <c r="G35" i="149" s="1"/>
  <c r="F30" i="149"/>
  <c r="AE30" i="149" s="1"/>
  <c r="F31" i="149" l="1"/>
  <c r="AE26" i="149"/>
  <c r="AE10" i="149"/>
  <c r="F35" i="149" l="1"/>
  <c r="AE35" i="149" s="1"/>
  <c r="AE31" i="149"/>
  <c r="E32" i="146" l="1"/>
  <c r="E31" i="146"/>
  <c r="E30" i="146"/>
  <c r="E29" i="146"/>
  <c r="E33" i="146" s="1"/>
  <c r="E34" i="146" s="1"/>
  <c r="E28" i="146"/>
  <c r="E27" i="146"/>
  <c r="C27" i="146"/>
  <c r="E26" i="146"/>
  <c r="E25" i="146"/>
  <c r="C25" i="146"/>
  <c r="E24" i="146"/>
  <c r="C24" i="146"/>
  <c r="E21" i="146"/>
  <c r="E37" i="145"/>
  <c r="E32" i="145"/>
  <c r="E31" i="145"/>
  <c r="E36" i="145" s="1"/>
  <c r="E38" i="145" s="1"/>
  <c r="E30" i="145"/>
  <c r="E29" i="145"/>
  <c r="C29" i="145"/>
  <c r="E28" i="145"/>
  <c r="E27" i="145"/>
  <c r="C27" i="145"/>
  <c r="E26" i="145"/>
  <c r="C26" i="145"/>
  <c r="E23" i="145"/>
  <c r="DU222" i="142" l="1"/>
  <c r="DT222" i="142"/>
  <c r="DS222" i="142"/>
  <c r="DR222" i="142"/>
  <c r="DQ222" i="142"/>
  <c r="DP222" i="142"/>
  <c r="DO222" i="142"/>
  <c r="DN222" i="142"/>
  <c r="DM222" i="142"/>
  <c r="DL222" i="142"/>
  <c r="DK222" i="142"/>
  <c r="DJ222" i="142"/>
  <c r="DI222" i="142"/>
  <c r="DH222" i="142"/>
  <c r="DG222" i="142"/>
  <c r="DF222" i="142"/>
  <c r="DE222" i="142"/>
  <c r="DD222" i="142"/>
  <c r="DC222" i="142"/>
  <c r="DB222" i="142"/>
  <c r="DA222" i="142"/>
  <c r="CZ222" i="142"/>
  <c r="CY222" i="142"/>
  <c r="CX222" i="142"/>
  <c r="CW222" i="142"/>
  <c r="CV222" i="142"/>
  <c r="CU222" i="142"/>
  <c r="CT222" i="142"/>
  <c r="CS222" i="142"/>
  <c r="CR222" i="142"/>
  <c r="CQ222" i="142"/>
  <c r="CP222" i="142"/>
  <c r="CO222" i="142"/>
  <c r="CN222" i="142"/>
  <c r="CM222" i="142"/>
  <c r="CL222" i="142"/>
  <c r="CK222" i="142"/>
  <c r="CJ222" i="142"/>
  <c r="CI222" i="142"/>
  <c r="CH222" i="142"/>
  <c r="CG222" i="142"/>
  <c r="CF222" i="142"/>
  <c r="CE222" i="142"/>
  <c r="CD222" i="142"/>
  <c r="CC222" i="142"/>
  <c r="CB222" i="142"/>
  <c r="CA222" i="142"/>
  <c r="BZ222" i="142"/>
  <c r="BY222" i="142"/>
  <c r="BX222" i="142"/>
  <c r="BW222" i="142"/>
  <c r="BV222" i="142"/>
  <c r="BU222" i="142"/>
  <c r="BT222" i="142"/>
  <c r="BS222" i="142"/>
  <c r="BR222" i="142"/>
  <c r="BQ222" i="142"/>
  <c r="BP222" i="142"/>
  <c r="BO222" i="142"/>
  <c r="BN222" i="142"/>
  <c r="BM222" i="142"/>
  <c r="BL222" i="142"/>
  <c r="BK222" i="142"/>
  <c r="BJ222" i="142"/>
  <c r="BI222" i="142"/>
  <c r="BH222" i="142"/>
  <c r="BG222" i="142"/>
  <c r="BF222" i="142"/>
  <c r="BE222" i="142"/>
  <c r="BD222" i="142"/>
  <c r="BC222" i="142"/>
  <c r="BB222" i="142"/>
  <c r="BA222" i="142"/>
  <c r="AZ222" i="142"/>
  <c r="AY222" i="142"/>
  <c r="AX222" i="142"/>
  <c r="AW222" i="142"/>
  <c r="AV222" i="142"/>
  <c r="AU222" i="142"/>
  <c r="AT222" i="142"/>
  <c r="AS222" i="142"/>
  <c r="AR222" i="142"/>
  <c r="AQ222" i="142"/>
  <c r="AP222" i="142"/>
  <c r="AO222" i="142"/>
  <c r="AN222" i="142"/>
  <c r="AM222" i="142"/>
  <c r="AL222" i="142"/>
  <c r="AK222" i="142"/>
  <c r="AJ222" i="142"/>
  <c r="AI222" i="142"/>
  <c r="AH222" i="142"/>
  <c r="AG222" i="142"/>
  <c r="AF222" i="142"/>
  <c r="AE222" i="142"/>
  <c r="AD222" i="142"/>
  <c r="AC222" i="142"/>
  <c r="AB222" i="142"/>
  <c r="AA222" i="142"/>
  <c r="Z222" i="142"/>
  <c r="Y222" i="142"/>
  <c r="X222" i="142"/>
  <c r="W222" i="142"/>
  <c r="V222" i="142"/>
  <c r="U222" i="142"/>
  <c r="T222" i="142"/>
  <c r="S222" i="142"/>
  <c r="R222" i="142"/>
  <c r="Q222" i="142"/>
  <c r="P222" i="142"/>
  <c r="O222" i="142"/>
  <c r="N222" i="142"/>
  <c r="M222" i="142"/>
  <c r="L222" i="142"/>
  <c r="K222" i="142"/>
  <c r="J222" i="142"/>
  <c r="I222" i="142"/>
  <c r="H222" i="142"/>
  <c r="G222" i="142"/>
  <c r="F222" i="142"/>
  <c r="E222" i="142"/>
  <c r="DV221" i="142"/>
  <c r="DU221" i="142"/>
  <c r="DT221" i="142"/>
  <c r="DS221" i="142"/>
  <c r="DR221" i="142"/>
  <c r="DQ221" i="142"/>
  <c r="DP221" i="142"/>
  <c r="DO221" i="142"/>
  <c r="DN221" i="142"/>
  <c r="DM221" i="142"/>
  <c r="DL221" i="142"/>
  <c r="DK221" i="142"/>
  <c r="DJ221" i="142"/>
  <c r="DI221" i="142"/>
  <c r="DH221" i="142"/>
  <c r="DG221" i="142"/>
  <c r="DF221" i="142"/>
  <c r="DE221" i="142"/>
  <c r="DD221" i="142"/>
  <c r="DC221" i="142"/>
  <c r="DB221" i="142"/>
  <c r="DA221" i="142"/>
  <c r="CZ221" i="142"/>
  <c r="CY221" i="142"/>
  <c r="CX221" i="142"/>
  <c r="CW221" i="142"/>
  <c r="CV221" i="142"/>
  <c r="CU221" i="142"/>
  <c r="CT221" i="142"/>
  <c r="CS221" i="142"/>
  <c r="CR221" i="142"/>
  <c r="CQ221" i="142"/>
  <c r="CP221" i="142"/>
  <c r="CO221" i="142"/>
  <c r="CN221" i="142"/>
  <c r="CM221" i="142"/>
  <c r="CL221" i="142"/>
  <c r="CK221" i="142"/>
  <c r="CJ221" i="142"/>
  <c r="CI221" i="142"/>
  <c r="CH221" i="142"/>
  <c r="CG221" i="142"/>
  <c r="CF221" i="142"/>
  <c r="CE221" i="142"/>
  <c r="CD221" i="142"/>
  <c r="CC221" i="142"/>
  <c r="CB221" i="142"/>
  <c r="CA221" i="142"/>
  <c r="BZ221" i="142"/>
  <c r="BY221" i="142"/>
  <c r="BX221" i="142"/>
  <c r="BW221" i="142"/>
  <c r="BV221" i="142"/>
  <c r="BU221" i="142"/>
  <c r="BT221" i="142"/>
  <c r="BS221" i="142"/>
  <c r="BR221" i="142"/>
  <c r="BQ221" i="142"/>
  <c r="BP221" i="142"/>
  <c r="BO221" i="142"/>
  <c r="BN221" i="142"/>
  <c r="BM221" i="142"/>
  <c r="BL221" i="142"/>
  <c r="BK221" i="142"/>
  <c r="BJ221" i="142"/>
  <c r="BI221" i="142"/>
  <c r="BH221" i="142"/>
  <c r="BG221" i="142"/>
  <c r="BF221" i="142"/>
  <c r="BE221" i="142"/>
  <c r="BD221" i="142"/>
  <c r="BC221" i="142"/>
  <c r="BB221" i="142"/>
  <c r="BA221" i="142"/>
  <c r="AZ221" i="142"/>
  <c r="AY221" i="142"/>
  <c r="AX221" i="142"/>
  <c r="AW221" i="142"/>
  <c r="AV221" i="142"/>
  <c r="AU221" i="142"/>
  <c r="AT221" i="142"/>
  <c r="AS221" i="142"/>
  <c r="AR221" i="142"/>
  <c r="AQ221" i="142"/>
  <c r="AP221" i="142"/>
  <c r="AO221" i="142"/>
  <c r="AN221" i="142"/>
  <c r="AM221" i="142"/>
  <c r="AL221" i="142"/>
  <c r="AK221" i="142"/>
  <c r="AJ221" i="142"/>
  <c r="AI221" i="142"/>
  <c r="AH221" i="142"/>
  <c r="AG221" i="142"/>
  <c r="AF221" i="142"/>
  <c r="AE221" i="142"/>
  <c r="AD221" i="142"/>
  <c r="AC221" i="142"/>
  <c r="AB221" i="142"/>
  <c r="AA221" i="142"/>
  <c r="Z221" i="142"/>
  <c r="Y221" i="142"/>
  <c r="X221" i="142"/>
  <c r="W221" i="142"/>
  <c r="V221" i="142"/>
  <c r="U221" i="142"/>
  <c r="T221" i="142"/>
  <c r="S221" i="142"/>
  <c r="R221" i="142"/>
  <c r="Q221" i="142"/>
  <c r="P221" i="142"/>
  <c r="O221" i="142"/>
  <c r="N221" i="142"/>
  <c r="M221" i="142"/>
  <c r="L221" i="142"/>
  <c r="K221" i="142"/>
  <c r="J221" i="142"/>
  <c r="I221" i="142"/>
  <c r="H221" i="142"/>
  <c r="G221" i="142"/>
  <c r="F221" i="142"/>
  <c r="E221" i="142"/>
  <c r="DV220" i="142"/>
  <c r="DU220" i="142"/>
  <c r="DT220" i="142"/>
  <c r="DS220" i="142"/>
  <c r="DR220" i="142"/>
  <c r="DQ220" i="142"/>
  <c r="DP220" i="142"/>
  <c r="DO220" i="142"/>
  <c r="DN220" i="142"/>
  <c r="DM220" i="142"/>
  <c r="DL220" i="142"/>
  <c r="DK220" i="142"/>
  <c r="DJ220" i="142"/>
  <c r="DI220" i="142"/>
  <c r="DH220" i="142"/>
  <c r="DG220" i="142"/>
  <c r="DF220" i="142"/>
  <c r="DE220" i="142"/>
  <c r="DD220" i="142"/>
  <c r="DC220" i="142"/>
  <c r="DB220" i="142"/>
  <c r="DA220" i="142"/>
  <c r="CZ220" i="142"/>
  <c r="CY220" i="142"/>
  <c r="CX220" i="142"/>
  <c r="CW220" i="142"/>
  <c r="CV220" i="142"/>
  <c r="CU220" i="142"/>
  <c r="CT220" i="142"/>
  <c r="CS220" i="142"/>
  <c r="CR220" i="142"/>
  <c r="CQ220" i="142"/>
  <c r="CP220" i="142"/>
  <c r="CO220" i="142"/>
  <c r="CN220" i="142"/>
  <c r="CM220" i="142"/>
  <c r="CL220" i="142"/>
  <c r="CK220" i="142"/>
  <c r="CJ220" i="142"/>
  <c r="CI220" i="142"/>
  <c r="CH220" i="142"/>
  <c r="CG220" i="142"/>
  <c r="CF220" i="142"/>
  <c r="CE220" i="142"/>
  <c r="CD220" i="142"/>
  <c r="CC220" i="142"/>
  <c r="CB220" i="142"/>
  <c r="CA220" i="142"/>
  <c r="BZ220" i="142"/>
  <c r="BY220" i="142"/>
  <c r="BX220" i="142"/>
  <c r="BW220" i="142"/>
  <c r="BV220" i="142"/>
  <c r="BU220" i="142"/>
  <c r="BT220" i="142"/>
  <c r="BS220" i="142"/>
  <c r="BR220" i="142"/>
  <c r="BQ220" i="142"/>
  <c r="BP220" i="142"/>
  <c r="BO220" i="142"/>
  <c r="BN220" i="142"/>
  <c r="BM220" i="142"/>
  <c r="BL220" i="142"/>
  <c r="BK220" i="142"/>
  <c r="BJ220" i="142"/>
  <c r="BI220" i="142"/>
  <c r="BH220" i="142"/>
  <c r="BG220" i="142"/>
  <c r="BF220" i="142"/>
  <c r="BE220" i="142"/>
  <c r="BD220" i="142"/>
  <c r="BC220" i="142"/>
  <c r="BB220" i="142"/>
  <c r="BA220" i="142"/>
  <c r="AZ220" i="142"/>
  <c r="AY220" i="142"/>
  <c r="AX220" i="142"/>
  <c r="AW220" i="142"/>
  <c r="AV220" i="142"/>
  <c r="AU220" i="142"/>
  <c r="AT220" i="142"/>
  <c r="AS220" i="142"/>
  <c r="AR220" i="142"/>
  <c r="AQ220" i="142"/>
  <c r="AP220" i="142"/>
  <c r="AO220" i="142"/>
  <c r="AN220" i="142"/>
  <c r="AM220" i="142"/>
  <c r="AL220" i="142"/>
  <c r="AK220" i="142"/>
  <c r="AJ220" i="142"/>
  <c r="AI220" i="142"/>
  <c r="AH220" i="142"/>
  <c r="AG220" i="142"/>
  <c r="AF220" i="142"/>
  <c r="AE220" i="142"/>
  <c r="AD220" i="142"/>
  <c r="AC220" i="142"/>
  <c r="AB220" i="142"/>
  <c r="AA220" i="142"/>
  <c r="Z220" i="142"/>
  <c r="Y220" i="142"/>
  <c r="X220" i="142"/>
  <c r="W220" i="142"/>
  <c r="V220" i="142"/>
  <c r="U220" i="142"/>
  <c r="T220" i="142"/>
  <c r="S220" i="142"/>
  <c r="R220" i="142"/>
  <c r="Q220" i="142"/>
  <c r="P220" i="142"/>
  <c r="O220" i="142"/>
  <c r="N220" i="142"/>
  <c r="M220" i="142"/>
  <c r="L220" i="142"/>
  <c r="K220" i="142"/>
  <c r="J220" i="142"/>
  <c r="I220" i="142"/>
  <c r="H220" i="142"/>
  <c r="G220" i="142"/>
  <c r="G84" i="141" s="1"/>
  <c r="L84" i="141" s="1"/>
  <c r="F220" i="142"/>
  <c r="E220" i="142"/>
  <c r="AJ203" i="142"/>
  <c r="AI203" i="142"/>
  <c r="AH203" i="142"/>
  <c r="AG203" i="142"/>
  <c r="AF203" i="142"/>
  <c r="AE203" i="142"/>
  <c r="AD203" i="142"/>
  <c r="AC203" i="142"/>
  <c r="AB203" i="142"/>
  <c r="AA203" i="142"/>
  <c r="Z203" i="142"/>
  <c r="Y203" i="142"/>
  <c r="X203" i="142"/>
  <c r="W203" i="142"/>
  <c r="V203" i="142"/>
  <c r="U203" i="142"/>
  <c r="T203" i="142"/>
  <c r="S203" i="142"/>
  <c r="R203" i="142"/>
  <c r="Q203" i="142"/>
  <c r="P203" i="142"/>
  <c r="O203" i="142"/>
  <c r="N203" i="142"/>
  <c r="M203" i="142"/>
  <c r="L203" i="142"/>
  <c r="K203" i="142"/>
  <c r="J203" i="142"/>
  <c r="I203" i="142"/>
  <c r="H203" i="142"/>
  <c r="G203" i="142"/>
  <c r="F203" i="142"/>
  <c r="E203" i="142"/>
  <c r="AJ202" i="142"/>
  <c r="AI202" i="142"/>
  <c r="AH202" i="142"/>
  <c r="AG202" i="142"/>
  <c r="AF202" i="142"/>
  <c r="AE202" i="142"/>
  <c r="AD202" i="142"/>
  <c r="AC202" i="142"/>
  <c r="AB202" i="142"/>
  <c r="AA202" i="142"/>
  <c r="Z202" i="142"/>
  <c r="Y202" i="142"/>
  <c r="X202" i="142"/>
  <c r="W202" i="142"/>
  <c r="V202" i="142"/>
  <c r="U202" i="142"/>
  <c r="T202" i="142"/>
  <c r="S202" i="142"/>
  <c r="R202" i="142"/>
  <c r="Q202" i="142"/>
  <c r="P202" i="142"/>
  <c r="O202" i="142"/>
  <c r="N202" i="142"/>
  <c r="M202" i="142"/>
  <c r="L202" i="142"/>
  <c r="K202" i="142"/>
  <c r="J202" i="142"/>
  <c r="I202" i="142"/>
  <c r="H202" i="142"/>
  <c r="G202" i="142"/>
  <c r="F202" i="142"/>
  <c r="E202" i="142"/>
  <c r="AJ201" i="142"/>
  <c r="AI201" i="142"/>
  <c r="AH201" i="142"/>
  <c r="AG201" i="142"/>
  <c r="AF201" i="142"/>
  <c r="AE201" i="142"/>
  <c r="AD201" i="142"/>
  <c r="AC201" i="142"/>
  <c r="AB201" i="142"/>
  <c r="AA201" i="142"/>
  <c r="Z201" i="142"/>
  <c r="Y201" i="142"/>
  <c r="X201" i="142"/>
  <c r="W201" i="142"/>
  <c r="V201" i="142"/>
  <c r="U201" i="142"/>
  <c r="T201" i="142"/>
  <c r="S201" i="142"/>
  <c r="R201" i="142"/>
  <c r="Q201" i="142"/>
  <c r="P201" i="142"/>
  <c r="O201" i="142"/>
  <c r="N201" i="142"/>
  <c r="M201" i="142"/>
  <c r="L201" i="142"/>
  <c r="K201" i="142"/>
  <c r="J201" i="142"/>
  <c r="I201" i="142"/>
  <c r="H201" i="142"/>
  <c r="G201" i="142"/>
  <c r="F201" i="142"/>
  <c r="E201" i="142"/>
  <c r="AJ200" i="142"/>
  <c r="AI200" i="142"/>
  <c r="AH200" i="142"/>
  <c r="AG200" i="142"/>
  <c r="AF200" i="142"/>
  <c r="AE200" i="142"/>
  <c r="AD200" i="142"/>
  <c r="AC200" i="142"/>
  <c r="AB200" i="142"/>
  <c r="AA200" i="142"/>
  <c r="Z200" i="142"/>
  <c r="Y200" i="142"/>
  <c r="X200" i="142"/>
  <c r="W200" i="142"/>
  <c r="V200" i="142"/>
  <c r="U200" i="142"/>
  <c r="T200" i="142"/>
  <c r="S200" i="142"/>
  <c r="R200" i="142"/>
  <c r="Q200" i="142"/>
  <c r="P200" i="142"/>
  <c r="O200" i="142"/>
  <c r="N200" i="142"/>
  <c r="M200" i="142"/>
  <c r="L200" i="142"/>
  <c r="K200" i="142"/>
  <c r="J200" i="142"/>
  <c r="I200" i="142"/>
  <c r="H200" i="142"/>
  <c r="G200" i="142"/>
  <c r="F200" i="142"/>
  <c r="E200" i="142"/>
  <c r="AJ199" i="142"/>
  <c r="AI199" i="142"/>
  <c r="AH199" i="142"/>
  <c r="AG199" i="142"/>
  <c r="AF199" i="142"/>
  <c r="AE199" i="142"/>
  <c r="AD199" i="142"/>
  <c r="AC199" i="142"/>
  <c r="AB199" i="142"/>
  <c r="AA199" i="142"/>
  <c r="Z199" i="142"/>
  <c r="Y199" i="142"/>
  <c r="X199" i="142"/>
  <c r="W199" i="142"/>
  <c r="V199" i="142"/>
  <c r="U199" i="142"/>
  <c r="T199" i="142"/>
  <c r="S199" i="142"/>
  <c r="R199" i="142"/>
  <c r="Q199" i="142"/>
  <c r="P199" i="142"/>
  <c r="O199" i="142"/>
  <c r="N199" i="142"/>
  <c r="M199" i="142"/>
  <c r="L199" i="142"/>
  <c r="K199" i="142"/>
  <c r="J199" i="142"/>
  <c r="I199" i="142"/>
  <c r="H199" i="142"/>
  <c r="G199" i="142"/>
  <c r="F199" i="142"/>
  <c r="E199" i="142"/>
  <c r="AJ198" i="142"/>
  <c r="AI198" i="142"/>
  <c r="AH198" i="142"/>
  <c r="AG198" i="142"/>
  <c r="AF198" i="142"/>
  <c r="AE198" i="142"/>
  <c r="AD198" i="142"/>
  <c r="AC198" i="142"/>
  <c r="AB198" i="142"/>
  <c r="AA198" i="142"/>
  <c r="Z198" i="142"/>
  <c r="Y198" i="142"/>
  <c r="X198" i="142"/>
  <c r="W198" i="142"/>
  <c r="V198" i="142"/>
  <c r="U198" i="142"/>
  <c r="T198" i="142"/>
  <c r="S198" i="142"/>
  <c r="R198" i="142"/>
  <c r="Q198" i="142"/>
  <c r="P198" i="142"/>
  <c r="O198" i="142"/>
  <c r="N198" i="142"/>
  <c r="M198" i="142"/>
  <c r="L198" i="142"/>
  <c r="K198" i="142"/>
  <c r="J198" i="142"/>
  <c r="I198" i="142"/>
  <c r="H198" i="142"/>
  <c r="G198" i="142"/>
  <c r="F198" i="142"/>
  <c r="E198" i="142"/>
  <c r="AJ197" i="142"/>
  <c r="AI197" i="142"/>
  <c r="AH197" i="142"/>
  <c r="AG197" i="142"/>
  <c r="AF197" i="142"/>
  <c r="AE197" i="142"/>
  <c r="AD197" i="142"/>
  <c r="AC197" i="142"/>
  <c r="AB197" i="142"/>
  <c r="AA197" i="142"/>
  <c r="Z197" i="142"/>
  <c r="Y197" i="142"/>
  <c r="X197" i="142"/>
  <c r="W197" i="142"/>
  <c r="V197" i="142"/>
  <c r="U197" i="142"/>
  <c r="T197" i="142"/>
  <c r="S197" i="142"/>
  <c r="R197" i="142"/>
  <c r="Q197" i="142"/>
  <c r="P197" i="142"/>
  <c r="O197" i="142"/>
  <c r="N197" i="142"/>
  <c r="M197" i="142"/>
  <c r="L197" i="142"/>
  <c r="K197" i="142"/>
  <c r="J197" i="142"/>
  <c r="I197" i="142"/>
  <c r="H197" i="142"/>
  <c r="G197" i="142"/>
  <c r="F197" i="142"/>
  <c r="E197" i="142"/>
  <c r="AJ195" i="142"/>
  <c r="AJ194" i="142"/>
  <c r="AJ193" i="142"/>
  <c r="AJ191" i="142"/>
  <c r="AG186" i="142"/>
  <c r="AF186" i="142"/>
  <c r="AE186" i="142"/>
  <c r="AD186" i="142"/>
  <c r="AC186" i="142"/>
  <c r="AB186" i="142"/>
  <c r="AA186" i="142"/>
  <c r="Z186" i="142"/>
  <c r="Y186" i="142"/>
  <c r="X186" i="142"/>
  <c r="W186" i="142"/>
  <c r="V186" i="142"/>
  <c r="U186" i="142"/>
  <c r="T186" i="142"/>
  <c r="S186" i="142"/>
  <c r="R186" i="142"/>
  <c r="Q186" i="142"/>
  <c r="P186" i="142"/>
  <c r="O186" i="142"/>
  <c r="N186" i="142"/>
  <c r="M186" i="142"/>
  <c r="L186" i="142"/>
  <c r="K186" i="142"/>
  <c r="J186" i="142"/>
  <c r="I186" i="142"/>
  <c r="H186" i="142"/>
  <c r="G186" i="142"/>
  <c r="F186" i="142"/>
  <c r="E186" i="142"/>
  <c r="AG185" i="142"/>
  <c r="AF185" i="142"/>
  <c r="AE185" i="142"/>
  <c r="AD185" i="142"/>
  <c r="AC185" i="142"/>
  <c r="AB185" i="142"/>
  <c r="AA185" i="142"/>
  <c r="Z185" i="142"/>
  <c r="Y185" i="142"/>
  <c r="X185" i="142"/>
  <c r="W185" i="142"/>
  <c r="V185" i="142"/>
  <c r="U185" i="142"/>
  <c r="T185" i="142"/>
  <c r="S185" i="142"/>
  <c r="R185" i="142"/>
  <c r="Q185" i="142"/>
  <c r="P185" i="142"/>
  <c r="O185" i="142"/>
  <c r="N185" i="142"/>
  <c r="M185" i="142"/>
  <c r="L185" i="142"/>
  <c r="K185" i="142"/>
  <c r="J185" i="142"/>
  <c r="I185" i="142"/>
  <c r="H185" i="142"/>
  <c r="G185" i="142"/>
  <c r="F185" i="142"/>
  <c r="E185" i="142"/>
  <c r="AG184" i="142"/>
  <c r="AF184" i="142"/>
  <c r="AE184" i="142"/>
  <c r="AD184" i="142"/>
  <c r="AC184" i="142"/>
  <c r="AB184" i="142"/>
  <c r="AA184" i="142"/>
  <c r="Z184" i="142"/>
  <c r="Y184" i="142"/>
  <c r="X184" i="142"/>
  <c r="W184" i="142"/>
  <c r="V184" i="142"/>
  <c r="U184" i="142"/>
  <c r="T184" i="142"/>
  <c r="S184" i="142"/>
  <c r="R184" i="142"/>
  <c r="Q184" i="142"/>
  <c r="P184" i="142"/>
  <c r="O184" i="142"/>
  <c r="N184" i="142"/>
  <c r="M184" i="142"/>
  <c r="L184" i="142"/>
  <c r="K184" i="142"/>
  <c r="J184" i="142"/>
  <c r="I184" i="142"/>
  <c r="H184" i="142"/>
  <c r="G184" i="142"/>
  <c r="F184" i="142"/>
  <c r="E184" i="142"/>
  <c r="AG183" i="142"/>
  <c r="AF183" i="142"/>
  <c r="AE183" i="142"/>
  <c r="AD183" i="142"/>
  <c r="AC183" i="142"/>
  <c r="AB183" i="142"/>
  <c r="AA183" i="142"/>
  <c r="Z183" i="142"/>
  <c r="Y183" i="142"/>
  <c r="X183" i="142"/>
  <c r="W183" i="142"/>
  <c r="V183" i="142"/>
  <c r="U183" i="142"/>
  <c r="T183" i="142"/>
  <c r="S183" i="142"/>
  <c r="R183" i="142"/>
  <c r="Q183" i="142"/>
  <c r="P183" i="142"/>
  <c r="O183" i="142"/>
  <c r="N183" i="142"/>
  <c r="M183" i="142"/>
  <c r="L183" i="142"/>
  <c r="K183" i="142"/>
  <c r="J183" i="142"/>
  <c r="I183" i="142"/>
  <c r="H183" i="142"/>
  <c r="G183" i="142"/>
  <c r="F183" i="142"/>
  <c r="E183" i="142"/>
  <c r="AG182" i="142"/>
  <c r="AF182" i="142"/>
  <c r="AE182" i="142"/>
  <c r="AD182" i="142"/>
  <c r="AC182" i="142"/>
  <c r="AB182" i="142"/>
  <c r="AA182" i="142"/>
  <c r="Z182" i="142"/>
  <c r="Y182" i="142"/>
  <c r="X182" i="142"/>
  <c r="W182" i="142"/>
  <c r="V182" i="142"/>
  <c r="U182" i="142"/>
  <c r="T182" i="142"/>
  <c r="S182" i="142"/>
  <c r="R182" i="142"/>
  <c r="Q182" i="142"/>
  <c r="P182" i="142"/>
  <c r="O182" i="142"/>
  <c r="N182" i="142"/>
  <c r="M182" i="142"/>
  <c r="L182" i="142"/>
  <c r="K182" i="142"/>
  <c r="J182" i="142"/>
  <c r="I182" i="142"/>
  <c r="H182" i="142"/>
  <c r="G182" i="142"/>
  <c r="F182" i="142"/>
  <c r="E182" i="142"/>
  <c r="AG181" i="142"/>
  <c r="AF181" i="142"/>
  <c r="AE181" i="142"/>
  <c r="AD181" i="142"/>
  <c r="AC181" i="142"/>
  <c r="AB181" i="142"/>
  <c r="AA181" i="142"/>
  <c r="Z181" i="142"/>
  <c r="Y181" i="142"/>
  <c r="X181" i="142"/>
  <c r="W181" i="142"/>
  <c r="V181" i="142"/>
  <c r="U181" i="142"/>
  <c r="T181" i="142"/>
  <c r="S181" i="142"/>
  <c r="R181" i="142"/>
  <c r="Q181" i="142"/>
  <c r="P181" i="142"/>
  <c r="O181" i="142"/>
  <c r="N181" i="142"/>
  <c r="M181" i="142"/>
  <c r="L181" i="142"/>
  <c r="K181" i="142"/>
  <c r="J181" i="142"/>
  <c r="I181" i="142"/>
  <c r="H181" i="142"/>
  <c r="G181" i="142"/>
  <c r="F181" i="142"/>
  <c r="E181" i="142"/>
  <c r="AG180" i="142"/>
  <c r="AF180" i="142"/>
  <c r="AE180" i="142"/>
  <c r="AD180" i="142"/>
  <c r="AC180" i="142"/>
  <c r="AB180" i="142"/>
  <c r="AA180" i="142"/>
  <c r="Z180" i="142"/>
  <c r="Y180" i="142"/>
  <c r="X180" i="142"/>
  <c r="W180" i="142"/>
  <c r="V180" i="142"/>
  <c r="U180" i="142"/>
  <c r="T180" i="142"/>
  <c r="S180" i="142"/>
  <c r="R180" i="142"/>
  <c r="Q180" i="142"/>
  <c r="P180" i="142"/>
  <c r="O180" i="142"/>
  <c r="N180" i="142"/>
  <c r="M180" i="142"/>
  <c r="L180" i="142"/>
  <c r="K180" i="142"/>
  <c r="J180" i="142"/>
  <c r="I180" i="142"/>
  <c r="H180" i="142"/>
  <c r="G180" i="142"/>
  <c r="F180" i="142"/>
  <c r="E180" i="142"/>
  <c r="AG178" i="142"/>
  <c r="AG177" i="142"/>
  <c r="AG176" i="142"/>
  <c r="AG174" i="142"/>
  <c r="AJ169" i="142"/>
  <c r="AI169" i="142"/>
  <c r="AH169" i="142"/>
  <c r="AG169" i="142"/>
  <c r="AF169" i="142"/>
  <c r="AE169" i="142"/>
  <c r="AD169" i="142"/>
  <c r="AC169" i="142"/>
  <c r="AB169" i="142"/>
  <c r="AA169" i="142"/>
  <c r="Z169" i="142"/>
  <c r="Y169" i="142"/>
  <c r="X169" i="142"/>
  <c r="W169" i="142"/>
  <c r="V169" i="142"/>
  <c r="U169" i="142"/>
  <c r="T169" i="142"/>
  <c r="S169" i="142"/>
  <c r="R169" i="142"/>
  <c r="Q169" i="142"/>
  <c r="P169" i="142"/>
  <c r="O169" i="142"/>
  <c r="N169" i="142"/>
  <c r="M169" i="142"/>
  <c r="L169" i="142"/>
  <c r="K169" i="142"/>
  <c r="J169" i="142"/>
  <c r="I169" i="142"/>
  <c r="H169" i="142"/>
  <c r="G169" i="142"/>
  <c r="F169" i="142"/>
  <c r="E169" i="142"/>
  <c r="AJ168" i="142"/>
  <c r="AI168" i="142"/>
  <c r="AH168" i="142"/>
  <c r="AG168" i="142"/>
  <c r="AF168" i="142"/>
  <c r="AE168" i="142"/>
  <c r="AD168" i="142"/>
  <c r="AC168" i="142"/>
  <c r="AB168" i="142"/>
  <c r="AA168" i="142"/>
  <c r="Z168" i="142"/>
  <c r="Y168" i="142"/>
  <c r="X168" i="142"/>
  <c r="W168" i="142"/>
  <c r="V168" i="142"/>
  <c r="U168" i="142"/>
  <c r="T168" i="142"/>
  <c r="S168" i="142"/>
  <c r="R168" i="142"/>
  <c r="Q168" i="142"/>
  <c r="P168" i="142"/>
  <c r="O168" i="142"/>
  <c r="N168" i="142"/>
  <c r="M168" i="142"/>
  <c r="L168" i="142"/>
  <c r="K168" i="142"/>
  <c r="J168" i="142"/>
  <c r="I168" i="142"/>
  <c r="H168" i="142"/>
  <c r="G168" i="142"/>
  <c r="F168" i="142"/>
  <c r="E168" i="142"/>
  <c r="AJ167" i="142"/>
  <c r="AI167" i="142"/>
  <c r="AH167" i="142"/>
  <c r="AG167" i="142"/>
  <c r="AF167" i="142"/>
  <c r="AE167" i="142"/>
  <c r="AD167" i="142"/>
  <c r="AC167" i="142"/>
  <c r="AB167" i="142"/>
  <c r="AA167" i="142"/>
  <c r="Z167" i="142"/>
  <c r="Y167" i="142"/>
  <c r="X167" i="142"/>
  <c r="W167" i="142"/>
  <c r="V167" i="142"/>
  <c r="U167" i="142"/>
  <c r="T167" i="142"/>
  <c r="S167" i="142"/>
  <c r="R167" i="142"/>
  <c r="Q167" i="142"/>
  <c r="P167" i="142"/>
  <c r="O167" i="142"/>
  <c r="N167" i="142"/>
  <c r="M167" i="142"/>
  <c r="L167" i="142"/>
  <c r="K167" i="142"/>
  <c r="J167" i="142"/>
  <c r="I167" i="142"/>
  <c r="H167" i="142"/>
  <c r="G167" i="142"/>
  <c r="F167" i="142"/>
  <c r="E167" i="142"/>
  <c r="AJ166" i="142"/>
  <c r="AI166" i="142"/>
  <c r="AH166" i="142"/>
  <c r="AG166" i="142"/>
  <c r="AF166" i="142"/>
  <c r="AE166" i="142"/>
  <c r="AD166" i="142"/>
  <c r="AC166" i="142"/>
  <c r="AB166" i="142"/>
  <c r="AA166" i="142"/>
  <c r="Z166" i="142"/>
  <c r="Y166" i="142"/>
  <c r="X166" i="142"/>
  <c r="W166" i="142"/>
  <c r="V166" i="142"/>
  <c r="U166" i="142"/>
  <c r="T166" i="142"/>
  <c r="S166" i="142"/>
  <c r="R166" i="142"/>
  <c r="Q166" i="142"/>
  <c r="P166" i="142"/>
  <c r="O166" i="142"/>
  <c r="N166" i="142"/>
  <c r="M166" i="142"/>
  <c r="L166" i="142"/>
  <c r="K166" i="142"/>
  <c r="J166" i="142"/>
  <c r="I166" i="142"/>
  <c r="H166" i="142"/>
  <c r="G166" i="142"/>
  <c r="F166" i="142"/>
  <c r="E166" i="142"/>
  <c r="AJ165" i="142"/>
  <c r="AI165" i="142"/>
  <c r="AH165" i="142"/>
  <c r="AG165" i="142"/>
  <c r="AF165" i="142"/>
  <c r="AE165" i="142"/>
  <c r="AD165" i="142"/>
  <c r="AC165" i="142"/>
  <c r="AB165" i="142"/>
  <c r="AA165" i="142"/>
  <c r="Z165" i="142"/>
  <c r="Y165" i="142"/>
  <c r="X165" i="142"/>
  <c r="W165" i="142"/>
  <c r="V165" i="142"/>
  <c r="U165" i="142"/>
  <c r="T165" i="142"/>
  <c r="S165" i="142"/>
  <c r="R165" i="142"/>
  <c r="Q165" i="142"/>
  <c r="P165" i="142"/>
  <c r="O165" i="142"/>
  <c r="N165" i="142"/>
  <c r="M165" i="142"/>
  <c r="L165" i="142"/>
  <c r="K165" i="142"/>
  <c r="J165" i="142"/>
  <c r="I165" i="142"/>
  <c r="H165" i="142"/>
  <c r="G165" i="142"/>
  <c r="F165" i="142"/>
  <c r="E165" i="142"/>
  <c r="AJ164" i="142"/>
  <c r="AI164" i="142"/>
  <c r="AH164" i="142"/>
  <c r="AG164" i="142"/>
  <c r="AF164" i="142"/>
  <c r="AE164" i="142"/>
  <c r="AD164" i="142"/>
  <c r="AC164" i="142"/>
  <c r="AB164" i="142"/>
  <c r="AA164" i="142"/>
  <c r="Z164" i="142"/>
  <c r="Y164" i="142"/>
  <c r="X164" i="142"/>
  <c r="W164" i="142"/>
  <c r="V164" i="142"/>
  <c r="U164" i="142"/>
  <c r="T164" i="142"/>
  <c r="S164" i="142"/>
  <c r="R164" i="142"/>
  <c r="Q164" i="142"/>
  <c r="P164" i="142"/>
  <c r="O164" i="142"/>
  <c r="N164" i="142"/>
  <c r="M164" i="142"/>
  <c r="L164" i="142"/>
  <c r="K164" i="142"/>
  <c r="J164" i="142"/>
  <c r="I164" i="142"/>
  <c r="H164" i="142"/>
  <c r="G164" i="142"/>
  <c r="F164" i="142"/>
  <c r="E164" i="142"/>
  <c r="AJ163" i="142"/>
  <c r="AI163" i="142"/>
  <c r="AH163" i="142"/>
  <c r="AG163" i="142"/>
  <c r="AF163" i="142"/>
  <c r="AE163" i="142"/>
  <c r="AD163" i="142"/>
  <c r="AC163" i="142"/>
  <c r="AB163" i="142"/>
  <c r="AA163" i="142"/>
  <c r="Z163" i="142"/>
  <c r="Y163" i="142"/>
  <c r="X163" i="142"/>
  <c r="W163" i="142"/>
  <c r="V163" i="142"/>
  <c r="U163" i="142"/>
  <c r="T163" i="142"/>
  <c r="S163" i="142"/>
  <c r="R163" i="142"/>
  <c r="Q163" i="142"/>
  <c r="P163" i="142"/>
  <c r="O163" i="142"/>
  <c r="N163" i="142"/>
  <c r="M163" i="142"/>
  <c r="L163" i="142"/>
  <c r="K163" i="142"/>
  <c r="J163" i="142"/>
  <c r="I163" i="142"/>
  <c r="H163" i="142"/>
  <c r="G163" i="142"/>
  <c r="F163" i="142"/>
  <c r="E163" i="142"/>
  <c r="AJ161" i="142"/>
  <c r="AJ160" i="142"/>
  <c r="AJ159" i="142"/>
  <c r="AJ157" i="142"/>
  <c r="AJ152" i="142"/>
  <c r="AI152" i="142"/>
  <c r="AH152" i="142"/>
  <c r="AG152" i="142"/>
  <c r="AF152" i="142"/>
  <c r="AE152" i="142"/>
  <c r="AD152" i="142"/>
  <c r="AC152" i="142"/>
  <c r="AB152" i="142"/>
  <c r="AA152" i="142"/>
  <c r="Z152" i="142"/>
  <c r="Y152" i="142"/>
  <c r="X152" i="142"/>
  <c r="W152" i="142"/>
  <c r="V152" i="142"/>
  <c r="U152" i="142"/>
  <c r="T152" i="142"/>
  <c r="S152" i="142"/>
  <c r="R152" i="142"/>
  <c r="Q152" i="142"/>
  <c r="P152" i="142"/>
  <c r="O152" i="142"/>
  <c r="N152" i="142"/>
  <c r="M152" i="142"/>
  <c r="L152" i="142"/>
  <c r="K152" i="142"/>
  <c r="J152" i="142"/>
  <c r="I152" i="142"/>
  <c r="H152" i="142"/>
  <c r="G152" i="142"/>
  <c r="F152" i="142"/>
  <c r="E152" i="142"/>
  <c r="AJ151" i="142"/>
  <c r="AI151" i="142"/>
  <c r="AH151" i="142"/>
  <c r="AG151" i="142"/>
  <c r="AF151" i="142"/>
  <c r="AE151" i="142"/>
  <c r="AD151" i="142"/>
  <c r="AC151" i="142"/>
  <c r="AB151" i="142"/>
  <c r="AA151" i="142"/>
  <c r="Z151" i="142"/>
  <c r="Y151" i="142"/>
  <c r="X151" i="142"/>
  <c r="W151" i="142"/>
  <c r="V151" i="142"/>
  <c r="U151" i="142"/>
  <c r="T151" i="142"/>
  <c r="S151" i="142"/>
  <c r="R151" i="142"/>
  <c r="Q151" i="142"/>
  <c r="P151" i="142"/>
  <c r="O151" i="142"/>
  <c r="N151" i="142"/>
  <c r="M151" i="142"/>
  <c r="L151" i="142"/>
  <c r="K151" i="142"/>
  <c r="J151" i="142"/>
  <c r="I151" i="142"/>
  <c r="H151" i="142"/>
  <c r="G151" i="142"/>
  <c r="F151" i="142"/>
  <c r="E151" i="142"/>
  <c r="AJ150" i="142"/>
  <c r="AI150" i="142"/>
  <c r="AH150" i="142"/>
  <c r="AG150" i="142"/>
  <c r="AF150" i="142"/>
  <c r="AE150" i="142"/>
  <c r="AD150" i="142"/>
  <c r="AC150" i="142"/>
  <c r="AB150" i="142"/>
  <c r="AA150" i="142"/>
  <c r="Z150" i="142"/>
  <c r="Y150" i="142"/>
  <c r="X150" i="142"/>
  <c r="W150" i="142"/>
  <c r="V150" i="142"/>
  <c r="U150" i="142"/>
  <c r="T150" i="142"/>
  <c r="S150" i="142"/>
  <c r="R150" i="142"/>
  <c r="Q150" i="142"/>
  <c r="P150" i="142"/>
  <c r="O150" i="142"/>
  <c r="N150" i="142"/>
  <c r="M150" i="142"/>
  <c r="L150" i="142"/>
  <c r="K150" i="142"/>
  <c r="J150" i="142"/>
  <c r="I150" i="142"/>
  <c r="H150" i="142"/>
  <c r="G150" i="142"/>
  <c r="F150" i="142"/>
  <c r="E150" i="142"/>
  <c r="AJ149" i="142"/>
  <c r="AI149" i="142"/>
  <c r="AH149" i="142"/>
  <c r="AG149" i="142"/>
  <c r="AF149" i="142"/>
  <c r="AE149" i="142"/>
  <c r="AD149" i="142"/>
  <c r="AC149" i="142"/>
  <c r="AB149" i="142"/>
  <c r="AA149" i="142"/>
  <c r="Z149" i="142"/>
  <c r="Y149" i="142"/>
  <c r="X149" i="142"/>
  <c r="W149" i="142"/>
  <c r="V149" i="142"/>
  <c r="U149" i="142"/>
  <c r="T149" i="142"/>
  <c r="S149" i="142"/>
  <c r="R149" i="142"/>
  <c r="Q149" i="142"/>
  <c r="P149" i="142"/>
  <c r="O149" i="142"/>
  <c r="N149" i="142"/>
  <c r="M149" i="142"/>
  <c r="L149" i="142"/>
  <c r="K149" i="142"/>
  <c r="J149" i="142"/>
  <c r="I149" i="142"/>
  <c r="H149" i="142"/>
  <c r="G149" i="142"/>
  <c r="F149" i="142"/>
  <c r="E149" i="142"/>
  <c r="AJ148" i="142"/>
  <c r="AI148" i="142"/>
  <c r="AH148" i="142"/>
  <c r="AG148" i="142"/>
  <c r="AF148" i="142"/>
  <c r="AE148" i="142"/>
  <c r="AD148" i="142"/>
  <c r="AC148" i="142"/>
  <c r="AB148" i="142"/>
  <c r="AA148" i="142"/>
  <c r="Z148" i="142"/>
  <c r="Y148" i="142"/>
  <c r="X148" i="142"/>
  <c r="W148" i="142"/>
  <c r="V148" i="142"/>
  <c r="U148" i="142"/>
  <c r="T148" i="142"/>
  <c r="S148" i="142"/>
  <c r="R148" i="142"/>
  <c r="Q148" i="142"/>
  <c r="P148" i="142"/>
  <c r="O148" i="142"/>
  <c r="N148" i="142"/>
  <c r="M148" i="142"/>
  <c r="L148" i="142"/>
  <c r="K148" i="142"/>
  <c r="J148" i="142"/>
  <c r="I148" i="142"/>
  <c r="H148" i="142"/>
  <c r="G148" i="142"/>
  <c r="F148" i="142"/>
  <c r="E148" i="142"/>
  <c r="AJ147" i="142"/>
  <c r="AI147" i="142"/>
  <c r="AH147" i="142"/>
  <c r="AG147" i="142"/>
  <c r="AF147" i="142"/>
  <c r="AE147" i="142"/>
  <c r="AD147" i="142"/>
  <c r="AC147" i="142"/>
  <c r="AB147" i="142"/>
  <c r="AA147" i="142"/>
  <c r="Z147" i="142"/>
  <c r="Y147" i="142"/>
  <c r="X147" i="142"/>
  <c r="W147" i="142"/>
  <c r="V147" i="142"/>
  <c r="U147" i="142"/>
  <c r="T147" i="142"/>
  <c r="S147" i="142"/>
  <c r="R147" i="142"/>
  <c r="Q147" i="142"/>
  <c r="P147" i="142"/>
  <c r="O147" i="142"/>
  <c r="N147" i="142"/>
  <c r="M147" i="142"/>
  <c r="L147" i="142"/>
  <c r="K147" i="142"/>
  <c r="J147" i="142"/>
  <c r="I147" i="142"/>
  <c r="H147" i="142"/>
  <c r="G147" i="142"/>
  <c r="F147" i="142"/>
  <c r="E147" i="142"/>
  <c r="AJ146" i="142"/>
  <c r="AI146" i="142"/>
  <c r="AH146" i="142"/>
  <c r="AG146" i="142"/>
  <c r="AF146" i="142"/>
  <c r="AE146" i="142"/>
  <c r="AD146" i="142"/>
  <c r="AC146" i="142"/>
  <c r="AB146" i="142"/>
  <c r="AA146" i="142"/>
  <c r="Z146" i="142"/>
  <c r="Y146" i="142"/>
  <c r="X146" i="142"/>
  <c r="W146" i="142"/>
  <c r="V146" i="142"/>
  <c r="U146" i="142"/>
  <c r="T146" i="142"/>
  <c r="S146" i="142"/>
  <c r="R146" i="142"/>
  <c r="Q146" i="142"/>
  <c r="P146" i="142"/>
  <c r="O146" i="142"/>
  <c r="N146" i="142"/>
  <c r="M146" i="142"/>
  <c r="L146" i="142"/>
  <c r="K146" i="142"/>
  <c r="J146" i="142"/>
  <c r="I146" i="142"/>
  <c r="H146" i="142"/>
  <c r="G146" i="142"/>
  <c r="F146" i="142"/>
  <c r="E146" i="142"/>
  <c r="AJ144" i="142"/>
  <c r="AJ143" i="142"/>
  <c r="AJ142" i="142"/>
  <c r="AJ140" i="142"/>
  <c r="AI135" i="142"/>
  <c r="AH135" i="142"/>
  <c r="AG135" i="142"/>
  <c r="AF135" i="142"/>
  <c r="AE135" i="142"/>
  <c r="AD135" i="142"/>
  <c r="AC135" i="142"/>
  <c r="AB135" i="142"/>
  <c r="AA135" i="142"/>
  <c r="Z135" i="142"/>
  <c r="Y135" i="142"/>
  <c r="X135" i="142"/>
  <c r="W135" i="142"/>
  <c r="V135" i="142"/>
  <c r="U135" i="142"/>
  <c r="T135" i="142"/>
  <c r="S135" i="142"/>
  <c r="R135" i="142"/>
  <c r="Q135" i="142"/>
  <c r="P135" i="142"/>
  <c r="O135" i="142"/>
  <c r="N135" i="142"/>
  <c r="M135" i="142"/>
  <c r="L135" i="142"/>
  <c r="K135" i="142"/>
  <c r="J135" i="142"/>
  <c r="I135" i="142"/>
  <c r="H135" i="142"/>
  <c r="G135" i="142"/>
  <c r="F135" i="142"/>
  <c r="E135" i="142"/>
  <c r="AI134" i="142"/>
  <c r="AH134" i="142"/>
  <c r="AG134" i="142"/>
  <c r="AF134" i="142"/>
  <c r="AE134" i="142"/>
  <c r="AD134" i="142"/>
  <c r="AC134" i="142"/>
  <c r="AB134" i="142"/>
  <c r="AA134" i="142"/>
  <c r="Z134" i="142"/>
  <c r="Y134" i="142"/>
  <c r="X134" i="142"/>
  <c r="W134" i="142"/>
  <c r="V134" i="142"/>
  <c r="U134" i="142"/>
  <c r="T134" i="142"/>
  <c r="S134" i="142"/>
  <c r="R134" i="142"/>
  <c r="Q134" i="142"/>
  <c r="P134" i="142"/>
  <c r="O134" i="142"/>
  <c r="N134" i="142"/>
  <c r="M134" i="142"/>
  <c r="L134" i="142"/>
  <c r="K134" i="142"/>
  <c r="J134" i="142"/>
  <c r="I134" i="142"/>
  <c r="H134" i="142"/>
  <c r="G134" i="142"/>
  <c r="F134" i="142"/>
  <c r="E134" i="142"/>
  <c r="AI133" i="142"/>
  <c r="AH133" i="142"/>
  <c r="AG133" i="142"/>
  <c r="AF133" i="142"/>
  <c r="AE133" i="142"/>
  <c r="AD133" i="142"/>
  <c r="AC133" i="142"/>
  <c r="AB133" i="142"/>
  <c r="AA133" i="142"/>
  <c r="Z133" i="142"/>
  <c r="Y133" i="142"/>
  <c r="X133" i="142"/>
  <c r="W133" i="142"/>
  <c r="V133" i="142"/>
  <c r="U133" i="142"/>
  <c r="T133" i="142"/>
  <c r="S133" i="142"/>
  <c r="R133" i="142"/>
  <c r="Q133" i="142"/>
  <c r="P133" i="142"/>
  <c r="O133" i="142"/>
  <c r="N133" i="142"/>
  <c r="M133" i="142"/>
  <c r="L133" i="142"/>
  <c r="K133" i="142"/>
  <c r="J133" i="142"/>
  <c r="I133" i="142"/>
  <c r="H133" i="142"/>
  <c r="G133" i="142"/>
  <c r="F133" i="142"/>
  <c r="E133" i="142"/>
  <c r="AI132" i="142"/>
  <c r="AH132" i="142"/>
  <c r="AG132" i="142"/>
  <c r="AF132" i="142"/>
  <c r="AE132" i="142"/>
  <c r="AD132" i="142"/>
  <c r="AC132" i="142"/>
  <c r="AB132" i="142"/>
  <c r="AA132" i="142"/>
  <c r="Z132" i="142"/>
  <c r="Y132" i="142"/>
  <c r="X132" i="142"/>
  <c r="W132" i="142"/>
  <c r="V132" i="142"/>
  <c r="U132" i="142"/>
  <c r="T132" i="142"/>
  <c r="S132" i="142"/>
  <c r="R132" i="142"/>
  <c r="Q132" i="142"/>
  <c r="P132" i="142"/>
  <c r="O132" i="142"/>
  <c r="N132" i="142"/>
  <c r="M132" i="142"/>
  <c r="L132" i="142"/>
  <c r="K132" i="142"/>
  <c r="J132" i="142"/>
  <c r="I132" i="142"/>
  <c r="H132" i="142"/>
  <c r="G132" i="142"/>
  <c r="F132" i="142"/>
  <c r="E132" i="142"/>
  <c r="AI131" i="142"/>
  <c r="AH131" i="142"/>
  <c r="AG131" i="142"/>
  <c r="AF131" i="142"/>
  <c r="AE131" i="142"/>
  <c r="AD131" i="142"/>
  <c r="AC131" i="142"/>
  <c r="AB131" i="142"/>
  <c r="AA131" i="142"/>
  <c r="Z131" i="142"/>
  <c r="Y131" i="142"/>
  <c r="X131" i="142"/>
  <c r="W131" i="142"/>
  <c r="V131" i="142"/>
  <c r="U131" i="142"/>
  <c r="T131" i="142"/>
  <c r="S131" i="142"/>
  <c r="R131" i="142"/>
  <c r="Q131" i="142"/>
  <c r="P131" i="142"/>
  <c r="O131" i="142"/>
  <c r="N131" i="142"/>
  <c r="M131" i="142"/>
  <c r="L131" i="142"/>
  <c r="K131" i="142"/>
  <c r="J131" i="142"/>
  <c r="I131" i="142"/>
  <c r="H131" i="142"/>
  <c r="G131" i="142"/>
  <c r="F131" i="142"/>
  <c r="E131" i="142"/>
  <c r="AI130" i="142"/>
  <c r="AH130" i="142"/>
  <c r="AG130" i="142"/>
  <c r="AF130" i="142"/>
  <c r="AE130" i="142"/>
  <c r="AD130" i="142"/>
  <c r="AC130" i="142"/>
  <c r="AB130" i="142"/>
  <c r="AA130" i="142"/>
  <c r="Z130" i="142"/>
  <c r="Y130" i="142"/>
  <c r="X130" i="142"/>
  <c r="W130" i="142"/>
  <c r="V130" i="142"/>
  <c r="U130" i="142"/>
  <c r="T130" i="142"/>
  <c r="S130" i="142"/>
  <c r="R130" i="142"/>
  <c r="Q130" i="142"/>
  <c r="P130" i="142"/>
  <c r="O130" i="142"/>
  <c r="N130" i="142"/>
  <c r="M130" i="142"/>
  <c r="L130" i="142"/>
  <c r="K130" i="142"/>
  <c r="J130" i="142"/>
  <c r="I130" i="142"/>
  <c r="H130" i="142"/>
  <c r="G130" i="142"/>
  <c r="F130" i="142"/>
  <c r="E130" i="142"/>
  <c r="AI129" i="142"/>
  <c r="AH129" i="142"/>
  <c r="AG129" i="142"/>
  <c r="AF129" i="142"/>
  <c r="AE129" i="142"/>
  <c r="AD129" i="142"/>
  <c r="AC129" i="142"/>
  <c r="AB129" i="142"/>
  <c r="AA129" i="142"/>
  <c r="Z129" i="142"/>
  <c r="Y129" i="142"/>
  <c r="X129" i="142"/>
  <c r="W129" i="142"/>
  <c r="V129" i="142"/>
  <c r="U129" i="142"/>
  <c r="T129" i="142"/>
  <c r="S129" i="142"/>
  <c r="R129" i="142"/>
  <c r="Q129" i="142"/>
  <c r="P129" i="142"/>
  <c r="O129" i="142"/>
  <c r="N129" i="142"/>
  <c r="M129" i="142"/>
  <c r="L129" i="142"/>
  <c r="K129" i="142"/>
  <c r="J129" i="142"/>
  <c r="I129" i="142"/>
  <c r="H129" i="142"/>
  <c r="G129" i="142"/>
  <c r="F129" i="142"/>
  <c r="E129" i="142"/>
  <c r="AI127" i="142"/>
  <c r="AI126" i="142"/>
  <c r="AI125" i="142"/>
  <c r="AI123" i="142"/>
  <c r="AJ118" i="142"/>
  <c r="AI118" i="142"/>
  <c r="AH118" i="142"/>
  <c r="AG118" i="142"/>
  <c r="AF118" i="142"/>
  <c r="AE118" i="142"/>
  <c r="AD118" i="142"/>
  <c r="AC118" i="142"/>
  <c r="AB118" i="142"/>
  <c r="AA118" i="142"/>
  <c r="Z118" i="142"/>
  <c r="Y118" i="142"/>
  <c r="X118" i="142"/>
  <c r="W118" i="142"/>
  <c r="V118" i="142"/>
  <c r="U118" i="142"/>
  <c r="T118" i="142"/>
  <c r="S118" i="142"/>
  <c r="R118" i="142"/>
  <c r="Q118" i="142"/>
  <c r="P118" i="142"/>
  <c r="O118" i="142"/>
  <c r="N118" i="142"/>
  <c r="M118" i="142"/>
  <c r="L118" i="142"/>
  <c r="K118" i="142"/>
  <c r="J118" i="142"/>
  <c r="I118" i="142"/>
  <c r="H118" i="142"/>
  <c r="G118" i="142"/>
  <c r="F118" i="142"/>
  <c r="E118" i="142"/>
  <c r="AJ117" i="142"/>
  <c r="AI117" i="142"/>
  <c r="AH117" i="142"/>
  <c r="AG117" i="142"/>
  <c r="AF117" i="142"/>
  <c r="AE117" i="142"/>
  <c r="AD117" i="142"/>
  <c r="AC117" i="142"/>
  <c r="AB117" i="142"/>
  <c r="AA117" i="142"/>
  <c r="Z117" i="142"/>
  <c r="Y117" i="142"/>
  <c r="X117" i="142"/>
  <c r="W117" i="142"/>
  <c r="V117" i="142"/>
  <c r="U117" i="142"/>
  <c r="T117" i="142"/>
  <c r="S117" i="142"/>
  <c r="R117" i="142"/>
  <c r="Q117" i="142"/>
  <c r="P117" i="142"/>
  <c r="O117" i="142"/>
  <c r="N117" i="142"/>
  <c r="M117" i="142"/>
  <c r="L117" i="142"/>
  <c r="K117" i="142"/>
  <c r="J117" i="142"/>
  <c r="I117" i="142"/>
  <c r="H117" i="142"/>
  <c r="G117" i="142"/>
  <c r="F117" i="142"/>
  <c r="E117" i="142"/>
  <c r="AJ116" i="142"/>
  <c r="AI116" i="142"/>
  <c r="AH116" i="142"/>
  <c r="AG116" i="142"/>
  <c r="AF116" i="142"/>
  <c r="AE116" i="142"/>
  <c r="AD116" i="142"/>
  <c r="AC116" i="142"/>
  <c r="AB116" i="142"/>
  <c r="AA116" i="142"/>
  <c r="Z116" i="142"/>
  <c r="Y116" i="142"/>
  <c r="X116" i="142"/>
  <c r="W116" i="142"/>
  <c r="V116" i="142"/>
  <c r="U116" i="142"/>
  <c r="T116" i="142"/>
  <c r="S116" i="142"/>
  <c r="R116" i="142"/>
  <c r="Q116" i="142"/>
  <c r="P116" i="142"/>
  <c r="O116" i="142"/>
  <c r="N116" i="142"/>
  <c r="M116" i="142"/>
  <c r="L116" i="142"/>
  <c r="K116" i="142"/>
  <c r="J116" i="142"/>
  <c r="I116" i="142"/>
  <c r="H116" i="142"/>
  <c r="G116" i="142"/>
  <c r="F116" i="142"/>
  <c r="E116" i="142"/>
  <c r="AJ115" i="142"/>
  <c r="AI115" i="142"/>
  <c r="AH115" i="142"/>
  <c r="AG115" i="142"/>
  <c r="AF115" i="142"/>
  <c r="AE115" i="142"/>
  <c r="AD115" i="142"/>
  <c r="AC115" i="142"/>
  <c r="AB115" i="142"/>
  <c r="AA115" i="142"/>
  <c r="Z115" i="142"/>
  <c r="Y115" i="142"/>
  <c r="X115" i="142"/>
  <c r="W115" i="142"/>
  <c r="V115" i="142"/>
  <c r="U115" i="142"/>
  <c r="T115" i="142"/>
  <c r="S115" i="142"/>
  <c r="R115" i="142"/>
  <c r="Q115" i="142"/>
  <c r="P115" i="142"/>
  <c r="O115" i="142"/>
  <c r="N115" i="142"/>
  <c r="M115" i="142"/>
  <c r="L115" i="142"/>
  <c r="K115" i="142"/>
  <c r="J115" i="142"/>
  <c r="I115" i="142"/>
  <c r="H115" i="142"/>
  <c r="G115" i="142"/>
  <c r="F115" i="142"/>
  <c r="E115" i="142"/>
  <c r="AJ114" i="142"/>
  <c r="AI114" i="142"/>
  <c r="AH114" i="142"/>
  <c r="AG114" i="142"/>
  <c r="AF114" i="142"/>
  <c r="AE114" i="142"/>
  <c r="AD114" i="142"/>
  <c r="AC114" i="142"/>
  <c r="AB114" i="142"/>
  <c r="AA114" i="142"/>
  <c r="Z114" i="142"/>
  <c r="Y114" i="142"/>
  <c r="X114" i="142"/>
  <c r="W114" i="142"/>
  <c r="V114" i="142"/>
  <c r="U114" i="142"/>
  <c r="T114" i="142"/>
  <c r="S114" i="142"/>
  <c r="R114" i="142"/>
  <c r="Q114" i="142"/>
  <c r="P114" i="142"/>
  <c r="O114" i="142"/>
  <c r="N114" i="142"/>
  <c r="M114" i="142"/>
  <c r="L114" i="142"/>
  <c r="K114" i="142"/>
  <c r="J114" i="142"/>
  <c r="I114" i="142"/>
  <c r="H114" i="142"/>
  <c r="G114" i="142"/>
  <c r="F114" i="142"/>
  <c r="E114" i="142"/>
  <c r="AJ113" i="142"/>
  <c r="AI113" i="142"/>
  <c r="AH113" i="142"/>
  <c r="AG113" i="142"/>
  <c r="AF113" i="142"/>
  <c r="AE113" i="142"/>
  <c r="AD113" i="142"/>
  <c r="AC113" i="142"/>
  <c r="AB113" i="142"/>
  <c r="AA113" i="142"/>
  <c r="Z113" i="142"/>
  <c r="Y113" i="142"/>
  <c r="X113" i="142"/>
  <c r="W113" i="142"/>
  <c r="V113" i="142"/>
  <c r="U113" i="142"/>
  <c r="T113" i="142"/>
  <c r="S113" i="142"/>
  <c r="R113" i="142"/>
  <c r="Q113" i="142"/>
  <c r="P113" i="142"/>
  <c r="O113" i="142"/>
  <c r="N113" i="142"/>
  <c r="M113" i="142"/>
  <c r="L113" i="142"/>
  <c r="K113" i="142"/>
  <c r="J113" i="142"/>
  <c r="I113" i="142"/>
  <c r="H113" i="142"/>
  <c r="G113" i="142"/>
  <c r="F113" i="142"/>
  <c r="E113" i="142"/>
  <c r="AJ112" i="142"/>
  <c r="AI112" i="142"/>
  <c r="AH112" i="142"/>
  <c r="AG112" i="142"/>
  <c r="AF112" i="142"/>
  <c r="AE112" i="142"/>
  <c r="AD112" i="142"/>
  <c r="AC112" i="142"/>
  <c r="AB112" i="142"/>
  <c r="AA112" i="142"/>
  <c r="Z112" i="142"/>
  <c r="Y112" i="142"/>
  <c r="X112" i="142"/>
  <c r="W112" i="142"/>
  <c r="V112" i="142"/>
  <c r="U112" i="142"/>
  <c r="T112" i="142"/>
  <c r="S112" i="142"/>
  <c r="R112" i="142"/>
  <c r="Q112" i="142"/>
  <c r="P112" i="142"/>
  <c r="O112" i="142"/>
  <c r="N112" i="142"/>
  <c r="M112" i="142"/>
  <c r="L112" i="142"/>
  <c r="K112" i="142"/>
  <c r="J112" i="142"/>
  <c r="I112" i="142"/>
  <c r="H112" i="142"/>
  <c r="G112" i="142"/>
  <c r="F112" i="142"/>
  <c r="E112" i="142"/>
  <c r="AJ110" i="142"/>
  <c r="AJ109" i="142"/>
  <c r="AJ108" i="142"/>
  <c r="AJ106" i="142"/>
  <c r="AI101" i="142"/>
  <c r="AH101" i="142"/>
  <c r="AG101" i="142"/>
  <c r="AF101" i="142"/>
  <c r="AE101" i="142"/>
  <c r="AD101" i="142"/>
  <c r="AC101" i="142"/>
  <c r="AB101" i="142"/>
  <c r="AA101" i="142"/>
  <c r="Z101" i="142"/>
  <c r="Y101" i="142"/>
  <c r="X101" i="142"/>
  <c r="W101" i="142"/>
  <c r="V101" i="142"/>
  <c r="U101" i="142"/>
  <c r="T101" i="142"/>
  <c r="S101" i="142"/>
  <c r="R101" i="142"/>
  <c r="Q101" i="142"/>
  <c r="P101" i="142"/>
  <c r="O101" i="142"/>
  <c r="N101" i="142"/>
  <c r="M101" i="142"/>
  <c r="L101" i="142"/>
  <c r="K101" i="142"/>
  <c r="J101" i="142"/>
  <c r="I101" i="142"/>
  <c r="H101" i="142"/>
  <c r="G101" i="142"/>
  <c r="F101" i="142"/>
  <c r="E101" i="142"/>
  <c r="AI100" i="142"/>
  <c r="AH100" i="142"/>
  <c r="AG100" i="142"/>
  <c r="AF100" i="142"/>
  <c r="AE100" i="142"/>
  <c r="AD100" i="142"/>
  <c r="AC100" i="142"/>
  <c r="AB100" i="142"/>
  <c r="AA100" i="142"/>
  <c r="Z100" i="142"/>
  <c r="Y100" i="142"/>
  <c r="X100" i="142"/>
  <c r="W100" i="142"/>
  <c r="V100" i="142"/>
  <c r="U100" i="142"/>
  <c r="T100" i="142"/>
  <c r="S100" i="142"/>
  <c r="R100" i="142"/>
  <c r="Q100" i="142"/>
  <c r="P100" i="142"/>
  <c r="O100" i="142"/>
  <c r="N100" i="142"/>
  <c r="M100" i="142"/>
  <c r="L100" i="142"/>
  <c r="K100" i="142"/>
  <c r="J100" i="142"/>
  <c r="I100" i="142"/>
  <c r="H100" i="142"/>
  <c r="G100" i="142"/>
  <c r="F100" i="142"/>
  <c r="E100" i="142"/>
  <c r="AI99" i="142"/>
  <c r="AH99" i="142"/>
  <c r="AG99" i="142"/>
  <c r="AF99" i="142"/>
  <c r="AE99" i="142"/>
  <c r="AD99" i="142"/>
  <c r="AC99" i="142"/>
  <c r="AB99" i="142"/>
  <c r="AA99" i="142"/>
  <c r="Z99" i="142"/>
  <c r="Y99" i="142"/>
  <c r="X99" i="142"/>
  <c r="W99" i="142"/>
  <c r="V99" i="142"/>
  <c r="U99" i="142"/>
  <c r="T99" i="142"/>
  <c r="S99" i="142"/>
  <c r="R99" i="142"/>
  <c r="Q99" i="142"/>
  <c r="P99" i="142"/>
  <c r="O99" i="142"/>
  <c r="N99" i="142"/>
  <c r="M99" i="142"/>
  <c r="L99" i="142"/>
  <c r="K99" i="142"/>
  <c r="J99" i="142"/>
  <c r="I99" i="142"/>
  <c r="H99" i="142"/>
  <c r="G99" i="142"/>
  <c r="F99" i="142"/>
  <c r="E99" i="142"/>
  <c r="AI98" i="142"/>
  <c r="AH98" i="142"/>
  <c r="AG98" i="142"/>
  <c r="AF98" i="142"/>
  <c r="AE98" i="142"/>
  <c r="AD98" i="142"/>
  <c r="AC98" i="142"/>
  <c r="AB98" i="142"/>
  <c r="AA98" i="142"/>
  <c r="Z98" i="142"/>
  <c r="Y98" i="142"/>
  <c r="X98" i="142"/>
  <c r="W98" i="142"/>
  <c r="V98" i="142"/>
  <c r="U98" i="142"/>
  <c r="T98" i="142"/>
  <c r="S98" i="142"/>
  <c r="R98" i="142"/>
  <c r="Q98" i="142"/>
  <c r="P98" i="142"/>
  <c r="O98" i="142"/>
  <c r="N98" i="142"/>
  <c r="M98" i="142"/>
  <c r="L98" i="142"/>
  <c r="K98" i="142"/>
  <c r="J98" i="142"/>
  <c r="I98" i="142"/>
  <c r="H98" i="142"/>
  <c r="G98" i="142"/>
  <c r="F98" i="142"/>
  <c r="E98" i="142"/>
  <c r="AI97" i="142"/>
  <c r="AH97" i="142"/>
  <c r="AG97" i="142"/>
  <c r="AF97" i="142"/>
  <c r="AE97" i="142"/>
  <c r="AD97" i="142"/>
  <c r="AC97" i="142"/>
  <c r="AB97" i="142"/>
  <c r="AA97" i="142"/>
  <c r="Z97" i="142"/>
  <c r="Y97" i="142"/>
  <c r="X97" i="142"/>
  <c r="W97" i="142"/>
  <c r="V97" i="142"/>
  <c r="U97" i="142"/>
  <c r="T97" i="142"/>
  <c r="S97" i="142"/>
  <c r="R97" i="142"/>
  <c r="Q97" i="142"/>
  <c r="P97" i="142"/>
  <c r="O97" i="142"/>
  <c r="N97" i="142"/>
  <c r="M97" i="142"/>
  <c r="L97" i="142"/>
  <c r="K97" i="142"/>
  <c r="J97" i="142"/>
  <c r="I97" i="142"/>
  <c r="H97" i="142"/>
  <c r="G97" i="142"/>
  <c r="F97" i="142"/>
  <c r="E97" i="142"/>
  <c r="AI96" i="142"/>
  <c r="AH96" i="142"/>
  <c r="AG96" i="142"/>
  <c r="AF96" i="142"/>
  <c r="AE96" i="142"/>
  <c r="AD96" i="142"/>
  <c r="AC96" i="142"/>
  <c r="AB96" i="142"/>
  <c r="AA96" i="142"/>
  <c r="Z96" i="142"/>
  <c r="Y96" i="142"/>
  <c r="X96" i="142"/>
  <c r="W96" i="142"/>
  <c r="V96" i="142"/>
  <c r="U96" i="142"/>
  <c r="T96" i="142"/>
  <c r="S96" i="142"/>
  <c r="R96" i="142"/>
  <c r="Q96" i="142"/>
  <c r="P96" i="142"/>
  <c r="O96" i="142"/>
  <c r="N96" i="142"/>
  <c r="M96" i="142"/>
  <c r="L96" i="142"/>
  <c r="K96" i="142"/>
  <c r="J96" i="142"/>
  <c r="I96" i="142"/>
  <c r="H96" i="142"/>
  <c r="G96" i="142"/>
  <c r="F96" i="142"/>
  <c r="E96" i="142"/>
  <c r="AI95" i="142"/>
  <c r="AH95" i="142"/>
  <c r="AG95" i="142"/>
  <c r="AF95" i="142"/>
  <c r="AE95" i="142"/>
  <c r="AD95" i="142"/>
  <c r="AC95" i="142"/>
  <c r="AB95" i="142"/>
  <c r="AA95" i="142"/>
  <c r="Z95" i="142"/>
  <c r="Y95" i="142"/>
  <c r="X95" i="142"/>
  <c r="W95" i="142"/>
  <c r="V95" i="142"/>
  <c r="U95" i="142"/>
  <c r="T95" i="142"/>
  <c r="S95" i="142"/>
  <c r="R95" i="142"/>
  <c r="Q95" i="142"/>
  <c r="P95" i="142"/>
  <c r="O95" i="142"/>
  <c r="N95" i="142"/>
  <c r="M95" i="142"/>
  <c r="L95" i="142"/>
  <c r="K95" i="142"/>
  <c r="J95" i="142"/>
  <c r="I95" i="142"/>
  <c r="H95" i="142"/>
  <c r="G95" i="142"/>
  <c r="F95" i="142"/>
  <c r="E95" i="142"/>
  <c r="AI93" i="142"/>
  <c r="AI92" i="142"/>
  <c r="AI91" i="142"/>
  <c r="AI89" i="142"/>
  <c r="AJ84" i="142"/>
  <c r="AI84" i="142"/>
  <c r="AH84" i="142"/>
  <c r="AG84" i="142"/>
  <c r="AF84" i="142"/>
  <c r="AE84" i="142"/>
  <c r="AD84" i="142"/>
  <c r="AC84" i="142"/>
  <c r="AB84" i="142"/>
  <c r="AA84" i="142"/>
  <c r="Z84" i="142"/>
  <c r="Y84" i="142"/>
  <c r="X84" i="142"/>
  <c r="W84" i="142"/>
  <c r="V84" i="142"/>
  <c r="U84" i="142"/>
  <c r="T84" i="142"/>
  <c r="S84" i="142"/>
  <c r="R84" i="142"/>
  <c r="Q84" i="142"/>
  <c r="P84" i="142"/>
  <c r="O84" i="142"/>
  <c r="N84" i="142"/>
  <c r="M84" i="142"/>
  <c r="L84" i="142"/>
  <c r="K84" i="142"/>
  <c r="J84" i="142"/>
  <c r="I84" i="142"/>
  <c r="H84" i="142"/>
  <c r="G84" i="142"/>
  <c r="F84" i="142"/>
  <c r="E84" i="142"/>
  <c r="AJ83" i="142"/>
  <c r="AI83" i="142"/>
  <c r="AH83" i="142"/>
  <c r="AG83" i="142"/>
  <c r="AF83" i="142"/>
  <c r="AE83" i="142"/>
  <c r="AD83" i="142"/>
  <c r="AC83" i="142"/>
  <c r="AB83" i="142"/>
  <c r="AA83" i="142"/>
  <c r="Z83" i="142"/>
  <c r="Y83" i="142"/>
  <c r="X83" i="142"/>
  <c r="W83" i="142"/>
  <c r="V83" i="142"/>
  <c r="U83" i="142"/>
  <c r="T83" i="142"/>
  <c r="S83" i="142"/>
  <c r="R83" i="142"/>
  <c r="Q83" i="142"/>
  <c r="P83" i="142"/>
  <c r="O83" i="142"/>
  <c r="N83" i="142"/>
  <c r="M83" i="142"/>
  <c r="L83" i="142"/>
  <c r="K83" i="142"/>
  <c r="J83" i="142"/>
  <c r="I83" i="142"/>
  <c r="H83" i="142"/>
  <c r="G83" i="142"/>
  <c r="F83" i="142"/>
  <c r="E83" i="142"/>
  <c r="AJ82" i="142"/>
  <c r="AI82" i="142"/>
  <c r="AH82" i="142"/>
  <c r="AG82" i="142"/>
  <c r="AF82" i="142"/>
  <c r="AE82" i="142"/>
  <c r="AD82" i="142"/>
  <c r="AC82" i="142"/>
  <c r="AB82" i="142"/>
  <c r="AA82" i="142"/>
  <c r="Z82" i="142"/>
  <c r="Y82" i="142"/>
  <c r="X82" i="142"/>
  <c r="W82" i="142"/>
  <c r="V82" i="142"/>
  <c r="U82" i="142"/>
  <c r="T82" i="142"/>
  <c r="S82" i="142"/>
  <c r="R82" i="142"/>
  <c r="Q82" i="142"/>
  <c r="P82" i="142"/>
  <c r="O82" i="142"/>
  <c r="N82" i="142"/>
  <c r="M82" i="142"/>
  <c r="L82" i="142"/>
  <c r="K82" i="142"/>
  <c r="J82" i="142"/>
  <c r="I82" i="142"/>
  <c r="H82" i="142"/>
  <c r="G82" i="142"/>
  <c r="F82" i="142"/>
  <c r="E82" i="142"/>
  <c r="AJ81" i="142"/>
  <c r="AI81" i="142"/>
  <c r="AH81" i="142"/>
  <c r="AG81" i="142"/>
  <c r="AF81" i="142"/>
  <c r="AE81" i="142"/>
  <c r="AD81" i="142"/>
  <c r="AC81" i="142"/>
  <c r="AB81" i="142"/>
  <c r="AA81" i="142"/>
  <c r="Z81" i="142"/>
  <c r="Y81" i="142"/>
  <c r="X81" i="142"/>
  <c r="W81" i="142"/>
  <c r="V81" i="142"/>
  <c r="U81" i="142"/>
  <c r="T81" i="142"/>
  <c r="S81" i="142"/>
  <c r="R81" i="142"/>
  <c r="Q81" i="142"/>
  <c r="P81" i="142"/>
  <c r="O81" i="142"/>
  <c r="N81" i="142"/>
  <c r="M81" i="142"/>
  <c r="L81" i="142"/>
  <c r="K81" i="142"/>
  <c r="J81" i="142"/>
  <c r="I81" i="142"/>
  <c r="H81" i="142"/>
  <c r="G81" i="142"/>
  <c r="F81" i="142"/>
  <c r="E81" i="142"/>
  <c r="AJ80" i="142"/>
  <c r="AI80" i="142"/>
  <c r="AH80" i="142"/>
  <c r="AG80" i="142"/>
  <c r="AF80" i="142"/>
  <c r="AE80" i="142"/>
  <c r="AD80" i="142"/>
  <c r="AC80" i="142"/>
  <c r="AB80" i="142"/>
  <c r="AA80" i="142"/>
  <c r="Z80" i="142"/>
  <c r="Y80" i="142"/>
  <c r="X80" i="142"/>
  <c r="W80" i="142"/>
  <c r="V80" i="142"/>
  <c r="U80" i="142"/>
  <c r="T80" i="142"/>
  <c r="S80" i="142"/>
  <c r="R80" i="142"/>
  <c r="Q80" i="142"/>
  <c r="P80" i="142"/>
  <c r="O80" i="142"/>
  <c r="N80" i="142"/>
  <c r="M80" i="142"/>
  <c r="L80" i="142"/>
  <c r="K80" i="142"/>
  <c r="J80" i="142"/>
  <c r="I80" i="142"/>
  <c r="H80" i="142"/>
  <c r="G80" i="142"/>
  <c r="F80" i="142"/>
  <c r="E80" i="142"/>
  <c r="AJ79" i="142"/>
  <c r="AI79" i="142"/>
  <c r="AH79" i="142"/>
  <c r="AG79" i="142"/>
  <c r="AF79" i="142"/>
  <c r="AE79" i="142"/>
  <c r="AD79" i="142"/>
  <c r="AC79" i="142"/>
  <c r="AB79" i="142"/>
  <c r="AA79" i="142"/>
  <c r="Z79" i="142"/>
  <c r="Y79" i="142"/>
  <c r="X79" i="142"/>
  <c r="W79" i="142"/>
  <c r="V79" i="142"/>
  <c r="U79" i="142"/>
  <c r="T79" i="142"/>
  <c r="S79" i="142"/>
  <c r="R79" i="142"/>
  <c r="Q79" i="142"/>
  <c r="P79" i="142"/>
  <c r="O79" i="142"/>
  <c r="N79" i="142"/>
  <c r="M79" i="142"/>
  <c r="L79" i="142"/>
  <c r="K79" i="142"/>
  <c r="J79" i="142"/>
  <c r="I79" i="142"/>
  <c r="H79" i="142"/>
  <c r="G79" i="142"/>
  <c r="F79" i="142"/>
  <c r="E79" i="142"/>
  <c r="AJ78" i="142"/>
  <c r="AI78" i="142"/>
  <c r="AH78" i="142"/>
  <c r="AG78" i="142"/>
  <c r="AF78" i="142"/>
  <c r="AE78" i="142"/>
  <c r="AD78" i="142"/>
  <c r="AC78" i="142"/>
  <c r="AB78" i="142"/>
  <c r="AA78" i="142"/>
  <c r="Z78" i="142"/>
  <c r="Y78" i="142"/>
  <c r="X78" i="142"/>
  <c r="W78" i="142"/>
  <c r="V78" i="142"/>
  <c r="U78" i="142"/>
  <c r="T78" i="142"/>
  <c r="S78" i="142"/>
  <c r="R78" i="142"/>
  <c r="Q78" i="142"/>
  <c r="P78" i="142"/>
  <c r="O78" i="142"/>
  <c r="N78" i="142"/>
  <c r="M78" i="142"/>
  <c r="L78" i="142"/>
  <c r="K78" i="142"/>
  <c r="J78" i="142"/>
  <c r="I78" i="142"/>
  <c r="H78" i="142"/>
  <c r="G78" i="142"/>
  <c r="F78" i="142"/>
  <c r="E78" i="142"/>
  <c r="AJ76" i="142"/>
  <c r="AJ75" i="142"/>
  <c r="AJ74" i="142"/>
  <c r="AJ72" i="142"/>
  <c r="AJ67" i="142"/>
  <c r="AI67" i="142"/>
  <c r="AH67" i="142"/>
  <c r="AG67" i="142"/>
  <c r="AF67" i="142"/>
  <c r="AE67" i="142"/>
  <c r="AD67" i="142"/>
  <c r="AC67" i="142"/>
  <c r="AB67" i="142"/>
  <c r="AA67" i="142"/>
  <c r="Z67" i="142"/>
  <c r="Y67" i="142"/>
  <c r="X67" i="142"/>
  <c r="W67" i="142"/>
  <c r="V67" i="142"/>
  <c r="U67" i="142"/>
  <c r="T67" i="142"/>
  <c r="S67" i="142"/>
  <c r="R67" i="142"/>
  <c r="Q67" i="142"/>
  <c r="P67" i="142"/>
  <c r="O67" i="142"/>
  <c r="N67" i="142"/>
  <c r="M67" i="142"/>
  <c r="L67" i="142"/>
  <c r="K67" i="142"/>
  <c r="J67" i="142"/>
  <c r="I67" i="142"/>
  <c r="H67" i="142"/>
  <c r="G67" i="142"/>
  <c r="F67" i="142"/>
  <c r="E67" i="142"/>
  <c r="AJ66" i="142"/>
  <c r="AI66" i="142"/>
  <c r="AH66" i="142"/>
  <c r="AG66" i="142"/>
  <c r="AF66" i="142"/>
  <c r="AE66" i="142"/>
  <c r="AD66" i="142"/>
  <c r="AC66" i="142"/>
  <c r="AB66" i="142"/>
  <c r="AA66" i="142"/>
  <c r="Z66" i="142"/>
  <c r="Y66" i="142"/>
  <c r="X66" i="142"/>
  <c r="W66" i="142"/>
  <c r="V66" i="142"/>
  <c r="U66" i="142"/>
  <c r="T66" i="142"/>
  <c r="S66" i="142"/>
  <c r="R66" i="142"/>
  <c r="Q66" i="142"/>
  <c r="P66" i="142"/>
  <c r="O66" i="142"/>
  <c r="N66" i="142"/>
  <c r="M66" i="142"/>
  <c r="L66" i="142"/>
  <c r="K66" i="142"/>
  <c r="J66" i="142"/>
  <c r="I66" i="142"/>
  <c r="H66" i="142"/>
  <c r="G66" i="142"/>
  <c r="F66" i="142"/>
  <c r="E66" i="142"/>
  <c r="AJ65" i="142"/>
  <c r="AI65" i="142"/>
  <c r="AH65" i="142"/>
  <c r="AG65" i="142"/>
  <c r="AF65" i="142"/>
  <c r="AE65" i="142"/>
  <c r="AD65" i="142"/>
  <c r="AC65" i="142"/>
  <c r="AB65" i="142"/>
  <c r="AA65" i="142"/>
  <c r="Z65" i="142"/>
  <c r="Y65" i="142"/>
  <c r="X65" i="142"/>
  <c r="W65" i="142"/>
  <c r="V65" i="142"/>
  <c r="U65" i="142"/>
  <c r="T65" i="142"/>
  <c r="S65" i="142"/>
  <c r="R65" i="142"/>
  <c r="Q65" i="142"/>
  <c r="P65" i="142"/>
  <c r="O65" i="142"/>
  <c r="N65" i="142"/>
  <c r="M65" i="142"/>
  <c r="L65" i="142"/>
  <c r="K65" i="142"/>
  <c r="J65" i="142"/>
  <c r="I65" i="142"/>
  <c r="H65" i="142"/>
  <c r="G65" i="142"/>
  <c r="F65" i="142"/>
  <c r="E65" i="142"/>
  <c r="AJ64" i="142"/>
  <c r="AI64" i="142"/>
  <c r="AH64" i="142"/>
  <c r="AG64" i="142"/>
  <c r="AF64" i="142"/>
  <c r="AE64" i="142"/>
  <c r="AD64" i="142"/>
  <c r="AC64" i="142"/>
  <c r="AB64" i="142"/>
  <c r="AA64" i="142"/>
  <c r="Z64" i="142"/>
  <c r="Y64" i="142"/>
  <c r="X64" i="142"/>
  <c r="W64" i="142"/>
  <c r="V64" i="142"/>
  <c r="U64" i="142"/>
  <c r="T64" i="142"/>
  <c r="S64" i="142"/>
  <c r="R64" i="142"/>
  <c r="Q64" i="142"/>
  <c r="P64" i="142"/>
  <c r="O64" i="142"/>
  <c r="N64" i="142"/>
  <c r="M64" i="142"/>
  <c r="L64" i="142"/>
  <c r="K64" i="142"/>
  <c r="J64" i="142"/>
  <c r="I64" i="142"/>
  <c r="H64" i="142"/>
  <c r="G64" i="142"/>
  <c r="F64" i="142"/>
  <c r="E64" i="142"/>
  <c r="AJ63" i="142"/>
  <c r="AI63" i="142"/>
  <c r="AH63" i="142"/>
  <c r="AG63" i="142"/>
  <c r="AF63" i="142"/>
  <c r="AE63" i="142"/>
  <c r="AD63" i="142"/>
  <c r="AC63" i="142"/>
  <c r="AB63" i="142"/>
  <c r="AA63" i="142"/>
  <c r="Z63" i="142"/>
  <c r="Y63" i="142"/>
  <c r="X63" i="142"/>
  <c r="W63" i="142"/>
  <c r="V63" i="142"/>
  <c r="U63" i="142"/>
  <c r="T63" i="142"/>
  <c r="S63" i="142"/>
  <c r="R63" i="142"/>
  <c r="Q63" i="142"/>
  <c r="P63" i="142"/>
  <c r="O63" i="142"/>
  <c r="N63" i="142"/>
  <c r="M63" i="142"/>
  <c r="L63" i="142"/>
  <c r="K63" i="142"/>
  <c r="J63" i="142"/>
  <c r="I63" i="142"/>
  <c r="H63" i="142"/>
  <c r="G63" i="142"/>
  <c r="F63" i="142"/>
  <c r="E63" i="142"/>
  <c r="AJ62" i="142"/>
  <c r="AI62" i="142"/>
  <c r="AH62" i="142"/>
  <c r="AG62" i="142"/>
  <c r="AF62" i="142"/>
  <c r="AE62" i="142"/>
  <c r="AD62" i="142"/>
  <c r="AC62" i="142"/>
  <c r="AB62" i="142"/>
  <c r="AA62" i="142"/>
  <c r="Z62" i="142"/>
  <c r="Y62" i="142"/>
  <c r="X62" i="142"/>
  <c r="W62" i="142"/>
  <c r="V62" i="142"/>
  <c r="U62" i="142"/>
  <c r="T62" i="142"/>
  <c r="S62" i="142"/>
  <c r="R62" i="142"/>
  <c r="Q62" i="142"/>
  <c r="P62" i="142"/>
  <c r="O62" i="142"/>
  <c r="N62" i="142"/>
  <c r="M62" i="142"/>
  <c r="L62" i="142"/>
  <c r="K62" i="142"/>
  <c r="J62" i="142"/>
  <c r="I62" i="142"/>
  <c r="H62" i="142"/>
  <c r="G62" i="142"/>
  <c r="F62" i="142"/>
  <c r="E62" i="142"/>
  <c r="AJ61" i="142"/>
  <c r="AI61" i="142"/>
  <c r="AH61" i="142"/>
  <c r="AG61" i="142"/>
  <c r="AF61" i="142"/>
  <c r="AE61" i="142"/>
  <c r="AD61" i="142"/>
  <c r="AC61" i="142"/>
  <c r="AB61" i="142"/>
  <c r="AA61" i="142"/>
  <c r="Z61" i="142"/>
  <c r="Y61" i="142"/>
  <c r="X61" i="142"/>
  <c r="W61" i="142"/>
  <c r="V61" i="142"/>
  <c r="U61" i="142"/>
  <c r="T61" i="142"/>
  <c r="S61" i="142"/>
  <c r="R61" i="142"/>
  <c r="Q61" i="142"/>
  <c r="P61" i="142"/>
  <c r="O61" i="142"/>
  <c r="N61" i="142"/>
  <c r="M61" i="142"/>
  <c r="L61" i="142"/>
  <c r="K61" i="142"/>
  <c r="J61" i="142"/>
  <c r="I61" i="142"/>
  <c r="H61" i="142"/>
  <c r="G61" i="142"/>
  <c r="F61" i="142"/>
  <c r="E61" i="142"/>
  <c r="D61" i="142"/>
  <c r="AJ59" i="142"/>
  <c r="AJ58" i="142"/>
  <c r="AJ57" i="142"/>
  <c r="AJ55" i="142"/>
  <c r="AI51" i="142"/>
  <c r="AH51" i="142"/>
  <c r="AG51" i="142"/>
  <c r="AF51" i="142"/>
  <c r="AE51" i="142"/>
  <c r="AD51" i="142"/>
  <c r="AC51" i="142"/>
  <c r="AB51" i="142"/>
  <c r="AA51" i="142"/>
  <c r="Z51" i="142"/>
  <c r="Y51" i="142"/>
  <c r="X51" i="142"/>
  <c r="W51" i="142"/>
  <c r="V51" i="142"/>
  <c r="U51" i="142"/>
  <c r="T51" i="142"/>
  <c r="S51" i="142"/>
  <c r="R51" i="142"/>
  <c r="Q51" i="142"/>
  <c r="P51" i="142"/>
  <c r="O51" i="142"/>
  <c r="N51" i="142"/>
  <c r="M51" i="142"/>
  <c r="L51" i="142"/>
  <c r="K51" i="142"/>
  <c r="J51" i="142"/>
  <c r="I51" i="142"/>
  <c r="H51" i="142"/>
  <c r="G51" i="142"/>
  <c r="F51" i="142"/>
  <c r="E51" i="142"/>
  <c r="D51" i="142"/>
  <c r="AI50" i="142"/>
  <c r="AH50" i="142"/>
  <c r="AG50" i="142"/>
  <c r="AF50" i="142"/>
  <c r="AE50" i="142"/>
  <c r="AD50" i="142"/>
  <c r="AC50" i="142"/>
  <c r="AB50" i="142"/>
  <c r="AA50" i="142"/>
  <c r="Z50" i="142"/>
  <c r="Y50" i="142"/>
  <c r="X50" i="142"/>
  <c r="W50" i="142"/>
  <c r="V50" i="142"/>
  <c r="U50" i="142"/>
  <c r="T50" i="142"/>
  <c r="S50" i="142"/>
  <c r="R50" i="142"/>
  <c r="Q50" i="142"/>
  <c r="P50" i="142"/>
  <c r="O50" i="142"/>
  <c r="N50" i="142"/>
  <c r="M50" i="142"/>
  <c r="L50" i="142"/>
  <c r="K50" i="142"/>
  <c r="J50" i="142"/>
  <c r="I50" i="142"/>
  <c r="H50" i="142"/>
  <c r="G50" i="142"/>
  <c r="F50" i="142"/>
  <c r="E50" i="142"/>
  <c r="D50" i="142"/>
  <c r="AI49" i="142"/>
  <c r="AH49" i="142"/>
  <c r="AG49" i="142"/>
  <c r="AF49" i="142"/>
  <c r="AE49" i="142"/>
  <c r="AD49" i="142"/>
  <c r="AC49" i="142"/>
  <c r="AB49" i="142"/>
  <c r="AA49" i="142"/>
  <c r="Z49" i="142"/>
  <c r="Y49" i="142"/>
  <c r="X49" i="142"/>
  <c r="W49" i="142"/>
  <c r="V49" i="142"/>
  <c r="U49" i="142"/>
  <c r="T49" i="142"/>
  <c r="S49" i="142"/>
  <c r="R49" i="142"/>
  <c r="Q49" i="142"/>
  <c r="P49" i="142"/>
  <c r="O49" i="142"/>
  <c r="N49" i="142"/>
  <c r="M49" i="142"/>
  <c r="L49" i="142"/>
  <c r="K49" i="142"/>
  <c r="J49" i="142"/>
  <c r="I49" i="142"/>
  <c r="H49" i="142"/>
  <c r="G49" i="142"/>
  <c r="F49" i="142"/>
  <c r="E49" i="142"/>
  <c r="D49" i="142"/>
  <c r="AI48" i="142"/>
  <c r="AH48" i="142"/>
  <c r="AG48" i="142"/>
  <c r="AF48" i="142"/>
  <c r="AE48" i="142"/>
  <c r="AD48" i="142"/>
  <c r="AC48" i="142"/>
  <c r="AB48" i="142"/>
  <c r="AA48" i="142"/>
  <c r="Z48" i="142"/>
  <c r="Y48" i="142"/>
  <c r="X48" i="142"/>
  <c r="W48" i="142"/>
  <c r="V48" i="142"/>
  <c r="U48" i="142"/>
  <c r="T48" i="142"/>
  <c r="S48" i="142"/>
  <c r="R48" i="142"/>
  <c r="Q48" i="142"/>
  <c r="P48" i="142"/>
  <c r="O48" i="142"/>
  <c r="N48" i="142"/>
  <c r="M48" i="142"/>
  <c r="L48" i="142"/>
  <c r="K48" i="142"/>
  <c r="J48" i="142"/>
  <c r="I48" i="142"/>
  <c r="H48" i="142"/>
  <c r="G48" i="142"/>
  <c r="F48" i="142"/>
  <c r="E48" i="142"/>
  <c r="D48" i="142"/>
  <c r="AI47" i="142"/>
  <c r="AH47" i="142"/>
  <c r="AG47" i="142"/>
  <c r="AF47" i="142"/>
  <c r="AE47" i="142"/>
  <c r="AD47" i="142"/>
  <c r="AC47" i="142"/>
  <c r="AB47" i="142"/>
  <c r="AA47" i="142"/>
  <c r="Z47" i="142"/>
  <c r="Y47" i="142"/>
  <c r="X47" i="142"/>
  <c r="W47" i="142"/>
  <c r="V47" i="142"/>
  <c r="U47" i="142"/>
  <c r="T47" i="142"/>
  <c r="S47" i="142"/>
  <c r="R47" i="142"/>
  <c r="Q47" i="142"/>
  <c r="P47" i="142"/>
  <c r="O47" i="142"/>
  <c r="N47" i="142"/>
  <c r="M47" i="142"/>
  <c r="L47" i="142"/>
  <c r="K47" i="142"/>
  <c r="J47" i="142"/>
  <c r="I47" i="142"/>
  <c r="H47" i="142"/>
  <c r="G47" i="142"/>
  <c r="F47" i="142"/>
  <c r="E47" i="142"/>
  <c r="D47" i="142"/>
  <c r="AI46" i="142"/>
  <c r="AH46" i="142"/>
  <c r="AG46" i="142"/>
  <c r="AF46" i="142"/>
  <c r="AE46" i="142"/>
  <c r="AD46" i="142"/>
  <c r="AC46" i="142"/>
  <c r="AB46" i="142"/>
  <c r="AA46" i="142"/>
  <c r="Z46" i="142"/>
  <c r="Y46" i="142"/>
  <c r="X46" i="142"/>
  <c r="W46" i="142"/>
  <c r="V46" i="142"/>
  <c r="U46" i="142"/>
  <c r="T46" i="142"/>
  <c r="S46" i="142"/>
  <c r="R46" i="142"/>
  <c r="Q46" i="142"/>
  <c r="P46" i="142"/>
  <c r="O46" i="142"/>
  <c r="N46" i="142"/>
  <c r="M46" i="142"/>
  <c r="L46" i="142"/>
  <c r="K46" i="142"/>
  <c r="J46" i="142"/>
  <c r="I46" i="142"/>
  <c r="H46" i="142"/>
  <c r="G46" i="142"/>
  <c r="F46" i="142"/>
  <c r="E46" i="142"/>
  <c r="D46" i="142"/>
  <c r="AI45" i="142"/>
  <c r="AH45" i="142"/>
  <c r="AG45" i="142"/>
  <c r="AF45" i="142"/>
  <c r="AE45" i="142"/>
  <c r="AD45" i="142"/>
  <c r="AC45" i="142"/>
  <c r="AB45" i="142"/>
  <c r="AA45" i="142"/>
  <c r="Z45" i="142"/>
  <c r="Y45" i="142"/>
  <c r="X45" i="142"/>
  <c r="W45" i="142"/>
  <c r="V45" i="142"/>
  <c r="U45" i="142"/>
  <c r="T45" i="142"/>
  <c r="S45" i="142"/>
  <c r="R45" i="142"/>
  <c r="Q45" i="142"/>
  <c r="P45" i="142"/>
  <c r="O45" i="142"/>
  <c r="N45" i="142"/>
  <c r="M45" i="142"/>
  <c r="L45" i="142"/>
  <c r="K45" i="142"/>
  <c r="J45" i="142"/>
  <c r="I45" i="142"/>
  <c r="H45" i="142"/>
  <c r="G45" i="142"/>
  <c r="F45" i="142"/>
  <c r="E45" i="142"/>
  <c r="D45" i="142"/>
  <c r="AI43" i="142"/>
  <c r="AI42" i="142"/>
  <c r="AI41" i="142"/>
  <c r="AI39" i="142"/>
  <c r="AJ35" i="142"/>
  <c r="AI35" i="142"/>
  <c r="AH35" i="142"/>
  <c r="AG35" i="142"/>
  <c r="AF35" i="142"/>
  <c r="AE35" i="142"/>
  <c r="AD35" i="142"/>
  <c r="AC35" i="142"/>
  <c r="AB35" i="142"/>
  <c r="AA35" i="142"/>
  <c r="Z35" i="142"/>
  <c r="Y35" i="142"/>
  <c r="X35" i="142"/>
  <c r="W35" i="142"/>
  <c r="V35" i="142"/>
  <c r="U35" i="142"/>
  <c r="T35" i="142"/>
  <c r="S35" i="142"/>
  <c r="R35" i="142"/>
  <c r="Q35" i="142"/>
  <c r="P35" i="142"/>
  <c r="O35" i="142"/>
  <c r="N35" i="142"/>
  <c r="M35" i="142"/>
  <c r="L35" i="142"/>
  <c r="K35" i="142"/>
  <c r="J35" i="142"/>
  <c r="I35" i="142"/>
  <c r="H35" i="142"/>
  <c r="G35" i="142"/>
  <c r="F35" i="142"/>
  <c r="E35" i="142"/>
  <c r="AJ34" i="142"/>
  <c r="AI34" i="142"/>
  <c r="AH34" i="142"/>
  <c r="AG34" i="142"/>
  <c r="AF34" i="142"/>
  <c r="AE34" i="142"/>
  <c r="AD34" i="142"/>
  <c r="AC34" i="142"/>
  <c r="AB34" i="142"/>
  <c r="AA34" i="142"/>
  <c r="Z34" i="142"/>
  <c r="Y34" i="142"/>
  <c r="X34" i="142"/>
  <c r="W34" i="142"/>
  <c r="V34" i="142"/>
  <c r="U34" i="142"/>
  <c r="T34" i="142"/>
  <c r="S34" i="142"/>
  <c r="R34" i="142"/>
  <c r="Q34" i="142"/>
  <c r="P34" i="142"/>
  <c r="O34" i="142"/>
  <c r="N34" i="142"/>
  <c r="M34" i="142"/>
  <c r="L34" i="142"/>
  <c r="K34" i="142"/>
  <c r="J34" i="142"/>
  <c r="I34" i="142"/>
  <c r="H34" i="142"/>
  <c r="G34" i="142"/>
  <c r="F34" i="142"/>
  <c r="E34" i="142"/>
  <c r="AJ33" i="142"/>
  <c r="AI33" i="142"/>
  <c r="AH33" i="142"/>
  <c r="AG33" i="142"/>
  <c r="AF33" i="142"/>
  <c r="AE33" i="142"/>
  <c r="AD33" i="142"/>
  <c r="AC33" i="142"/>
  <c r="AB33" i="142"/>
  <c r="AA33" i="142"/>
  <c r="Z33" i="142"/>
  <c r="Y33" i="142"/>
  <c r="X33" i="142"/>
  <c r="W33" i="142"/>
  <c r="V33" i="142"/>
  <c r="U33" i="142"/>
  <c r="T33" i="142"/>
  <c r="S33" i="142"/>
  <c r="R33" i="142"/>
  <c r="Q33" i="142"/>
  <c r="P33" i="142"/>
  <c r="O33" i="142"/>
  <c r="N33" i="142"/>
  <c r="M33" i="142"/>
  <c r="L33" i="142"/>
  <c r="K33" i="142"/>
  <c r="J33" i="142"/>
  <c r="I33" i="142"/>
  <c r="H33" i="142"/>
  <c r="G33" i="142"/>
  <c r="F33" i="142"/>
  <c r="E33" i="142"/>
  <c r="AJ32" i="142"/>
  <c r="AI32" i="142"/>
  <c r="AH32" i="142"/>
  <c r="AG32" i="142"/>
  <c r="AF32" i="142"/>
  <c r="AE32" i="142"/>
  <c r="AD32" i="142"/>
  <c r="AC32" i="142"/>
  <c r="AB32" i="142"/>
  <c r="AA32" i="142"/>
  <c r="Z32" i="142"/>
  <c r="Y32" i="142"/>
  <c r="X32" i="142"/>
  <c r="W32" i="142"/>
  <c r="V32" i="142"/>
  <c r="U32" i="142"/>
  <c r="T32" i="142"/>
  <c r="S32" i="142"/>
  <c r="R32" i="142"/>
  <c r="Q32" i="142"/>
  <c r="P32" i="142"/>
  <c r="O32" i="142"/>
  <c r="N32" i="142"/>
  <c r="M32" i="142"/>
  <c r="L32" i="142"/>
  <c r="K32" i="142"/>
  <c r="J32" i="142"/>
  <c r="I32" i="142"/>
  <c r="H32" i="142"/>
  <c r="G32" i="142"/>
  <c r="F32" i="142"/>
  <c r="E32" i="142"/>
  <c r="AJ31" i="142"/>
  <c r="AI31" i="142"/>
  <c r="AH31" i="142"/>
  <c r="AG31" i="142"/>
  <c r="AF31" i="142"/>
  <c r="AE31" i="142"/>
  <c r="AD31" i="142"/>
  <c r="AC31" i="142"/>
  <c r="AB31" i="142"/>
  <c r="AA31" i="142"/>
  <c r="Z31" i="142"/>
  <c r="Y31" i="142"/>
  <c r="X31" i="142"/>
  <c r="W31" i="142"/>
  <c r="V31" i="142"/>
  <c r="U31" i="142"/>
  <c r="T31" i="142"/>
  <c r="S31" i="142"/>
  <c r="R31" i="142"/>
  <c r="Q31" i="142"/>
  <c r="P31" i="142"/>
  <c r="O31" i="142"/>
  <c r="N31" i="142"/>
  <c r="M31" i="142"/>
  <c r="L31" i="142"/>
  <c r="K31" i="142"/>
  <c r="J31" i="142"/>
  <c r="I31" i="142"/>
  <c r="H31" i="142"/>
  <c r="G31" i="142"/>
  <c r="F31" i="142"/>
  <c r="E31" i="142"/>
  <c r="AJ30" i="142"/>
  <c r="AI30" i="142"/>
  <c r="AH30" i="142"/>
  <c r="AG30" i="142"/>
  <c r="AF30" i="142"/>
  <c r="AE30" i="142"/>
  <c r="AD30" i="142"/>
  <c r="AC30" i="142"/>
  <c r="AB30" i="142"/>
  <c r="AA30" i="142"/>
  <c r="Z30" i="142"/>
  <c r="Y30" i="142"/>
  <c r="X30" i="142"/>
  <c r="W30" i="142"/>
  <c r="V30" i="142"/>
  <c r="U30" i="142"/>
  <c r="T30" i="142"/>
  <c r="S30" i="142"/>
  <c r="R30" i="142"/>
  <c r="Q30" i="142"/>
  <c r="P30" i="142"/>
  <c r="O30" i="142"/>
  <c r="N30" i="142"/>
  <c r="M30" i="142"/>
  <c r="L30" i="142"/>
  <c r="K30" i="142"/>
  <c r="J30" i="142"/>
  <c r="I30" i="142"/>
  <c r="H30" i="142"/>
  <c r="G30" i="142"/>
  <c r="F30" i="142"/>
  <c r="E30" i="142"/>
  <c r="AJ29" i="142"/>
  <c r="AI29" i="142"/>
  <c r="AH29" i="142"/>
  <c r="AG29" i="142"/>
  <c r="AF29" i="142"/>
  <c r="AE29" i="142"/>
  <c r="AD29" i="142"/>
  <c r="AC29" i="142"/>
  <c r="AB29" i="142"/>
  <c r="AA29" i="142"/>
  <c r="Z29" i="142"/>
  <c r="Y29" i="142"/>
  <c r="X29" i="142"/>
  <c r="W29" i="142"/>
  <c r="V29" i="142"/>
  <c r="U29" i="142"/>
  <c r="T29" i="142"/>
  <c r="S29" i="142"/>
  <c r="R29" i="142"/>
  <c r="Q29" i="142"/>
  <c r="P29" i="142"/>
  <c r="O29" i="142"/>
  <c r="N29" i="142"/>
  <c r="M29" i="142"/>
  <c r="L29" i="142"/>
  <c r="K29" i="142"/>
  <c r="J29" i="142"/>
  <c r="I29" i="142"/>
  <c r="H29" i="142"/>
  <c r="G29" i="142"/>
  <c r="F29" i="142"/>
  <c r="E29" i="142"/>
  <c r="AJ27" i="142"/>
  <c r="AJ26" i="142"/>
  <c r="AJ25" i="142"/>
  <c r="AJ23" i="142"/>
  <c r="AI19" i="142"/>
  <c r="AH19" i="142"/>
  <c r="AG19" i="142"/>
  <c r="AF19" i="142"/>
  <c r="AE19" i="142"/>
  <c r="AD19" i="142"/>
  <c r="AC19" i="142"/>
  <c r="AB19" i="142"/>
  <c r="AA19" i="142"/>
  <c r="Z19" i="142"/>
  <c r="Y19" i="142"/>
  <c r="X19" i="142"/>
  <c r="W19" i="142"/>
  <c r="V19" i="142"/>
  <c r="U19" i="142"/>
  <c r="T19" i="142"/>
  <c r="S19" i="142"/>
  <c r="R19" i="142"/>
  <c r="Q19" i="142"/>
  <c r="P19" i="142"/>
  <c r="O19" i="142"/>
  <c r="N19" i="142"/>
  <c r="M19" i="142"/>
  <c r="L19" i="142"/>
  <c r="K19" i="142"/>
  <c r="J19" i="142"/>
  <c r="I19" i="142"/>
  <c r="H19" i="142"/>
  <c r="G19" i="142"/>
  <c r="F19" i="142"/>
  <c r="E19" i="142"/>
  <c r="D19" i="142"/>
  <c r="D35" i="142" s="1"/>
  <c r="AI18" i="142"/>
  <c r="AH18" i="142"/>
  <c r="AG18" i="142"/>
  <c r="AF18" i="142"/>
  <c r="AE18" i="142"/>
  <c r="AD18" i="142"/>
  <c r="AC18" i="142"/>
  <c r="AB18" i="142"/>
  <c r="AA18" i="142"/>
  <c r="Z18" i="142"/>
  <c r="Y18" i="142"/>
  <c r="X18" i="142"/>
  <c r="W18" i="142"/>
  <c r="V18" i="142"/>
  <c r="U18" i="142"/>
  <c r="T18" i="142"/>
  <c r="S18" i="142"/>
  <c r="R18" i="142"/>
  <c r="Q18" i="142"/>
  <c r="P18" i="142"/>
  <c r="O18" i="142"/>
  <c r="N18" i="142"/>
  <c r="M18" i="142"/>
  <c r="L18" i="142"/>
  <c r="K18" i="142"/>
  <c r="J18" i="142"/>
  <c r="I18" i="142"/>
  <c r="H18" i="142"/>
  <c r="G18" i="142"/>
  <c r="F18" i="142"/>
  <c r="E18" i="142"/>
  <c r="D18" i="142"/>
  <c r="D117" i="142" s="1"/>
  <c r="D185" i="142" s="1"/>
  <c r="AI17" i="142"/>
  <c r="AH17" i="142"/>
  <c r="AG17" i="142"/>
  <c r="AF17" i="142"/>
  <c r="AE17" i="142"/>
  <c r="AD17" i="142"/>
  <c r="AC17" i="142"/>
  <c r="AB17" i="142"/>
  <c r="AA17" i="142"/>
  <c r="Z17" i="142"/>
  <c r="Y17" i="142"/>
  <c r="X17" i="142"/>
  <c r="W17" i="142"/>
  <c r="V17" i="142"/>
  <c r="U17" i="142"/>
  <c r="T17" i="142"/>
  <c r="S17" i="142"/>
  <c r="R17" i="142"/>
  <c r="Q17" i="142"/>
  <c r="P17" i="142"/>
  <c r="O17" i="142"/>
  <c r="N17" i="142"/>
  <c r="M17" i="142"/>
  <c r="L17" i="142"/>
  <c r="K17" i="142"/>
  <c r="J17" i="142"/>
  <c r="I17" i="142"/>
  <c r="H17" i="142"/>
  <c r="G17" i="142"/>
  <c r="F17" i="142"/>
  <c r="E17" i="142"/>
  <c r="D17" i="142"/>
  <c r="D82" i="142" s="1"/>
  <c r="D150" i="142" s="1"/>
  <c r="AI16" i="142"/>
  <c r="AH16" i="142"/>
  <c r="AG16" i="142"/>
  <c r="AF16" i="142"/>
  <c r="AE16" i="142"/>
  <c r="AD16" i="142"/>
  <c r="AC16" i="142"/>
  <c r="AB16" i="142"/>
  <c r="AA16" i="142"/>
  <c r="Z16" i="142"/>
  <c r="Y16" i="142"/>
  <c r="X16" i="142"/>
  <c r="W16" i="142"/>
  <c r="V16" i="142"/>
  <c r="U16" i="142"/>
  <c r="T16" i="142"/>
  <c r="S16" i="142"/>
  <c r="R16" i="142"/>
  <c r="Q16" i="142"/>
  <c r="P16" i="142"/>
  <c r="O16" i="142"/>
  <c r="N16" i="142"/>
  <c r="M16" i="142"/>
  <c r="L16" i="142"/>
  <c r="K16" i="142"/>
  <c r="J16" i="142"/>
  <c r="I16" i="142"/>
  <c r="H16" i="142"/>
  <c r="G16" i="142"/>
  <c r="F16" i="142"/>
  <c r="E16" i="142"/>
  <c r="D16" i="142"/>
  <c r="D64" i="142" s="1"/>
  <c r="AI15" i="142"/>
  <c r="AH15" i="142"/>
  <c r="AG15" i="142"/>
  <c r="AF15" i="142"/>
  <c r="AE15" i="142"/>
  <c r="AD15" i="142"/>
  <c r="AC15" i="142"/>
  <c r="AB15" i="142"/>
  <c r="AA15" i="142"/>
  <c r="Z15" i="142"/>
  <c r="Y15" i="142"/>
  <c r="X15" i="142"/>
  <c r="W15" i="142"/>
  <c r="V15" i="142"/>
  <c r="U15" i="142"/>
  <c r="T15" i="142"/>
  <c r="S15" i="142"/>
  <c r="R15" i="142"/>
  <c r="Q15" i="142"/>
  <c r="P15" i="142"/>
  <c r="O15" i="142"/>
  <c r="N15" i="142"/>
  <c r="M15" i="142"/>
  <c r="L15" i="142"/>
  <c r="K15" i="142"/>
  <c r="J15" i="142"/>
  <c r="I15" i="142"/>
  <c r="H15" i="142"/>
  <c r="G15" i="142"/>
  <c r="F15" i="142"/>
  <c r="E15" i="142"/>
  <c r="D15" i="142"/>
  <c r="D31" i="142" s="1"/>
  <c r="AI14" i="142"/>
  <c r="AH14" i="142"/>
  <c r="AG14" i="142"/>
  <c r="AF14" i="142"/>
  <c r="AE14" i="142"/>
  <c r="AD14" i="142"/>
  <c r="AC14" i="142"/>
  <c r="AB14" i="142"/>
  <c r="AA14" i="142"/>
  <c r="Z14" i="142"/>
  <c r="Y14" i="142"/>
  <c r="X14" i="142"/>
  <c r="W14" i="142"/>
  <c r="V14" i="142"/>
  <c r="U14" i="142"/>
  <c r="T14" i="142"/>
  <c r="S14" i="142"/>
  <c r="R14" i="142"/>
  <c r="Q14" i="142"/>
  <c r="P14" i="142"/>
  <c r="O14" i="142"/>
  <c r="N14" i="142"/>
  <c r="M14" i="142"/>
  <c r="L14" i="142"/>
  <c r="K14" i="142"/>
  <c r="J14" i="142"/>
  <c r="I14" i="142"/>
  <c r="H14" i="142"/>
  <c r="G14" i="142"/>
  <c r="F14" i="142"/>
  <c r="E14" i="142"/>
  <c r="D14" i="142"/>
  <c r="D113" i="142" s="1"/>
  <c r="D181" i="142" s="1"/>
  <c r="AI13" i="142"/>
  <c r="AH13" i="142"/>
  <c r="AG13" i="142"/>
  <c r="AF13" i="142"/>
  <c r="AE13" i="142"/>
  <c r="AD13" i="142"/>
  <c r="AC13" i="142"/>
  <c r="AB13" i="142"/>
  <c r="AA13" i="142"/>
  <c r="Z13" i="142"/>
  <c r="Y13" i="142"/>
  <c r="X13" i="142"/>
  <c r="W13" i="142"/>
  <c r="V13" i="142"/>
  <c r="U13" i="142"/>
  <c r="T13" i="142"/>
  <c r="S13" i="142"/>
  <c r="R13" i="142"/>
  <c r="Q13" i="142"/>
  <c r="P13" i="142"/>
  <c r="O13" i="142"/>
  <c r="N13" i="142"/>
  <c r="M13" i="142"/>
  <c r="L13" i="142"/>
  <c r="K13" i="142"/>
  <c r="J13" i="142"/>
  <c r="I13" i="142"/>
  <c r="H13" i="142"/>
  <c r="G13" i="142"/>
  <c r="F13" i="142"/>
  <c r="E13" i="142"/>
  <c r="D13" i="142"/>
  <c r="D78" i="142" s="1"/>
  <c r="D146" i="142" s="1"/>
  <c r="AI11" i="142"/>
  <c r="AI10" i="142"/>
  <c r="AI9" i="142"/>
  <c r="AI7" i="142"/>
  <c r="M124" i="141"/>
  <c r="L124" i="141"/>
  <c r="K124" i="141"/>
  <c r="I124" i="141"/>
  <c r="H124" i="141"/>
  <c r="G124" i="141"/>
  <c r="J124" i="141" s="1"/>
  <c r="T102" i="141"/>
  <c r="S100" i="141"/>
  <c r="S101" i="141" s="1"/>
  <c r="S102" i="141" s="1"/>
  <c r="G86" i="141"/>
  <c r="G85" i="141"/>
  <c r="L85" i="141" s="1"/>
  <c r="H84" i="141"/>
  <c r="H83" i="141"/>
  <c r="H82" i="141"/>
  <c r="G82" i="141"/>
  <c r="L82" i="141" s="1"/>
  <c r="H81" i="141"/>
  <c r="G81" i="141"/>
  <c r="H80" i="141"/>
  <c r="G80" i="141"/>
  <c r="L80" i="141" s="1"/>
  <c r="H79" i="141"/>
  <c r="G79" i="141"/>
  <c r="H78" i="141"/>
  <c r="G78" i="141"/>
  <c r="H77" i="141"/>
  <c r="G77" i="141"/>
  <c r="H76" i="141"/>
  <c r="H75" i="141"/>
  <c r="H74" i="141"/>
  <c r="G74" i="141"/>
  <c r="L74" i="141" s="1"/>
  <c r="H73" i="141"/>
  <c r="G73" i="141"/>
  <c r="H72" i="141"/>
  <c r="G72" i="141"/>
  <c r="L72" i="141" s="1"/>
  <c r="H71" i="141"/>
  <c r="G71" i="141"/>
  <c r="H70" i="141"/>
  <c r="G70" i="141"/>
  <c r="H69" i="141"/>
  <c r="G69" i="141"/>
  <c r="H68" i="141"/>
  <c r="H67" i="141"/>
  <c r="L66" i="141"/>
  <c r="H66" i="141"/>
  <c r="G66" i="141"/>
  <c r="H65" i="141"/>
  <c r="G65" i="141"/>
  <c r="H64" i="141"/>
  <c r="G64" i="141"/>
  <c r="L64" i="141" s="1"/>
  <c r="H63" i="141"/>
  <c r="G63" i="141"/>
  <c r="H62" i="141"/>
  <c r="G62" i="141"/>
  <c r="H61" i="141"/>
  <c r="G61" i="141"/>
  <c r="H60" i="141"/>
  <c r="H59" i="141"/>
  <c r="L58" i="141"/>
  <c r="H58" i="141"/>
  <c r="G58" i="141"/>
  <c r="H57" i="141"/>
  <c r="G57" i="141"/>
  <c r="L26" i="141"/>
  <c r="L25" i="141"/>
  <c r="L24" i="141"/>
  <c r="L22" i="141"/>
  <c r="L21" i="141"/>
  <c r="J82" i="141" s="1"/>
  <c r="L20" i="141"/>
  <c r="L19" i="141"/>
  <c r="J78" i="141" s="1"/>
  <c r="L18" i="141"/>
  <c r="L17" i="141"/>
  <c r="L16" i="141"/>
  <c r="L15" i="141"/>
  <c r="L14" i="141"/>
  <c r="L13" i="141"/>
  <c r="J66" i="141" s="1"/>
  <c r="L12" i="141"/>
  <c r="J64" i="141" s="1"/>
  <c r="L11" i="141"/>
  <c r="M124" i="140"/>
  <c r="L124" i="140"/>
  <c r="K124" i="140"/>
  <c r="I124" i="140"/>
  <c r="H124" i="140"/>
  <c r="J124" i="140" s="1"/>
  <c r="G124" i="140"/>
  <c r="R102" i="140"/>
  <c r="R103" i="140" s="1"/>
  <c r="L120" i="140" s="1"/>
  <c r="W117" i="140" s="1"/>
  <c r="R101" i="140"/>
  <c r="S102" i="140" s="1"/>
  <c r="R100" i="140"/>
  <c r="K86" i="140"/>
  <c r="G86" i="140"/>
  <c r="H84" i="140"/>
  <c r="G84" i="140"/>
  <c r="K83" i="140"/>
  <c r="H83" i="140"/>
  <c r="G83" i="140"/>
  <c r="H82" i="140"/>
  <c r="G82" i="140"/>
  <c r="H81" i="140"/>
  <c r="K80" i="140"/>
  <c r="H80" i="140"/>
  <c r="G80" i="140"/>
  <c r="H79" i="140"/>
  <c r="G79" i="140"/>
  <c r="H78" i="140"/>
  <c r="G78" i="140"/>
  <c r="K78" i="140" s="1"/>
  <c r="H77" i="140"/>
  <c r="G77" i="140"/>
  <c r="K77" i="140" s="1"/>
  <c r="H76" i="140"/>
  <c r="G76" i="140"/>
  <c r="K75" i="140"/>
  <c r="H75" i="140"/>
  <c r="G75" i="140"/>
  <c r="H74" i="140"/>
  <c r="G74" i="140"/>
  <c r="H73" i="140"/>
  <c r="G73" i="140"/>
  <c r="H72" i="140"/>
  <c r="G72" i="140"/>
  <c r="H71" i="140"/>
  <c r="G71" i="140"/>
  <c r="K71" i="140" s="1"/>
  <c r="H70" i="140"/>
  <c r="G70" i="140"/>
  <c r="H69" i="140"/>
  <c r="G69" i="140"/>
  <c r="H68" i="140"/>
  <c r="G68" i="140"/>
  <c r="K67" i="140"/>
  <c r="H67" i="140"/>
  <c r="G67" i="140"/>
  <c r="H66" i="140"/>
  <c r="G66" i="140"/>
  <c r="H65" i="140"/>
  <c r="G65" i="140"/>
  <c r="K65" i="140" s="1"/>
  <c r="H64" i="140"/>
  <c r="G64" i="140"/>
  <c r="H63" i="140"/>
  <c r="G63" i="140"/>
  <c r="K63" i="140" s="1"/>
  <c r="H62" i="140"/>
  <c r="G62" i="140"/>
  <c r="K62" i="140" s="1"/>
  <c r="H61" i="140"/>
  <c r="G61" i="140"/>
  <c r="H60" i="140"/>
  <c r="G60" i="140"/>
  <c r="K59" i="140"/>
  <c r="H59" i="140"/>
  <c r="G59" i="140"/>
  <c r="H58" i="140"/>
  <c r="G58" i="140"/>
  <c r="G57" i="140"/>
  <c r="M86" i="140"/>
  <c r="N83" i="140"/>
  <c r="O83" i="140" s="1"/>
  <c r="L21" i="140"/>
  <c r="L20" i="140"/>
  <c r="L19" i="140"/>
  <c r="I78" i="140" s="1"/>
  <c r="L18" i="140"/>
  <c r="L17" i="140"/>
  <c r="I74" i="140" s="1"/>
  <c r="L16" i="140"/>
  <c r="I71" i="140" s="1"/>
  <c r="L15" i="140"/>
  <c r="I70" i="140" s="1"/>
  <c r="L14" i="140"/>
  <c r="L13" i="140"/>
  <c r="I66" i="140" s="1"/>
  <c r="L12" i="140"/>
  <c r="I64" i="140" s="1"/>
  <c r="L11" i="140"/>
  <c r="L10" i="140"/>
  <c r="L9" i="140"/>
  <c r="N58" i="140" l="1"/>
  <c r="O58" i="140" s="1"/>
  <c r="I81" i="140"/>
  <c r="I82" i="140"/>
  <c r="L82" i="140" s="1"/>
  <c r="N59" i="140"/>
  <c r="O59" i="140" s="1"/>
  <c r="I75" i="140"/>
  <c r="N75" i="140" s="1"/>
  <c r="O75" i="140" s="1"/>
  <c r="I76" i="140"/>
  <c r="I80" i="140"/>
  <c r="I79" i="140"/>
  <c r="J67" i="141"/>
  <c r="J68" i="141"/>
  <c r="J62" i="141"/>
  <c r="K62" i="141" s="1"/>
  <c r="N62" i="141" s="1"/>
  <c r="J61" i="141"/>
  <c r="J70" i="141"/>
  <c r="K70" i="141" s="1"/>
  <c r="N70" i="141" s="1"/>
  <c r="J69" i="141"/>
  <c r="J74" i="141"/>
  <c r="J73" i="141"/>
  <c r="O73" i="141" s="1"/>
  <c r="P73" i="141" s="1"/>
  <c r="K78" i="141"/>
  <c r="N78" i="141" s="1"/>
  <c r="O78" i="141"/>
  <c r="P78" i="141" s="1"/>
  <c r="L60" i="140"/>
  <c r="N60" i="140"/>
  <c r="O60" i="140" s="1"/>
  <c r="L68" i="140"/>
  <c r="N68" i="140"/>
  <c r="O68" i="140" s="1"/>
  <c r="J60" i="140"/>
  <c r="J62" i="140"/>
  <c r="M62" i="140" s="1"/>
  <c r="D65" i="142"/>
  <c r="D114" i="142"/>
  <c r="D182" i="142" s="1"/>
  <c r="L62" i="140"/>
  <c r="N62" i="140"/>
  <c r="O62" i="140" s="1"/>
  <c r="L70" i="140"/>
  <c r="N70" i="140"/>
  <c r="O70" i="140" s="1"/>
  <c r="J78" i="140"/>
  <c r="M78" i="140" s="1"/>
  <c r="N78" i="140"/>
  <c r="O78" i="140" s="1"/>
  <c r="J70" i="140"/>
  <c r="M70" i="140" s="1"/>
  <c r="D79" i="142"/>
  <c r="D147" i="142" s="1"/>
  <c r="D118" i="142"/>
  <c r="D186" i="142" s="1"/>
  <c r="D32" i="142"/>
  <c r="D83" i="142"/>
  <c r="D151" i="142" s="1"/>
  <c r="D29" i="142"/>
  <c r="D33" i="142"/>
  <c r="D62" i="142"/>
  <c r="D66" i="142"/>
  <c r="D80" i="142"/>
  <c r="D148" i="142" s="1"/>
  <c r="D84" i="142"/>
  <c r="D152" i="142" s="1"/>
  <c r="D115" i="142"/>
  <c r="D183" i="142" s="1"/>
  <c r="D129" i="142"/>
  <c r="D197" i="142" s="1"/>
  <c r="D130" i="142"/>
  <c r="D198" i="142" s="1"/>
  <c r="D131" i="142"/>
  <c r="D199" i="142" s="1"/>
  <c r="D132" i="142"/>
  <c r="D200" i="142" s="1"/>
  <c r="D133" i="142"/>
  <c r="D201" i="142" s="1"/>
  <c r="D134" i="142"/>
  <c r="D202" i="142" s="1"/>
  <c r="D135" i="142"/>
  <c r="D203" i="142" s="1"/>
  <c r="D30" i="142"/>
  <c r="D34" i="142"/>
  <c r="D63" i="142"/>
  <c r="D67" i="142"/>
  <c r="D81" i="142"/>
  <c r="D149" i="142" s="1"/>
  <c r="D95" i="142"/>
  <c r="D163" i="142" s="1"/>
  <c r="D96" i="142"/>
  <c r="D164" i="142" s="1"/>
  <c r="D97" i="142"/>
  <c r="D165" i="142" s="1"/>
  <c r="D98" i="142"/>
  <c r="D166" i="142" s="1"/>
  <c r="D99" i="142"/>
  <c r="D167" i="142" s="1"/>
  <c r="D100" i="142"/>
  <c r="D168" i="142" s="1"/>
  <c r="D101" i="142"/>
  <c r="D169" i="142" s="1"/>
  <c r="D112" i="142"/>
  <c r="D180" i="142" s="1"/>
  <c r="D116" i="142"/>
  <c r="D184" i="142" s="1"/>
  <c r="L86" i="141"/>
  <c r="L79" i="141"/>
  <c r="L71" i="141"/>
  <c r="L63" i="141"/>
  <c r="N66" i="140"/>
  <c r="O66" i="140" s="1"/>
  <c r="N81" i="140"/>
  <c r="O81" i="140" s="1"/>
  <c r="M60" i="140"/>
  <c r="I65" i="140"/>
  <c r="L65" i="140" s="1"/>
  <c r="I73" i="140"/>
  <c r="J75" i="140"/>
  <c r="M75" i="140" s="1"/>
  <c r="I77" i="140"/>
  <c r="N77" i="140" s="1"/>
  <c r="O77" i="140" s="1"/>
  <c r="J59" i="140"/>
  <c r="M59" i="140" s="1"/>
  <c r="K70" i="140"/>
  <c r="K73" i="140"/>
  <c r="K84" i="140"/>
  <c r="J85" i="140"/>
  <c r="J68" i="140"/>
  <c r="M68" i="140" s="1"/>
  <c r="L78" i="140"/>
  <c r="K79" i="140"/>
  <c r="S103" i="140"/>
  <c r="H120" i="140" s="1"/>
  <c r="I120" i="140"/>
  <c r="T117" i="140" s="1"/>
  <c r="K76" i="140"/>
  <c r="N64" i="140"/>
  <c r="O64" i="140" s="1"/>
  <c r="I72" i="140"/>
  <c r="N72" i="140" s="1"/>
  <c r="O72" i="140" s="1"/>
  <c r="K58" i="140"/>
  <c r="L59" i="140"/>
  <c r="K61" i="140"/>
  <c r="K66" i="140"/>
  <c r="K69" i="140"/>
  <c r="J83" i="140"/>
  <c r="M83" i="140" s="1"/>
  <c r="L84" i="140"/>
  <c r="S103" i="141"/>
  <c r="L120" i="141" s="1"/>
  <c r="X117" i="141" s="1"/>
  <c r="K120" i="141"/>
  <c r="J80" i="141"/>
  <c r="M80" i="141" s="1"/>
  <c r="J72" i="141"/>
  <c r="M72" i="141" s="1"/>
  <c r="I120" i="141"/>
  <c r="U117" i="141" s="1"/>
  <c r="T103" i="141"/>
  <c r="H120" i="141" s="1"/>
  <c r="K60" i="140"/>
  <c r="K64" i="140"/>
  <c r="K68" i="140"/>
  <c r="K72" i="140"/>
  <c r="L75" i="140"/>
  <c r="K82" i="140"/>
  <c r="J84" i="140"/>
  <c r="M84" i="140" s="1"/>
  <c r="L86" i="140"/>
  <c r="K120" i="140"/>
  <c r="L62" i="141"/>
  <c r="M70" i="141"/>
  <c r="L70" i="141"/>
  <c r="J75" i="141"/>
  <c r="J77" i="141"/>
  <c r="M78" i="141"/>
  <c r="L78" i="141"/>
  <c r="J83" i="141"/>
  <c r="J65" i="141"/>
  <c r="O65" i="141" s="1"/>
  <c r="P65" i="141" s="1"/>
  <c r="J81" i="141"/>
  <c r="O81" i="141" s="1"/>
  <c r="P81" i="141" s="1"/>
  <c r="L61" i="141"/>
  <c r="J63" i="141"/>
  <c r="M63" i="141" s="1"/>
  <c r="M64" i="141"/>
  <c r="L69" i="141"/>
  <c r="J71" i="141"/>
  <c r="M71" i="141" s="1"/>
  <c r="J76" i="141"/>
  <c r="L77" i="141"/>
  <c r="J79" i="141"/>
  <c r="O84" i="141"/>
  <c r="P84" i="141" s="1"/>
  <c r="L74" i="140"/>
  <c r="K74" i="140"/>
  <c r="J76" i="140"/>
  <c r="M76" i="140" s="1"/>
  <c r="K81" i="140"/>
  <c r="L83" i="140"/>
  <c r="L65" i="141"/>
  <c r="L73" i="141"/>
  <c r="L81" i="141"/>
  <c r="G59" i="141"/>
  <c r="G60" i="141"/>
  <c r="G67" i="141"/>
  <c r="G68" i="141"/>
  <c r="G75" i="141"/>
  <c r="G76" i="141"/>
  <c r="G83" i="141"/>
  <c r="N57" i="140" l="1"/>
  <c r="O57" i="140" s="1"/>
  <c r="J57" i="140"/>
  <c r="M57" i="140" s="1"/>
  <c r="O70" i="141"/>
  <c r="P70" i="141" s="1"/>
  <c r="O62" i="141"/>
  <c r="P62" i="141" s="1"/>
  <c r="M62" i="141"/>
  <c r="K86" i="141"/>
  <c r="N86" i="141" s="1"/>
  <c r="O86" i="141"/>
  <c r="P86" i="141" s="1"/>
  <c r="K58" i="141"/>
  <c r="N58" i="141" s="1"/>
  <c r="O58" i="141"/>
  <c r="K77" i="141"/>
  <c r="N77" i="141" s="1"/>
  <c r="O77" i="141"/>
  <c r="P77" i="141" s="1"/>
  <c r="K61" i="141"/>
  <c r="N61" i="141" s="1"/>
  <c r="O61" i="141"/>
  <c r="P61" i="141" s="1"/>
  <c r="K82" i="141"/>
  <c r="N82" i="141" s="1"/>
  <c r="O82" i="141"/>
  <c r="P82" i="141" s="1"/>
  <c r="K79" i="141"/>
  <c r="N79" i="141" s="1"/>
  <c r="O79" i="141"/>
  <c r="P79" i="141" s="1"/>
  <c r="K83" i="141"/>
  <c r="N83" i="141" s="1"/>
  <c r="O83" i="141"/>
  <c r="P83" i="141" s="1"/>
  <c r="K75" i="141"/>
  <c r="N75" i="141" s="1"/>
  <c r="O75" i="141"/>
  <c r="P75" i="141" s="1"/>
  <c r="K59" i="141"/>
  <c r="N59" i="141" s="1"/>
  <c r="O59" i="141"/>
  <c r="P59" i="141" s="1"/>
  <c r="K71" i="141"/>
  <c r="N71" i="141" s="1"/>
  <c r="O71" i="141"/>
  <c r="P71" i="141" s="1"/>
  <c r="K63" i="141"/>
  <c r="N63" i="141" s="1"/>
  <c r="O63" i="141"/>
  <c r="P63" i="141" s="1"/>
  <c r="K72" i="141"/>
  <c r="N72" i="141" s="1"/>
  <c r="O72" i="141"/>
  <c r="P72" i="141" s="1"/>
  <c r="K74" i="141"/>
  <c r="N74" i="141" s="1"/>
  <c r="O74" i="141"/>
  <c r="P74" i="141" s="1"/>
  <c r="K66" i="141"/>
  <c r="N66" i="141" s="1"/>
  <c r="O66" i="141"/>
  <c r="P66" i="141" s="1"/>
  <c r="K68" i="141"/>
  <c r="N68" i="141" s="1"/>
  <c r="O68" i="141"/>
  <c r="P68" i="141" s="1"/>
  <c r="K60" i="141"/>
  <c r="O60" i="141"/>
  <c r="P60" i="141" s="1"/>
  <c r="K69" i="141"/>
  <c r="N69" i="141" s="1"/>
  <c r="O69" i="141"/>
  <c r="P69" i="141" s="1"/>
  <c r="K85" i="141"/>
  <c r="N85" i="141" s="1"/>
  <c r="O85" i="141"/>
  <c r="P85" i="141" s="1"/>
  <c r="K67" i="141"/>
  <c r="N67" i="141" s="1"/>
  <c r="O67" i="141"/>
  <c r="P67" i="141" s="1"/>
  <c r="K64" i="141"/>
  <c r="N64" i="141" s="1"/>
  <c r="O64" i="141"/>
  <c r="P64" i="141" s="1"/>
  <c r="M77" i="141"/>
  <c r="M69" i="141"/>
  <c r="M61" i="141"/>
  <c r="K76" i="141"/>
  <c r="N76" i="141" s="1"/>
  <c r="O76" i="141"/>
  <c r="P76" i="141" s="1"/>
  <c r="K80" i="141"/>
  <c r="N80" i="141" s="1"/>
  <c r="O80" i="141"/>
  <c r="P80" i="141" s="1"/>
  <c r="J63" i="140"/>
  <c r="M63" i="140" s="1"/>
  <c r="N63" i="140"/>
  <c r="O63" i="140" s="1"/>
  <c r="J69" i="140"/>
  <c r="M69" i="140" s="1"/>
  <c r="N69" i="140"/>
  <c r="O69" i="140" s="1"/>
  <c r="J73" i="140"/>
  <c r="M73" i="140" s="1"/>
  <c r="N73" i="140"/>
  <c r="O73" i="140" s="1"/>
  <c r="J61" i="140"/>
  <c r="M61" i="140" s="1"/>
  <c r="N61" i="140"/>
  <c r="O61" i="140" s="1"/>
  <c r="J79" i="140"/>
  <c r="M79" i="140" s="1"/>
  <c r="N79" i="140"/>
  <c r="O79" i="140" s="1"/>
  <c r="J65" i="140"/>
  <c r="M65" i="140" s="1"/>
  <c r="N65" i="140"/>
  <c r="O65" i="140" s="1"/>
  <c r="J82" i="140"/>
  <c r="M82" i="140" s="1"/>
  <c r="N82" i="140"/>
  <c r="O82" i="140" s="1"/>
  <c r="J67" i="140"/>
  <c r="M67" i="140" s="1"/>
  <c r="N67" i="140"/>
  <c r="O67" i="140" s="1"/>
  <c r="J71" i="140"/>
  <c r="M71" i="140" s="1"/>
  <c r="N71" i="140"/>
  <c r="O71" i="140" s="1"/>
  <c r="L80" i="140"/>
  <c r="N80" i="140"/>
  <c r="O80" i="140" s="1"/>
  <c r="L76" i="140"/>
  <c r="N76" i="140"/>
  <c r="O76" i="140" s="1"/>
  <c r="J74" i="140"/>
  <c r="M74" i="140" s="1"/>
  <c r="N74" i="140"/>
  <c r="O74" i="140" s="1"/>
  <c r="L76" i="141"/>
  <c r="M76" i="141"/>
  <c r="L60" i="141"/>
  <c r="N60" i="141"/>
  <c r="M60" i="141"/>
  <c r="M79" i="141"/>
  <c r="K84" i="141"/>
  <c r="N84" i="141" s="1"/>
  <c r="M84" i="141"/>
  <c r="K81" i="141"/>
  <c r="N81" i="141" s="1"/>
  <c r="M81" i="141"/>
  <c r="M86" i="141"/>
  <c r="J80" i="140"/>
  <c r="M80" i="140" s="1"/>
  <c r="L67" i="140"/>
  <c r="L72" i="140"/>
  <c r="J72" i="140"/>
  <c r="M72" i="140" s="1"/>
  <c r="M82" i="141"/>
  <c r="L71" i="140"/>
  <c r="L63" i="140"/>
  <c r="M85" i="141"/>
  <c r="L69" i="140"/>
  <c r="L61" i="140"/>
  <c r="L73" i="140"/>
  <c r="M75" i="141"/>
  <c r="L75" i="141"/>
  <c r="M59" i="141"/>
  <c r="L59" i="141"/>
  <c r="K73" i="141"/>
  <c r="N73" i="141" s="1"/>
  <c r="M73" i="141"/>
  <c r="V117" i="141"/>
  <c r="W117" i="141"/>
  <c r="L64" i="140"/>
  <c r="J64" i="140"/>
  <c r="M64" i="140" s="1"/>
  <c r="M66" i="141"/>
  <c r="L66" i="140"/>
  <c r="J66" i="140"/>
  <c r="M66" i="140" s="1"/>
  <c r="L68" i="141"/>
  <c r="M68" i="141"/>
  <c r="L85" i="140"/>
  <c r="M85" i="140"/>
  <c r="K85" i="140"/>
  <c r="K87" i="140" s="1"/>
  <c r="K65" i="141"/>
  <c r="N65" i="141" s="1"/>
  <c r="M65" i="141"/>
  <c r="M58" i="141"/>
  <c r="L57" i="140"/>
  <c r="L81" i="140"/>
  <c r="J81" i="140"/>
  <c r="M81" i="140" s="1"/>
  <c r="L58" i="140"/>
  <c r="J58" i="140"/>
  <c r="M58" i="140" s="1"/>
  <c r="M83" i="141"/>
  <c r="L83" i="141"/>
  <c r="M67" i="141"/>
  <c r="L67" i="141"/>
  <c r="V117" i="140"/>
  <c r="U117" i="140"/>
  <c r="T117" i="141"/>
  <c r="S117" i="141"/>
  <c r="M74" i="141"/>
  <c r="R117" i="140"/>
  <c r="S117" i="140"/>
  <c r="G87" i="140"/>
  <c r="J77" i="140"/>
  <c r="M77" i="140" s="1"/>
  <c r="L77" i="140"/>
  <c r="L79" i="140"/>
  <c r="O87" i="140" l="1"/>
  <c r="M87" i="140"/>
  <c r="N87" i="141"/>
  <c r="P87" i="141"/>
  <c r="L87" i="140"/>
  <c r="L87" i="141"/>
  <c r="M87" i="141"/>
  <c r="Z35" i="119"/>
  <c r="Z31" i="119"/>
  <c r="Z27" i="119"/>
  <c r="F49" i="119" l="1"/>
  <c r="F42" i="119"/>
  <c r="F36" i="119"/>
  <c r="E23" i="119"/>
  <c r="E22" i="119"/>
  <c r="E16" i="119"/>
  <c r="I70" i="139"/>
  <c r="B70" i="139"/>
  <c r="I25" i="139"/>
  <c r="I26" i="139" s="1"/>
  <c r="I27" i="139" s="1"/>
  <c r="I28" i="139" s="1"/>
  <c r="I29" i="139" s="1"/>
  <c r="I30" i="139" s="1"/>
  <c r="I34" i="139" s="1"/>
  <c r="I35" i="139" s="1"/>
  <c r="I36" i="139" s="1"/>
  <c r="I37" i="139" s="1"/>
  <c r="I38" i="139" s="1"/>
  <c r="I39" i="139" s="1"/>
  <c r="I40" i="139" s="1"/>
  <c r="I41" i="139" s="1"/>
  <c r="I42" i="139" s="1"/>
  <c r="I43" i="139" s="1"/>
  <c r="I44" i="139" s="1"/>
  <c r="I45" i="139" s="1"/>
  <c r="I46" i="139" s="1"/>
  <c r="I47" i="139" s="1"/>
  <c r="I48" i="139" s="1"/>
  <c r="I49" i="139" s="1"/>
  <c r="I50" i="139" s="1"/>
  <c r="I51" i="139" s="1"/>
  <c r="I52" i="139" s="1"/>
  <c r="I53" i="139" s="1"/>
  <c r="I54" i="139" s="1"/>
  <c r="I55" i="139" s="1"/>
  <c r="I56" i="139" s="1"/>
  <c r="I57" i="139" s="1"/>
  <c r="I58" i="139" s="1"/>
  <c r="I59" i="139" s="1"/>
  <c r="I60" i="139" s="1"/>
  <c r="I61" i="139" s="1"/>
  <c r="I62" i="139" s="1"/>
  <c r="I63" i="139" s="1"/>
  <c r="I24" i="139"/>
  <c r="B24" i="139"/>
  <c r="B25" i="139" s="1"/>
  <c r="B26" i="139" s="1"/>
  <c r="B27" i="139" s="1"/>
  <c r="B28" i="139" s="1"/>
  <c r="B29" i="139" s="1"/>
  <c r="B30" i="139" s="1"/>
  <c r="B34" i="139" s="1"/>
  <c r="B35" i="139" s="1"/>
  <c r="B36" i="139" s="1"/>
  <c r="B37" i="139" s="1"/>
  <c r="B38" i="139" s="1"/>
  <c r="B39" i="139" s="1"/>
  <c r="B40" i="139" s="1"/>
  <c r="B41" i="139" s="1"/>
  <c r="B42" i="139" s="1"/>
  <c r="B43" i="139" s="1"/>
  <c r="B44" i="139" s="1"/>
  <c r="B45" i="139" s="1"/>
  <c r="B46" i="139" s="1"/>
  <c r="B47" i="139" s="1"/>
  <c r="B48" i="139" s="1"/>
  <c r="B49" i="139" s="1"/>
  <c r="B50" i="139" s="1"/>
  <c r="B51" i="139" s="1"/>
  <c r="B52" i="139" s="1"/>
  <c r="B53" i="139" s="1"/>
  <c r="B54" i="139" s="1"/>
  <c r="B55" i="139" s="1"/>
  <c r="B56" i="139" s="1"/>
  <c r="B57" i="139" s="1"/>
  <c r="B58" i="139" s="1"/>
  <c r="B59" i="139" s="1"/>
  <c r="B60" i="139" s="1"/>
  <c r="B61" i="139" s="1"/>
  <c r="B62" i="139" s="1"/>
  <c r="B63" i="139" s="1"/>
  <c r="Z48" i="119" l="1"/>
  <c r="Z41" i="119"/>
  <c r="E49" i="119"/>
  <c r="F43" i="119"/>
  <c r="Y49" i="119"/>
  <c r="X49" i="119"/>
  <c r="W49" i="119"/>
  <c r="V49" i="119"/>
  <c r="U49" i="119"/>
  <c r="T49" i="119"/>
  <c r="S49" i="119"/>
  <c r="R49" i="119"/>
  <c r="Q49" i="119"/>
  <c r="P49" i="119"/>
  <c r="O49" i="119"/>
  <c r="N49" i="119"/>
  <c r="M49" i="119"/>
  <c r="L49" i="119"/>
  <c r="K49" i="119"/>
  <c r="J49" i="119"/>
  <c r="I49" i="119"/>
  <c r="H49" i="119"/>
  <c r="G49" i="119"/>
  <c r="Z47" i="119"/>
  <c r="Z46" i="119"/>
  <c r="Z45" i="119"/>
  <c r="Z44" i="119"/>
  <c r="F50" i="119" l="1"/>
  <c r="Z49" i="119"/>
  <c r="E50" i="119"/>
  <c r="G30" i="9" l="1"/>
  <c r="F30" i="9"/>
  <c r="H16" i="36" l="1"/>
  <c r="H17" i="36" s="1"/>
  <c r="H33" i="36" l="1"/>
  <c r="H34" i="36" s="1"/>
  <c r="J16" i="38" l="1"/>
  <c r="J13" i="38"/>
  <c r="J17" i="38" s="1"/>
  <c r="J18" i="38" s="1"/>
  <c r="AI10" i="38"/>
  <c r="L16" i="36"/>
  <c r="L17" i="36" s="1"/>
  <c r="AA14" i="121" l="1"/>
  <c r="AA15" i="121"/>
  <c r="AA16" i="121"/>
  <c r="AA17" i="121"/>
  <c r="AA13" i="121"/>
  <c r="AA8" i="121"/>
  <c r="AA9" i="121"/>
  <c r="AA10" i="121"/>
  <c r="AA11" i="121"/>
  <c r="AA7" i="121"/>
  <c r="H18" i="121"/>
  <c r="I18" i="121"/>
  <c r="J18" i="121"/>
  <c r="K18" i="121"/>
  <c r="L18" i="121"/>
  <c r="M18" i="121"/>
  <c r="N18" i="121"/>
  <c r="O18" i="121"/>
  <c r="P18" i="121"/>
  <c r="Q18" i="121"/>
  <c r="R18" i="121"/>
  <c r="S18" i="121"/>
  <c r="T18" i="121"/>
  <c r="U18" i="121"/>
  <c r="V18" i="121"/>
  <c r="W18" i="121"/>
  <c r="X18" i="121"/>
  <c r="Y18" i="121"/>
  <c r="Z18" i="121"/>
  <c r="H12" i="121"/>
  <c r="I12" i="121"/>
  <c r="J12" i="121"/>
  <c r="K12" i="121"/>
  <c r="L12" i="121"/>
  <c r="M12" i="121"/>
  <c r="N12" i="121"/>
  <c r="O12" i="121"/>
  <c r="P12" i="121"/>
  <c r="Q12" i="121"/>
  <c r="R12" i="121"/>
  <c r="S12" i="121"/>
  <c r="T12" i="121"/>
  <c r="U12" i="121"/>
  <c r="U19" i="121" s="1"/>
  <c r="V12" i="121"/>
  <c r="W12" i="121"/>
  <c r="X12" i="121"/>
  <c r="Y12" i="121"/>
  <c r="Z12" i="121"/>
  <c r="G18" i="121"/>
  <c r="G12" i="121"/>
  <c r="H33" i="111"/>
  <c r="G33" i="111" s="1"/>
  <c r="H20" i="111"/>
  <c r="G9" i="127"/>
  <c r="AH16" i="38"/>
  <c r="AG16" i="38"/>
  <c r="AF16" i="38"/>
  <c r="AE16" i="38"/>
  <c r="AD16" i="38"/>
  <c r="AC16" i="38"/>
  <c r="AB16" i="38"/>
  <c r="AA16" i="38"/>
  <c r="Z16" i="38"/>
  <c r="Y16" i="38"/>
  <c r="X16" i="38"/>
  <c r="W16" i="38"/>
  <c r="V16" i="38"/>
  <c r="U16" i="38"/>
  <c r="T16" i="38"/>
  <c r="S16" i="38"/>
  <c r="R16" i="38"/>
  <c r="Q16" i="38"/>
  <c r="P16" i="38"/>
  <c r="O16" i="38"/>
  <c r="N16" i="38"/>
  <c r="M16" i="38"/>
  <c r="L16" i="38"/>
  <c r="K16" i="38"/>
  <c r="AI15" i="38"/>
  <c r="AI14" i="38"/>
  <c r="M32" i="36"/>
  <c r="M31" i="36"/>
  <c r="M30" i="36"/>
  <c r="M29" i="36"/>
  <c r="M28" i="36"/>
  <c r="M9" i="36"/>
  <c r="M8" i="36"/>
  <c r="L33" i="36"/>
  <c r="L34" i="36" s="1"/>
  <c r="K33" i="36"/>
  <c r="K34" i="36" s="1"/>
  <c r="J33" i="36"/>
  <c r="J34" i="36" s="1"/>
  <c r="I33" i="36"/>
  <c r="I34" i="36" s="1"/>
  <c r="Y19" i="121" l="1"/>
  <c r="S19" i="121"/>
  <c r="M19" i="121"/>
  <c r="J19" i="121"/>
  <c r="AI16" i="38"/>
  <c r="W19" i="121"/>
  <c r="Q19" i="121"/>
  <c r="K19" i="121"/>
  <c r="R19" i="121"/>
  <c r="O19" i="121"/>
  <c r="I19" i="121"/>
  <c r="H34" i="111"/>
  <c r="Z19" i="121"/>
  <c r="G19" i="121"/>
  <c r="V19" i="121"/>
  <c r="N19" i="121"/>
  <c r="M33" i="36"/>
  <c r="M34" i="36" s="1"/>
  <c r="X19" i="121"/>
  <c r="T19" i="121"/>
  <c r="P19" i="121"/>
  <c r="L19" i="121"/>
  <c r="H19" i="121"/>
  <c r="G20" i="111"/>
  <c r="AA12" i="121"/>
  <c r="AA18" i="121"/>
  <c r="AA19" i="121" s="1"/>
  <c r="G34" i="111" l="1"/>
  <c r="AI12" i="38"/>
  <c r="AI11" i="38"/>
  <c r="AD13" i="38"/>
  <c r="AD17" i="38" s="1"/>
  <c r="AD18" i="38" s="1"/>
  <c r="AC13" i="38"/>
  <c r="AC17" i="38" s="1"/>
  <c r="AC18" i="38" s="1"/>
  <c r="AB13" i="38"/>
  <c r="AB17" i="38" s="1"/>
  <c r="AB18" i="38" s="1"/>
  <c r="AA13" i="38"/>
  <c r="AA17" i="38" s="1"/>
  <c r="AA18" i="38" s="1"/>
  <c r="Z13" i="38"/>
  <c r="Z17" i="38" s="1"/>
  <c r="Z18" i="38" s="1"/>
  <c r="L13" i="38"/>
  <c r="L17" i="38" s="1"/>
  <c r="L18" i="38" s="1"/>
  <c r="M14" i="36"/>
  <c r="M25" i="36"/>
  <c r="H26" i="36"/>
  <c r="J26" i="36"/>
  <c r="J27" i="36" s="1"/>
  <c r="K16" i="36"/>
  <c r="K17" i="36" s="1"/>
  <c r="J16" i="36"/>
  <c r="J17" i="36" s="1"/>
  <c r="Y42" i="119"/>
  <c r="X42" i="119"/>
  <c r="W42" i="119"/>
  <c r="V42" i="119"/>
  <c r="U42" i="119"/>
  <c r="T42" i="119"/>
  <c r="S42" i="119"/>
  <c r="R42" i="119"/>
  <c r="Q42" i="119"/>
  <c r="P42" i="119"/>
  <c r="O42" i="119"/>
  <c r="N42" i="119"/>
  <c r="M42" i="119"/>
  <c r="L42" i="119"/>
  <c r="K42" i="119"/>
  <c r="J42" i="119"/>
  <c r="I42" i="119"/>
  <c r="H42" i="119"/>
  <c r="G42" i="119"/>
  <c r="Z40" i="119"/>
  <c r="Z39" i="119"/>
  <c r="Z38" i="119"/>
  <c r="Z37" i="119"/>
  <c r="Y36" i="119"/>
  <c r="X36" i="119"/>
  <c r="W36" i="119"/>
  <c r="V36" i="119"/>
  <c r="U36" i="119"/>
  <c r="T36" i="119"/>
  <c r="S36" i="119"/>
  <c r="S43" i="119" s="1"/>
  <c r="S50" i="119" s="1"/>
  <c r="R36" i="119"/>
  <c r="Q36" i="119"/>
  <c r="P36" i="119"/>
  <c r="O36" i="119"/>
  <c r="N36" i="119"/>
  <c r="M36" i="119"/>
  <c r="L36" i="119"/>
  <c r="K36" i="119"/>
  <c r="J36" i="119"/>
  <c r="I36" i="119"/>
  <c r="H36" i="119"/>
  <c r="G36" i="119"/>
  <c r="L26" i="36"/>
  <c r="L27" i="36" s="1"/>
  <c r="L35" i="36" s="1"/>
  <c r="AH13" i="38"/>
  <c r="AH17" i="38" s="1"/>
  <c r="AH18" i="38" s="1"/>
  <c r="AG13" i="38"/>
  <c r="AG17" i="38" s="1"/>
  <c r="AG18" i="38" s="1"/>
  <c r="AF13" i="38"/>
  <c r="AF17" i="38" s="1"/>
  <c r="AF18" i="38" s="1"/>
  <c r="AE13" i="38"/>
  <c r="AE17" i="38" s="1"/>
  <c r="AE18" i="38" s="1"/>
  <c r="Y13" i="38"/>
  <c r="Y17" i="38" s="1"/>
  <c r="Y18" i="38" s="1"/>
  <c r="X13" i="38"/>
  <c r="X17" i="38" s="1"/>
  <c r="X18" i="38" s="1"/>
  <c r="W13" i="38"/>
  <c r="W17" i="38" s="1"/>
  <c r="W18" i="38" s="1"/>
  <c r="V13" i="38"/>
  <c r="V17" i="38" s="1"/>
  <c r="V18" i="38" s="1"/>
  <c r="U13" i="38"/>
  <c r="U17" i="38" s="1"/>
  <c r="U18" i="38" s="1"/>
  <c r="T13" i="38"/>
  <c r="T17" i="38" s="1"/>
  <c r="T18" i="38" s="1"/>
  <c r="S13" i="38"/>
  <c r="S17" i="38" s="1"/>
  <c r="S18" i="38" s="1"/>
  <c r="R13" i="38"/>
  <c r="R17" i="38" s="1"/>
  <c r="R18" i="38" s="1"/>
  <c r="Q13" i="38"/>
  <c r="Q17" i="38" s="1"/>
  <c r="Q18" i="38" s="1"/>
  <c r="P13" i="38"/>
  <c r="P17" i="38" s="1"/>
  <c r="P18" i="38" s="1"/>
  <c r="O13" i="38"/>
  <c r="O17" i="38" s="1"/>
  <c r="O18" i="38" s="1"/>
  <c r="N13" i="38"/>
  <c r="N17" i="38" s="1"/>
  <c r="N18" i="38" s="1"/>
  <c r="M13" i="38"/>
  <c r="M17" i="38" s="1"/>
  <c r="M18" i="38" s="1"/>
  <c r="K13" i="38"/>
  <c r="K17" i="38" s="1"/>
  <c r="K18" i="38" s="1"/>
  <c r="I26" i="36"/>
  <c r="I27" i="36" s="1"/>
  <c r="K26" i="36"/>
  <c r="K27" i="36" s="1"/>
  <c r="M24" i="36"/>
  <c r="M23" i="36"/>
  <c r="M22" i="36"/>
  <c r="M18" i="36"/>
  <c r="I16" i="36"/>
  <c r="I17" i="36" s="1"/>
  <c r="G14" i="9"/>
  <c r="F14" i="9"/>
  <c r="M10" i="36"/>
  <c r="M11" i="36"/>
  <c r="M12" i="36"/>
  <c r="M13" i="36"/>
  <c r="M15" i="36"/>
  <c r="N43" i="119" l="1"/>
  <c r="N50" i="119" s="1"/>
  <c r="V43" i="119"/>
  <c r="V50" i="119" s="1"/>
  <c r="Z42" i="119"/>
  <c r="G43" i="119"/>
  <c r="Z36" i="119"/>
  <c r="O43" i="119"/>
  <c r="O50" i="119" s="1"/>
  <c r="AI13" i="38"/>
  <c r="AI17" i="38" s="1"/>
  <c r="AI18" i="38" s="1"/>
  <c r="I35" i="36"/>
  <c r="K43" i="119"/>
  <c r="K50" i="119" s="1"/>
  <c r="W43" i="119"/>
  <c r="W50" i="119" s="1"/>
  <c r="J43" i="119"/>
  <c r="J50" i="119" s="1"/>
  <c r="R43" i="119"/>
  <c r="R50" i="119" s="1"/>
  <c r="J35" i="36"/>
  <c r="L43" i="119"/>
  <c r="L50" i="119" s="1"/>
  <c r="T43" i="119"/>
  <c r="T50" i="119" s="1"/>
  <c r="K35" i="36"/>
  <c r="I43" i="119"/>
  <c r="I50" i="119" s="1"/>
  <c r="M43" i="119"/>
  <c r="M50" i="119" s="1"/>
  <c r="Q43" i="119"/>
  <c r="Q50" i="119" s="1"/>
  <c r="U43" i="119"/>
  <c r="U50" i="119" s="1"/>
  <c r="Y43" i="119"/>
  <c r="Y50" i="119" s="1"/>
  <c r="M26" i="36"/>
  <c r="M27" i="36" s="1"/>
  <c r="M16" i="36"/>
  <c r="M17" i="36" s="1"/>
  <c r="H27" i="36"/>
  <c r="H35" i="36" s="1"/>
  <c r="H43" i="119"/>
  <c r="H50" i="119" s="1"/>
  <c r="P43" i="119"/>
  <c r="P50" i="119" s="1"/>
  <c r="X43" i="119"/>
  <c r="X50" i="119" s="1"/>
  <c r="Z43" i="119" l="1"/>
  <c r="G50" i="119"/>
  <c r="Z50" i="119" s="1"/>
  <c r="M35" i="36"/>
  <c r="H36" i="36" s="1"/>
  <c r="M36" i="36" s="1"/>
  <c r="J36" i="36"/>
  <c r="I36" i="36"/>
  <c r="L36" i="36" l="1"/>
  <c r="K36" i="36"/>
</calcChain>
</file>

<file path=xl/sharedStrings.xml><?xml version="1.0" encoding="utf-8"?>
<sst xmlns="http://schemas.openxmlformats.org/spreadsheetml/2006/main" count="11648" uniqueCount="6376">
  <si>
    <t>提案書提出資料　一覧</t>
    <rPh sb="0" eb="3">
      <t>テイアンショ</t>
    </rPh>
    <rPh sb="3" eb="5">
      <t>テイシュツ</t>
    </rPh>
    <rPh sb="5" eb="7">
      <t>シリョウ</t>
    </rPh>
    <rPh sb="8" eb="10">
      <t>イチラン</t>
    </rPh>
    <phoneticPr fontId="27"/>
  </si>
  <si>
    <t>NO.</t>
    <phoneticPr fontId="27"/>
  </si>
  <si>
    <t>様式NO.</t>
    <rPh sb="0" eb="2">
      <t>ヨウシキ</t>
    </rPh>
    <phoneticPr fontId="27"/>
  </si>
  <si>
    <t>名称</t>
    <rPh sb="0" eb="2">
      <t>メイショウ</t>
    </rPh>
    <phoneticPr fontId="27"/>
  </si>
  <si>
    <t>枚数等の指定</t>
    <rPh sb="0" eb="2">
      <t>マイスウ</t>
    </rPh>
    <rPh sb="2" eb="3">
      <t>トウ</t>
    </rPh>
    <rPh sb="4" eb="6">
      <t>シテイ</t>
    </rPh>
    <phoneticPr fontId="27"/>
  </si>
  <si>
    <t>フォーム</t>
    <phoneticPr fontId="27"/>
  </si>
  <si>
    <t>WORD</t>
    <phoneticPr fontId="27"/>
  </si>
  <si>
    <t>EXCEL</t>
    <phoneticPr fontId="27"/>
  </si>
  <si>
    <t>様式第1号</t>
    <phoneticPr fontId="27"/>
  </si>
  <si>
    <t>無し（様式による）</t>
    <rPh sb="0" eb="1">
      <t>ナ</t>
    </rPh>
    <rPh sb="3" eb="5">
      <t>ヨウシキ</t>
    </rPh>
    <phoneticPr fontId="27"/>
  </si>
  <si>
    <t>△</t>
    <phoneticPr fontId="27"/>
  </si>
  <si>
    <t>○</t>
    <phoneticPr fontId="27"/>
  </si>
  <si>
    <t>参加表明書</t>
    <phoneticPr fontId="27"/>
  </si>
  <si>
    <t>様式第4号</t>
  </si>
  <si>
    <t>構成員及び協力企業一覧表</t>
    <phoneticPr fontId="27"/>
  </si>
  <si>
    <t>様式第5号</t>
  </si>
  <si>
    <t>予定する建設事業者の構成</t>
    <phoneticPr fontId="27"/>
  </si>
  <si>
    <t>様式第6号</t>
  </si>
  <si>
    <t>参加資格審査申請書</t>
    <phoneticPr fontId="27"/>
  </si>
  <si>
    <t>様式第7号</t>
  </si>
  <si>
    <t>委任状（代表企業）</t>
    <phoneticPr fontId="27"/>
  </si>
  <si>
    <t>様式第8号</t>
  </si>
  <si>
    <t>委任状（代理人）</t>
    <phoneticPr fontId="27"/>
  </si>
  <si>
    <t>様式第9号</t>
  </si>
  <si>
    <t>各業務を担当する者の要件を証明する書類　　※表紙</t>
    <phoneticPr fontId="27"/>
  </si>
  <si>
    <t>様式第9号-1</t>
    <phoneticPr fontId="27"/>
  </si>
  <si>
    <t>様式第9号-3</t>
  </si>
  <si>
    <t>様式第9号-5</t>
  </si>
  <si>
    <t>様式第9号-6</t>
  </si>
  <si>
    <t>様式第10号</t>
  </si>
  <si>
    <t>様式第11号-1</t>
    <phoneticPr fontId="27"/>
  </si>
  <si>
    <t>対面的対話への参加申込書</t>
    <phoneticPr fontId="27"/>
  </si>
  <si>
    <t>様式第11号-2</t>
  </si>
  <si>
    <t>対面的対話における確認事項</t>
    <phoneticPr fontId="27"/>
  </si>
  <si>
    <t>様式第13号</t>
  </si>
  <si>
    <t>要求水準に関する誓約書</t>
    <phoneticPr fontId="27"/>
  </si>
  <si>
    <t>要求水準に対する設計仕様書</t>
    <phoneticPr fontId="27"/>
  </si>
  <si>
    <t>様式第14号</t>
  </si>
  <si>
    <t>様式第14号（別紙1）</t>
    <rPh sb="7" eb="9">
      <t>ベッシ</t>
    </rPh>
    <phoneticPr fontId="27"/>
  </si>
  <si>
    <t>様式第15号</t>
  </si>
  <si>
    <t>A4版・縦　1ページ</t>
    <rPh sb="2" eb="3">
      <t>バン</t>
    </rPh>
    <rPh sb="4" eb="5">
      <t>タテ</t>
    </rPh>
    <phoneticPr fontId="27"/>
  </si>
  <si>
    <t>様式第15号-1-2</t>
  </si>
  <si>
    <t>様式第15号-1-3</t>
  </si>
  <si>
    <t>様式第15号-2-2</t>
  </si>
  <si>
    <t>操炉計画</t>
    <phoneticPr fontId="27"/>
  </si>
  <si>
    <t>○</t>
    <phoneticPr fontId="27"/>
  </si>
  <si>
    <t>様式第16号</t>
  </si>
  <si>
    <t>様式第16号-1</t>
    <phoneticPr fontId="27"/>
  </si>
  <si>
    <t>事業収支計画</t>
    <phoneticPr fontId="27"/>
  </si>
  <si>
    <t>付保する保険の内容</t>
    <phoneticPr fontId="27"/>
  </si>
  <si>
    <t>様式第17号</t>
  </si>
  <si>
    <t>添付資料　　※表紙</t>
    <phoneticPr fontId="27"/>
  </si>
  <si>
    <t>様式第18号</t>
  </si>
  <si>
    <t>提案図書概要版　　※表紙</t>
    <phoneticPr fontId="27"/>
  </si>
  <si>
    <t>様式第18号-1</t>
    <phoneticPr fontId="27"/>
  </si>
  <si>
    <t>提案図書概要版</t>
    <phoneticPr fontId="27"/>
  </si>
  <si>
    <t>※ フォームの△は説明書きがあることを示す。○は様式自体を示す。</t>
    <rPh sb="9" eb="11">
      <t>セツメイ</t>
    </rPh>
    <rPh sb="11" eb="12">
      <t>ガ</t>
    </rPh>
    <rPh sb="19" eb="20">
      <t>シメ</t>
    </rPh>
    <rPh sb="24" eb="26">
      <t>ヨウシキ</t>
    </rPh>
    <rPh sb="26" eb="28">
      <t>ジタイ</t>
    </rPh>
    <rPh sb="29" eb="30">
      <t>シメ</t>
    </rPh>
    <phoneticPr fontId="27"/>
  </si>
  <si>
    <t>１．対面的対話における確認事項</t>
    <rPh sb="2" eb="5">
      <t>タイメンテキ</t>
    </rPh>
    <rPh sb="5" eb="7">
      <t>タイワ</t>
    </rPh>
    <rPh sb="11" eb="13">
      <t>カクニン</t>
    </rPh>
    <rPh sb="13" eb="15">
      <t>ジコウ</t>
    </rPh>
    <phoneticPr fontId="27"/>
  </si>
  <si>
    <t>No.</t>
    <phoneticPr fontId="27"/>
  </si>
  <si>
    <t>書類名</t>
    <rPh sb="0" eb="2">
      <t>ショルイ</t>
    </rPh>
    <rPh sb="2" eb="3">
      <t>メイ</t>
    </rPh>
    <phoneticPr fontId="27"/>
  </si>
  <si>
    <t>質問内容</t>
    <rPh sb="0" eb="2">
      <t>シツモン</t>
    </rPh>
    <rPh sb="2" eb="4">
      <t>ナイヨウ</t>
    </rPh>
    <phoneticPr fontId="27"/>
  </si>
  <si>
    <t>※1</t>
    <phoneticPr fontId="27"/>
  </si>
  <si>
    <t>確認事項は、本様式１行につき１問とし、簡潔にまとめて記載すること。</t>
    <rPh sb="0" eb="2">
      <t>カクニン</t>
    </rPh>
    <rPh sb="2" eb="4">
      <t>ジコウ</t>
    </rPh>
    <phoneticPr fontId="27"/>
  </si>
  <si>
    <t>※2</t>
    <phoneticPr fontId="27"/>
  </si>
  <si>
    <t>確認事項数に応じて行数を増やし、対面的対話において取り上げたい優先順位の高いものから確認事項の上位に記述し、「No.」の欄に通し番号を記入すること。</t>
    <rPh sb="0" eb="2">
      <t>カクニン</t>
    </rPh>
    <rPh sb="2" eb="4">
      <t>ジコウ</t>
    </rPh>
    <rPh sb="16" eb="19">
      <t>タイメンテキ</t>
    </rPh>
    <rPh sb="19" eb="21">
      <t>タイワ</t>
    </rPh>
    <rPh sb="25" eb="26">
      <t>ト</t>
    </rPh>
    <rPh sb="27" eb="28">
      <t>ア</t>
    </rPh>
    <rPh sb="31" eb="33">
      <t>ユウセン</t>
    </rPh>
    <rPh sb="33" eb="35">
      <t>ジュンイ</t>
    </rPh>
    <rPh sb="36" eb="37">
      <t>タカ</t>
    </rPh>
    <rPh sb="42" eb="44">
      <t>カクニン</t>
    </rPh>
    <rPh sb="44" eb="46">
      <t>ジコウ</t>
    </rPh>
    <rPh sb="47" eb="49">
      <t>ジョウイ</t>
    </rPh>
    <rPh sb="50" eb="52">
      <t>キジュツ</t>
    </rPh>
    <phoneticPr fontId="27"/>
  </si>
  <si>
    <t>※3</t>
    <phoneticPr fontId="27"/>
  </si>
  <si>
    <t>「項目名」欄には、項目名のついている項目で最下位のものの名称を記入すること。</t>
    <rPh sb="1" eb="3">
      <t>コウモク</t>
    </rPh>
    <rPh sb="3" eb="4">
      <t>メイ</t>
    </rPh>
    <rPh sb="5" eb="6">
      <t>ラン</t>
    </rPh>
    <rPh sb="9" eb="11">
      <t>コウモク</t>
    </rPh>
    <rPh sb="11" eb="12">
      <t>メイ</t>
    </rPh>
    <rPh sb="18" eb="20">
      <t>コウモク</t>
    </rPh>
    <rPh sb="21" eb="24">
      <t>サイカイ</t>
    </rPh>
    <rPh sb="28" eb="30">
      <t>メイショウ</t>
    </rPh>
    <rPh sb="31" eb="33">
      <t>キニュウ</t>
    </rPh>
    <phoneticPr fontId="27"/>
  </si>
  <si>
    <t>１．変動費用</t>
    <rPh sb="2" eb="4">
      <t>ヘンドウ</t>
    </rPh>
    <rPh sb="4" eb="6">
      <t>ヒヨウ</t>
    </rPh>
    <phoneticPr fontId="27"/>
  </si>
  <si>
    <t>※3</t>
    <phoneticPr fontId="27"/>
  </si>
  <si>
    <t>No.</t>
    <phoneticPr fontId="27"/>
  </si>
  <si>
    <t>出資者</t>
    <rPh sb="0" eb="2">
      <t>シュッシ</t>
    </rPh>
    <rPh sb="2" eb="3">
      <t>シャ</t>
    </rPh>
    <phoneticPr fontId="27"/>
  </si>
  <si>
    <t>出資金額</t>
    <rPh sb="0" eb="2">
      <t>シュッシ</t>
    </rPh>
    <rPh sb="2" eb="4">
      <t>キンガク</t>
    </rPh>
    <phoneticPr fontId="27"/>
  </si>
  <si>
    <t>出資比率</t>
    <rPh sb="0" eb="2">
      <t>シュッシ</t>
    </rPh>
    <rPh sb="2" eb="4">
      <t>ヒリツ</t>
    </rPh>
    <phoneticPr fontId="14"/>
  </si>
  <si>
    <t>出資者名</t>
    <rPh sb="0" eb="2">
      <t>シュッシ</t>
    </rPh>
    <rPh sb="2" eb="3">
      <t>シャ</t>
    </rPh>
    <rPh sb="3" eb="4">
      <t>メイ</t>
    </rPh>
    <phoneticPr fontId="27"/>
  </si>
  <si>
    <t>役割</t>
    <rPh sb="0" eb="2">
      <t>ヤクワリ</t>
    </rPh>
    <phoneticPr fontId="27"/>
  </si>
  <si>
    <t>（単位：円）</t>
    <rPh sb="1" eb="3">
      <t>タンイ</t>
    </rPh>
    <rPh sb="4" eb="5">
      <t>エン</t>
    </rPh>
    <phoneticPr fontId="27"/>
  </si>
  <si>
    <t>（単位：％）</t>
    <rPh sb="1" eb="3">
      <t>タンイ</t>
    </rPh>
    <phoneticPr fontId="14"/>
  </si>
  <si>
    <t>代表企業</t>
    <rPh sb="0" eb="2">
      <t>ダイヒョウ</t>
    </rPh>
    <rPh sb="2" eb="4">
      <t>キギョウ</t>
    </rPh>
    <phoneticPr fontId="27"/>
  </si>
  <si>
    <t>［　　　　　　　　　　］を行う者</t>
    <rPh sb="13" eb="14">
      <t>オコナ</t>
    </rPh>
    <rPh sb="15" eb="16">
      <t>モノ</t>
    </rPh>
    <phoneticPr fontId="27"/>
  </si>
  <si>
    <t>構成員</t>
    <rPh sb="0" eb="3">
      <t>コウセイイン</t>
    </rPh>
    <phoneticPr fontId="27"/>
  </si>
  <si>
    <t>副本では、出資者名を記入しないこと。</t>
    <rPh sb="0" eb="2">
      <t>フクホン</t>
    </rPh>
    <rPh sb="5" eb="7">
      <t>シュッシ</t>
    </rPh>
    <rPh sb="7" eb="8">
      <t>シャ</t>
    </rPh>
    <rPh sb="8" eb="9">
      <t>メイ</t>
    </rPh>
    <rPh sb="10" eb="12">
      <t>キニュウ</t>
    </rPh>
    <phoneticPr fontId="27"/>
  </si>
  <si>
    <t>記入欄が足りない場合は、適宜追加すること。</t>
    <rPh sb="0" eb="2">
      <t>キニュウ</t>
    </rPh>
    <rPh sb="2" eb="3">
      <t>ラン</t>
    </rPh>
    <rPh sb="4" eb="5">
      <t>タ</t>
    </rPh>
    <rPh sb="8" eb="10">
      <t>バアイ</t>
    </rPh>
    <rPh sb="12" eb="14">
      <t>テキギ</t>
    </rPh>
    <rPh sb="14" eb="16">
      <t>ツイカ</t>
    </rPh>
    <phoneticPr fontId="27"/>
  </si>
  <si>
    <t>■</t>
    <phoneticPr fontId="27"/>
  </si>
  <si>
    <t>SPCの損益計算書</t>
    <rPh sb="4" eb="6">
      <t>ソンエキ</t>
    </rPh>
    <rPh sb="6" eb="8">
      <t>ケイサン</t>
    </rPh>
    <rPh sb="8" eb="9">
      <t>ショ</t>
    </rPh>
    <phoneticPr fontId="27"/>
  </si>
  <si>
    <t>事　　業　　年　　度</t>
    <phoneticPr fontId="27"/>
  </si>
  <si>
    <t>合　計</t>
    <rPh sb="0" eb="1">
      <t>ゴウ</t>
    </rPh>
    <rPh sb="2" eb="3">
      <t>ケイ</t>
    </rPh>
    <phoneticPr fontId="27"/>
  </si>
  <si>
    <t>①</t>
    <phoneticPr fontId="27"/>
  </si>
  <si>
    <t>営業収入</t>
    <rPh sb="0" eb="2">
      <t>エイギョウ</t>
    </rPh>
    <rPh sb="2" eb="4">
      <t>シュウニュウ</t>
    </rPh>
    <phoneticPr fontId="27"/>
  </si>
  <si>
    <t>・</t>
    <phoneticPr fontId="27"/>
  </si>
  <si>
    <t>②</t>
    <phoneticPr fontId="27"/>
  </si>
  <si>
    <t>営業費用</t>
    <phoneticPr fontId="27"/>
  </si>
  <si>
    <t>④</t>
    <phoneticPr fontId="27"/>
  </si>
  <si>
    <t>資金運用収入</t>
    <rPh sb="0" eb="2">
      <t>シキン</t>
    </rPh>
    <rPh sb="2" eb="4">
      <t>ウンヨウ</t>
    </rPh>
    <rPh sb="4" eb="6">
      <t>シュウニュウ</t>
    </rPh>
    <phoneticPr fontId="27"/>
  </si>
  <si>
    <t>営業外費用</t>
    <phoneticPr fontId="27"/>
  </si>
  <si>
    <t>⑥</t>
    <phoneticPr fontId="27"/>
  </si>
  <si>
    <t>営業外損益（＝④－⑤）</t>
    <phoneticPr fontId="27"/>
  </si>
  <si>
    <t>⑦</t>
    <phoneticPr fontId="27"/>
  </si>
  <si>
    <t>税引前当期利益（＝③＋⑥）</t>
    <rPh sb="0" eb="2">
      <t>ゼイビ</t>
    </rPh>
    <rPh sb="2" eb="3">
      <t>マエ</t>
    </rPh>
    <phoneticPr fontId="27"/>
  </si>
  <si>
    <t>⑧</t>
    <phoneticPr fontId="27"/>
  </si>
  <si>
    <t>法人税等</t>
    <rPh sb="3" eb="4">
      <t>ナド</t>
    </rPh>
    <phoneticPr fontId="27"/>
  </si>
  <si>
    <t>繰越欠損金</t>
    <rPh sb="0" eb="2">
      <t>クリコシ</t>
    </rPh>
    <rPh sb="2" eb="5">
      <t>ケッソンキン</t>
    </rPh>
    <phoneticPr fontId="27"/>
  </si>
  <si>
    <t>課税所得</t>
    <rPh sb="0" eb="2">
      <t>カゼイ</t>
    </rPh>
    <rPh sb="2" eb="4">
      <t>ショトク</t>
    </rPh>
    <phoneticPr fontId="27"/>
  </si>
  <si>
    <t>⑨</t>
    <phoneticPr fontId="27"/>
  </si>
  <si>
    <t>税引後当期利益（＝⑦－⑧）</t>
    <rPh sb="0" eb="2">
      <t>ゼイビ</t>
    </rPh>
    <rPh sb="2" eb="3">
      <t>ゴ</t>
    </rPh>
    <phoneticPr fontId="27"/>
  </si>
  <si>
    <t>SPCのキャッシュフロー表</t>
    <rPh sb="12" eb="13">
      <t>ヒョウ</t>
    </rPh>
    <phoneticPr fontId="27"/>
  </si>
  <si>
    <t>Cash-In</t>
    <phoneticPr fontId="27"/>
  </si>
  <si>
    <t>税引後当期利益</t>
    <rPh sb="0" eb="2">
      <t>ゼイビキ</t>
    </rPh>
    <rPh sb="2" eb="3">
      <t>ゴ</t>
    </rPh>
    <rPh sb="3" eb="5">
      <t>トウキ</t>
    </rPh>
    <rPh sb="5" eb="7">
      <t>リエキ</t>
    </rPh>
    <phoneticPr fontId="27"/>
  </si>
  <si>
    <t>出資金</t>
    <rPh sb="0" eb="3">
      <t>シュッシキン</t>
    </rPh>
    <phoneticPr fontId="27"/>
  </si>
  <si>
    <t>その他（　　　　）</t>
    <rPh sb="2" eb="3">
      <t>タ</t>
    </rPh>
    <phoneticPr fontId="27"/>
  </si>
  <si>
    <t>　　〃</t>
    <phoneticPr fontId="27"/>
  </si>
  <si>
    <t>Cash-Out</t>
    <phoneticPr fontId="27"/>
  </si>
  <si>
    <t>税引後当期損失</t>
    <rPh sb="0" eb="2">
      <t>ゼイビキ</t>
    </rPh>
    <rPh sb="2" eb="3">
      <t>ゴ</t>
    </rPh>
    <rPh sb="3" eb="5">
      <t>トウキ</t>
    </rPh>
    <rPh sb="5" eb="7">
      <t>ソンシツ</t>
    </rPh>
    <phoneticPr fontId="27"/>
  </si>
  <si>
    <t>配当前キャッシュフロー</t>
    <rPh sb="0" eb="2">
      <t>ハイトウ</t>
    </rPh>
    <rPh sb="2" eb="3">
      <t>マエ</t>
    </rPh>
    <phoneticPr fontId="27"/>
  </si>
  <si>
    <t>配当</t>
    <rPh sb="0" eb="2">
      <t>ハイトウ</t>
    </rPh>
    <phoneticPr fontId="27"/>
  </si>
  <si>
    <t>配当後キャッシュフロー（内部留保金）</t>
    <rPh sb="0" eb="2">
      <t>ハイトウ</t>
    </rPh>
    <rPh sb="2" eb="3">
      <t>ゴ</t>
    </rPh>
    <rPh sb="12" eb="14">
      <t>ナイブ</t>
    </rPh>
    <rPh sb="14" eb="17">
      <t>リュウホキン</t>
    </rPh>
    <phoneticPr fontId="27"/>
  </si>
  <si>
    <t>配当後キャッシュフロー（内部留保金）　　累計</t>
    <rPh sb="0" eb="2">
      <t>ハイトウ</t>
    </rPh>
    <rPh sb="2" eb="3">
      <t>ゴ</t>
    </rPh>
    <rPh sb="12" eb="14">
      <t>ナイブ</t>
    </rPh>
    <rPh sb="14" eb="17">
      <t>リュウホキン</t>
    </rPh>
    <rPh sb="20" eb="22">
      <t>ルイケイ</t>
    </rPh>
    <phoneticPr fontId="27"/>
  </si>
  <si>
    <t>―</t>
    <phoneticPr fontId="27"/>
  </si>
  <si>
    <t>評価指標</t>
    <rPh sb="0" eb="2">
      <t>ヒョウカ</t>
    </rPh>
    <rPh sb="2" eb="4">
      <t>シヒョウ</t>
    </rPh>
    <phoneticPr fontId="27"/>
  </si>
  <si>
    <t>様式第14号（別紙2）</t>
    <rPh sb="7" eb="9">
      <t>ベッシ</t>
    </rPh>
    <phoneticPr fontId="27"/>
  </si>
  <si>
    <t>運営・維持管理期間</t>
  </si>
  <si>
    <t>設計・建設期間</t>
    <phoneticPr fontId="27"/>
  </si>
  <si>
    <t>E-IRR（配当前キャッシュフローの出資金に対するIRR）</t>
    <rPh sb="6" eb="8">
      <t>ハイトウ</t>
    </rPh>
    <rPh sb="8" eb="9">
      <t>マエ</t>
    </rPh>
    <rPh sb="18" eb="21">
      <t>シュッシキン</t>
    </rPh>
    <rPh sb="22" eb="23">
      <t>タイ</t>
    </rPh>
    <phoneticPr fontId="27"/>
  </si>
  <si>
    <t>E-IRR算定キャッシュフロー</t>
    <rPh sb="5" eb="7">
      <t>サンテイ</t>
    </rPh>
    <phoneticPr fontId="27"/>
  </si>
  <si>
    <t>※1</t>
    <phoneticPr fontId="27"/>
  </si>
  <si>
    <t>A3版・横（A4版に折込み）で作成すること。</t>
    <rPh sb="8" eb="9">
      <t>ハン</t>
    </rPh>
    <phoneticPr fontId="27"/>
  </si>
  <si>
    <t>※2</t>
    <phoneticPr fontId="27"/>
  </si>
  <si>
    <t>適宜、項目を追加または細分化すること。なお、項目の削除は不可とする。</t>
    <rPh sb="0" eb="2">
      <t>テキギ</t>
    </rPh>
    <rPh sb="3" eb="5">
      <t>コウモク</t>
    </rPh>
    <rPh sb="6" eb="8">
      <t>ツイカ</t>
    </rPh>
    <rPh sb="11" eb="14">
      <t>サイブンカ</t>
    </rPh>
    <rPh sb="22" eb="24">
      <t>コウモク</t>
    </rPh>
    <rPh sb="25" eb="27">
      <t>サクジョ</t>
    </rPh>
    <rPh sb="28" eb="30">
      <t>フカ</t>
    </rPh>
    <phoneticPr fontId="27"/>
  </si>
  <si>
    <t>消費税及び地方消費税は含めず記載すること。また、物価上昇は考慮しないこと。</t>
    <rPh sb="0" eb="3">
      <t>ショウヒゼイ</t>
    </rPh>
    <rPh sb="3" eb="4">
      <t>オヨ</t>
    </rPh>
    <rPh sb="5" eb="7">
      <t>チホウ</t>
    </rPh>
    <rPh sb="7" eb="10">
      <t>ショウヒゼイ</t>
    </rPh>
    <rPh sb="11" eb="12">
      <t>フク</t>
    </rPh>
    <rPh sb="14" eb="16">
      <t>キサイ</t>
    </rPh>
    <rPh sb="24" eb="26">
      <t>ブッカ</t>
    </rPh>
    <rPh sb="26" eb="28">
      <t>ジョウショウ</t>
    </rPh>
    <rPh sb="29" eb="31">
      <t>コウリョ</t>
    </rPh>
    <phoneticPr fontId="27"/>
  </si>
  <si>
    <t>内容・算定根拠</t>
    <rPh sb="0" eb="2">
      <t>ナイヨウ</t>
    </rPh>
    <rPh sb="3" eb="5">
      <t>サンテイ</t>
    </rPh>
    <rPh sb="5" eb="7">
      <t>コンキョ</t>
    </rPh>
    <phoneticPr fontId="27"/>
  </si>
  <si>
    <t>提案単価</t>
    <rPh sb="0" eb="2">
      <t>テイアン</t>
    </rPh>
    <rPh sb="2" eb="4">
      <t>タンカ</t>
    </rPh>
    <phoneticPr fontId="27"/>
  </si>
  <si>
    <t>必要に応じ費目を増やして記入すること。</t>
    <rPh sb="0" eb="2">
      <t>ヒツヨウ</t>
    </rPh>
    <rPh sb="3" eb="4">
      <t>オウ</t>
    </rPh>
    <rPh sb="5" eb="7">
      <t>ヒモク</t>
    </rPh>
    <rPh sb="8" eb="9">
      <t>フ</t>
    </rPh>
    <rPh sb="12" eb="14">
      <t>キニュウ</t>
    </rPh>
    <phoneticPr fontId="27"/>
  </si>
  <si>
    <t>内容・算定根拠は可能な範囲で具体的に記載すること。なお、別紙を用いて説明する場合、様式は任意とする。</t>
    <rPh sb="0" eb="2">
      <t>ナイヨウ</t>
    </rPh>
    <rPh sb="3" eb="5">
      <t>サンテイ</t>
    </rPh>
    <rPh sb="5" eb="7">
      <t>コンキョ</t>
    </rPh>
    <rPh sb="8" eb="10">
      <t>カノウ</t>
    </rPh>
    <rPh sb="11" eb="13">
      <t>ハンイ</t>
    </rPh>
    <rPh sb="14" eb="17">
      <t>グタイテキ</t>
    </rPh>
    <rPh sb="18" eb="20">
      <t>キサイ</t>
    </rPh>
    <rPh sb="28" eb="30">
      <t>ベッシ</t>
    </rPh>
    <rPh sb="31" eb="32">
      <t>モチ</t>
    </rPh>
    <rPh sb="34" eb="36">
      <t>セツメイ</t>
    </rPh>
    <rPh sb="38" eb="40">
      <t>バアイ</t>
    </rPh>
    <rPh sb="41" eb="43">
      <t>ヨウシキ</t>
    </rPh>
    <rPh sb="44" eb="46">
      <t>ニンイ</t>
    </rPh>
    <phoneticPr fontId="27"/>
  </si>
  <si>
    <t>費用（年平均）</t>
    <rPh sb="0" eb="1">
      <t>ヒ</t>
    </rPh>
    <rPh sb="1" eb="2">
      <t>ヨウ</t>
    </rPh>
    <rPh sb="3" eb="6">
      <t>ネンヘイキン</t>
    </rPh>
    <phoneticPr fontId="27"/>
  </si>
  <si>
    <t>(単位：円/年)</t>
    <rPh sb="1" eb="3">
      <t>タンイ</t>
    </rPh>
    <phoneticPr fontId="27"/>
  </si>
  <si>
    <t>１．消費電力</t>
    <rPh sb="2" eb="4">
      <t>ショウヒ</t>
    </rPh>
    <rPh sb="4" eb="6">
      <t>デンリョク</t>
    </rPh>
    <phoneticPr fontId="27"/>
  </si>
  <si>
    <t>平均負荷率</t>
    <rPh sb="0" eb="2">
      <t>ヘイキン</t>
    </rPh>
    <rPh sb="2" eb="4">
      <t>フカ</t>
    </rPh>
    <rPh sb="4" eb="5">
      <t>リツ</t>
    </rPh>
    <phoneticPr fontId="27"/>
  </si>
  <si>
    <t>（kWh/日）</t>
    <rPh sb="5" eb="6">
      <t>ニチ</t>
    </rPh>
    <phoneticPr fontId="27"/>
  </si>
  <si>
    <t>注2：付属棟や外構等は所掌区分のプラント動力または建築動力に含めること。</t>
    <rPh sb="0" eb="1">
      <t>チュウ</t>
    </rPh>
    <rPh sb="3" eb="5">
      <t>フゾク</t>
    </rPh>
    <rPh sb="5" eb="6">
      <t>トウ</t>
    </rPh>
    <rPh sb="7" eb="9">
      <t>ガイコウ</t>
    </rPh>
    <rPh sb="9" eb="10">
      <t>トウ</t>
    </rPh>
    <rPh sb="11" eb="13">
      <t>ショショウ</t>
    </rPh>
    <rPh sb="13" eb="15">
      <t>クブン</t>
    </rPh>
    <rPh sb="20" eb="22">
      <t>ドウリョク</t>
    </rPh>
    <rPh sb="25" eb="27">
      <t>ケンチク</t>
    </rPh>
    <rPh sb="27" eb="29">
      <t>ドウリョク</t>
    </rPh>
    <rPh sb="30" eb="31">
      <t>フク</t>
    </rPh>
    <phoneticPr fontId="27"/>
  </si>
  <si>
    <t>２．発電電力</t>
    <rPh sb="2" eb="4">
      <t>ハツデン</t>
    </rPh>
    <rPh sb="4" eb="6">
      <t>デンリョク</t>
    </rPh>
    <phoneticPr fontId="27"/>
  </si>
  <si>
    <t>３．契約電力及び発電効率</t>
    <rPh sb="2" eb="4">
      <t>ケイヤク</t>
    </rPh>
    <rPh sb="4" eb="6">
      <t>デンリョク</t>
    </rPh>
    <rPh sb="6" eb="7">
      <t>オヨ</t>
    </rPh>
    <rPh sb="8" eb="10">
      <t>ハツデン</t>
    </rPh>
    <rPh sb="10" eb="12">
      <t>コウリツ</t>
    </rPh>
    <phoneticPr fontId="27"/>
  </si>
  <si>
    <t>発電効率①</t>
    <rPh sb="0" eb="2">
      <t>ハツデン</t>
    </rPh>
    <rPh sb="2" eb="4">
      <t>コウリツ</t>
    </rPh>
    <phoneticPr fontId="27"/>
  </si>
  <si>
    <t>％（設計ポイント）</t>
    <rPh sb="2" eb="4">
      <t>セッケイ</t>
    </rPh>
    <phoneticPr fontId="27"/>
  </si>
  <si>
    <t>発電効率②</t>
    <rPh sb="0" eb="2">
      <t>ハツデン</t>
    </rPh>
    <rPh sb="2" eb="4">
      <t>コウリツ</t>
    </rPh>
    <phoneticPr fontId="27"/>
  </si>
  <si>
    <t>４．電力量（自動計算）</t>
    <rPh sb="2" eb="4">
      <t>デンリョク</t>
    </rPh>
    <rPh sb="4" eb="5">
      <t>リョウ</t>
    </rPh>
    <rPh sb="6" eb="8">
      <t>ジドウ</t>
    </rPh>
    <rPh sb="8" eb="10">
      <t>ケイサン</t>
    </rPh>
    <phoneticPr fontId="27"/>
  </si>
  <si>
    <t>日発電
電力量
（kWｈ/日）</t>
    <rPh sb="0" eb="1">
      <t>ニチ</t>
    </rPh>
    <rPh sb="1" eb="3">
      <t>ハツデン</t>
    </rPh>
    <rPh sb="4" eb="6">
      <t>デンリョク</t>
    </rPh>
    <rPh sb="6" eb="7">
      <t>リョウ</t>
    </rPh>
    <rPh sb="13" eb="14">
      <t>ニチ</t>
    </rPh>
    <phoneticPr fontId="27"/>
  </si>
  <si>
    <t>日消費
電力量
（kWｈ/日）</t>
    <rPh sb="0" eb="1">
      <t>ニチ</t>
    </rPh>
    <rPh sb="1" eb="3">
      <t>ショウヒ</t>
    </rPh>
    <rPh sb="4" eb="6">
      <t>デンリョク</t>
    </rPh>
    <rPh sb="6" eb="7">
      <t>リョウ</t>
    </rPh>
    <rPh sb="13" eb="14">
      <t>ニチ</t>
    </rPh>
    <phoneticPr fontId="27"/>
  </si>
  <si>
    <t>年間発電
電力量
（kWｈ/年）</t>
    <rPh sb="0" eb="1">
      <t>ネン</t>
    </rPh>
    <rPh sb="1" eb="2">
      <t>カン</t>
    </rPh>
    <rPh sb="2" eb="4">
      <t>ハツデン</t>
    </rPh>
    <rPh sb="5" eb="7">
      <t>デンリョク</t>
    </rPh>
    <rPh sb="7" eb="8">
      <t>リョウ</t>
    </rPh>
    <rPh sb="14" eb="15">
      <t>ネン</t>
    </rPh>
    <phoneticPr fontId="27"/>
  </si>
  <si>
    <t>年間消費
電力量
（kWｈ/年）</t>
    <rPh sb="0" eb="2">
      <t>ネンカン</t>
    </rPh>
    <rPh sb="2" eb="4">
      <t>ショウヒ</t>
    </rPh>
    <rPh sb="5" eb="7">
      <t>デンリョク</t>
    </rPh>
    <rPh sb="7" eb="8">
      <t>リョウ</t>
    </rPh>
    <phoneticPr fontId="27"/>
  </si>
  <si>
    <t>■ごみ質（低位発熱量）の設定について</t>
    <rPh sb="3" eb="4">
      <t>シツ</t>
    </rPh>
    <rPh sb="5" eb="7">
      <t>テイイ</t>
    </rPh>
    <rPh sb="7" eb="9">
      <t>ハツネツ</t>
    </rPh>
    <rPh sb="9" eb="10">
      <t>リョウ</t>
    </rPh>
    <rPh sb="12" eb="14">
      <t>セッテイ</t>
    </rPh>
    <phoneticPr fontId="27"/>
  </si>
  <si>
    <t>※5</t>
    <phoneticPr fontId="27"/>
  </si>
  <si>
    <t>提案単価は円単位とし、その端数は切り捨てとする。</t>
    <phoneticPr fontId="27"/>
  </si>
  <si>
    <t>A3版・横（A4版に折込み）で作成すること。</t>
    <phoneticPr fontId="27"/>
  </si>
  <si>
    <t>内容・算定根拠</t>
    <phoneticPr fontId="27"/>
  </si>
  <si>
    <t>・</t>
    <phoneticPr fontId="27"/>
  </si>
  <si>
    <t>a</t>
    <phoneticPr fontId="27"/>
  </si>
  <si>
    <t>・</t>
    <phoneticPr fontId="27"/>
  </si>
  <si>
    <t>b</t>
    <phoneticPr fontId="27"/>
  </si>
  <si>
    <t>c</t>
    <phoneticPr fontId="27"/>
  </si>
  <si>
    <t>※1</t>
    <phoneticPr fontId="27"/>
  </si>
  <si>
    <t>A3版・横（A4版に折込み）で作成すること。</t>
    <phoneticPr fontId="27"/>
  </si>
  <si>
    <t>図－ごみ質出現確率</t>
    <rPh sb="0" eb="1">
      <t>ズ</t>
    </rPh>
    <rPh sb="4" eb="5">
      <t>シツ</t>
    </rPh>
    <rPh sb="5" eb="7">
      <t>シュツゲン</t>
    </rPh>
    <rPh sb="7" eb="9">
      <t>カクリツ</t>
    </rPh>
    <phoneticPr fontId="27"/>
  </si>
  <si>
    <t>ごみ質NO.</t>
    <rPh sb="2" eb="3">
      <t>シツ</t>
    </rPh>
    <phoneticPr fontId="27"/>
  </si>
  <si>
    <t>ごみ質の出現頻度</t>
    <rPh sb="2" eb="3">
      <t>シツ</t>
    </rPh>
    <rPh sb="4" eb="6">
      <t>シュツゲン</t>
    </rPh>
    <rPh sb="6" eb="8">
      <t>ヒンド</t>
    </rPh>
    <phoneticPr fontId="27"/>
  </si>
  <si>
    <t>設計ポイント</t>
    <rPh sb="0" eb="2">
      <t>セッケイ</t>
    </rPh>
    <phoneticPr fontId="27"/>
  </si>
  <si>
    <r>
      <t>低位発熱量</t>
    </r>
    <r>
      <rPr>
        <sz val="8"/>
        <rFont val="ＭＳ Ｐゴシック"/>
        <family val="3"/>
        <charset val="128"/>
      </rPr>
      <t>（代表値）（kJ/kg）</t>
    </r>
    <rPh sb="0" eb="2">
      <t>テイイ</t>
    </rPh>
    <rPh sb="2" eb="4">
      <t>ハツネツ</t>
    </rPh>
    <rPh sb="4" eb="5">
      <t>リョウ</t>
    </rPh>
    <phoneticPr fontId="27"/>
  </si>
  <si>
    <r>
      <t>低位発熱量</t>
    </r>
    <r>
      <rPr>
        <sz val="8"/>
        <rFont val="ＭＳ Ｐゴシック"/>
        <family val="3"/>
        <charset val="128"/>
      </rPr>
      <t>（境界値）（kJ/kg）</t>
    </r>
    <rPh sb="0" eb="2">
      <t>テイイ</t>
    </rPh>
    <rPh sb="2" eb="4">
      <t>ハツネツ</t>
    </rPh>
    <rPh sb="4" eb="5">
      <t>リョウ</t>
    </rPh>
    <phoneticPr fontId="27"/>
  </si>
  <si>
    <t>出現確率（％/年)</t>
    <rPh sb="0" eb="2">
      <t>シュツゲン</t>
    </rPh>
    <rPh sb="2" eb="4">
      <t>カクリツ</t>
    </rPh>
    <phoneticPr fontId="27"/>
  </si>
  <si>
    <t>年間出現日数(日/年)</t>
    <rPh sb="0" eb="2">
      <t>ネンカン</t>
    </rPh>
    <rPh sb="2" eb="4">
      <t>シュツゲン</t>
    </rPh>
    <rPh sb="4" eb="6">
      <t>ニッスウ</t>
    </rPh>
    <phoneticPr fontId="27"/>
  </si>
  <si>
    <t>ごみ質①</t>
    <rPh sb="2" eb="3">
      <t>シツ</t>
    </rPh>
    <phoneticPr fontId="27"/>
  </si>
  <si>
    <t>ごみ質②</t>
    <rPh sb="2" eb="3">
      <t>シツ</t>
    </rPh>
    <phoneticPr fontId="27"/>
  </si>
  <si>
    <t>ごみ質③</t>
    <rPh sb="2" eb="3">
      <t>シツ</t>
    </rPh>
    <phoneticPr fontId="27"/>
  </si>
  <si>
    <t>ごみ質④</t>
    <rPh sb="2" eb="3">
      <t>シツ</t>
    </rPh>
    <phoneticPr fontId="27"/>
  </si>
  <si>
    <t>ごみ質⑤</t>
    <rPh sb="2" eb="3">
      <t>シツ</t>
    </rPh>
    <phoneticPr fontId="27"/>
  </si>
  <si>
    <t>ごみ質⑥</t>
    <rPh sb="2" eb="3">
      <t>シツ</t>
    </rPh>
    <phoneticPr fontId="27"/>
  </si>
  <si>
    <t>ごみ質⑦</t>
    <rPh sb="2" eb="3">
      <t>シツ</t>
    </rPh>
    <phoneticPr fontId="27"/>
  </si>
  <si>
    <t>要求水準書に対する質問</t>
    <rPh sb="0" eb="2">
      <t>ヨウキュウ</t>
    </rPh>
    <rPh sb="2" eb="4">
      <t>スイジュン</t>
    </rPh>
    <rPh sb="4" eb="5">
      <t>ショ</t>
    </rPh>
    <rPh sb="6" eb="7">
      <t>タイ</t>
    </rPh>
    <rPh sb="9" eb="11">
      <t>シツモン</t>
    </rPh>
    <phoneticPr fontId="27"/>
  </si>
  <si>
    <t>・</t>
    <phoneticPr fontId="27"/>
  </si>
  <si>
    <t>・</t>
    <phoneticPr fontId="27"/>
  </si>
  <si>
    <t>③</t>
    <phoneticPr fontId="27"/>
  </si>
  <si>
    <t>①</t>
    <phoneticPr fontId="27"/>
  </si>
  <si>
    <t>(単位：円)</t>
    <rPh sb="1" eb="3">
      <t>タンイ</t>
    </rPh>
    <phoneticPr fontId="27"/>
  </si>
  <si>
    <t>人件費</t>
    <rPh sb="0" eb="3">
      <t>ジンケンヒ</t>
    </rPh>
    <phoneticPr fontId="27"/>
  </si>
  <si>
    <t>その他費用</t>
    <rPh sb="2" eb="3">
      <t>タ</t>
    </rPh>
    <rPh sb="3" eb="5">
      <t>ヒヨウ</t>
    </rPh>
    <phoneticPr fontId="27"/>
  </si>
  <si>
    <t>5年単位で当該事象が発生する（顕在化する）確率が80%以上の場合を「A」、60%以上80%未満の場合を「B」、40%以上60%未満の場合を「C」、20%以上40%未満の場合を「D」、20%未満の場合を「E」とする。</t>
    <phoneticPr fontId="27"/>
  </si>
  <si>
    <t>当該事象が発生した場合の損害額が1億円以上の場合には「Ａ」、5,000万円以上1億円未満場合は「B」、1,000万円以上5,000万円未満場合は「C」、500万円以上1,000万円未満の場合は「D」、500万円未満の場合は「E」とする。</t>
    <phoneticPr fontId="27"/>
  </si>
  <si>
    <t>事業収支計画</t>
    <rPh sb="0" eb="2">
      <t>ジギョウ</t>
    </rPh>
    <rPh sb="2" eb="4">
      <t>シュウシ</t>
    </rPh>
    <rPh sb="4" eb="6">
      <t>ケイカク</t>
    </rPh>
    <phoneticPr fontId="27"/>
  </si>
  <si>
    <t>費目（補修費用を除く固定費）</t>
    <rPh sb="0" eb="1">
      <t>ヒ</t>
    </rPh>
    <rPh sb="1" eb="2">
      <t>メ</t>
    </rPh>
    <rPh sb="3" eb="5">
      <t>ホシュウ</t>
    </rPh>
    <rPh sb="5" eb="7">
      <t>ヒヨウ</t>
    </rPh>
    <rPh sb="8" eb="9">
      <t>ノゾ</t>
    </rPh>
    <rPh sb="10" eb="12">
      <t>コテイ</t>
    </rPh>
    <rPh sb="12" eb="13">
      <t>ヒ</t>
    </rPh>
    <phoneticPr fontId="27"/>
  </si>
  <si>
    <t>処理量（計画値）</t>
    <rPh sb="0" eb="2">
      <t>ショリ</t>
    </rPh>
    <rPh sb="2" eb="3">
      <t>リョウ</t>
    </rPh>
    <rPh sb="4" eb="6">
      <t>ケイカク</t>
    </rPh>
    <rPh sb="6" eb="7">
      <t>アタイ</t>
    </rPh>
    <phoneticPr fontId="27"/>
  </si>
  <si>
    <t>ｔ/年</t>
    <rPh sb="2" eb="3">
      <t>ネン</t>
    </rPh>
    <phoneticPr fontId="27"/>
  </si>
  <si>
    <t>設計・建設期間</t>
    <rPh sb="0" eb="2">
      <t>セッケイ</t>
    </rPh>
    <rPh sb="3" eb="5">
      <t>ケンセツ</t>
    </rPh>
    <rPh sb="5" eb="7">
      <t>キカン</t>
    </rPh>
    <phoneticPr fontId="27"/>
  </si>
  <si>
    <t>第2章</t>
    <rPh sb="0" eb="1">
      <t>ダイ</t>
    </rPh>
    <rPh sb="2" eb="3">
      <t>ショウ</t>
    </rPh>
    <phoneticPr fontId="27"/>
  </si>
  <si>
    <t>8</t>
    <phoneticPr fontId="27"/>
  </si>
  <si>
    <t>リスク管理方法</t>
    <rPh sb="3" eb="5">
      <t>カンリ</t>
    </rPh>
    <rPh sb="5" eb="7">
      <t>ホウホウ</t>
    </rPh>
    <phoneticPr fontId="27"/>
  </si>
  <si>
    <t>リスク顕在化確率</t>
    <rPh sb="3" eb="6">
      <t>ケンザイカ</t>
    </rPh>
    <phoneticPr fontId="27"/>
  </si>
  <si>
    <t>リスク顕在化による
影響の大きさ</t>
    <rPh sb="3" eb="6">
      <t>ケンザイカ</t>
    </rPh>
    <rPh sb="10" eb="12">
      <t>エイキョウ</t>
    </rPh>
    <rPh sb="13" eb="14">
      <t>オオ</t>
    </rPh>
    <phoneticPr fontId="27"/>
  </si>
  <si>
    <t>リスク顕在化前</t>
    <rPh sb="3" eb="6">
      <t>ケンザイカ</t>
    </rPh>
    <rPh sb="6" eb="7">
      <t>マエ</t>
    </rPh>
    <phoneticPr fontId="27"/>
  </si>
  <si>
    <t>リスク顕在化後</t>
    <rPh sb="3" eb="6">
      <t>ケンザイカ</t>
    </rPh>
    <rPh sb="6" eb="7">
      <t>ゴ</t>
    </rPh>
    <phoneticPr fontId="27"/>
  </si>
  <si>
    <t>当該リスクを顕在化させないための方策</t>
    <rPh sb="6" eb="9">
      <t>ケンザイカ</t>
    </rPh>
    <phoneticPr fontId="27"/>
  </si>
  <si>
    <t>被害を最小化するための方策</t>
    <rPh sb="0" eb="2">
      <t>ヒガイ</t>
    </rPh>
    <rPh sb="3" eb="6">
      <t>サイショウカ</t>
    </rPh>
    <rPh sb="11" eb="13">
      <t>ホウサク</t>
    </rPh>
    <phoneticPr fontId="27"/>
  </si>
  <si>
    <t>リスクの種類</t>
    <phoneticPr fontId="27"/>
  </si>
  <si>
    <t>※2</t>
    <phoneticPr fontId="27"/>
  </si>
  <si>
    <t>「リスク顕在化確率」及び「リスク顕在化による影響の大きさ」については以下の考え方に基づくものとする。なお、リスクの種類によって、やむを得ず示せない場合については、「－」表示も可とする。</t>
    <rPh sb="4" eb="7">
      <t>ケンザイカ</t>
    </rPh>
    <rPh sb="7" eb="9">
      <t>カクリツ</t>
    </rPh>
    <rPh sb="10" eb="11">
      <t>オヨ</t>
    </rPh>
    <rPh sb="16" eb="19">
      <t>ケンザイカ</t>
    </rPh>
    <rPh sb="22" eb="24">
      <t>エイキョウ</t>
    </rPh>
    <rPh sb="25" eb="26">
      <t>オオ</t>
    </rPh>
    <rPh sb="34" eb="36">
      <t>イカ</t>
    </rPh>
    <rPh sb="37" eb="38">
      <t>カンガ</t>
    </rPh>
    <rPh sb="39" eb="40">
      <t>カタ</t>
    </rPh>
    <rPh sb="41" eb="42">
      <t>モト</t>
    </rPh>
    <rPh sb="57" eb="59">
      <t>シュルイ</t>
    </rPh>
    <rPh sb="67" eb="68">
      <t>エ</t>
    </rPh>
    <rPh sb="69" eb="70">
      <t>シメ</t>
    </rPh>
    <rPh sb="73" eb="75">
      <t>バアイ</t>
    </rPh>
    <rPh sb="84" eb="86">
      <t>ヒョウジ</t>
    </rPh>
    <rPh sb="87" eb="88">
      <t>カ</t>
    </rPh>
    <phoneticPr fontId="27"/>
  </si>
  <si>
    <t>リスク顕在化確率</t>
    <phoneticPr fontId="27"/>
  </si>
  <si>
    <t>リスク顕在化による影響の大きさ</t>
    <phoneticPr fontId="27"/>
  </si>
  <si>
    <t>記入欄が足りない場合は、適宜追加すること。</t>
    <phoneticPr fontId="27"/>
  </si>
  <si>
    <t>総　計</t>
  </si>
  <si>
    <t>小　計</t>
  </si>
  <si>
    <t>その他</t>
  </si>
  <si>
    <t>※5</t>
  </si>
  <si>
    <t>※6</t>
  </si>
  <si>
    <t>※3</t>
  </si>
  <si>
    <t>※4</t>
  </si>
  <si>
    <t>※7</t>
  </si>
  <si>
    <t>No.</t>
  </si>
  <si>
    <t>負担者</t>
  </si>
  <si>
    <t>質問者</t>
    <rPh sb="0" eb="3">
      <t>シツモンシャ</t>
    </rPh>
    <phoneticPr fontId="27"/>
  </si>
  <si>
    <t>会社名</t>
    <rPh sb="0" eb="2">
      <t>カイシャ</t>
    </rPh>
    <rPh sb="2" eb="3">
      <t>メイ</t>
    </rPh>
    <phoneticPr fontId="27"/>
  </si>
  <si>
    <t>所在地</t>
    <rPh sb="0" eb="3">
      <t>ショザイチ</t>
    </rPh>
    <phoneticPr fontId="27"/>
  </si>
  <si>
    <t>担当者</t>
    <rPh sb="0" eb="3">
      <t>タントウシャ</t>
    </rPh>
    <phoneticPr fontId="27"/>
  </si>
  <si>
    <t>氏名</t>
    <rPh sb="0" eb="2">
      <t>シメイ</t>
    </rPh>
    <phoneticPr fontId="27"/>
  </si>
  <si>
    <t>所属</t>
    <rPh sb="0" eb="2">
      <t>ショゾク</t>
    </rPh>
    <phoneticPr fontId="27"/>
  </si>
  <si>
    <t>電話</t>
    <rPh sb="0" eb="2">
      <t>デンワ</t>
    </rPh>
    <phoneticPr fontId="27"/>
  </si>
  <si>
    <t>FAX</t>
    <phoneticPr fontId="27"/>
  </si>
  <si>
    <t>E-mail</t>
    <phoneticPr fontId="27"/>
  </si>
  <si>
    <t>SPCの出資構成</t>
    <rPh sb="4" eb="6">
      <t>シュッシ</t>
    </rPh>
    <rPh sb="6" eb="8">
      <t>コウセイ</t>
    </rPh>
    <phoneticPr fontId="27"/>
  </si>
  <si>
    <t>No.</t>
    <phoneticPr fontId="27"/>
  </si>
  <si>
    <t>頁</t>
    <rPh sb="0" eb="1">
      <t>ページ</t>
    </rPh>
    <phoneticPr fontId="27"/>
  </si>
  <si>
    <t>大項目</t>
    <rPh sb="0" eb="3">
      <t>ダイコウモク</t>
    </rPh>
    <phoneticPr fontId="27"/>
  </si>
  <si>
    <t>中項目</t>
    <rPh sb="0" eb="1">
      <t>チュウ</t>
    </rPh>
    <rPh sb="1" eb="3">
      <t>コウモク</t>
    </rPh>
    <phoneticPr fontId="27"/>
  </si>
  <si>
    <t>小項目</t>
    <rPh sb="0" eb="3">
      <t>ショウコウモク</t>
    </rPh>
    <phoneticPr fontId="27"/>
  </si>
  <si>
    <t>項目名</t>
    <rPh sb="0" eb="2">
      <t>コウモク</t>
    </rPh>
    <rPh sb="2" eb="3">
      <t>メイ</t>
    </rPh>
    <phoneticPr fontId="27"/>
  </si>
  <si>
    <t>質問の内容</t>
    <rPh sb="0" eb="2">
      <t>シツモン</t>
    </rPh>
    <rPh sb="3" eb="5">
      <t>ナイヨウ</t>
    </rPh>
    <phoneticPr fontId="27"/>
  </si>
  <si>
    <t>例</t>
    <rPh sb="0" eb="1">
      <t>レイ</t>
    </rPh>
    <phoneticPr fontId="27"/>
  </si>
  <si>
    <t>第1章</t>
    <rPh sb="0" eb="1">
      <t>ダイ</t>
    </rPh>
    <rPh sb="2" eb="3">
      <t>ショウ</t>
    </rPh>
    <phoneticPr fontId="27"/>
  </si>
  <si>
    <t>No.</t>
    <phoneticPr fontId="27"/>
  </si>
  <si>
    <t>No.</t>
    <phoneticPr fontId="27"/>
  </si>
  <si>
    <t>様式集に対する質問</t>
    <phoneticPr fontId="27"/>
  </si>
  <si>
    <t>No.</t>
    <phoneticPr fontId="27"/>
  </si>
  <si>
    <t>様式</t>
    <rPh sb="0" eb="2">
      <t>ヨウシキ</t>
    </rPh>
    <phoneticPr fontId="27"/>
  </si>
  <si>
    <t>基本協定書(案）に対する質問</t>
    <phoneticPr fontId="27"/>
  </si>
  <si>
    <t>No.</t>
    <phoneticPr fontId="27"/>
  </si>
  <si>
    <t>条</t>
    <rPh sb="0" eb="1">
      <t>ジョウ</t>
    </rPh>
    <phoneticPr fontId="27"/>
  </si>
  <si>
    <t>項</t>
    <rPh sb="0" eb="1">
      <t>コウ</t>
    </rPh>
    <phoneticPr fontId="27"/>
  </si>
  <si>
    <t>号</t>
    <rPh sb="0" eb="1">
      <t>ゴウ</t>
    </rPh>
    <phoneticPr fontId="27"/>
  </si>
  <si>
    <t>1</t>
    <phoneticPr fontId="27"/>
  </si>
  <si>
    <t>No.</t>
    <phoneticPr fontId="27"/>
  </si>
  <si>
    <t>総則</t>
    <rPh sb="0" eb="2">
      <t>ソウソク</t>
    </rPh>
    <phoneticPr fontId="27"/>
  </si>
  <si>
    <t>※1</t>
    <phoneticPr fontId="27"/>
  </si>
  <si>
    <t>質問は、本様式１行につき１問とし、簡潔にまとめて記載すること。</t>
    <phoneticPr fontId="27"/>
  </si>
  <si>
    <t>※2</t>
    <phoneticPr fontId="27"/>
  </si>
  <si>
    <t>質問数に応じて行数を増やし、「Ｎｏ」の欄に通し番号を記入すること。</t>
    <phoneticPr fontId="27"/>
  </si>
  <si>
    <t>※3</t>
    <phoneticPr fontId="27"/>
  </si>
  <si>
    <t>項目の数字入力は半角を使用すること。</t>
    <phoneticPr fontId="27"/>
  </si>
  <si>
    <t>※4</t>
    <phoneticPr fontId="27"/>
  </si>
  <si>
    <t>単位：円</t>
    <rPh sb="0" eb="2">
      <t>タンイ</t>
    </rPh>
    <rPh sb="3" eb="4">
      <t>エン</t>
    </rPh>
    <phoneticPr fontId="27"/>
  </si>
  <si>
    <t>費目</t>
    <rPh sb="0" eb="2">
      <t>ヒモク</t>
    </rPh>
    <phoneticPr fontId="27"/>
  </si>
  <si>
    <t>円/t</t>
    <rPh sb="0" eb="1">
      <t>エン</t>
    </rPh>
    <phoneticPr fontId="27"/>
  </si>
  <si>
    <t>⑤</t>
    <phoneticPr fontId="27"/>
  </si>
  <si>
    <t>合計</t>
    <rPh sb="0" eb="2">
      <t>ゴウケイ</t>
    </rPh>
    <phoneticPr fontId="27"/>
  </si>
  <si>
    <t>※1</t>
    <phoneticPr fontId="27"/>
  </si>
  <si>
    <t>網掛け部（黄色）に、該当する金額を記入すること。その他のセルは変更しないこと。</t>
    <rPh sb="0" eb="2">
      <t>アミカ</t>
    </rPh>
    <rPh sb="3" eb="4">
      <t>ブ</t>
    </rPh>
    <rPh sb="5" eb="7">
      <t>キイロ</t>
    </rPh>
    <rPh sb="10" eb="12">
      <t>ガイトウ</t>
    </rPh>
    <rPh sb="14" eb="16">
      <t>キンガク</t>
    </rPh>
    <rPh sb="17" eb="19">
      <t>キニュウ</t>
    </rPh>
    <rPh sb="26" eb="27">
      <t>タ</t>
    </rPh>
    <rPh sb="31" eb="33">
      <t>ヘンコウ</t>
    </rPh>
    <phoneticPr fontId="27"/>
  </si>
  <si>
    <t>消費税及び地方消費税は含めず記載すること。なお、物価上昇も考慮しないこと。</t>
    <rPh sb="0" eb="3">
      <t>ショウヒゼイ</t>
    </rPh>
    <rPh sb="3" eb="4">
      <t>オヨ</t>
    </rPh>
    <rPh sb="5" eb="7">
      <t>チホウ</t>
    </rPh>
    <rPh sb="7" eb="10">
      <t>ショウヒゼイ</t>
    </rPh>
    <rPh sb="11" eb="12">
      <t>フク</t>
    </rPh>
    <rPh sb="14" eb="16">
      <t>キサイ</t>
    </rPh>
    <rPh sb="24" eb="26">
      <t>ブッカ</t>
    </rPh>
    <rPh sb="26" eb="28">
      <t>ジョウショウ</t>
    </rPh>
    <rPh sb="29" eb="31">
      <t>コウリョ</t>
    </rPh>
    <phoneticPr fontId="27"/>
  </si>
  <si>
    <t>受付グループ名：</t>
    <rPh sb="0" eb="2">
      <t>ウケツケ</t>
    </rPh>
    <rPh sb="6" eb="7">
      <t>メイ</t>
    </rPh>
    <phoneticPr fontId="27"/>
  </si>
  <si>
    <t>事業年度</t>
    <phoneticPr fontId="27"/>
  </si>
  <si>
    <t>合計</t>
    <rPh sb="0" eb="1">
      <t>ゴウ</t>
    </rPh>
    <rPh sb="1" eb="2">
      <t>ケイ</t>
    </rPh>
    <phoneticPr fontId="27"/>
  </si>
  <si>
    <t>※1</t>
    <phoneticPr fontId="27"/>
  </si>
  <si>
    <t>人件費単価
（千円/人）</t>
    <rPh sb="0" eb="3">
      <t>ジンケンヒ</t>
    </rPh>
    <rPh sb="3" eb="5">
      <t>タンカ</t>
    </rPh>
    <rPh sb="7" eb="9">
      <t>センエン</t>
    </rPh>
    <rPh sb="10" eb="11">
      <t>ニン</t>
    </rPh>
    <phoneticPr fontId="27"/>
  </si>
  <si>
    <t>必要人数（人）</t>
    <phoneticPr fontId="27"/>
  </si>
  <si>
    <t>人件費合計
（千円）</t>
    <rPh sb="0" eb="3">
      <t>ジンケンヒ</t>
    </rPh>
    <rPh sb="3" eb="5">
      <t>ゴウケイ</t>
    </rPh>
    <rPh sb="7" eb="9">
      <t>センエン</t>
    </rPh>
    <phoneticPr fontId="27"/>
  </si>
  <si>
    <r>
      <t xml:space="preserve">職　種
</t>
    </r>
    <r>
      <rPr>
        <sz val="10"/>
        <rFont val="ＭＳ 明朝"/>
        <family val="1"/>
        <charset val="128"/>
      </rPr>
      <t>（必要な法的資格）</t>
    </r>
    <phoneticPr fontId="27"/>
  </si>
  <si>
    <t>※2</t>
    <phoneticPr fontId="27"/>
  </si>
  <si>
    <t>※2</t>
  </si>
  <si>
    <t>管理要員</t>
    <rPh sb="0" eb="2">
      <t>カンリ</t>
    </rPh>
    <rPh sb="2" eb="4">
      <t>ヨウイン</t>
    </rPh>
    <phoneticPr fontId="27"/>
  </si>
  <si>
    <t>運転要員</t>
    <rPh sb="0" eb="2">
      <t>ウンテン</t>
    </rPh>
    <rPh sb="2" eb="4">
      <t>ヨウイン</t>
    </rPh>
    <phoneticPr fontId="27"/>
  </si>
  <si>
    <t>種別</t>
    <rPh sb="0" eb="2">
      <t>シュベツ</t>
    </rPh>
    <phoneticPr fontId="27"/>
  </si>
  <si>
    <t>機械設備工事</t>
  </si>
  <si>
    <t>4.</t>
  </si>
  <si>
    <t>5.</t>
  </si>
  <si>
    <t>6.</t>
  </si>
  <si>
    <t>7.</t>
  </si>
  <si>
    <t>8.</t>
  </si>
  <si>
    <t>配管工事</t>
    <rPh sb="0" eb="2">
      <t>ハイカン</t>
    </rPh>
    <phoneticPr fontId="27"/>
  </si>
  <si>
    <t>電気・計装工事</t>
    <rPh sb="0" eb="2">
      <t>デンキ</t>
    </rPh>
    <rPh sb="3" eb="5">
      <t>ケイソウ</t>
    </rPh>
    <rPh sb="5" eb="7">
      <t>コウジ</t>
    </rPh>
    <phoneticPr fontId="27"/>
  </si>
  <si>
    <t>共通仮設費</t>
    <rPh sb="0" eb="2">
      <t>キョウツウ</t>
    </rPh>
    <rPh sb="2" eb="4">
      <t>カセツ</t>
    </rPh>
    <rPh sb="4" eb="5">
      <t>ヒ</t>
    </rPh>
    <phoneticPr fontId="27"/>
  </si>
  <si>
    <t>現場管理費</t>
    <rPh sb="0" eb="2">
      <t>ゲンバ</t>
    </rPh>
    <rPh sb="2" eb="5">
      <t>カンリヒ</t>
    </rPh>
    <phoneticPr fontId="27"/>
  </si>
  <si>
    <t>一般管理費</t>
    <rPh sb="0" eb="2">
      <t>イッパン</t>
    </rPh>
    <rPh sb="2" eb="5">
      <t>カンリヒ</t>
    </rPh>
    <phoneticPr fontId="27"/>
  </si>
  <si>
    <t>建築工事</t>
    <rPh sb="0" eb="2">
      <t>ケンチク</t>
    </rPh>
    <phoneticPr fontId="27"/>
  </si>
  <si>
    <t>3.</t>
  </si>
  <si>
    <t>b欄</t>
    <rPh sb="1" eb="2">
      <t>ラン</t>
    </rPh>
    <phoneticPr fontId="27"/>
  </si>
  <si>
    <t>基本契約書(案）に対する質問</t>
    <rPh sb="0" eb="2">
      <t>キホン</t>
    </rPh>
    <rPh sb="2" eb="5">
      <t>ケイヤクショ</t>
    </rPh>
    <phoneticPr fontId="27"/>
  </si>
  <si>
    <t>建設工事請負契約書(案）に対する質問</t>
    <rPh sb="0" eb="2">
      <t>ケンセツ</t>
    </rPh>
    <rPh sb="2" eb="4">
      <t>コウジ</t>
    </rPh>
    <rPh sb="4" eb="6">
      <t>ウケオイ</t>
    </rPh>
    <rPh sb="6" eb="8">
      <t>ケイヤク</t>
    </rPh>
    <rPh sb="8" eb="9">
      <t>ショ</t>
    </rPh>
    <phoneticPr fontId="27"/>
  </si>
  <si>
    <t>運営・維持管理業務委託契約書(案）に対する質問</t>
    <rPh sb="0" eb="2">
      <t>ウンエイ</t>
    </rPh>
    <rPh sb="3" eb="5">
      <t>イジ</t>
    </rPh>
    <rPh sb="5" eb="7">
      <t>カンリ</t>
    </rPh>
    <rPh sb="7" eb="9">
      <t>ギョウム</t>
    </rPh>
    <rPh sb="9" eb="11">
      <t>イタク</t>
    </rPh>
    <rPh sb="11" eb="14">
      <t>ケイヤクショ</t>
    </rPh>
    <phoneticPr fontId="27"/>
  </si>
  <si>
    <t>対面的対話における確認事項</t>
    <rPh sb="0" eb="3">
      <t>タイメンテキ</t>
    </rPh>
    <rPh sb="3" eb="5">
      <t>タイワ</t>
    </rPh>
    <rPh sb="9" eb="11">
      <t>カクニン</t>
    </rPh>
    <rPh sb="11" eb="13">
      <t>ジコウ</t>
    </rPh>
    <phoneticPr fontId="27"/>
  </si>
  <si>
    <t>休炉</t>
  </si>
  <si>
    <t>分類</t>
    <rPh sb="0" eb="2">
      <t>ブンルイ</t>
    </rPh>
    <phoneticPr fontId="27"/>
  </si>
  <si>
    <t>設備電力</t>
    <rPh sb="0" eb="2">
      <t>セツビ</t>
    </rPh>
    <rPh sb="2" eb="4">
      <t>デンリョク</t>
    </rPh>
    <phoneticPr fontId="27"/>
  </si>
  <si>
    <t>ごみ質</t>
    <rPh sb="2" eb="3">
      <t>シツ</t>
    </rPh>
    <phoneticPr fontId="27"/>
  </si>
  <si>
    <t>kW</t>
    <phoneticPr fontId="27"/>
  </si>
  <si>
    <t>運転
日数
(日/年)</t>
    <rPh sb="0" eb="2">
      <t>ウンテン</t>
    </rPh>
    <rPh sb="3" eb="5">
      <t>ニッスウ</t>
    </rPh>
    <rPh sb="7" eb="8">
      <t>ニチ</t>
    </rPh>
    <rPh sb="9" eb="10">
      <t>ネン</t>
    </rPh>
    <phoneticPr fontId="27"/>
  </si>
  <si>
    <t>消費電力量</t>
    <rPh sb="0" eb="2">
      <t>ショウヒ</t>
    </rPh>
    <rPh sb="2" eb="4">
      <t>デンリョク</t>
    </rPh>
    <rPh sb="4" eb="5">
      <t>リョウ</t>
    </rPh>
    <phoneticPr fontId="27"/>
  </si>
  <si>
    <t>－</t>
    <phoneticPr fontId="27"/>
  </si>
  <si>
    <t>契約電力</t>
    <rPh sb="0" eb="2">
      <t>ケイヤク</t>
    </rPh>
    <rPh sb="2" eb="4">
      <t>デンリョク</t>
    </rPh>
    <phoneticPr fontId="27"/>
  </si>
  <si>
    <t>操炉計画</t>
    <rPh sb="0" eb="2">
      <t>ミサオロ</t>
    </rPh>
    <rPh sb="2" eb="4">
      <t>ケイカク</t>
    </rPh>
    <phoneticPr fontId="27"/>
  </si>
  <si>
    <t>月</t>
    <rPh sb="0" eb="1">
      <t>ツキ</t>
    </rPh>
    <phoneticPr fontId="27"/>
  </si>
  <si>
    <t>4月</t>
    <rPh sb="1" eb="2">
      <t>ガツ</t>
    </rPh>
    <phoneticPr fontId="27"/>
  </si>
  <si>
    <t>5月</t>
    <rPh sb="1" eb="2">
      <t>ガツ</t>
    </rPh>
    <phoneticPr fontId="27"/>
  </si>
  <si>
    <t>6月</t>
    <rPh sb="1" eb="2">
      <t>ガツ</t>
    </rPh>
    <phoneticPr fontId="27"/>
  </si>
  <si>
    <t>7月</t>
    <rPh sb="1" eb="2">
      <t>ガツ</t>
    </rPh>
    <phoneticPr fontId="27"/>
  </si>
  <si>
    <t>8月</t>
    <rPh sb="1" eb="2">
      <t>ガツ</t>
    </rPh>
    <phoneticPr fontId="27"/>
  </si>
  <si>
    <t>9月</t>
    <rPh sb="1" eb="2">
      <t>ガツ</t>
    </rPh>
    <phoneticPr fontId="27"/>
  </si>
  <si>
    <t>日数</t>
    <rPh sb="0" eb="2">
      <t>ニッスウ</t>
    </rPh>
    <phoneticPr fontId="27"/>
  </si>
  <si>
    <t>10月</t>
    <rPh sb="2" eb="3">
      <t>ガツ</t>
    </rPh>
    <phoneticPr fontId="27"/>
  </si>
  <si>
    <t>11月</t>
    <rPh sb="2" eb="3">
      <t>ガツ</t>
    </rPh>
    <phoneticPr fontId="27"/>
  </si>
  <si>
    <t>12月</t>
    <rPh sb="2" eb="3">
      <t>ガツ</t>
    </rPh>
    <phoneticPr fontId="27"/>
  </si>
  <si>
    <t>1月</t>
    <rPh sb="1" eb="2">
      <t>ガツ</t>
    </rPh>
    <phoneticPr fontId="27"/>
  </si>
  <si>
    <t>2月</t>
    <rPh sb="1" eb="2">
      <t>ガツ</t>
    </rPh>
    <phoneticPr fontId="27"/>
  </si>
  <si>
    <t>3月</t>
    <rPh sb="1" eb="2">
      <t>ガツ</t>
    </rPh>
    <phoneticPr fontId="27"/>
  </si>
  <si>
    <t>①</t>
    <phoneticPr fontId="27"/>
  </si>
  <si>
    <t>工事費</t>
    <rPh sb="0" eb="3">
      <t>コウジヒ</t>
    </rPh>
    <phoneticPr fontId="27"/>
  </si>
  <si>
    <t>割合</t>
    <rPh sb="0" eb="2">
      <t>ワリアイ</t>
    </rPh>
    <phoneticPr fontId="27"/>
  </si>
  <si>
    <t>提案単価は円単位とし、その端数は切り捨てとすること。</t>
    <rPh sb="0" eb="2">
      <t>テイアン</t>
    </rPh>
    <rPh sb="5" eb="6">
      <t>エン</t>
    </rPh>
    <rPh sb="16" eb="17">
      <t>キ</t>
    </rPh>
    <rPh sb="18" eb="19">
      <t>ス</t>
    </rPh>
    <phoneticPr fontId="27"/>
  </si>
  <si>
    <t>1.</t>
    <phoneticPr fontId="27"/>
  </si>
  <si>
    <t>土木工事</t>
    <phoneticPr fontId="27"/>
  </si>
  <si>
    <t>2.</t>
    <phoneticPr fontId="27"/>
  </si>
  <si>
    <t>※1</t>
    <phoneticPr fontId="27"/>
  </si>
  <si>
    <t>※4</t>
    <phoneticPr fontId="27"/>
  </si>
  <si>
    <t>※5</t>
    <phoneticPr fontId="27"/>
  </si>
  <si>
    <t>※1</t>
    <phoneticPr fontId="27"/>
  </si>
  <si>
    <t>A3版・横で作成すること</t>
    <phoneticPr fontId="27"/>
  </si>
  <si>
    <t>※2</t>
    <phoneticPr fontId="27"/>
  </si>
  <si>
    <t>※3</t>
    <phoneticPr fontId="27"/>
  </si>
  <si>
    <t>2</t>
    <phoneticPr fontId="27"/>
  </si>
  <si>
    <t>6</t>
    <phoneticPr fontId="27"/>
  </si>
  <si>
    <t>第5章</t>
    <rPh sb="0" eb="1">
      <t>ダイ</t>
    </rPh>
    <rPh sb="2" eb="3">
      <t>ショウ</t>
    </rPh>
    <phoneticPr fontId="27"/>
  </si>
  <si>
    <t>1</t>
    <phoneticPr fontId="27"/>
  </si>
  <si>
    <t>1</t>
    <phoneticPr fontId="27"/>
  </si>
  <si>
    <t>目的</t>
    <rPh sb="0" eb="2">
      <t>モクテキ</t>
    </rPh>
    <phoneticPr fontId="27"/>
  </si>
  <si>
    <t>目的等</t>
    <rPh sb="0" eb="2">
      <t>モクテキ</t>
    </rPh>
    <rPh sb="2" eb="3">
      <t>トウ</t>
    </rPh>
    <phoneticPr fontId="27"/>
  </si>
  <si>
    <t>運営・維持管理業務委託料Ａ</t>
    <rPh sb="0" eb="2">
      <t>ウンエイ</t>
    </rPh>
    <rPh sb="3" eb="5">
      <t>イジ</t>
    </rPh>
    <rPh sb="5" eb="7">
      <t>カンリ</t>
    </rPh>
    <rPh sb="7" eb="9">
      <t>ギョウム</t>
    </rPh>
    <rPh sb="9" eb="11">
      <t>イタク</t>
    </rPh>
    <rPh sb="11" eb="12">
      <t>リョウ</t>
    </rPh>
    <phoneticPr fontId="27"/>
  </si>
  <si>
    <t>○</t>
    <phoneticPr fontId="27"/>
  </si>
  <si>
    <t>運営・維持管理業務委託料Ｂ</t>
    <rPh sb="0" eb="2">
      <t>ウンエイ</t>
    </rPh>
    <rPh sb="3" eb="5">
      <t>イジ</t>
    </rPh>
    <rPh sb="5" eb="7">
      <t>カンリ</t>
    </rPh>
    <rPh sb="7" eb="9">
      <t>ギョウム</t>
    </rPh>
    <rPh sb="9" eb="11">
      <t>イタク</t>
    </rPh>
    <rPh sb="11" eb="12">
      <t>リョウ</t>
    </rPh>
    <phoneticPr fontId="27"/>
  </si>
  <si>
    <t>運営・維持管理費　　計</t>
    <rPh sb="0" eb="2">
      <t>ウンエイ</t>
    </rPh>
    <rPh sb="3" eb="5">
      <t>イジ</t>
    </rPh>
    <rPh sb="5" eb="7">
      <t>カンリ</t>
    </rPh>
    <rPh sb="7" eb="8">
      <t>ヒ</t>
    </rPh>
    <rPh sb="10" eb="11">
      <t>ケイ</t>
    </rPh>
    <phoneticPr fontId="27"/>
  </si>
  <si>
    <t>代表企業の出資比率については、50%を超えるものとすること。</t>
    <rPh sb="0" eb="2">
      <t>ダイヒョウ</t>
    </rPh>
    <rPh sb="2" eb="4">
      <t>キギョウ</t>
    </rPh>
    <rPh sb="5" eb="7">
      <t>シュッシ</t>
    </rPh>
    <rPh sb="7" eb="9">
      <t>ヒリツ</t>
    </rPh>
    <rPh sb="19" eb="20">
      <t>コ</t>
    </rPh>
    <phoneticPr fontId="27"/>
  </si>
  <si>
    <t>低質ごみ</t>
    <rPh sb="0" eb="2">
      <t>テイシツ</t>
    </rPh>
    <phoneticPr fontId="27"/>
  </si>
  <si>
    <t>基準ごみ</t>
    <rPh sb="0" eb="2">
      <t>キジュン</t>
    </rPh>
    <phoneticPr fontId="27"/>
  </si>
  <si>
    <t>高質ごみ</t>
    <rPh sb="0" eb="2">
      <t>コウシツ</t>
    </rPh>
    <phoneticPr fontId="27"/>
  </si>
  <si>
    <t>様式第14号（別紙1）</t>
    <rPh sb="5" eb="6">
      <t>ゴウ</t>
    </rPh>
    <rPh sb="7" eb="9">
      <t>ベッシ</t>
    </rPh>
    <phoneticPr fontId="27"/>
  </si>
  <si>
    <t>様式第14号（別紙3）</t>
    <rPh sb="7" eb="9">
      <t>ベッシ</t>
    </rPh>
    <phoneticPr fontId="27"/>
  </si>
  <si>
    <t>グループ名</t>
    <rPh sb="4" eb="5">
      <t>メイ</t>
    </rPh>
    <phoneticPr fontId="27"/>
  </si>
  <si>
    <t>FAX</t>
    <phoneticPr fontId="27"/>
  </si>
  <si>
    <t>E-mail</t>
    <phoneticPr fontId="27"/>
  </si>
  <si>
    <t>様式第11号-2</t>
    <rPh sb="0" eb="2">
      <t>ヨウシキ</t>
    </rPh>
    <rPh sb="2" eb="3">
      <t>ダイ</t>
    </rPh>
    <rPh sb="5" eb="6">
      <t>ゴウ</t>
    </rPh>
    <phoneticPr fontId="27"/>
  </si>
  <si>
    <t>網掛け部（黄色）に、該当する金額を記入すること。</t>
    <rPh sb="0" eb="2">
      <t>アミカ</t>
    </rPh>
    <rPh sb="3" eb="4">
      <t>ブ</t>
    </rPh>
    <rPh sb="5" eb="7">
      <t>キイロ</t>
    </rPh>
    <rPh sb="10" eb="12">
      <t>ガイトウ</t>
    </rPh>
    <rPh sb="14" eb="16">
      <t>キンガク</t>
    </rPh>
    <rPh sb="17" eb="19">
      <t>キニュウ</t>
    </rPh>
    <phoneticPr fontId="27"/>
  </si>
  <si>
    <t>付保する保険の内容</t>
    <rPh sb="0" eb="2">
      <t>フホ</t>
    </rPh>
    <rPh sb="4" eb="6">
      <t>ホケン</t>
    </rPh>
    <rPh sb="7" eb="9">
      <t>ナイヨウ</t>
    </rPh>
    <phoneticPr fontId="27"/>
  </si>
  <si>
    <t>保険名</t>
  </si>
  <si>
    <t>契約者</t>
  </si>
  <si>
    <t>被保険者</t>
  </si>
  <si>
    <t>保険期間</t>
  </si>
  <si>
    <t>保険概要</t>
  </si>
  <si>
    <t>特約</t>
  </si>
  <si>
    <t>対応するリスク</t>
  </si>
  <si>
    <t>（年）</t>
    <rPh sb="1" eb="2">
      <t>ネン</t>
    </rPh>
    <phoneticPr fontId="27"/>
  </si>
  <si>
    <t>有無</t>
  </si>
  <si>
    <t>内容</t>
  </si>
  <si>
    <t>「特約/有無」の欄には、「有」又は「無」を記載すること。</t>
    <rPh sb="1" eb="3">
      <t>トクヤク</t>
    </rPh>
    <rPh sb="4" eb="6">
      <t>ウム</t>
    </rPh>
    <rPh sb="8" eb="9">
      <t>ラン</t>
    </rPh>
    <rPh sb="13" eb="14">
      <t>ア</t>
    </rPh>
    <rPh sb="15" eb="16">
      <t>マタ</t>
    </rPh>
    <rPh sb="18" eb="19">
      <t>ナ</t>
    </rPh>
    <rPh sb="21" eb="23">
      <t>キサイ</t>
    </rPh>
    <phoneticPr fontId="27"/>
  </si>
  <si>
    <t>「保険概要」、「特約/内容」、「対応するリスク」については、具体的に記載すること。</t>
    <rPh sb="1" eb="3">
      <t>ホケン</t>
    </rPh>
    <rPh sb="3" eb="5">
      <t>ガイヨウ</t>
    </rPh>
    <rPh sb="8" eb="10">
      <t>トクヤク</t>
    </rPh>
    <rPh sb="11" eb="13">
      <t>ナイヨウ</t>
    </rPh>
    <rPh sb="16" eb="18">
      <t>タイオウ</t>
    </rPh>
    <rPh sb="30" eb="33">
      <t>グタイテキ</t>
    </rPh>
    <rPh sb="34" eb="36">
      <t>キサイ</t>
    </rPh>
    <phoneticPr fontId="27"/>
  </si>
  <si>
    <t>No.</t>
    <phoneticPr fontId="27"/>
  </si>
  <si>
    <t>補償額</t>
    <phoneticPr fontId="27"/>
  </si>
  <si>
    <t>保険料</t>
    <phoneticPr fontId="27"/>
  </si>
  <si>
    <t>（百万円）</t>
    <phoneticPr fontId="27"/>
  </si>
  <si>
    <t>（千円/年）</t>
    <phoneticPr fontId="27"/>
  </si>
  <si>
    <t>※1</t>
    <phoneticPr fontId="27"/>
  </si>
  <si>
    <t>※2</t>
    <phoneticPr fontId="27"/>
  </si>
  <si>
    <t>A3版・横（A4版に折込み）で作成すること。</t>
    <phoneticPr fontId="27"/>
  </si>
  <si>
    <t>運営・維持管理業務委託料　計</t>
    <rPh sb="0" eb="2">
      <t>ウンエイ</t>
    </rPh>
    <rPh sb="3" eb="5">
      <t>イジ</t>
    </rPh>
    <rPh sb="5" eb="7">
      <t>カンリ</t>
    </rPh>
    <rPh sb="7" eb="9">
      <t>ギョウム</t>
    </rPh>
    <rPh sb="9" eb="11">
      <t>イタク</t>
    </rPh>
    <rPh sb="11" eb="12">
      <t>リョウ</t>
    </rPh>
    <rPh sb="13" eb="14">
      <t>ケイ</t>
    </rPh>
    <phoneticPr fontId="27"/>
  </si>
  <si>
    <t>本事業において想定されるリスクの管理・対応策に関して表を作成すること。記載内容については具体的かつ簡潔に記載すること。</t>
    <rPh sb="26" eb="27">
      <t>ヒョウ</t>
    </rPh>
    <rPh sb="28" eb="30">
      <t>サクセイ</t>
    </rPh>
    <rPh sb="35" eb="37">
      <t>キサイ</t>
    </rPh>
    <rPh sb="37" eb="39">
      <t>ナイヨウ</t>
    </rPh>
    <phoneticPr fontId="27"/>
  </si>
  <si>
    <t>CD-Rに保存して提出するデータは、Microsoft Excel（バージョンは2010以降）で、必ず計算式等を残したファイル（本様式以外のシートに計算式がリンクする場合には、当該シートも含む。）とするよう留意すること。</t>
  </si>
  <si>
    <t>CD-Rに保存して提出するデータは、Microsoft Excel（バージョンは2010以降）で、必ず計算式等を残したファイル（本様式以外のシートに計算式がリンクする場合には、当該シートも含む。）とするよう留意すること。</t>
    <rPh sb="44" eb="46">
      <t>イコウ</t>
    </rPh>
    <phoneticPr fontId="27"/>
  </si>
  <si>
    <t>運営・維持管理業務委託料Ｂ</t>
    <rPh sb="0" eb="2">
      <t>ウンエイ</t>
    </rPh>
    <rPh sb="3" eb="5">
      <t>イジ</t>
    </rPh>
    <rPh sb="5" eb="7">
      <t>カンリ</t>
    </rPh>
    <rPh sb="7" eb="9">
      <t>ギョウム</t>
    </rPh>
    <rPh sb="9" eb="12">
      <t>イタクリョウ</t>
    </rPh>
    <phoneticPr fontId="27"/>
  </si>
  <si>
    <t>注2：様式のフォームは変更しないこと。また、黄色の網掛け部分以外数値は変更しないこと。</t>
    <rPh sb="0" eb="1">
      <t>チュウ</t>
    </rPh>
    <rPh sb="3" eb="5">
      <t>ヨウシキ</t>
    </rPh>
    <rPh sb="11" eb="13">
      <t>ヘンコウ</t>
    </rPh>
    <rPh sb="22" eb="24">
      <t>キイロ</t>
    </rPh>
    <rPh sb="25" eb="27">
      <t>アミカ</t>
    </rPh>
    <rPh sb="28" eb="30">
      <t>ブブン</t>
    </rPh>
    <rPh sb="30" eb="32">
      <t>イガイ</t>
    </rPh>
    <rPh sb="32" eb="34">
      <t>スウチ</t>
    </rPh>
    <rPh sb="35" eb="37">
      <t>ヘンコウ</t>
    </rPh>
    <phoneticPr fontId="27"/>
  </si>
  <si>
    <t>注8：立ち上げ、立ち下げ時はそれぞれ休止中と見なすこと。</t>
    <rPh sb="18" eb="21">
      <t>キュウシチュウ</t>
    </rPh>
    <phoneticPr fontId="27"/>
  </si>
  <si>
    <t>※：兼務等がある場合には、明確に記載すること。</t>
    <rPh sb="2" eb="4">
      <t>ケンム</t>
    </rPh>
    <rPh sb="4" eb="5">
      <t>トウ</t>
    </rPh>
    <rPh sb="8" eb="10">
      <t>バアイ</t>
    </rPh>
    <rPh sb="13" eb="15">
      <t>メイカク</t>
    </rPh>
    <rPh sb="16" eb="18">
      <t>キサイ</t>
    </rPh>
    <phoneticPr fontId="27"/>
  </si>
  <si>
    <t>5.</t>
    <phoneticPr fontId="27"/>
  </si>
  <si>
    <t>A4版・縦　2ページ</t>
    <rPh sb="2" eb="3">
      <t>バン</t>
    </rPh>
    <rPh sb="4" eb="5">
      <t>タテ</t>
    </rPh>
    <phoneticPr fontId="27"/>
  </si>
  <si>
    <t>○</t>
    <phoneticPr fontId="27"/>
  </si>
  <si>
    <t>○</t>
    <phoneticPr fontId="27"/>
  </si>
  <si>
    <t>様式第16号-1-1（別紙1）</t>
    <phoneticPr fontId="27"/>
  </si>
  <si>
    <t>○</t>
    <phoneticPr fontId="27"/>
  </si>
  <si>
    <t>地域貢献の内訳</t>
    <rPh sb="0" eb="2">
      <t>チイキ</t>
    </rPh>
    <rPh sb="2" eb="4">
      <t>コウケン</t>
    </rPh>
    <rPh sb="5" eb="7">
      <t>ウチワケ</t>
    </rPh>
    <phoneticPr fontId="27"/>
  </si>
  <si>
    <t>地域貢献の内容</t>
    <rPh sb="0" eb="2">
      <t>チイキ</t>
    </rPh>
    <rPh sb="2" eb="4">
      <t>コウケン</t>
    </rPh>
    <rPh sb="5" eb="7">
      <t>ナイヨウ</t>
    </rPh>
    <phoneticPr fontId="27"/>
  </si>
  <si>
    <t>単位</t>
    <rPh sb="0" eb="2">
      <t>タンイ</t>
    </rPh>
    <phoneticPr fontId="27"/>
  </si>
  <si>
    <t>設計・建設
期間</t>
    <rPh sb="0" eb="2">
      <t>セッケイ</t>
    </rPh>
    <rPh sb="3" eb="5">
      <t>ケンセツ</t>
    </rPh>
    <rPh sb="6" eb="8">
      <t>キカン</t>
    </rPh>
    <phoneticPr fontId="27"/>
  </si>
  <si>
    <t>運営・維持管理期間</t>
    <rPh sb="3" eb="5">
      <t>イジ</t>
    </rPh>
    <rPh sb="5" eb="7">
      <t>カンリ</t>
    </rPh>
    <phoneticPr fontId="27"/>
  </si>
  <si>
    <t>①地元企業への工事発注</t>
    <rPh sb="1" eb="3">
      <t>ジモト</t>
    </rPh>
    <rPh sb="3" eb="5">
      <t>キギョウ</t>
    </rPh>
    <rPh sb="7" eb="9">
      <t>コウジ</t>
    </rPh>
    <rPh sb="9" eb="11">
      <t>ハッチュウ</t>
    </rPh>
    <phoneticPr fontId="27"/>
  </si>
  <si>
    <t>○○工事発注</t>
    <rPh sb="2" eb="4">
      <t>コウジ</t>
    </rPh>
    <rPh sb="4" eb="6">
      <t>ハッチュウ</t>
    </rPh>
    <phoneticPr fontId="27"/>
  </si>
  <si>
    <t>千円</t>
    <rPh sb="0" eb="2">
      <t>センエン</t>
    </rPh>
    <phoneticPr fontId="27"/>
  </si>
  <si>
    <t>①小計</t>
    <rPh sb="1" eb="2">
      <t>ショウ</t>
    </rPh>
    <rPh sb="2" eb="3">
      <t>ケイ</t>
    </rPh>
    <phoneticPr fontId="27"/>
  </si>
  <si>
    <t>②小計</t>
    <rPh sb="1" eb="2">
      <t>ショウ</t>
    </rPh>
    <rPh sb="2" eb="3">
      <t>ケイ</t>
    </rPh>
    <phoneticPr fontId="27"/>
  </si>
  <si>
    <t>設計・建設業務　計（①+②）</t>
    <rPh sb="0" eb="2">
      <t>セッケイ</t>
    </rPh>
    <rPh sb="3" eb="5">
      <t>ケンセツ</t>
    </rPh>
    <rPh sb="5" eb="7">
      <t>ギョウム</t>
    </rPh>
    <rPh sb="8" eb="9">
      <t>ケイ</t>
    </rPh>
    <phoneticPr fontId="27"/>
  </si>
  <si>
    <t>③地域の人材活用
（地元雇用）</t>
    <rPh sb="1" eb="3">
      <t>チイキ</t>
    </rPh>
    <rPh sb="4" eb="6">
      <t>ジンザイ</t>
    </rPh>
    <rPh sb="6" eb="8">
      <t>カツヨウ</t>
    </rPh>
    <rPh sb="10" eb="12">
      <t>ジモト</t>
    </rPh>
    <rPh sb="12" eb="14">
      <t>コヨウ</t>
    </rPh>
    <phoneticPr fontId="27"/>
  </si>
  <si>
    <t>職種（雇用形態）</t>
    <rPh sb="0" eb="2">
      <t>ショクシュ</t>
    </rPh>
    <rPh sb="3" eb="5">
      <t>コヨウ</t>
    </rPh>
    <rPh sb="5" eb="7">
      <t>ケイタイ</t>
    </rPh>
    <phoneticPr fontId="27"/>
  </si>
  <si>
    <t>－</t>
    <phoneticPr fontId="27"/>
  </si>
  <si>
    <t>雇用予定人数</t>
    <rPh sb="0" eb="2">
      <t>コヨウ</t>
    </rPh>
    <rPh sb="2" eb="4">
      <t>ヨテイ</t>
    </rPh>
    <rPh sb="4" eb="6">
      <t>ニンズウ</t>
    </rPh>
    <phoneticPr fontId="27"/>
  </si>
  <si>
    <t>人</t>
    <rPh sb="0" eb="1">
      <t>ニン</t>
    </rPh>
    <phoneticPr fontId="27"/>
  </si>
  <si>
    <t>賃金（平均年収）</t>
    <rPh sb="0" eb="2">
      <t>チンギン</t>
    </rPh>
    <rPh sb="3" eb="5">
      <t>ヘイキン</t>
    </rPh>
    <rPh sb="5" eb="7">
      <t>ネンシュウ</t>
    </rPh>
    <phoneticPr fontId="27"/>
  </si>
  <si>
    <t>千円/人</t>
    <rPh sb="0" eb="2">
      <t>センエン</t>
    </rPh>
    <rPh sb="3" eb="4">
      <t>ニン</t>
    </rPh>
    <phoneticPr fontId="27"/>
  </si>
  <si>
    <t>年間雇用金額</t>
    <rPh sb="0" eb="2">
      <t>ネンカン</t>
    </rPh>
    <rPh sb="2" eb="4">
      <t>コヨウ</t>
    </rPh>
    <rPh sb="4" eb="6">
      <t>キンガク</t>
    </rPh>
    <phoneticPr fontId="27"/>
  </si>
  <si>
    <t>－</t>
  </si>
  <si>
    <t>－</t>
    <phoneticPr fontId="27"/>
  </si>
  <si>
    <t>③小計</t>
    <rPh sb="1" eb="2">
      <t>ショウ</t>
    </rPh>
    <rPh sb="2" eb="3">
      <t>ケイ</t>
    </rPh>
    <phoneticPr fontId="27"/>
  </si>
  <si>
    <t>○○発注</t>
    <rPh sb="2" eb="4">
      <t>ハッチュウ</t>
    </rPh>
    <phoneticPr fontId="27"/>
  </si>
  <si>
    <t>④小計</t>
    <rPh sb="1" eb="2">
      <t>ショウ</t>
    </rPh>
    <rPh sb="2" eb="3">
      <t>ケイ</t>
    </rPh>
    <phoneticPr fontId="27"/>
  </si>
  <si>
    <t>運営・維持管理業務　計（③+④）</t>
    <rPh sb="0" eb="2">
      <t>ウンエイ</t>
    </rPh>
    <rPh sb="3" eb="5">
      <t>イジ</t>
    </rPh>
    <rPh sb="5" eb="7">
      <t>カンリ</t>
    </rPh>
    <rPh sb="7" eb="9">
      <t>ギョウム</t>
    </rPh>
    <rPh sb="10" eb="11">
      <t>ケイ</t>
    </rPh>
    <phoneticPr fontId="27"/>
  </si>
  <si>
    <t>※1　必要に応じて行を追加して記入すること。</t>
    <phoneticPr fontId="27"/>
  </si>
  <si>
    <t>※3　地元企業への発注額として計上できるのは、二次下請までとする。ただし、一次下請（地元）→二次下請（地元）の場合は、一次下請への発注額のみを計上できるものとし、二次下請への発注額は含めないこと（ダブル計上は不可）。</t>
    <rPh sb="3" eb="5">
      <t>ジモト</t>
    </rPh>
    <rPh sb="5" eb="7">
      <t>キギョウ</t>
    </rPh>
    <rPh sb="9" eb="11">
      <t>ハッチュウ</t>
    </rPh>
    <rPh sb="11" eb="12">
      <t>ガク</t>
    </rPh>
    <rPh sb="15" eb="17">
      <t>ケイジョウ</t>
    </rPh>
    <rPh sb="23" eb="25">
      <t>ニジ</t>
    </rPh>
    <rPh sb="25" eb="27">
      <t>シタウ</t>
    </rPh>
    <rPh sb="37" eb="39">
      <t>イチジ</t>
    </rPh>
    <rPh sb="39" eb="41">
      <t>シタウ</t>
    </rPh>
    <rPh sb="42" eb="44">
      <t>ジモト</t>
    </rPh>
    <rPh sb="46" eb="48">
      <t>ニジ</t>
    </rPh>
    <rPh sb="48" eb="50">
      <t>シタウ</t>
    </rPh>
    <rPh sb="51" eb="53">
      <t>ジモト</t>
    </rPh>
    <rPh sb="55" eb="57">
      <t>バアイ</t>
    </rPh>
    <rPh sb="59" eb="61">
      <t>イチジ</t>
    </rPh>
    <rPh sb="61" eb="63">
      <t>シタウ</t>
    </rPh>
    <rPh sb="65" eb="67">
      <t>ハッチュウ</t>
    </rPh>
    <rPh sb="67" eb="68">
      <t>ガク</t>
    </rPh>
    <rPh sb="71" eb="73">
      <t>ケイジョウ</t>
    </rPh>
    <rPh sb="81" eb="83">
      <t>ニジ</t>
    </rPh>
    <rPh sb="83" eb="85">
      <t>シタウ</t>
    </rPh>
    <rPh sb="87" eb="89">
      <t>ハッチュウ</t>
    </rPh>
    <rPh sb="89" eb="90">
      <t>ガク</t>
    </rPh>
    <rPh sb="91" eb="92">
      <t>フク</t>
    </rPh>
    <rPh sb="101" eb="103">
      <t>ケイジョウ</t>
    </rPh>
    <rPh sb="104" eb="106">
      <t>フカ</t>
    </rPh>
    <phoneticPr fontId="27"/>
  </si>
  <si>
    <t>その他　　※表紙</t>
    <rPh sb="2" eb="3">
      <t>タ</t>
    </rPh>
    <phoneticPr fontId="27"/>
  </si>
  <si>
    <t>様式第12号</t>
  </si>
  <si>
    <t>様式第15号-2</t>
  </si>
  <si>
    <t>様式第15号-2-1</t>
  </si>
  <si>
    <t>様式第3号</t>
  </si>
  <si>
    <t>様式第15号-1</t>
  </si>
  <si>
    <t>様式第15号-1-1</t>
  </si>
  <si>
    <t>設計・建設業務に係る対価</t>
    <rPh sb="0" eb="2">
      <t>セッケイ</t>
    </rPh>
    <rPh sb="3" eb="5">
      <t>ケンセツ</t>
    </rPh>
    <rPh sb="5" eb="7">
      <t>ギョウム</t>
    </rPh>
    <rPh sb="8" eb="9">
      <t>カカ</t>
    </rPh>
    <rPh sb="10" eb="12">
      <t>タイカ</t>
    </rPh>
    <phoneticPr fontId="27"/>
  </si>
  <si>
    <t>設計・建設業務に係る対価</t>
    <phoneticPr fontId="27"/>
  </si>
  <si>
    <t>20年間の総額</t>
    <rPh sb="2" eb="4">
      <t>ネンカン</t>
    </rPh>
    <rPh sb="5" eb="7">
      <t>ソウガク</t>
    </rPh>
    <phoneticPr fontId="27"/>
  </si>
  <si>
    <t>20年間の総額</t>
    <rPh sb="2" eb="3">
      <t>ネン</t>
    </rPh>
    <rPh sb="3" eb="4">
      <t>アイダ</t>
    </rPh>
    <rPh sb="5" eb="7">
      <t>ソウガク</t>
    </rPh>
    <phoneticPr fontId="27"/>
  </si>
  <si>
    <t>費用明細書（変動費用）</t>
    <rPh sb="0" eb="2">
      <t>ヒヨウ</t>
    </rPh>
    <rPh sb="2" eb="5">
      <t>メイサイショ</t>
    </rPh>
    <rPh sb="9" eb="10">
      <t>ヨウ</t>
    </rPh>
    <phoneticPr fontId="27"/>
  </si>
  <si>
    <t>※2　地元企業とは、本市内に本店（建設業法（昭和24年法律第100号）に規定する主たる営業所を含む。）を有する企業をいう。</t>
    <rPh sb="3" eb="5">
      <t>ジモト</t>
    </rPh>
    <rPh sb="5" eb="7">
      <t>キギョウ</t>
    </rPh>
    <rPh sb="10" eb="11">
      <t>ホン</t>
    </rPh>
    <rPh sb="11" eb="12">
      <t>シ</t>
    </rPh>
    <rPh sb="12" eb="13">
      <t>ナイ</t>
    </rPh>
    <rPh sb="14" eb="16">
      <t>ホンテン</t>
    </rPh>
    <rPh sb="55" eb="57">
      <t>キギョウ</t>
    </rPh>
    <phoneticPr fontId="27"/>
  </si>
  <si>
    <t>※4　地元雇用とは、本市内に在住かつ住民票を有する者とする。</t>
    <rPh sb="3" eb="5">
      <t>ジモト</t>
    </rPh>
    <rPh sb="5" eb="7">
      <t>コヨウ</t>
    </rPh>
    <rPh sb="10" eb="11">
      <t>ホン</t>
    </rPh>
    <rPh sb="11" eb="13">
      <t>シナイ</t>
    </rPh>
    <rPh sb="14" eb="16">
      <t>ザイジュウ</t>
    </rPh>
    <rPh sb="18" eb="21">
      <t>ジュウミンヒョウ</t>
    </rPh>
    <rPh sb="22" eb="23">
      <t>ユウ</t>
    </rPh>
    <rPh sb="25" eb="26">
      <t>モノ</t>
    </rPh>
    <phoneticPr fontId="27"/>
  </si>
  <si>
    <t>※3</t>
    <phoneticPr fontId="27"/>
  </si>
  <si>
    <t>※4</t>
    <phoneticPr fontId="27"/>
  </si>
  <si>
    <t>※5</t>
    <phoneticPr fontId="27"/>
  </si>
  <si>
    <t>■</t>
    <phoneticPr fontId="27"/>
  </si>
  <si>
    <t>費目（変動費）</t>
    <rPh sb="0" eb="1">
      <t>ヒ</t>
    </rPh>
    <rPh sb="1" eb="2">
      <t>メ</t>
    </rPh>
    <phoneticPr fontId="27"/>
  </si>
  <si>
    <t>改定指数（提案）</t>
    <rPh sb="0" eb="2">
      <t>カイテイ</t>
    </rPh>
    <rPh sb="2" eb="4">
      <t>シスウ</t>
    </rPh>
    <rPh sb="5" eb="7">
      <t>テイアン</t>
    </rPh>
    <phoneticPr fontId="27"/>
  </si>
  <si>
    <t>(単位：円/t)</t>
    <rPh sb="1" eb="3">
      <t>タンイ</t>
    </rPh>
    <phoneticPr fontId="27"/>
  </si>
  <si>
    <t>計　(単位：円/t)</t>
    <rPh sb="0" eb="1">
      <t>ケイ</t>
    </rPh>
    <rPh sb="3" eb="5">
      <t>タンイ</t>
    </rPh>
    <phoneticPr fontId="27"/>
  </si>
  <si>
    <t>※1</t>
    <phoneticPr fontId="27"/>
  </si>
  <si>
    <t>※2</t>
    <phoneticPr fontId="27"/>
  </si>
  <si>
    <t>提案単価は円単位とし、その端数は切り捨てとする。</t>
    <phoneticPr fontId="27"/>
  </si>
  <si>
    <t>CD-Rに保存して提出するデータは、Microsoft Excelで、必ず計算式等を残したファイル（本様式以外のシートに計算式がリンクする場合には、当該シートも含む。）とするよう留意すること。</t>
    <phoneticPr fontId="27"/>
  </si>
  <si>
    <t>他の様式との整合に留意すること。</t>
    <rPh sb="6" eb="8">
      <t>セイゴウ</t>
    </rPh>
    <rPh sb="9" eb="11">
      <t>リュウイ</t>
    </rPh>
    <phoneticPr fontId="27"/>
  </si>
  <si>
    <t>SPCの出資構成</t>
    <phoneticPr fontId="27"/>
  </si>
  <si>
    <t>d</t>
    <phoneticPr fontId="27"/>
  </si>
  <si>
    <t>様式第16号-1-1（別紙1）</t>
    <rPh sb="11" eb="13">
      <t>ベッシ</t>
    </rPh>
    <phoneticPr fontId="27"/>
  </si>
  <si>
    <t>様式第14号、様式第14号（別紙3）との整合に留意すること。</t>
    <rPh sb="5" eb="6">
      <t>ゴウ</t>
    </rPh>
    <rPh sb="7" eb="9">
      <t>ヨウシキ</t>
    </rPh>
    <rPh sb="9" eb="10">
      <t>ダイ</t>
    </rPh>
    <rPh sb="12" eb="13">
      <t>ゴウ</t>
    </rPh>
    <rPh sb="14" eb="16">
      <t>ベッシ</t>
    </rPh>
    <rPh sb="20" eb="22">
      <t>セイゴウ</t>
    </rPh>
    <rPh sb="23" eb="25">
      <t>リュウイ</t>
    </rPh>
    <phoneticPr fontId="27"/>
  </si>
  <si>
    <t>人件費については、様式第16号-1-1（別紙1）との整合に留意すること。</t>
    <rPh sb="0" eb="3">
      <t>ジンケンヒ</t>
    </rPh>
    <rPh sb="26" eb="28">
      <t>セイゴウ</t>
    </rPh>
    <rPh sb="29" eb="31">
      <t>リュウイ</t>
    </rPh>
    <phoneticPr fontId="27"/>
  </si>
  <si>
    <t>番号</t>
    <rPh sb="0" eb="2">
      <t>バンゴウ</t>
    </rPh>
    <phoneticPr fontId="27"/>
  </si>
  <si>
    <t>主要機器の維持補修計画（1年目～20年目）</t>
    <rPh sb="0" eb="2">
      <t>シュヨウ</t>
    </rPh>
    <rPh sb="2" eb="4">
      <t>キキ</t>
    </rPh>
    <rPh sb="5" eb="7">
      <t>イジ</t>
    </rPh>
    <rPh sb="7" eb="9">
      <t>ホシュウ</t>
    </rPh>
    <rPh sb="9" eb="11">
      <t>ケイカク</t>
    </rPh>
    <rPh sb="13" eb="15">
      <t>ネンメ</t>
    </rPh>
    <rPh sb="18" eb="20">
      <t>ネンメ</t>
    </rPh>
    <phoneticPr fontId="27"/>
  </si>
  <si>
    <t>予備
有無</t>
    <rPh sb="0" eb="2">
      <t>ヨビ</t>
    </rPh>
    <rPh sb="3" eb="5">
      <t>ウム</t>
    </rPh>
    <phoneticPr fontId="27"/>
  </si>
  <si>
    <t>重要度</t>
    <rPh sb="0" eb="3">
      <t>ジュウヨウド</t>
    </rPh>
    <phoneticPr fontId="27"/>
  </si>
  <si>
    <t>保全方法</t>
    <rPh sb="0" eb="2">
      <t>ホゼン</t>
    </rPh>
    <rPh sb="2" eb="4">
      <t>ホウホウ</t>
    </rPh>
    <phoneticPr fontId="27"/>
  </si>
  <si>
    <t>管理</t>
    <rPh sb="0" eb="2">
      <t>カンリ</t>
    </rPh>
    <phoneticPr fontId="27"/>
  </si>
  <si>
    <t>目標耐用年数</t>
    <rPh sb="0" eb="2">
      <t>モクヒョウ</t>
    </rPh>
    <rPh sb="2" eb="4">
      <t>タイヨウ</t>
    </rPh>
    <rPh sb="4" eb="6">
      <t>ネンスウ</t>
    </rPh>
    <phoneticPr fontId="27"/>
  </si>
  <si>
    <t>整備スケジュール</t>
    <rPh sb="0" eb="2">
      <t>セイビ</t>
    </rPh>
    <phoneticPr fontId="27"/>
  </si>
  <si>
    <t>管理値</t>
    <rPh sb="0" eb="2">
      <t>カンリ</t>
    </rPh>
    <rPh sb="2" eb="3">
      <t>チ</t>
    </rPh>
    <phoneticPr fontId="27"/>
  </si>
  <si>
    <t>1年目</t>
    <rPh sb="1" eb="3">
      <t>ネンメ</t>
    </rPh>
    <phoneticPr fontId="27"/>
  </si>
  <si>
    <t>2年目</t>
    <rPh sb="1" eb="3">
      <t>ネンメ</t>
    </rPh>
    <phoneticPr fontId="27"/>
  </si>
  <si>
    <t>3年目</t>
    <rPh sb="1" eb="3">
      <t>ネンメ</t>
    </rPh>
    <phoneticPr fontId="27"/>
  </si>
  <si>
    <t>4年目</t>
    <rPh sb="1" eb="3">
      <t>ネンメ</t>
    </rPh>
    <phoneticPr fontId="27"/>
  </si>
  <si>
    <t>5年目</t>
    <rPh sb="1" eb="3">
      <t>ネンメ</t>
    </rPh>
    <phoneticPr fontId="27"/>
  </si>
  <si>
    <t>6年目</t>
    <rPh sb="1" eb="3">
      <t>ネンメ</t>
    </rPh>
    <phoneticPr fontId="27"/>
  </si>
  <si>
    <t>7年目</t>
    <rPh sb="1" eb="3">
      <t>ネンメ</t>
    </rPh>
    <phoneticPr fontId="27"/>
  </si>
  <si>
    <t>8年目</t>
    <rPh sb="1" eb="3">
      <t>ネンメ</t>
    </rPh>
    <phoneticPr fontId="27"/>
  </si>
  <si>
    <t>9年目</t>
    <rPh sb="1" eb="3">
      <t>ネンメ</t>
    </rPh>
    <phoneticPr fontId="27"/>
  </si>
  <si>
    <t>10年目</t>
    <rPh sb="2" eb="4">
      <t>ネンメ</t>
    </rPh>
    <phoneticPr fontId="27"/>
  </si>
  <si>
    <t>11年目</t>
    <rPh sb="2" eb="4">
      <t>ネンメ</t>
    </rPh>
    <phoneticPr fontId="27"/>
  </si>
  <si>
    <t>12年目</t>
    <rPh sb="2" eb="4">
      <t>ネンメ</t>
    </rPh>
    <phoneticPr fontId="27"/>
  </si>
  <si>
    <t>13年目</t>
    <rPh sb="2" eb="4">
      <t>ネンメ</t>
    </rPh>
    <phoneticPr fontId="27"/>
  </si>
  <si>
    <t>14年目</t>
    <rPh sb="2" eb="4">
      <t>ネンメ</t>
    </rPh>
    <phoneticPr fontId="27"/>
  </si>
  <si>
    <t>15年目</t>
    <rPh sb="2" eb="4">
      <t>ネンメ</t>
    </rPh>
    <phoneticPr fontId="27"/>
  </si>
  <si>
    <t>受入供給設備</t>
    <rPh sb="0" eb="2">
      <t>ウケイレ</t>
    </rPh>
    <rPh sb="2" eb="6">
      <t>キョウキュウセツビ</t>
    </rPh>
    <phoneticPr fontId="27"/>
  </si>
  <si>
    <t>燃焼ガス冷却
設備</t>
    <rPh sb="0" eb="2">
      <t>ネンショウ</t>
    </rPh>
    <rPh sb="4" eb="6">
      <t>レイキャク</t>
    </rPh>
    <rPh sb="7" eb="9">
      <t>セツビ</t>
    </rPh>
    <phoneticPr fontId="27"/>
  </si>
  <si>
    <t xml:space="preserve">排ガス処理設備 </t>
    <rPh sb="0" eb="1">
      <t>ハイ</t>
    </rPh>
    <rPh sb="3" eb="5">
      <t>ショリ</t>
    </rPh>
    <rPh sb="5" eb="7">
      <t>セツビ</t>
    </rPh>
    <phoneticPr fontId="27"/>
  </si>
  <si>
    <t>通風設備</t>
    <rPh sb="0" eb="2">
      <t>ツウフウ</t>
    </rPh>
    <rPh sb="2" eb="4">
      <t>セツビ</t>
    </rPh>
    <phoneticPr fontId="27"/>
  </si>
  <si>
    <t>灰出し設備</t>
    <rPh sb="3" eb="5">
      <t>セツビ</t>
    </rPh>
    <phoneticPr fontId="27"/>
  </si>
  <si>
    <t>給水設備</t>
    <rPh sb="0" eb="2">
      <t>キュウスイ</t>
    </rPh>
    <rPh sb="2" eb="4">
      <t>セツビ</t>
    </rPh>
    <phoneticPr fontId="27"/>
  </si>
  <si>
    <t>建築機械設備</t>
    <rPh sb="0" eb="2">
      <t>ケンチク</t>
    </rPh>
    <rPh sb="2" eb="4">
      <t>キカイ</t>
    </rPh>
    <rPh sb="4" eb="6">
      <t>セツビ</t>
    </rPh>
    <phoneticPr fontId="27"/>
  </si>
  <si>
    <t>建築電気設備</t>
    <rPh sb="0" eb="2">
      <t>ケンチク</t>
    </rPh>
    <rPh sb="2" eb="4">
      <t>デンキ</t>
    </rPh>
    <rPh sb="4" eb="6">
      <t>セツビ</t>
    </rPh>
    <phoneticPr fontId="27"/>
  </si>
  <si>
    <t>備考　1．運営対象施設を対象に各設備を構成する主要な機器及びその部品を列挙すること。</t>
    <rPh sb="0" eb="2">
      <t>ビコウ</t>
    </rPh>
    <rPh sb="12" eb="14">
      <t>タイショウ</t>
    </rPh>
    <rPh sb="15" eb="18">
      <t>カクセツビ</t>
    </rPh>
    <rPh sb="19" eb="21">
      <t>コウセイ</t>
    </rPh>
    <rPh sb="23" eb="25">
      <t>シュヨウ</t>
    </rPh>
    <rPh sb="26" eb="28">
      <t>キキ</t>
    </rPh>
    <rPh sb="28" eb="29">
      <t>オヨ</t>
    </rPh>
    <rPh sb="32" eb="34">
      <t>ブヒン</t>
    </rPh>
    <rPh sb="35" eb="37">
      <t>レッキョ</t>
    </rPh>
    <phoneticPr fontId="27"/>
  </si>
  <si>
    <t>　　　6．必要に応じ枠、ページ数を増やして記入すること。</t>
    <rPh sb="10" eb="11">
      <t>ワク</t>
    </rPh>
    <rPh sb="15" eb="16">
      <t>スウ</t>
    </rPh>
    <phoneticPr fontId="27"/>
  </si>
  <si>
    <t>設　備</t>
    <phoneticPr fontId="27"/>
  </si>
  <si>
    <t>機　器</t>
    <phoneticPr fontId="27"/>
  </si>
  <si>
    <t>部　品</t>
    <phoneticPr fontId="27"/>
  </si>
  <si>
    <t>余熱利用設備</t>
    <phoneticPr fontId="27"/>
  </si>
  <si>
    <t>排水処理設備</t>
    <phoneticPr fontId="27"/>
  </si>
  <si>
    <t>電気設備</t>
    <phoneticPr fontId="27"/>
  </si>
  <si>
    <t>計装設備</t>
    <phoneticPr fontId="27"/>
  </si>
  <si>
    <t>16年目</t>
    <rPh sb="2" eb="4">
      <t>ネンメ</t>
    </rPh>
    <phoneticPr fontId="27"/>
  </si>
  <si>
    <t>17年目</t>
    <rPh sb="2" eb="4">
      <t>ネンメ</t>
    </rPh>
    <phoneticPr fontId="27"/>
  </si>
  <si>
    <t>18年目</t>
    <rPh sb="2" eb="4">
      <t>ネンメ</t>
    </rPh>
    <phoneticPr fontId="27"/>
  </si>
  <si>
    <t>19年目</t>
    <rPh sb="2" eb="4">
      <t>ネンメ</t>
    </rPh>
    <phoneticPr fontId="27"/>
  </si>
  <si>
    <t>20年目</t>
    <rPh sb="2" eb="4">
      <t>ネンメ</t>
    </rPh>
    <phoneticPr fontId="27"/>
  </si>
  <si>
    <t>21年目</t>
    <rPh sb="2" eb="4">
      <t>ネンメ</t>
    </rPh>
    <phoneticPr fontId="27"/>
  </si>
  <si>
    <t>22年目</t>
    <rPh sb="2" eb="4">
      <t>ネンメ</t>
    </rPh>
    <phoneticPr fontId="27"/>
  </si>
  <si>
    <t>23年目</t>
    <rPh sb="2" eb="4">
      <t>ネンメ</t>
    </rPh>
    <phoneticPr fontId="27"/>
  </si>
  <si>
    <t>24年目</t>
    <rPh sb="2" eb="4">
      <t>ネンメ</t>
    </rPh>
    <phoneticPr fontId="27"/>
  </si>
  <si>
    <t>25年目</t>
    <rPh sb="2" eb="4">
      <t>ネンメ</t>
    </rPh>
    <phoneticPr fontId="27"/>
  </si>
  <si>
    <t>26年目</t>
    <rPh sb="2" eb="4">
      <t>ネンメ</t>
    </rPh>
    <phoneticPr fontId="27"/>
  </si>
  <si>
    <t>27年目</t>
    <rPh sb="2" eb="4">
      <t>ネンメ</t>
    </rPh>
    <phoneticPr fontId="27"/>
  </si>
  <si>
    <t>28年目</t>
    <rPh sb="2" eb="4">
      <t>ネンメ</t>
    </rPh>
    <phoneticPr fontId="27"/>
  </si>
  <si>
    <t>29年目</t>
    <rPh sb="2" eb="4">
      <t>ネンメ</t>
    </rPh>
    <phoneticPr fontId="27"/>
  </si>
  <si>
    <t>30年目</t>
    <rPh sb="2" eb="4">
      <t>ネンメ</t>
    </rPh>
    <phoneticPr fontId="27"/>
  </si>
  <si>
    <t>　　　5．必要に応じ枠、ページ数を増やして記入すること。</t>
    <rPh sb="10" eb="11">
      <t>ワク</t>
    </rPh>
    <rPh sb="15" eb="16">
      <t>スウ</t>
    </rPh>
    <phoneticPr fontId="27"/>
  </si>
  <si>
    <t>　　</t>
    <phoneticPr fontId="27"/>
  </si>
  <si>
    <t>主要機器の維持補修計画（1年目～20年目）</t>
    <rPh sb="5" eb="7">
      <t>イジ</t>
    </rPh>
    <rPh sb="7" eb="9">
      <t>ホシュウ</t>
    </rPh>
    <rPh sb="9" eb="11">
      <t>ケイカク</t>
    </rPh>
    <rPh sb="13" eb="15">
      <t>ネンメ</t>
    </rPh>
    <rPh sb="18" eb="20">
      <t>ネンメ</t>
    </rPh>
    <phoneticPr fontId="27"/>
  </si>
  <si>
    <t>主要機器の維持補修計画（21年目～30年目）</t>
    <rPh sb="5" eb="7">
      <t>イジ</t>
    </rPh>
    <rPh sb="7" eb="9">
      <t>ホシュウ</t>
    </rPh>
    <rPh sb="9" eb="11">
      <t>ケイカク</t>
    </rPh>
    <rPh sb="14" eb="16">
      <t>ネンメ</t>
    </rPh>
    <rPh sb="19" eb="21">
      <t>ネンメ</t>
    </rPh>
    <phoneticPr fontId="27"/>
  </si>
  <si>
    <t>ＢＭ</t>
  </si>
  <si>
    <t>ＴＢＭ</t>
  </si>
  <si>
    <t>ＣＢＭ</t>
  </si>
  <si>
    <t>診断項目</t>
    <rPh sb="0" eb="2">
      <t>シンダン</t>
    </rPh>
    <rPh sb="2" eb="4">
      <t>コウモク</t>
    </rPh>
    <phoneticPr fontId="21"/>
  </si>
  <si>
    <t>評価方法</t>
    <rPh sb="0" eb="2">
      <t>ヒョウカ</t>
    </rPh>
    <rPh sb="2" eb="4">
      <t>ホウホウ</t>
    </rPh>
    <phoneticPr fontId="21"/>
  </si>
  <si>
    <t>診断頻度</t>
    <rPh sb="0" eb="2">
      <t>シンダン</t>
    </rPh>
    <rPh sb="2" eb="4">
      <t>ヒンド</t>
    </rPh>
    <phoneticPr fontId="21"/>
  </si>
  <si>
    <t>　　　5．整備スケジュール欄は、該当する年度に○印を記入すること。</t>
    <rPh sb="5" eb="7">
      <t>セイビ</t>
    </rPh>
    <rPh sb="13" eb="14">
      <t>ラン</t>
    </rPh>
    <rPh sb="16" eb="18">
      <t>ガイトウ</t>
    </rPh>
    <rPh sb="20" eb="22">
      <t>ネンド</t>
    </rPh>
    <rPh sb="24" eb="25">
      <t>ジルシ</t>
    </rPh>
    <rPh sb="26" eb="28">
      <t>キニュウ</t>
    </rPh>
    <phoneticPr fontId="27"/>
  </si>
  <si>
    <t>　　　4．整備スケジュール欄は、該当する年度に○印を記入すること。</t>
    <rPh sb="5" eb="7">
      <t>セイビ</t>
    </rPh>
    <rPh sb="13" eb="14">
      <t>ラン</t>
    </rPh>
    <rPh sb="16" eb="18">
      <t>ガイトウ</t>
    </rPh>
    <rPh sb="20" eb="22">
      <t>ネンド</t>
    </rPh>
    <rPh sb="24" eb="25">
      <t>ジルシ</t>
    </rPh>
    <rPh sb="26" eb="28">
      <t>キニュウ</t>
    </rPh>
    <phoneticPr fontId="27"/>
  </si>
  <si>
    <t xml:space="preserve">      3．表中の保全方法においてＢＭは事後保全、ＴＢＭは時間基準保全（予防保全）、ＣＢＭは状態基準保全（予防保全）を指す。</t>
    <rPh sb="8" eb="9">
      <t>ヒョウ</t>
    </rPh>
    <rPh sb="9" eb="10">
      <t>ナカ</t>
    </rPh>
    <rPh sb="11" eb="13">
      <t>ホゼン</t>
    </rPh>
    <rPh sb="13" eb="15">
      <t>ホウホウ</t>
    </rPh>
    <rPh sb="22" eb="24">
      <t>ジゴ</t>
    </rPh>
    <rPh sb="24" eb="26">
      <t>ホゼン</t>
    </rPh>
    <rPh sb="31" eb="33">
      <t>ジカン</t>
    </rPh>
    <rPh sb="33" eb="35">
      <t>キジュン</t>
    </rPh>
    <rPh sb="35" eb="37">
      <t>ホゼン</t>
    </rPh>
    <rPh sb="38" eb="40">
      <t>ヨボウ</t>
    </rPh>
    <rPh sb="40" eb="42">
      <t>ホゼン</t>
    </rPh>
    <rPh sb="48" eb="50">
      <t>ジョウタイ</t>
    </rPh>
    <rPh sb="50" eb="52">
      <t>キジュン</t>
    </rPh>
    <rPh sb="52" eb="54">
      <t>ホゼン</t>
    </rPh>
    <rPh sb="55" eb="57">
      <t>ヨボウ</t>
    </rPh>
    <rPh sb="57" eb="59">
      <t>ホゼン</t>
    </rPh>
    <rPh sb="61" eb="62">
      <t>サ</t>
    </rPh>
    <phoneticPr fontId="27"/>
  </si>
  <si>
    <t>　　　4．表中の管理欄において診断項目は「減肉・磨耗・腐食・詰り」等を、評価方法は「●●測定・●●試験・●●検査」等を記載し、管理値には評価方法による結果を判断する指標を記載する。</t>
    <rPh sb="5" eb="6">
      <t>ヒョウ</t>
    </rPh>
    <rPh sb="6" eb="7">
      <t>ナカ</t>
    </rPh>
    <rPh sb="8" eb="10">
      <t>カンリ</t>
    </rPh>
    <rPh sb="10" eb="11">
      <t>ラン</t>
    </rPh>
    <rPh sb="15" eb="17">
      <t>シンダン</t>
    </rPh>
    <rPh sb="17" eb="19">
      <t>コウモク</t>
    </rPh>
    <rPh sb="21" eb="22">
      <t>ゲン</t>
    </rPh>
    <rPh sb="22" eb="23">
      <t>ニク</t>
    </rPh>
    <rPh sb="24" eb="26">
      <t>マモウ</t>
    </rPh>
    <rPh sb="27" eb="29">
      <t>フショク</t>
    </rPh>
    <rPh sb="30" eb="31">
      <t>ツマ</t>
    </rPh>
    <rPh sb="33" eb="34">
      <t>ナド</t>
    </rPh>
    <rPh sb="36" eb="38">
      <t>ヒョウカ</t>
    </rPh>
    <rPh sb="38" eb="40">
      <t>ホウホウ</t>
    </rPh>
    <rPh sb="44" eb="46">
      <t>ソクテイ</t>
    </rPh>
    <rPh sb="49" eb="51">
      <t>シケン</t>
    </rPh>
    <rPh sb="54" eb="56">
      <t>ケンサ</t>
    </rPh>
    <rPh sb="57" eb="58">
      <t>ナド</t>
    </rPh>
    <rPh sb="59" eb="61">
      <t>キサイ</t>
    </rPh>
    <rPh sb="63" eb="65">
      <t>カンリ</t>
    </rPh>
    <rPh sb="65" eb="66">
      <t>アタイ</t>
    </rPh>
    <rPh sb="68" eb="70">
      <t>ヒョウカ</t>
    </rPh>
    <rPh sb="70" eb="72">
      <t>ホウホウ</t>
    </rPh>
    <rPh sb="75" eb="77">
      <t>ケッカ</t>
    </rPh>
    <rPh sb="78" eb="80">
      <t>ハンダン</t>
    </rPh>
    <rPh sb="82" eb="84">
      <t>シヒョウ</t>
    </rPh>
    <rPh sb="85" eb="87">
      <t>キサイ</t>
    </rPh>
    <phoneticPr fontId="27"/>
  </si>
  <si>
    <t>主要機器の維持補修計画（21年目～30年目）</t>
    <phoneticPr fontId="27"/>
  </si>
  <si>
    <t>A4版・縦　3ページ</t>
    <rPh sb="2" eb="3">
      <t>バン</t>
    </rPh>
    <rPh sb="4" eb="5">
      <t>タテ</t>
    </rPh>
    <phoneticPr fontId="27"/>
  </si>
  <si>
    <t>燃焼設備</t>
    <rPh sb="2" eb="4">
      <t>セツビ</t>
    </rPh>
    <phoneticPr fontId="27"/>
  </si>
  <si>
    <t>環境に対して安全、安心を約束する施設　　※表紙</t>
    <phoneticPr fontId="27"/>
  </si>
  <si>
    <t>【施設の安心・安定稼働】他施設との連携</t>
    <phoneticPr fontId="27"/>
  </si>
  <si>
    <t>【配置動線計画】屋外配置動線計画</t>
    <phoneticPr fontId="27"/>
  </si>
  <si>
    <t>【配置動線計画】屋内配置動線計画</t>
    <phoneticPr fontId="27"/>
  </si>
  <si>
    <t>高効率なエネルギー回収を行う施設　　※表紙</t>
    <rPh sb="19" eb="21">
      <t>ヒョウシ</t>
    </rPh>
    <phoneticPr fontId="27"/>
  </si>
  <si>
    <t>　　　2．作成に当たり「廃棄物処理施設長寿命化総合計画作成の手引き（ごみ焼却施設編）/平成27年3月改訂/環境省」を参考とすること。</t>
    <rPh sb="5" eb="7">
      <t>サクセイ</t>
    </rPh>
    <rPh sb="8" eb="9">
      <t>ア</t>
    </rPh>
    <rPh sb="12" eb="15">
      <t>ハイキブツ</t>
    </rPh>
    <rPh sb="15" eb="17">
      <t>ショリ</t>
    </rPh>
    <rPh sb="17" eb="19">
      <t>シセツ</t>
    </rPh>
    <rPh sb="19" eb="20">
      <t>チョウ</t>
    </rPh>
    <rPh sb="20" eb="23">
      <t>ジュミョウカ</t>
    </rPh>
    <rPh sb="23" eb="25">
      <t>ソウゴウ</t>
    </rPh>
    <rPh sb="25" eb="27">
      <t>ケイカク</t>
    </rPh>
    <rPh sb="27" eb="29">
      <t>サクセイ</t>
    </rPh>
    <rPh sb="30" eb="32">
      <t>テビ</t>
    </rPh>
    <rPh sb="36" eb="38">
      <t>ショウキャク</t>
    </rPh>
    <rPh sb="38" eb="40">
      <t>シセツ</t>
    </rPh>
    <rPh sb="40" eb="41">
      <t>ヘン</t>
    </rPh>
    <rPh sb="50" eb="52">
      <t>カイテイ</t>
    </rPh>
    <rPh sb="53" eb="56">
      <t>カンキョウショウ</t>
    </rPh>
    <rPh sb="58" eb="60">
      <t>サンコウ</t>
    </rPh>
    <phoneticPr fontId="27"/>
  </si>
  <si>
    <t>その他設備</t>
    <rPh sb="2" eb="3">
      <t>タ</t>
    </rPh>
    <rPh sb="3" eb="5">
      <t>セツビ</t>
    </rPh>
    <phoneticPr fontId="27"/>
  </si>
  <si>
    <t>焼却施設</t>
    <rPh sb="0" eb="2">
      <t>ショウキャク</t>
    </rPh>
    <rPh sb="2" eb="4">
      <t>シセツ</t>
    </rPh>
    <phoneticPr fontId="27"/>
  </si>
  <si>
    <t>破砕設備</t>
    <rPh sb="0" eb="2">
      <t>ハサイ</t>
    </rPh>
    <rPh sb="2" eb="4">
      <t>セツビ</t>
    </rPh>
    <phoneticPr fontId="27"/>
  </si>
  <si>
    <t>搬送設備</t>
    <rPh sb="0" eb="2">
      <t>ハンソウ</t>
    </rPh>
    <rPh sb="2" eb="4">
      <t>セツビ</t>
    </rPh>
    <phoneticPr fontId="27"/>
  </si>
  <si>
    <t>搬出・貯留設備</t>
    <rPh sb="0" eb="2">
      <t>ハンシュツ</t>
    </rPh>
    <rPh sb="3" eb="5">
      <t>チョリュウ</t>
    </rPh>
    <rPh sb="5" eb="7">
      <t>セツビ</t>
    </rPh>
    <phoneticPr fontId="27"/>
  </si>
  <si>
    <t>除じん・消臭設備</t>
    <rPh sb="0" eb="1">
      <t>ジョ</t>
    </rPh>
    <rPh sb="4" eb="6">
      <t>ショウシュウ</t>
    </rPh>
    <rPh sb="6" eb="8">
      <t>セツビ</t>
    </rPh>
    <phoneticPr fontId="27"/>
  </si>
  <si>
    <t>破砕施設</t>
    <rPh sb="0" eb="2">
      <t>ハサイ</t>
    </rPh>
    <rPh sb="2" eb="4">
      <t>シセツ</t>
    </rPh>
    <phoneticPr fontId="27"/>
  </si>
  <si>
    <t>選別設備</t>
    <rPh sb="0" eb="2">
      <t>センベツ</t>
    </rPh>
    <rPh sb="2" eb="4">
      <t>セツビ</t>
    </rPh>
    <phoneticPr fontId="27"/>
  </si>
  <si>
    <t>共通</t>
    <rPh sb="0" eb="2">
      <t>キョウツウ</t>
    </rPh>
    <phoneticPr fontId="27"/>
  </si>
  <si>
    <t>2炉</t>
    <rPh sb="1" eb="2">
      <t>ロ</t>
    </rPh>
    <phoneticPr fontId="27"/>
  </si>
  <si>
    <t>炉数</t>
    <rPh sb="0" eb="1">
      <t>ロ</t>
    </rPh>
    <rPh sb="1" eb="2">
      <t>スウ</t>
    </rPh>
    <phoneticPr fontId="27"/>
  </si>
  <si>
    <t>（2炉）</t>
    <rPh sb="2" eb="3">
      <t>ロ</t>
    </rPh>
    <phoneticPr fontId="27"/>
  </si>
  <si>
    <t>（1炉）</t>
    <rPh sb="2" eb="3">
      <t>ロ</t>
    </rPh>
    <phoneticPr fontId="27"/>
  </si>
  <si>
    <t>注3：上記に記述する設備電力、平均負荷率等の設定は、入札説明書 「第６章　提出書類」にて提出を求める施設計画図書と整合を図ること。</t>
    <rPh sb="0" eb="1">
      <t>チュウ</t>
    </rPh>
    <rPh sb="3" eb="5">
      <t>ジョウキ</t>
    </rPh>
    <rPh sb="6" eb="8">
      <t>キジュツ</t>
    </rPh>
    <rPh sb="10" eb="12">
      <t>セツビ</t>
    </rPh>
    <rPh sb="12" eb="14">
      <t>デンリョク</t>
    </rPh>
    <rPh sb="15" eb="17">
      <t>ヘイキン</t>
    </rPh>
    <rPh sb="17" eb="19">
      <t>フカ</t>
    </rPh>
    <rPh sb="19" eb="20">
      <t>リツ</t>
    </rPh>
    <rPh sb="20" eb="21">
      <t>トウ</t>
    </rPh>
    <rPh sb="22" eb="24">
      <t>セッテイ</t>
    </rPh>
    <rPh sb="26" eb="28">
      <t>ニュウサツ</t>
    </rPh>
    <rPh sb="28" eb="31">
      <t>セツメイショ</t>
    </rPh>
    <rPh sb="33" eb="34">
      <t>ダイ</t>
    </rPh>
    <rPh sb="35" eb="36">
      <t>ショウ</t>
    </rPh>
    <rPh sb="37" eb="39">
      <t>テイシュツ</t>
    </rPh>
    <rPh sb="39" eb="41">
      <t>ショルイ</t>
    </rPh>
    <rPh sb="44" eb="46">
      <t>テイシュツ</t>
    </rPh>
    <rPh sb="47" eb="48">
      <t>モト</t>
    </rPh>
    <rPh sb="50" eb="52">
      <t>シセツ</t>
    </rPh>
    <rPh sb="52" eb="54">
      <t>ケイカク</t>
    </rPh>
    <rPh sb="54" eb="56">
      <t>トショ</t>
    </rPh>
    <rPh sb="57" eb="59">
      <t>セイゴウ</t>
    </rPh>
    <rPh sb="60" eb="61">
      <t>ハカ</t>
    </rPh>
    <phoneticPr fontId="27"/>
  </si>
  <si>
    <t>単位：（kW）</t>
    <rPh sb="0" eb="2">
      <t>タンイ</t>
    </rPh>
    <phoneticPr fontId="27"/>
  </si>
  <si>
    <t>1炉</t>
    <rPh sb="1" eb="2">
      <t>ロ</t>
    </rPh>
    <phoneticPr fontId="27"/>
  </si>
  <si>
    <t>熱利用率①</t>
    <rPh sb="0" eb="4">
      <t>ネツリヨウリツ</t>
    </rPh>
    <phoneticPr fontId="27"/>
  </si>
  <si>
    <t>熱利用率②</t>
    <rPh sb="0" eb="4">
      <t>ネツリヨウリツ</t>
    </rPh>
    <phoneticPr fontId="27"/>
  </si>
  <si>
    <t>エネルギー回収率③</t>
    <rPh sb="5" eb="7">
      <t>カイシュウ</t>
    </rPh>
    <rPh sb="7" eb="8">
      <t>リツ</t>
    </rPh>
    <phoneticPr fontId="27"/>
  </si>
  <si>
    <t>エネルギー回収率④</t>
    <rPh sb="5" eb="7">
      <t>カイシュウ</t>
    </rPh>
    <rPh sb="7" eb="8">
      <t>リツ</t>
    </rPh>
    <phoneticPr fontId="27"/>
  </si>
  <si>
    <t>　　　環境省）に定義された方法で算出される値を記述すること。</t>
    <rPh sb="8" eb="10">
      <t>テイギ</t>
    </rPh>
    <rPh sb="13" eb="15">
      <t>ホウホウ</t>
    </rPh>
    <rPh sb="16" eb="18">
      <t>サンシュツ</t>
    </rPh>
    <phoneticPr fontId="27"/>
  </si>
  <si>
    <t>　　　また、余熱利用施設の稼働率は本施設と同様とする。</t>
    <rPh sb="6" eb="8">
      <t>ヨネツ</t>
    </rPh>
    <rPh sb="8" eb="10">
      <t>リヨウ</t>
    </rPh>
    <rPh sb="10" eb="12">
      <t>シセツ</t>
    </rPh>
    <rPh sb="13" eb="15">
      <t>カドウ</t>
    </rPh>
    <rPh sb="15" eb="16">
      <t>リツ</t>
    </rPh>
    <rPh sb="17" eb="18">
      <t>ホン</t>
    </rPh>
    <rPh sb="18" eb="20">
      <t>シセツ</t>
    </rPh>
    <rPh sb="21" eb="23">
      <t>ドウヨウ</t>
    </rPh>
    <phoneticPr fontId="27"/>
  </si>
  <si>
    <t>日売電
電力量
（kWｈ/日）</t>
    <rPh sb="0" eb="1">
      <t>ニチ</t>
    </rPh>
    <rPh sb="1" eb="3">
      <t>バイデン</t>
    </rPh>
    <rPh sb="4" eb="6">
      <t>デンリョク</t>
    </rPh>
    <rPh sb="6" eb="7">
      <t>リョウ</t>
    </rPh>
    <rPh sb="13" eb="14">
      <t>ニチ</t>
    </rPh>
    <phoneticPr fontId="27"/>
  </si>
  <si>
    <t>年間売電
電力量
（kWｈ/年）</t>
    <rPh sb="0" eb="2">
      <t>ネンカン</t>
    </rPh>
    <rPh sb="2" eb="4">
      <t>バイデン</t>
    </rPh>
    <rPh sb="5" eb="7">
      <t>デンリョク</t>
    </rPh>
    <rPh sb="7" eb="8">
      <t>リョウ</t>
    </rPh>
    <phoneticPr fontId="27"/>
  </si>
  <si>
    <t>稼働</t>
    <rPh sb="0" eb="2">
      <t>カドウ</t>
    </rPh>
    <phoneticPr fontId="27"/>
  </si>
  <si>
    <t>休止</t>
    <rPh sb="0" eb="2">
      <t>キュウシ</t>
    </rPh>
    <phoneticPr fontId="27"/>
  </si>
  <si>
    <t>*01</t>
    <phoneticPr fontId="27"/>
  </si>
  <si>
    <t>注1：「ごみ質」に示す①から⑦は下図の「ごみ質NO.」を示し、かつ、各ごみ質NO.に相当する「低位発熱量（代表値）」を示す。</t>
    <rPh sb="0" eb="1">
      <t>チュウ</t>
    </rPh>
    <rPh sb="6" eb="7">
      <t>シツ</t>
    </rPh>
    <rPh sb="9" eb="10">
      <t>シメ</t>
    </rPh>
    <rPh sb="16" eb="18">
      <t>カズ</t>
    </rPh>
    <rPh sb="22" eb="23">
      <t>シツ</t>
    </rPh>
    <rPh sb="28" eb="29">
      <t>シメ</t>
    </rPh>
    <rPh sb="34" eb="35">
      <t>カク</t>
    </rPh>
    <rPh sb="37" eb="38">
      <t>シツ</t>
    </rPh>
    <rPh sb="42" eb="44">
      <t>ソウトウ</t>
    </rPh>
    <rPh sb="47" eb="49">
      <t>テイイ</t>
    </rPh>
    <rPh sb="49" eb="51">
      <t>ハツネツ</t>
    </rPh>
    <rPh sb="51" eb="52">
      <t>リョウ</t>
    </rPh>
    <rPh sb="53" eb="55">
      <t>ダイヒョウ</t>
    </rPh>
    <rPh sb="55" eb="56">
      <t>チ</t>
    </rPh>
    <rPh sb="59" eb="60">
      <t>シメ</t>
    </rPh>
    <phoneticPr fontId="27"/>
  </si>
  <si>
    <t>搬入ごみ量</t>
    <rPh sb="0" eb="2">
      <t>ハンニュウ</t>
    </rPh>
    <rPh sb="4" eb="5">
      <t>リョウ</t>
    </rPh>
    <phoneticPr fontId="27"/>
  </si>
  <si>
    <t>1号炉</t>
    <phoneticPr fontId="27"/>
  </si>
  <si>
    <t>*</t>
    <phoneticPr fontId="27"/>
  </si>
  <si>
    <t>*</t>
  </si>
  <si>
    <t>2号炉</t>
    <phoneticPr fontId="27"/>
  </si>
  <si>
    <t>2-1　ごみ質の推移</t>
    <rPh sb="6" eb="7">
      <t>シツ</t>
    </rPh>
    <rPh sb="8" eb="10">
      <t>スイイ</t>
    </rPh>
    <phoneticPr fontId="27"/>
  </si>
  <si>
    <t>注7：災害ごみは見込まないものとする。</t>
    <rPh sb="0" eb="1">
      <t>チュウ</t>
    </rPh>
    <rPh sb="8" eb="10">
      <t>ミコ</t>
    </rPh>
    <phoneticPr fontId="27"/>
  </si>
  <si>
    <t>注10：実稼働時に売電電力量を算定する時点では、DCSにて算定する低位発熱量（蒸発量から逆算する想定値）の日平均値もとに、「2-1 ごみ質の推移」のごみ質区分設定（①～⑦）を行う。</t>
    <rPh sb="79" eb="81">
      <t>セッテイ</t>
    </rPh>
    <phoneticPr fontId="27"/>
  </si>
  <si>
    <t>焼却施設建築動力(照明等含む)</t>
    <rPh sb="0" eb="2">
      <t>ショウキャク</t>
    </rPh>
    <phoneticPr fontId="27"/>
  </si>
  <si>
    <t>破砕施設プラント動力</t>
    <rPh sb="0" eb="2">
      <t>ハサイ</t>
    </rPh>
    <rPh sb="2" eb="4">
      <t>シセツ</t>
    </rPh>
    <phoneticPr fontId="27"/>
  </si>
  <si>
    <t>注4：「焼却施設プラント動力」の平均負荷率の欄には、ごみ質（①～⑦）に応じた平均負荷率を記述すること。</t>
    <rPh sb="0" eb="1">
      <t>チュウ</t>
    </rPh>
    <rPh sb="4" eb="6">
      <t>ショウキャク</t>
    </rPh>
    <rPh sb="6" eb="8">
      <t>シセツ</t>
    </rPh>
    <rPh sb="12" eb="14">
      <t>ドウリョク</t>
    </rPh>
    <rPh sb="16" eb="18">
      <t>ヘイキン</t>
    </rPh>
    <rPh sb="18" eb="20">
      <t>フカ</t>
    </rPh>
    <rPh sb="20" eb="21">
      <t>リツ</t>
    </rPh>
    <rPh sb="22" eb="23">
      <t>ラン</t>
    </rPh>
    <rPh sb="28" eb="29">
      <t>シツ</t>
    </rPh>
    <rPh sb="35" eb="36">
      <t>オウ</t>
    </rPh>
    <rPh sb="38" eb="40">
      <t>ヘイキン</t>
    </rPh>
    <rPh sb="40" eb="42">
      <t>フカ</t>
    </rPh>
    <rPh sb="42" eb="43">
      <t>リツ</t>
    </rPh>
    <rPh sb="44" eb="46">
      <t>キジュツ</t>
    </rPh>
    <phoneticPr fontId="27"/>
  </si>
  <si>
    <t>破砕施設建築動力（照明等含む）</t>
    <rPh sb="0" eb="2">
      <t>ハサイ</t>
    </rPh>
    <phoneticPr fontId="27"/>
  </si>
  <si>
    <t>焼却施設の稼働炉数</t>
    <rPh sb="2" eb="4">
      <t>シセツ</t>
    </rPh>
    <rPh sb="5" eb="7">
      <t>カドウ</t>
    </rPh>
    <rPh sb="7" eb="8">
      <t>ロ</t>
    </rPh>
    <rPh sb="8" eb="9">
      <t>スウ</t>
    </rPh>
    <phoneticPr fontId="27"/>
  </si>
  <si>
    <t>注3：焼却施設の各炉の運転日数は、ある程度のばらつきについてやむを得ないものとするが、できるだけバランスを取るよう調整を図ること。</t>
    <rPh sb="0" eb="1">
      <t>チュウ</t>
    </rPh>
    <rPh sb="3" eb="5">
      <t>ショウキャク</t>
    </rPh>
    <rPh sb="5" eb="7">
      <t>シセツ</t>
    </rPh>
    <rPh sb="8" eb="9">
      <t>カク</t>
    </rPh>
    <rPh sb="9" eb="10">
      <t>ロ</t>
    </rPh>
    <rPh sb="11" eb="13">
      <t>ウンテン</t>
    </rPh>
    <rPh sb="13" eb="15">
      <t>ニッスウ</t>
    </rPh>
    <rPh sb="19" eb="21">
      <t>テイド</t>
    </rPh>
    <rPh sb="33" eb="34">
      <t>エ</t>
    </rPh>
    <rPh sb="53" eb="54">
      <t>ト</t>
    </rPh>
    <rPh sb="57" eb="59">
      <t>チョウセイ</t>
    </rPh>
    <rPh sb="60" eb="61">
      <t>ハカ</t>
    </rPh>
    <phoneticPr fontId="27"/>
  </si>
  <si>
    <t>注6：焼却施設への日搬入量は、「搬入ごみ量」に示す値とする。</t>
    <rPh sb="0" eb="1">
      <t>チュウ</t>
    </rPh>
    <rPh sb="3" eb="5">
      <t>ショウキャク</t>
    </rPh>
    <rPh sb="5" eb="7">
      <t>シセツ</t>
    </rPh>
    <rPh sb="9" eb="10">
      <t>ニチ</t>
    </rPh>
    <rPh sb="10" eb="12">
      <t>ハンニュウ</t>
    </rPh>
    <rPh sb="12" eb="13">
      <t>リョウ</t>
    </rPh>
    <rPh sb="23" eb="24">
      <t>シメ</t>
    </rPh>
    <rPh sb="25" eb="26">
      <t>アタイ</t>
    </rPh>
    <phoneticPr fontId="27"/>
  </si>
  <si>
    <t>1-1　焼却施設稼働日</t>
    <rPh sb="4" eb="6">
      <t>ショウキャク</t>
    </rPh>
    <rPh sb="6" eb="8">
      <t>シセツ</t>
    </rPh>
    <rPh sb="8" eb="11">
      <t>カドウビ</t>
    </rPh>
    <phoneticPr fontId="27"/>
  </si>
  <si>
    <t>1-2　破砕施設稼働日</t>
    <rPh sb="4" eb="6">
      <t>ハサイ</t>
    </rPh>
    <rPh sb="6" eb="8">
      <t>シセツ</t>
    </rPh>
    <rPh sb="8" eb="11">
      <t>カドウビ</t>
    </rPh>
    <phoneticPr fontId="27"/>
  </si>
  <si>
    <t>12,000kJ/kg</t>
    <phoneticPr fontId="27"/>
  </si>
  <si>
    <t>注4：各炉の日処理量は定格能力とし、かつ2炉合計の年間処理量は計画処理量に概ね整合すること。</t>
    <rPh sb="0" eb="1">
      <t>チュウ</t>
    </rPh>
    <rPh sb="3" eb="4">
      <t>カク</t>
    </rPh>
    <rPh sb="4" eb="5">
      <t>ロ</t>
    </rPh>
    <rPh sb="6" eb="7">
      <t>ニチ</t>
    </rPh>
    <rPh sb="7" eb="9">
      <t>ショリ</t>
    </rPh>
    <rPh sb="9" eb="10">
      <t>リョウ</t>
    </rPh>
    <rPh sb="11" eb="13">
      <t>テイカク</t>
    </rPh>
    <rPh sb="13" eb="15">
      <t>ノウリョク</t>
    </rPh>
    <rPh sb="21" eb="22">
      <t>ロ</t>
    </rPh>
    <rPh sb="22" eb="24">
      <t>ゴウケイ</t>
    </rPh>
    <rPh sb="25" eb="27">
      <t>ネンカン</t>
    </rPh>
    <rPh sb="27" eb="29">
      <t>ショリ</t>
    </rPh>
    <rPh sb="29" eb="30">
      <t>リョウ</t>
    </rPh>
    <rPh sb="31" eb="33">
      <t>ケイカク</t>
    </rPh>
    <rPh sb="33" eb="35">
      <t>ショリ</t>
    </rPh>
    <rPh sb="35" eb="36">
      <t>リョウ</t>
    </rPh>
    <rPh sb="37" eb="38">
      <t>オオム</t>
    </rPh>
    <rPh sb="39" eb="41">
      <t>セイゴウ</t>
    </rPh>
    <phoneticPr fontId="27"/>
  </si>
  <si>
    <t>注1：　　　　　　　　には、「1号炉」の欄の記載例をもとに、稼働日に"*" を記述、非稼働の場合は空白とすること。（1号炉の記入部分は記載例のため、一旦空白にして記入のこと）</t>
    <rPh sb="0" eb="1">
      <t>チュウ</t>
    </rPh>
    <rPh sb="16" eb="17">
      <t>ゴウ</t>
    </rPh>
    <rPh sb="17" eb="18">
      <t>ロ</t>
    </rPh>
    <rPh sb="20" eb="21">
      <t>ラン</t>
    </rPh>
    <rPh sb="22" eb="24">
      <t>キサイ</t>
    </rPh>
    <rPh sb="24" eb="25">
      <t>レイ</t>
    </rPh>
    <rPh sb="30" eb="32">
      <t>カドウ</t>
    </rPh>
    <rPh sb="32" eb="33">
      <t>ビ</t>
    </rPh>
    <rPh sb="39" eb="41">
      <t>キジュツ</t>
    </rPh>
    <rPh sb="42" eb="43">
      <t>ヒ</t>
    </rPh>
    <rPh sb="43" eb="45">
      <t>カドウ</t>
    </rPh>
    <rPh sb="46" eb="48">
      <t>バアイ</t>
    </rPh>
    <rPh sb="49" eb="51">
      <t>クウハク</t>
    </rPh>
    <rPh sb="59" eb="60">
      <t>ゴウ</t>
    </rPh>
    <rPh sb="60" eb="61">
      <t>ロ</t>
    </rPh>
    <rPh sb="62" eb="64">
      <t>キニュウ</t>
    </rPh>
    <rPh sb="64" eb="66">
      <t>ブブン</t>
    </rPh>
    <rPh sb="67" eb="69">
      <t>キサイ</t>
    </rPh>
    <rPh sb="69" eb="70">
      <t>レイ</t>
    </rPh>
    <rPh sb="74" eb="76">
      <t>イッタン</t>
    </rPh>
    <rPh sb="76" eb="78">
      <t>クウハク</t>
    </rPh>
    <rPh sb="81" eb="83">
      <t>キニュウ</t>
    </rPh>
    <phoneticPr fontId="27"/>
  </si>
  <si>
    <t>なお、赤線で示す範囲（例えば⑥であれば、6,500kJ/kg から 7,500kJ/kg まで)の低位発熱量は、7,000kJ/kg を代表値とする。</t>
    <rPh sb="3" eb="5">
      <t>アカセン</t>
    </rPh>
    <rPh sb="6" eb="7">
      <t>シメ</t>
    </rPh>
    <rPh sb="8" eb="10">
      <t>ハンイ</t>
    </rPh>
    <rPh sb="11" eb="12">
      <t>タト</t>
    </rPh>
    <rPh sb="49" eb="51">
      <t>テイイ</t>
    </rPh>
    <rPh sb="51" eb="53">
      <t>ハツネツ</t>
    </rPh>
    <rPh sb="53" eb="54">
      <t>リョウ</t>
    </rPh>
    <rPh sb="68" eb="70">
      <t>ダイヒョウ</t>
    </rPh>
    <rPh sb="70" eb="71">
      <t>チ</t>
    </rPh>
    <phoneticPr fontId="27"/>
  </si>
  <si>
    <t>注5：稼働開始日（4/1）のピット内のごみ貯留量は貯留能力の半分が貯留された状態とし、稼働最終日（3/31）のピット内のごみ貯留残量も概ね半分になるよう想定すること。</t>
    <rPh sb="0" eb="1">
      <t>チュウ</t>
    </rPh>
    <rPh sb="3" eb="5">
      <t>カドウ</t>
    </rPh>
    <rPh sb="5" eb="7">
      <t>カイシ</t>
    </rPh>
    <rPh sb="7" eb="8">
      <t>ビ</t>
    </rPh>
    <rPh sb="17" eb="18">
      <t>ナイ</t>
    </rPh>
    <rPh sb="21" eb="23">
      <t>チョリュウ</t>
    </rPh>
    <rPh sb="23" eb="24">
      <t>リョウ</t>
    </rPh>
    <rPh sb="25" eb="27">
      <t>チョリュウ</t>
    </rPh>
    <rPh sb="27" eb="29">
      <t>ノウリョク</t>
    </rPh>
    <rPh sb="30" eb="32">
      <t>ハンブン</t>
    </rPh>
    <rPh sb="33" eb="35">
      <t>チョリュウ</t>
    </rPh>
    <rPh sb="38" eb="40">
      <t>ジョウタイ</t>
    </rPh>
    <rPh sb="45" eb="48">
      <t>サイシュウビ</t>
    </rPh>
    <rPh sb="58" eb="59">
      <t>ナイ</t>
    </rPh>
    <rPh sb="62" eb="64">
      <t>チョリュウ</t>
    </rPh>
    <rPh sb="64" eb="66">
      <t>ザンリョウ</t>
    </rPh>
    <rPh sb="67" eb="68">
      <t>オオム</t>
    </rPh>
    <rPh sb="69" eb="71">
      <t>ハンブン</t>
    </rPh>
    <rPh sb="76" eb="78">
      <t>ソウテイ</t>
    </rPh>
    <phoneticPr fontId="27"/>
  </si>
  <si>
    <t>注12：上記ごみ質設定は、評価の参考として変更することがある。高質ごみ時のみ2炉運転とするような偏った稼働体制としないよう留意すること。</t>
    <rPh sb="4" eb="6">
      <t>ジョウキ</t>
    </rPh>
    <rPh sb="8" eb="9">
      <t>シツ</t>
    </rPh>
    <rPh sb="9" eb="11">
      <t>セッテイ</t>
    </rPh>
    <rPh sb="13" eb="15">
      <t>ヒョウカ</t>
    </rPh>
    <rPh sb="16" eb="18">
      <t>サンコウ</t>
    </rPh>
    <rPh sb="21" eb="23">
      <t>ヘンコウ</t>
    </rPh>
    <rPh sb="31" eb="33">
      <t>コウシツ</t>
    </rPh>
    <rPh sb="35" eb="36">
      <t>ジ</t>
    </rPh>
    <rPh sb="39" eb="40">
      <t>ロ</t>
    </rPh>
    <rPh sb="40" eb="42">
      <t>ウンテン</t>
    </rPh>
    <rPh sb="48" eb="49">
      <t>カタヨ</t>
    </rPh>
    <rPh sb="53" eb="55">
      <t>タイセイ</t>
    </rPh>
    <rPh sb="61" eb="63">
      <t>リュウイ</t>
    </rPh>
    <phoneticPr fontId="27"/>
  </si>
  <si>
    <t>様式第15号-1-2（別紙1）</t>
    <rPh sb="11" eb="13">
      <t>ベッシ</t>
    </rPh>
    <phoneticPr fontId="27"/>
  </si>
  <si>
    <t>様式第15号-1-2（別紙2）</t>
    <rPh sb="11" eb="13">
      <t>ベッシ</t>
    </rPh>
    <phoneticPr fontId="27"/>
  </si>
  <si>
    <t>様式第15号-1-4</t>
    <phoneticPr fontId="27"/>
  </si>
  <si>
    <t>様式第15号-1-5</t>
  </si>
  <si>
    <t>様式第15号-1-6</t>
  </si>
  <si>
    <t>様式第15号-1-7</t>
  </si>
  <si>
    <t>様式第15号-1-8</t>
  </si>
  <si>
    <t>様式第15号-1-9</t>
  </si>
  <si>
    <t>様式第15号-2-1（別紙2）</t>
    <rPh sb="11" eb="13">
      <t>ベッシ</t>
    </rPh>
    <phoneticPr fontId="27"/>
  </si>
  <si>
    <t>様式第15号-3</t>
    <phoneticPr fontId="27"/>
  </si>
  <si>
    <t>様式第15号-3-1</t>
    <phoneticPr fontId="27"/>
  </si>
  <si>
    <t>様式第15号-3-2</t>
    <phoneticPr fontId="27"/>
  </si>
  <si>
    <t>様式第15号-3-3</t>
  </si>
  <si>
    <t>設計・建設業務及び運営・維持管理業務に関する提案書　　※表紙</t>
    <phoneticPr fontId="27"/>
  </si>
  <si>
    <t>【環境保全】地域の環境保全</t>
    <phoneticPr fontId="27"/>
  </si>
  <si>
    <t>【施設の安心・安定稼働】基本性能の維持</t>
    <phoneticPr fontId="27"/>
  </si>
  <si>
    <t>【施設の安心・安定稼働】処理システムの信頼性</t>
    <phoneticPr fontId="27"/>
  </si>
  <si>
    <t>【施設の安心・安定稼働】日常の運営・維持管理</t>
    <phoneticPr fontId="27"/>
  </si>
  <si>
    <t>【施工管理】施工計画</t>
    <phoneticPr fontId="27"/>
  </si>
  <si>
    <t>【高効率なエネルギー回収】発電効率及び余剰電力量</t>
    <phoneticPr fontId="27"/>
  </si>
  <si>
    <t>【省資源、省エネルギー】省資源、省エネルギー</t>
    <phoneticPr fontId="27"/>
  </si>
  <si>
    <t>地域への融和に貢献する施設　　※表紙</t>
    <phoneticPr fontId="27"/>
  </si>
  <si>
    <t>【周辺環境に融和するデザイン】周辺環境に融和するデザイン</t>
    <phoneticPr fontId="27"/>
  </si>
  <si>
    <t>【環境学習計画】見学者対応及び環境学習計画</t>
    <phoneticPr fontId="27"/>
  </si>
  <si>
    <t>【災害復興計画】災害対応力の強靭化</t>
    <phoneticPr fontId="27"/>
  </si>
  <si>
    <t>注2：下図に示す各ごみ質の出現頻度は、様式第15号-2-1（別紙2）の「2-1　ごみ質の推移」に反映している。</t>
    <rPh sb="0" eb="1">
      <t>チュウ</t>
    </rPh>
    <rPh sb="3" eb="5">
      <t>カズ</t>
    </rPh>
    <rPh sb="6" eb="7">
      <t>シメ</t>
    </rPh>
    <rPh sb="8" eb="9">
      <t>カク</t>
    </rPh>
    <rPh sb="11" eb="12">
      <t>シツ</t>
    </rPh>
    <rPh sb="13" eb="15">
      <t>シュツゲン</t>
    </rPh>
    <rPh sb="15" eb="17">
      <t>ヒンド</t>
    </rPh>
    <rPh sb="30" eb="32">
      <t>ベッシ</t>
    </rPh>
    <rPh sb="42" eb="43">
      <t>シツ</t>
    </rPh>
    <rPh sb="44" eb="46">
      <t>スイイ</t>
    </rPh>
    <rPh sb="48" eb="50">
      <t>ハンエイ</t>
    </rPh>
    <phoneticPr fontId="27"/>
  </si>
  <si>
    <t>注11：全炉停止期間は5月とすること。</t>
    <rPh sb="4" eb="5">
      <t>ゼン</t>
    </rPh>
    <rPh sb="5" eb="6">
      <t>ロ</t>
    </rPh>
    <rPh sb="6" eb="8">
      <t>テイシ</t>
    </rPh>
    <rPh sb="8" eb="10">
      <t>キカン</t>
    </rPh>
    <rPh sb="12" eb="13">
      <t>ガツ</t>
    </rPh>
    <phoneticPr fontId="27"/>
  </si>
  <si>
    <t>焼却施設
（炉）</t>
    <rPh sb="0" eb="2">
      <t>ショウキャク</t>
    </rPh>
    <rPh sb="2" eb="4">
      <t>シセツ</t>
    </rPh>
    <rPh sb="6" eb="7">
      <t>ロ</t>
    </rPh>
    <phoneticPr fontId="27"/>
  </si>
  <si>
    <t>駒岡清掃工場更新事業</t>
    <rPh sb="0" eb="2">
      <t>コマオカ</t>
    </rPh>
    <rPh sb="2" eb="4">
      <t>セイソウ</t>
    </rPh>
    <rPh sb="4" eb="6">
      <t>コウジョウ</t>
    </rPh>
    <rPh sb="6" eb="8">
      <t>コウシン</t>
    </rPh>
    <rPh sb="8" eb="10">
      <t>ジギョウ</t>
    </rPh>
    <phoneticPr fontId="63"/>
  </si>
  <si>
    <t>入札説明書等に関する質問書</t>
  </si>
  <si>
    <t>入札書</t>
    <rPh sb="2" eb="3">
      <t>ショ</t>
    </rPh>
    <phoneticPr fontId="27"/>
  </si>
  <si>
    <t>様式第9号-7</t>
  </si>
  <si>
    <t>入札価格参考資料（設計・建設業務に係る対価）</t>
  </si>
  <si>
    <t>入札価格参考資料（運営・維持管理業務に係る対価）</t>
  </si>
  <si>
    <t>入札価格参考資料（市のライフサイクルコスト）</t>
  </si>
  <si>
    <t>様式第19号</t>
    <phoneticPr fontId="27"/>
  </si>
  <si>
    <t>「駒岡清掃工場更新事業」の入札説明書等に関して、以下の質問がありますので提出します。</t>
    <rPh sb="1" eb="5">
      <t>コマオカセイソウ</t>
    </rPh>
    <rPh sb="5" eb="7">
      <t>コウジョウ</t>
    </rPh>
    <rPh sb="7" eb="9">
      <t>コウシン</t>
    </rPh>
    <rPh sb="9" eb="11">
      <t>ジギョウ</t>
    </rPh>
    <rPh sb="13" eb="15">
      <t>ニュウサツ</t>
    </rPh>
    <rPh sb="15" eb="18">
      <t>セツメイショ</t>
    </rPh>
    <rPh sb="18" eb="19">
      <t>トウ</t>
    </rPh>
    <rPh sb="20" eb="21">
      <t>カン</t>
    </rPh>
    <rPh sb="24" eb="26">
      <t>イカ</t>
    </rPh>
    <rPh sb="27" eb="29">
      <t>シツモン</t>
    </rPh>
    <rPh sb="36" eb="38">
      <t>テイシュツ</t>
    </rPh>
    <phoneticPr fontId="27"/>
  </si>
  <si>
    <t>札幌市長　秋元　克広　あて</t>
    <rPh sb="0" eb="2">
      <t>サッポロ</t>
    </rPh>
    <rPh sb="2" eb="4">
      <t>シチョウ</t>
    </rPh>
    <rPh sb="5" eb="7">
      <t>アキモト</t>
    </rPh>
    <rPh sb="8" eb="10">
      <t>カツヒロ</t>
    </rPh>
    <phoneticPr fontId="27"/>
  </si>
  <si>
    <t>札幌市長　秋元　克広　あて</t>
    <phoneticPr fontId="27"/>
  </si>
  <si>
    <t>入札説明書等に関する質問書</t>
    <rPh sb="5" eb="6">
      <t>ナド</t>
    </rPh>
    <rPh sb="7" eb="8">
      <t>カン</t>
    </rPh>
    <rPh sb="10" eb="12">
      <t>シツモン</t>
    </rPh>
    <rPh sb="12" eb="13">
      <t>ショ</t>
    </rPh>
    <phoneticPr fontId="27"/>
  </si>
  <si>
    <t>入札説明書に対する質問</t>
    <phoneticPr fontId="27"/>
  </si>
  <si>
    <t>落札者決定基準に対する質問</t>
    <rPh sb="0" eb="3">
      <t>ラクサツシャ</t>
    </rPh>
    <rPh sb="3" eb="5">
      <t>ケッテイ</t>
    </rPh>
    <rPh sb="5" eb="7">
      <t>キジュン</t>
    </rPh>
    <phoneticPr fontId="27"/>
  </si>
  <si>
    <t>リスク管理方針書に対する質問</t>
    <rPh sb="3" eb="8">
      <t>カンリホウシンショ</t>
    </rPh>
    <phoneticPr fontId="27"/>
  </si>
  <si>
    <t>1～9まで1つのエクセルファイルで作成し、シートを分けること。</t>
    <phoneticPr fontId="27"/>
  </si>
  <si>
    <t>4</t>
    <phoneticPr fontId="27"/>
  </si>
  <si>
    <t>5</t>
    <phoneticPr fontId="27"/>
  </si>
  <si>
    <t>(1)</t>
    <phoneticPr fontId="27"/>
  </si>
  <si>
    <t>ア　設計・建設業務</t>
    <rPh sb="2" eb="4">
      <t>セッケイ</t>
    </rPh>
    <rPh sb="5" eb="7">
      <t>ケンセツ</t>
    </rPh>
    <rPh sb="7" eb="9">
      <t>ギョウム</t>
    </rPh>
    <phoneticPr fontId="27"/>
  </si>
  <si>
    <t>1</t>
    <phoneticPr fontId="27"/>
  </si>
  <si>
    <t>1.2</t>
    <phoneticPr fontId="27"/>
  </si>
  <si>
    <t>1.2.2</t>
    <phoneticPr fontId="27"/>
  </si>
  <si>
    <t>（1）</t>
    <phoneticPr fontId="27"/>
  </si>
  <si>
    <t>（1）</t>
    <phoneticPr fontId="27"/>
  </si>
  <si>
    <t>入札価格に関する得点化方法</t>
    <rPh sb="0" eb="4">
      <t>ニュウサツカカク</t>
    </rPh>
    <rPh sb="5" eb="6">
      <t>カン</t>
    </rPh>
    <rPh sb="8" eb="11">
      <t>トクテンカ</t>
    </rPh>
    <rPh sb="11" eb="13">
      <t>ホウホウ</t>
    </rPh>
    <phoneticPr fontId="27"/>
  </si>
  <si>
    <t>第15号-1</t>
    <phoneticPr fontId="27"/>
  </si>
  <si>
    <t>「駒岡清掃工場更新事業」の入札説明書等に関して、対話での確認を希望する事項について、下記のとおり提出します。</t>
    <rPh sb="1" eb="5">
      <t>コマオカセイソウ</t>
    </rPh>
    <rPh sb="5" eb="7">
      <t>コウジョウ</t>
    </rPh>
    <rPh sb="7" eb="9">
      <t>コウシン</t>
    </rPh>
    <rPh sb="13" eb="15">
      <t>ニュウサツ</t>
    </rPh>
    <rPh sb="15" eb="18">
      <t>セツメイショ</t>
    </rPh>
    <rPh sb="18" eb="19">
      <t>トウ</t>
    </rPh>
    <rPh sb="20" eb="21">
      <t>カン</t>
    </rPh>
    <rPh sb="24" eb="26">
      <t>タイワ</t>
    </rPh>
    <rPh sb="28" eb="30">
      <t>カクニン</t>
    </rPh>
    <rPh sb="31" eb="33">
      <t>キボウ</t>
    </rPh>
    <rPh sb="35" eb="37">
      <t>ジコウ</t>
    </rPh>
    <rPh sb="42" eb="44">
      <t>カキ</t>
    </rPh>
    <rPh sb="48" eb="50">
      <t>テイシュツ</t>
    </rPh>
    <phoneticPr fontId="27"/>
  </si>
  <si>
    <t>入札価格参考資料（設計・建設業務に係る対価）</t>
    <rPh sb="0" eb="2">
      <t>ニュウサツ</t>
    </rPh>
    <rPh sb="2" eb="4">
      <t>カカク</t>
    </rPh>
    <rPh sb="4" eb="6">
      <t>サンコウ</t>
    </rPh>
    <rPh sb="6" eb="8">
      <t>シリョウ</t>
    </rPh>
    <rPh sb="9" eb="11">
      <t>セッケイ</t>
    </rPh>
    <rPh sb="12" eb="14">
      <t>ケンセツ</t>
    </rPh>
    <rPh sb="14" eb="16">
      <t>ギョウム</t>
    </rPh>
    <rPh sb="17" eb="18">
      <t>カカ</t>
    </rPh>
    <rPh sb="19" eb="21">
      <t>タイカ</t>
    </rPh>
    <phoneticPr fontId="27"/>
  </si>
  <si>
    <t>③</t>
    <phoneticPr fontId="27"/>
  </si>
  <si>
    <t>令和2年度</t>
    <rPh sb="0" eb="2">
      <t>レイワ</t>
    </rPh>
    <rPh sb="3" eb="4">
      <t>ネン</t>
    </rPh>
    <rPh sb="4" eb="5">
      <t>ド</t>
    </rPh>
    <phoneticPr fontId="27"/>
  </si>
  <si>
    <t>令和3年度</t>
    <rPh sb="0" eb="2">
      <t>レイワ</t>
    </rPh>
    <rPh sb="3" eb="4">
      <t>ネン</t>
    </rPh>
    <rPh sb="4" eb="5">
      <t>ド</t>
    </rPh>
    <phoneticPr fontId="27"/>
  </si>
  <si>
    <t>令和4年度</t>
    <rPh sb="0" eb="2">
      <t>レイワ</t>
    </rPh>
    <rPh sb="3" eb="4">
      <t>ネン</t>
    </rPh>
    <rPh sb="4" eb="5">
      <t>ド</t>
    </rPh>
    <phoneticPr fontId="27"/>
  </si>
  <si>
    <t>令和5年度</t>
    <rPh sb="0" eb="2">
      <t>レイワ</t>
    </rPh>
    <rPh sb="3" eb="4">
      <t>ネン</t>
    </rPh>
    <rPh sb="4" eb="5">
      <t>ド</t>
    </rPh>
    <phoneticPr fontId="27"/>
  </si>
  <si>
    <t>令和6年度</t>
    <rPh sb="0" eb="2">
      <t>レイワ</t>
    </rPh>
    <rPh sb="3" eb="4">
      <t>ネン</t>
    </rPh>
    <rPh sb="4" eb="5">
      <t>ド</t>
    </rPh>
    <phoneticPr fontId="27"/>
  </si>
  <si>
    <t>運営・維持管理業務委託料Ｂ（①固定費）</t>
    <rPh sb="0" eb="2">
      <t>ウンエイ</t>
    </rPh>
    <rPh sb="3" eb="5">
      <t>イジ</t>
    </rPh>
    <rPh sb="5" eb="7">
      <t>カンリ</t>
    </rPh>
    <rPh sb="7" eb="9">
      <t>ギョウム</t>
    </rPh>
    <rPh sb="9" eb="11">
      <t>イタク</t>
    </rPh>
    <rPh sb="11" eb="12">
      <t>リョウ</t>
    </rPh>
    <rPh sb="15" eb="18">
      <t>コテイヒ</t>
    </rPh>
    <phoneticPr fontId="27"/>
  </si>
  <si>
    <t>運営・維持管理業務委託料Ｂ（②補修費）</t>
    <rPh sb="0" eb="2">
      <t>ウンエイ</t>
    </rPh>
    <rPh sb="3" eb="5">
      <t>イジ</t>
    </rPh>
    <rPh sb="5" eb="7">
      <t>カンリ</t>
    </rPh>
    <rPh sb="7" eb="9">
      <t>ギョウム</t>
    </rPh>
    <rPh sb="9" eb="11">
      <t>イタク</t>
    </rPh>
    <rPh sb="11" eb="12">
      <t>リョウ</t>
    </rPh>
    <rPh sb="15" eb="17">
      <t>ホシュウ</t>
    </rPh>
    <rPh sb="17" eb="18">
      <t>ヒ</t>
    </rPh>
    <phoneticPr fontId="27"/>
  </si>
  <si>
    <t>焼却施設</t>
    <rPh sb="0" eb="4">
      <t>ショウキャクシセツ</t>
    </rPh>
    <phoneticPr fontId="27"/>
  </si>
  <si>
    <t>破砕施設</t>
    <rPh sb="0" eb="4">
      <t>ハサイシセツ</t>
    </rPh>
    <phoneticPr fontId="27"/>
  </si>
  <si>
    <t>管理棟</t>
    <rPh sb="0" eb="3">
      <t>カンリトウ</t>
    </rPh>
    <phoneticPr fontId="27"/>
  </si>
  <si>
    <t>入札価格参考資料
（運営・維持管理業務に係る対価）</t>
    <rPh sb="0" eb="2">
      <t>ニュウサツ</t>
    </rPh>
    <rPh sb="2" eb="4">
      <t>カカク</t>
    </rPh>
    <rPh sb="4" eb="6">
      <t>サンコウ</t>
    </rPh>
    <rPh sb="6" eb="8">
      <t>シリョウ</t>
    </rPh>
    <rPh sb="10" eb="12">
      <t>ウンエイ</t>
    </rPh>
    <rPh sb="13" eb="15">
      <t>イジ</t>
    </rPh>
    <rPh sb="15" eb="17">
      <t>カンリ</t>
    </rPh>
    <rPh sb="17" eb="19">
      <t>ギョウム</t>
    </rPh>
    <rPh sb="20" eb="21">
      <t>カカワ</t>
    </rPh>
    <rPh sb="22" eb="24">
      <t>タイカ</t>
    </rPh>
    <phoneticPr fontId="27"/>
  </si>
  <si>
    <t>a欄</t>
    <phoneticPr fontId="27"/>
  </si>
  <si>
    <t>設計・建設業務における支払額</t>
    <rPh sb="0" eb="2">
      <t>セッケイ</t>
    </rPh>
    <rPh sb="3" eb="5">
      <t>ケンセツ</t>
    </rPh>
    <rPh sb="5" eb="7">
      <t>ギョウム</t>
    </rPh>
    <rPh sb="11" eb="13">
      <t>シハライ</t>
    </rPh>
    <rPh sb="13" eb="14">
      <t>ガク</t>
    </rPh>
    <phoneticPr fontId="27"/>
  </si>
  <si>
    <t>令和2年度</t>
    <rPh sb="0" eb="2">
      <t>レイワ</t>
    </rPh>
    <rPh sb="3" eb="5">
      <t>ネンド</t>
    </rPh>
    <phoneticPr fontId="27"/>
  </si>
  <si>
    <t>令和3年度</t>
    <rPh sb="0" eb="2">
      <t>レイワ</t>
    </rPh>
    <rPh sb="3" eb="5">
      <t>ネンド</t>
    </rPh>
    <phoneticPr fontId="27"/>
  </si>
  <si>
    <t>令和4年度</t>
    <rPh sb="0" eb="2">
      <t>レイワ</t>
    </rPh>
    <rPh sb="3" eb="5">
      <t>ネンド</t>
    </rPh>
    <phoneticPr fontId="27"/>
  </si>
  <si>
    <t>令和5年度</t>
    <rPh sb="0" eb="2">
      <t>レイワ</t>
    </rPh>
    <rPh sb="3" eb="5">
      <t>ネンド</t>
    </rPh>
    <phoneticPr fontId="27"/>
  </si>
  <si>
    <t>令和6年度</t>
    <rPh sb="0" eb="2">
      <t>レイワ</t>
    </rPh>
    <rPh sb="3" eb="5">
      <t>ネンド</t>
    </rPh>
    <phoneticPr fontId="27"/>
  </si>
  <si>
    <t>令和7年度</t>
    <rPh sb="0" eb="2">
      <t>レイワ</t>
    </rPh>
    <rPh sb="3" eb="5">
      <t>ネンド</t>
    </rPh>
    <phoneticPr fontId="27"/>
  </si>
  <si>
    <t>令和8年度</t>
    <rPh sb="0" eb="2">
      <t>レイワ</t>
    </rPh>
    <rPh sb="3" eb="5">
      <t>ネンド</t>
    </rPh>
    <phoneticPr fontId="27"/>
  </si>
  <si>
    <t>令和9年度</t>
    <rPh sb="0" eb="2">
      <t>レイワ</t>
    </rPh>
    <rPh sb="3" eb="5">
      <t>ネンド</t>
    </rPh>
    <phoneticPr fontId="27"/>
  </si>
  <si>
    <t>令和10年度</t>
    <rPh sb="0" eb="2">
      <t>レイワ</t>
    </rPh>
    <rPh sb="4" eb="6">
      <t>ネンド</t>
    </rPh>
    <phoneticPr fontId="27"/>
  </si>
  <si>
    <t>令和11年度</t>
    <rPh sb="0" eb="2">
      <t>レイワ</t>
    </rPh>
    <rPh sb="4" eb="6">
      <t>ネンド</t>
    </rPh>
    <phoneticPr fontId="27"/>
  </si>
  <si>
    <t>令和12年度</t>
    <rPh sb="0" eb="2">
      <t>レイワ</t>
    </rPh>
    <rPh sb="4" eb="6">
      <t>ネンド</t>
    </rPh>
    <phoneticPr fontId="27"/>
  </si>
  <si>
    <t>令和13年度</t>
    <rPh sb="0" eb="2">
      <t>レイワ</t>
    </rPh>
    <rPh sb="4" eb="6">
      <t>ネンド</t>
    </rPh>
    <phoneticPr fontId="27"/>
  </si>
  <si>
    <t>令和14年度</t>
    <rPh sb="0" eb="2">
      <t>レイワ</t>
    </rPh>
    <rPh sb="4" eb="6">
      <t>ネンド</t>
    </rPh>
    <phoneticPr fontId="27"/>
  </si>
  <si>
    <t>令和15年度</t>
    <rPh sb="0" eb="2">
      <t>レイワ</t>
    </rPh>
    <rPh sb="4" eb="6">
      <t>ネンド</t>
    </rPh>
    <phoneticPr fontId="27"/>
  </si>
  <si>
    <t>令和16年度</t>
    <rPh sb="0" eb="2">
      <t>レイワ</t>
    </rPh>
    <rPh sb="4" eb="6">
      <t>ネンド</t>
    </rPh>
    <phoneticPr fontId="27"/>
  </si>
  <si>
    <t>令和17年度</t>
    <rPh sb="0" eb="2">
      <t>レイワ</t>
    </rPh>
    <rPh sb="4" eb="6">
      <t>ネンド</t>
    </rPh>
    <phoneticPr fontId="27"/>
  </si>
  <si>
    <t>令和18年度</t>
    <rPh sb="0" eb="2">
      <t>レイワ</t>
    </rPh>
    <rPh sb="4" eb="6">
      <t>ネンド</t>
    </rPh>
    <phoneticPr fontId="27"/>
  </si>
  <si>
    <t>令和19年度</t>
    <rPh sb="0" eb="2">
      <t>レイワ</t>
    </rPh>
    <rPh sb="4" eb="6">
      <t>ネンド</t>
    </rPh>
    <phoneticPr fontId="27"/>
  </si>
  <si>
    <t>令和20年度</t>
    <rPh sb="0" eb="2">
      <t>レイワ</t>
    </rPh>
    <rPh sb="4" eb="6">
      <t>ネンド</t>
    </rPh>
    <phoneticPr fontId="27"/>
  </si>
  <si>
    <t>令和21年度</t>
    <rPh sb="0" eb="2">
      <t>レイワ</t>
    </rPh>
    <rPh sb="4" eb="6">
      <t>ネンド</t>
    </rPh>
    <phoneticPr fontId="27"/>
  </si>
  <si>
    <t>令和22年度</t>
    <rPh sb="0" eb="2">
      <t>レイワ</t>
    </rPh>
    <rPh sb="4" eb="6">
      <t>ネンド</t>
    </rPh>
    <phoneticPr fontId="27"/>
  </si>
  <si>
    <t>令和23年度</t>
    <rPh sb="0" eb="2">
      <t>レイワ</t>
    </rPh>
    <rPh sb="4" eb="6">
      <t>ネンド</t>
    </rPh>
    <phoneticPr fontId="27"/>
  </si>
  <si>
    <t>令和24年度</t>
    <rPh sb="0" eb="2">
      <t>レイワ</t>
    </rPh>
    <rPh sb="4" eb="6">
      <t>ネンド</t>
    </rPh>
    <phoneticPr fontId="27"/>
  </si>
  <si>
    <t>令和25年度</t>
    <rPh sb="0" eb="2">
      <t>レイワ</t>
    </rPh>
    <rPh sb="4" eb="6">
      <t>ネンド</t>
    </rPh>
    <phoneticPr fontId="27"/>
  </si>
  <si>
    <t>令和26年度</t>
    <rPh sb="0" eb="2">
      <t>レイワ</t>
    </rPh>
    <rPh sb="4" eb="6">
      <t>ネンド</t>
    </rPh>
    <phoneticPr fontId="27"/>
  </si>
  <si>
    <t>運営・維持管理業務委託料C</t>
    <rPh sb="0" eb="2">
      <t>ウンエイ</t>
    </rPh>
    <rPh sb="3" eb="5">
      <t>イジ</t>
    </rPh>
    <rPh sb="5" eb="7">
      <t>カンリ</t>
    </rPh>
    <rPh sb="7" eb="9">
      <t>ギョウム</t>
    </rPh>
    <rPh sb="9" eb="11">
      <t>イタク</t>
    </rPh>
    <rPh sb="11" eb="12">
      <t>リョウ</t>
    </rPh>
    <phoneticPr fontId="27"/>
  </si>
  <si>
    <t>運営・維持管理業務委託料D（①固定費）</t>
    <rPh sb="0" eb="2">
      <t>ウンエイ</t>
    </rPh>
    <rPh sb="3" eb="5">
      <t>イジ</t>
    </rPh>
    <rPh sb="5" eb="7">
      <t>カンリ</t>
    </rPh>
    <rPh sb="7" eb="9">
      <t>ギョウム</t>
    </rPh>
    <rPh sb="9" eb="11">
      <t>イタク</t>
    </rPh>
    <rPh sb="11" eb="12">
      <t>リョウ</t>
    </rPh>
    <rPh sb="15" eb="18">
      <t>コテイヒ</t>
    </rPh>
    <phoneticPr fontId="27"/>
  </si>
  <si>
    <t>運営・維持管理業務委託料D（②補修費）</t>
    <rPh sb="0" eb="2">
      <t>ウンエイ</t>
    </rPh>
    <rPh sb="3" eb="5">
      <t>イジ</t>
    </rPh>
    <rPh sb="5" eb="7">
      <t>カンリ</t>
    </rPh>
    <rPh sb="7" eb="9">
      <t>ギョウム</t>
    </rPh>
    <rPh sb="9" eb="11">
      <t>イタク</t>
    </rPh>
    <rPh sb="11" eb="12">
      <t>リョウ</t>
    </rPh>
    <rPh sb="15" eb="17">
      <t>ホシュウ</t>
    </rPh>
    <rPh sb="17" eb="18">
      <t>ヒ</t>
    </rPh>
    <phoneticPr fontId="27"/>
  </si>
  <si>
    <t>運営・維持管理業務委託料D</t>
    <rPh sb="0" eb="2">
      <t>ウンエイ</t>
    </rPh>
    <rPh sb="3" eb="5">
      <t>イジ</t>
    </rPh>
    <rPh sb="5" eb="7">
      <t>カンリ</t>
    </rPh>
    <rPh sb="7" eb="9">
      <t>ギョウム</t>
    </rPh>
    <rPh sb="9" eb="12">
      <t>イタクリョウ</t>
    </rPh>
    <phoneticPr fontId="27"/>
  </si>
  <si>
    <t>焼却施設運営・維持管理業務委託料</t>
    <rPh sb="0" eb="4">
      <t>ショウキャクシセツ</t>
    </rPh>
    <rPh sb="4" eb="6">
      <t>ウンエイ</t>
    </rPh>
    <rPh sb="7" eb="11">
      <t>イジカンリ</t>
    </rPh>
    <rPh sb="11" eb="13">
      <t>ギョウム</t>
    </rPh>
    <rPh sb="13" eb="16">
      <t>イタクリョウ</t>
    </rPh>
    <phoneticPr fontId="27"/>
  </si>
  <si>
    <t>入札価格参考資料（市のライフサイクルコスト）</t>
    <rPh sb="0" eb="2">
      <t>ニュウサツ</t>
    </rPh>
    <rPh sb="2" eb="4">
      <t>カカク</t>
    </rPh>
    <rPh sb="4" eb="6">
      <t>サンコウ</t>
    </rPh>
    <rPh sb="6" eb="8">
      <t>シリョウ</t>
    </rPh>
    <rPh sb="9" eb="10">
      <t>シ</t>
    </rPh>
    <phoneticPr fontId="27"/>
  </si>
  <si>
    <t>Ⅰ</t>
    <phoneticPr fontId="27"/>
  </si>
  <si>
    <t>Ⅱ</t>
    <phoneticPr fontId="27"/>
  </si>
  <si>
    <t>運営・維持管理業務における支払額（＝Ⅰ+Ⅱ）</t>
    <rPh sb="0" eb="2">
      <t>ウンエイ</t>
    </rPh>
    <rPh sb="3" eb="5">
      <t>イジ</t>
    </rPh>
    <rPh sb="5" eb="7">
      <t>カンリ</t>
    </rPh>
    <rPh sb="7" eb="9">
      <t>ギョウム</t>
    </rPh>
    <rPh sb="13" eb="15">
      <t>シハライ</t>
    </rPh>
    <rPh sb="15" eb="16">
      <t>ガク</t>
    </rPh>
    <phoneticPr fontId="27"/>
  </si>
  <si>
    <t>運営・維持管理業務委託料D</t>
    <rPh sb="0" eb="2">
      <t>ウンエイ</t>
    </rPh>
    <rPh sb="3" eb="5">
      <t>イジ</t>
    </rPh>
    <rPh sb="5" eb="7">
      <t>カンリ</t>
    </rPh>
    <rPh sb="7" eb="9">
      <t>ギョウム</t>
    </rPh>
    <rPh sb="9" eb="11">
      <t>イタク</t>
    </rPh>
    <rPh sb="11" eb="12">
      <t>リョウ</t>
    </rPh>
    <phoneticPr fontId="27"/>
  </si>
  <si>
    <t>市の民間事業者への支払額( = ① + ② )</t>
    <rPh sb="0" eb="1">
      <t>シ</t>
    </rPh>
    <rPh sb="2" eb="4">
      <t>ミンカン</t>
    </rPh>
    <phoneticPr fontId="27"/>
  </si>
  <si>
    <t>②</t>
    <phoneticPr fontId="27"/>
  </si>
  <si>
    <t>破砕施設運営・維持管理業務委託料</t>
    <rPh sb="0" eb="2">
      <t>ハサイ</t>
    </rPh>
    <rPh sb="2" eb="4">
      <t>シセツ</t>
    </rPh>
    <rPh sb="4" eb="6">
      <t>ウンエイ</t>
    </rPh>
    <rPh sb="7" eb="9">
      <t>イジ</t>
    </rPh>
    <rPh sb="9" eb="11">
      <t>カンリ</t>
    </rPh>
    <rPh sb="11" eb="13">
      <t>ギョウム</t>
    </rPh>
    <rPh sb="13" eb="16">
      <t>イタクリョウ</t>
    </rPh>
    <phoneticPr fontId="27"/>
  </si>
  <si>
    <t>３．破砕施設</t>
    <rPh sb="2" eb="4">
      <t>ハサイ</t>
    </rPh>
    <rPh sb="4" eb="6">
      <t>シセツ</t>
    </rPh>
    <phoneticPr fontId="27"/>
  </si>
  <si>
    <t>２．焼却施設</t>
    <rPh sb="2" eb="4">
      <t>ショウキャク</t>
    </rPh>
    <rPh sb="4" eb="6">
      <t>シセツ</t>
    </rPh>
    <phoneticPr fontId="27"/>
  </si>
  <si>
    <t>②補修費用</t>
    <rPh sb="1" eb="4">
      <t>ホシュウヒ</t>
    </rPh>
    <rPh sb="4" eb="5">
      <t>ヨウ</t>
    </rPh>
    <phoneticPr fontId="27"/>
  </si>
  <si>
    <t>①固定費（補修費用を除く）</t>
    <rPh sb="1" eb="3">
      <t>コテイ</t>
    </rPh>
    <rPh sb="3" eb="4">
      <t>ヒ</t>
    </rPh>
    <rPh sb="5" eb="7">
      <t>ホシュウ</t>
    </rPh>
    <rPh sb="7" eb="8">
      <t>ヒ</t>
    </rPh>
    <rPh sb="8" eb="9">
      <t>ヨウ</t>
    </rPh>
    <rPh sb="10" eb="11">
      <t>ノゾ</t>
    </rPh>
    <phoneticPr fontId="27"/>
  </si>
  <si>
    <t>①固定費（補修費用を除く）</t>
    <rPh sb="1" eb="3">
      <t>コテイ</t>
    </rPh>
    <rPh sb="3" eb="4">
      <t>ヒ</t>
    </rPh>
    <phoneticPr fontId="27"/>
  </si>
  <si>
    <t>改定指数（提案）は、物価変動を計る指標として、入札説明書に示す物価変動の指標にかえて他に希望する指標がある場合、提案する指標を記載すること。</t>
    <rPh sb="0" eb="2">
      <t>カイテイ</t>
    </rPh>
    <rPh sb="2" eb="4">
      <t>シスウ</t>
    </rPh>
    <rPh sb="5" eb="7">
      <t>テイアン</t>
    </rPh>
    <rPh sb="23" eb="25">
      <t>ニュウサツ</t>
    </rPh>
    <rPh sb="25" eb="28">
      <t>セツメイショ</t>
    </rPh>
    <rPh sb="29" eb="30">
      <t>シメ</t>
    </rPh>
    <rPh sb="31" eb="33">
      <t>ブッカ</t>
    </rPh>
    <rPh sb="33" eb="35">
      <t>ヘンドウ</t>
    </rPh>
    <rPh sb="36" eb="38">
      <t>シヒョウ</t>
    </rPh>
    <rPh sb="42" eb="43">
      <t>ホカ</t>
    </rPh>
    <rPh sb="44" eb="46">
      <t>キボウ</t>
    </rPh>
    <rPh sb="48" eb="50">
      <t>シヒョウ</t>
    </rPh>
    <rPh sb="53" eb="55">
      <t>バアイ</t>
    </rPh>
    <rPh sb="56" eb="58">
      <t>テイアン</t>
    </rPh>
    <rPh sb="60" eb="62">
      <t>シヒョウ</t>
    </rPh>
    <rPh sb="63" eb="65">
      <t>キサイ</t>
    </rPh>
    <phoneticPr fontId="27"/>
  </si>
  <si>
    <t>費用明細書（運営・維持管理業務委託料C（破砕施設の変動費）に関する提案単価）</t>
    <rPh sb="0" eb="2">
      <t>ヒヨウ</t>
    </rPh>
    <rPh sb="2" eb="5">
      <t>メイサイショ</t>
    </rPh>
    <rPh sb="6" eb="8">
      <t>ウンエイ</t>
    </rPh>
    <rPh sb="9" eb="11">
      <t>イジ</t>
    </rPh>
    <rPh sb="11" eb="13">
      <t>カンリ</t>
    </rPh>
    <rPh sb="13" eb="15">
      <t>ギョウム</t>
    </rPh>
    <rPh sb="15" eb="18">
      <t>イタクリョウ</t>
    </rPh>
    <rPh sb="20" eb="24">
      <t>ハサイシセツ</t>
    </rPh>
    <rPh sb="25" eb="27">
      <t>ヘンドウ</t>
    </rPh>
    <rPh sb="27" eb="28">
      <t>ヒ</t>
    </rPh>
    <rPh sb="30" eb="31">
      <t>カン</t>
    </rPh>
    <rPh sb="33" eb="37">
      <t>テイアンタンカ</t>
    </rPh>
    <phoneticPr fontId="27"/>
  </si>
  <si>
    <t>運営・維持管理業務委託料C（破砕施設の変動費）</t>
    <rPh sb="0" eb="2">
      <t>ウンエイ</t>
    </rPh>
    <rPh sb="3" eb="5">
      <t>イジ</t>
    </rPh>
    <rPh sb="5" eb="7">
      <t>カンリ</t>
    </rPh>
    <rPh sb="7" eb="9">
      <t>ギョウム</t>
    </rPh>
    <rPh sb="9" eb="12">
      <t>イタクリョウ</t>
    </rPh>
    <rPh sb="14" eb="16">
      <t>ハサイ</t>
    </rPh>
    <rPh sb="16" eb="18">
      <t>シセツ</t>
    </rPh>
    <rPh sb="19" eb="21">
      <t>ヘンドウ</t>
    </rPh>
    <rPh sb="21" eb="22">
      <t>ヒ</t>
    </rPh>
    <phoneticPr fontId="27"/>
  </si>
  <si>
    <t>費用明細書（運営・維持管理業務委託料A（焼却施設の変動費）に関する提案単価）</t>
    <rPh sb="0" eb="2">
      <t>ヒヨウ</t>
    </rPh>
    <rPh sb="2" eb="5">
      <t>メイサイショ</t>
    </rPh>
    <rPh sb="6" eb="8">
      <t>ウンエイ</t>
    </rPh>
    <rPh sb="9" eb="11">
      <t>イジ</t>
    </rPh>
    <rPh sb="11" eb="13">
      <t>カンリ</t>
    </rPh>
    <rPh sb="13" eb="15">
      <t>ギョウム</t>
    </rPh>
    <rPh sb="15" eb="18">
      <t>イタクリョウ</t>
    </rPh>
    <rPh sb="20" eb="24">
      <t>ショウキャクシセツ</t>
    </rPh>
    <rPh sb="25" eb="27">
      <t>ヘンドウ</t>
    </rPh>
    <rPh sb="27" eb="28">
      <t>ヒ</t>
    </rPh>
    <rPh sb="30" eb="31">
      <t>カン</t>
    </rPh>
    <rPh sb="33" eb="37">
      <t>テイアンタンカ</t>
    </rPh>
    <phoneticPr fontId="27"/>
  </si>
  <si>
    <t>費用明細書（運営・維持管理業務委託料C（破砕施設の変動費）に関する提案単価）</t>
    <phoneticPr fontId="27"/>
  </si>
  <si>
    <t>費用明細書（運営・維持管理業務委託料A（焼却施設の変動費）に関する提案単価）</t>
    <rPh sb="20" eb="22">
      <t>ショウキャク</t>
    </rPh>
    <rPh sb="22" eb="24">
      <t>シセツ</t>
    </rPh>
    <phoneticPr fontId="27"/>
  </si>
  <si>
    <t>運営・維持管理業務委託料C　計</t>
    <rPh sb="0" eb="2">
      <t>ウンエイ</t>
    </rPh>
    <rPh sb="3" eb="5">
      <t>イジ</t>
    </rPh>
    <rPh sb="5" eb="7">
      <t>カンリ</t>
    </rPh>
    <rPh sb="7" eb="9">
      <t>ギョウム</t>
    </rPh>
    <rPh sb="9" eb="11">
      <t>イタク</t>
    </rPh>
    <rPh sb="11" eb="12">
      <t>リョウ</t>
    </rPh>
    <rPh sb="14" eb="15">
      <t>ケイ</t>
    </rPh>
    <phoneticPr fontId="27"/>
  </si>
  <si>
    <t>令和7年度</t>
    <rPh sb="0" eb="2">
      <t>レイワ</t>
    </rPh>
    <rPh sb="3" eb="4">
      <t>ネン</t>
    </rPh>
    <rPh sb="4" eb="5">
      <t>ド</t>
    </rPh>
    <phoneticPr fontId="27"/>
  </si>
  <si>
    <t>令和8年度</t>
    <rPh sb="0" eb="2">
      <t>レイワ</t>
    </rPh>
    <rPh sb="3" eb="4">
      <t>ネン</t>
    </rPh>
    <rPh sb="4" eb="5">
      <t>ド</t>
    </rPh>
    <phoneticPr fontId="27"/>
  </si>
  <si>
    <t>令和9年度</t>
    <rPh sb="0" eb="2">
      <t>レイワ</t>
    </rPh>
    <rPh sb="3" eb="4">
      <t>ネン</t>
    </rPh>
    <rPh sb="4" eb="5">
      <t>ド</t>
    </rPh>
    <phoneticPr fontId="27"/>
  </si>
  <si>
    <t>令和10年度</t>
    <rPh sb="0" eb="2">
      <t>レイワ</t>
    </rPh>
    <rPh sb="4" eb="5">
      <t>ネン</t>
    </rPh>
    <rPh sb="5" eb="6">
      <t>ド</t>
    </rPh>
    <phoneticPr fontId="27"/>
  </si>
  <si>
    <t>令和11年度</t>
    <rPh sb="0" eb="2">
      <t>レイワ</t>
    </rPh>
    <rPh sb="4" eb="5">
      <t>ネン</t>
    </rPh>
    <rPh sb="5" eb="6">
      <t>ド</t>
    </rPh>
    <phoneticPr fontId="27"/>
  </si>
  <si>
    <t>令和12年度</t>
    <rPh sb="0" eb="2">
      <t>レイワ</t>
    </rPh>
    <rPh sb="4" eb="5">
      <t>ネン</t>
    </rPh>
    <rPh sb="5" eb="6">
      <t>ド</t>
    </rPh>
    <phoneticPr fontId="27"/>
  </si>
  <si>
    <t>令和13年度</t>
    <rPh sb="0" eb="2">
      <t>レイワ</t>
    </rPh>
    <rPh sb="4" eb="5">
      <t>ネン</t>
    </rPh>
    <rPh sb="5" eb="6">
      <t>ド</t>
    </rPh>
    <phoneticPr fontId="27"/>
  </si>
  <si>
    <t>令和14年度</t>
    <rPh sb="0" eb="2">
      <t>レイワ</t>
    </rPh>
    <rPh sb="4" eb="5">
      <t>ネン</t>
    </rPh>
    <rPh sb="5" eb="6">
      <t>ド</t>
    </rPh>
    <phoneticPr fontId="27"/>
  </si>
  <si>
    <t>令和15年度</t>
    <rPh sb="0" eb="2">
      <t>レイワ</t>
    </rPh>
    <rPh sb="4" eb="5">
      <t>ネン</t>
    </rPh>
    <rPh sb="5" eb="6">
      <t>ド</t>
    </rPh>
    <phoneticPr fontId="27"/>
  </si>
  <si>
    <t>令和16年度</t>
    <rPh sb="0" eb="2">
      <t>レイワ</t>
    </rPh>
    <rPh sb="4" eb="5">
      <t>ネン</t>
    </rPh>
    <rPh sb="5" eb="6">
      <t>ド</t>
    </rPh>
    <phoneticPr fontId="27"/>
  </si>
  <si>
    <t>令和17年度</t>
    <rPh sb="0" eb="2">
      <t>レイワ</t>
    </rPh>
    <rPh sb="4" eb="5">
      <t>ネン</t>
    </rPh>
    <rPh sb="5" eb="6">
      <t>ド</t>
    </rPh>
    <phoneticPr fontId="27"/>
  </si>
  <si>
    <t>令和18年度</t>
    <rPh sb="0" eb="2">
      <t>レイワ</t>
    </rPh>
    <rPh sb="4" eb="5">
      <t>ネン</t>
    </rPh>
    <rPh sb="5" eb="6">
      <t>ド</t>
    </rPh>
    <phoneticPr fontId="27"/>
  </si>
  <si>
    <t>令和19年度</t>
    <rPh sb="0" eb="2">
      <t>レイワ</t>
    </rPh>
    <rPh sb="4" eb="5">
      <t>ネン</t>
    </rPh>
    <rPh sb="5" eb="6">
      <t>ド</t>
    </rPh>
    <phoneticPr fontId="27"/>
  </si>
  <si>
    <t>令和20年度</t>
    <rPh sb="0" eb="2">
      <t>レイワ</t>
    </rPh>
    <rPh sb="4" eb="5">
      <t>ネン</t>
    </rPh>
    <rPh sb="5" eb="6">
      <t>ド</t>
    </rPh>
    <phoneticPr fontId="27"/>
  </si>
  <si>
    <t>令和21年度</t>
    <rPh sb="0" eb="2">
      <t>レイワ</t>
    </rPh>
    <rPh sb="4" eb="5">
      <t>ネン</t>
    </rPh>
    <rPh sb="5" eb="6">
      <t>ド</t>
    </rPh>
    <phoneticPr fontId="27"/>
  </si>
  <si>
    <t>令和22年度</t>
    <rPh sb="0" eb="2">
      <t>レイワ</t>
    </rPh>
    <rPh sb="4" eb="5">
      <t>ネン</t>
    </rPh>
    <rPh sb="5" eb="6">
      <t>ド</t>
    </rPh>
    <phoneticPr fontId="27"/>
  </si>
  <si>
    <t>令和23年度</t>
    <rPh sb="0" eb="2">
      <t>レイワ</t>
    </rPh>
    <rPh sb="4" eb="5">
      <t>ネン</t>
    </rPh>
    <rPh sb="5" eb="6">
      <t>ド</t>
    </rPh>
    <phoneticPr fontId="27"/>
  </si>
  <si>
    <t>令和24年度</t>
    <rPh sb="0" eb="2">
      <t>レイワ</t>
    </rPh>
    <rPh sb="4" eb="5">
      <t>ネン</t>
    </rPh>
    <rPh sb="5" eb="6">
      <t>ド</t>
    </rPh>
    <phoneticPr fontId="27"/>
  </si>
  <si>
    <t>令和25年度</t>
    <rPh sb="0" eb="2">
      <t>レイワ</t>
    </rPh>
    <rPh sb="4" eb="5">
      <t>ネン</t>
    </rPh>
    <rPh sb="5" eb="6">
      <t>ド</t>
    </rPh>
    <phoneticPr fontId="27"/>
  </si>
  <si>
    <t>令和26年度</t>
    <rPh sb="0" eb="2">
      <t>レイワ</t>
    </rPh>
    <rPh sb="4" eb="5">
      <t>ネン</t>
    </rPh>
    <rPh sb="5" eb="6">
      <t>ド</t>
    </rPh>
    <phoneticPr fontId="27"/>
  </si>
  <si>
    <t>維持管理費（補修費除く）</t>
    <rPh sb="0" eb="4">
      <t>イジカンリ</t>
    </rPh>
    <rPh sb="4" eb="5">
      <t>ヒ</t>
    </rPh>
    <rPh sb="6" eb="9">
      <t>ホシュウヒ</t>
    </rPh>
    <rPh sb="9" eb="10">
      <t>ノゾ</t>
    </rPh>
    <phoneticPr fontId="27"/>
  </si>
  <si>
    <t>電力等の基本料金</t>
    <rPh sb="0" eb="2">
      <t>デンリョク</t>
    </rPh>
    <rPh sb="2" eb="3">
      <t>トウ</t>
    </rPh>
    <rPh sb="4" eb="8">
      <t>キホンリョウキン</t>
    </rPh>
    <phoneticPr fontId="27"/>
  </si>
  <si>
    <t>合計（＝Ⅰ+Ⅱ）</t>
    <rPh sb="0" eb="2">
      <t>ゴウケイ</t>
    </rPh>
    <phoneticPr fontId="27"/>
  </si>
  <si>
    <t>Ⅰ</t>
    <phoneticPr fontId="27"/>
  </si>
  <si>
    <t>Ⅱ</t>
    <phoneticPr fontId="27"/>
  </si>
  <si>
    <t xml:space="preserve"> = ( a + b + c + d )</t>
    <phoneticPr fontId="27"/>
  </si>
  <si>
    <t>費用明細書（①固定費用【補修費用を除く】）</t>
    <phoneticPr fontId="27"/>
  </si>
  <si>
    <t>焼却施設運営・維持管理業務委託料B（①固定費用）</t>
    <rPh sb="0" eb="4">
      <t>ショウキャクシセツ</t>
    </rPh>
    <rPh sb="4" eb="6">
      <t>ウンエイ</t>
    </rPh>
    <rPh sb="7" eb="11">
      <t>イジカンリ</t>
    </rPh>
    <rPh sb="11" eb="13">
      <t>ギョウム</t>
    </rPh>
    <rPh sb="13" eb="16">
      <t>イタクリョウ</t>
    </rPh>
    <rPh sb="19" eb="21">
      <t>コテイ</t>
    </rPh>
    <rPh sb="21" eb="22">
      <t>ヒ</t>
    </rPh>
    <rPh sb="22" eb="23">
      <t>ヨウ</t>
    </rPh>
    <phoneticPr fontId="27"/>
  </si>
  <si>
    <t>破砕施設運営・維持管理業務委託料D（①固定費用）</t>
    <rPh sb="0" eb="2">
      <t>ハサイ</t>
    </rPh>
    <rPh sb="2" eb="4">
      <t>シセツ</t>
    </rPh>
    <rPh sb="4" eb="6">
      <t>ウンエイ</t>
    </rPh>
    <rPh sb="7" eb="11">
      <t>イジカンリ</t>
    </rPh>
    <rPh sb="11" eb="13">
      <t>ギョウム</t>
    </rPh>
    <rPh sb="13" eb="16">
      <t>イタクリョウ</t>
    </rPh>
    <rPh sb="19" eb="21">
      <t>コテイ</t>
    </rPh>
    <rPh sb="21" eb="22">
      <t>ヒ</t>
    </rPh>
    <phoneticPr fontId="27"/>
  </si>
  <si>
    <t>費目（補修費用）</t>
    <rPh sb="0" eb="1">
      <t>ヒ</t>
    </rPh>
    <rPh sb="1" eb="2">
      <t>メ</t>
    </rPh>
    <rPh sb="3" eb="5">
      <t>ホシュウ</t>
    </rPh>
    <rPh sb="5" eb="7">
      <t>ヒヨウ</t>
    </rPh>
    <phoneticPr fontId="27"/>
  </si>
  <si>
    <t>令和8年度</t>
    <rPh sb="3" eb="4">
      <t>ネン</t>
    </rPh>
    <rPh sb="4" eb="5">
      <t>ド</t>
    </rPh>
    <phoneticPr fontId="27"/>
  </si>
  <si>
    <t>令和9年度</t>
    <rPh sb="3" eb="4">
      <t>ネン</t>
    </rPh>
    <rPh sb="4" eb="5">
      <t>ド</t>
    </rPh>
    <phoneticPr fontId="27"/>
  </si>
  <si>
    <t>令和10年度</t>
    <rPh sb="4" eb="5">
      <t>ネン</t>
    </rPh>
    <rPh sb="5" eb="6">
      <t>ド</t>
    </rPh>
    <phoneticPr fontId="27"/>
  </si>
  <si>
    <t>令和11年度</t>
    <rPh sb="4" eb="5">
      <t>ネン</t>
    </rPh>
    <rPh sb="5" eb="6">
      <t>ド</t>
    </rPh>
    <phoneticPr fontId="27"/>
  </si>
  <si>
    <t>令和12年度</t>
    <rPh sb="4" eb="5">
      <t>ネン</t>
    </rPh>
    <rPh sb="5" eb="6">
      <t>ド</t>
    </rPh>
    <phoneticPr fontId="27"/>
  </si>
  <si>
    <t>令和13年度</t>
    <rPh sb="4" eb="5">
      <t>ネン</t>
    </rPh>
    <rPh sb="5" eb="6">
      <t>ド</t>
    </rPh>
    <phoneticPr fontId="27"/>
  </si>
  <si>
    <t>令和14年度</t>
    <rPh sb="4" eb="5">
      <t>ネン</t>
    </rPh>
    <rPh sb="5" eb="6">
      <t>ド</t>
    </rPh>
    <phoneticPr fontId="27"/>
  </si>
  <si>
    <t>令和15年度</t>
    <rPh sb="4" eb="5">
      <t>ネン</t>
    </rPh>
    <rPh sb="5" eb="6">
      <t>ド</t>
    </rPh>
    <phoneticPr fontId="27"/>
  </si>
  <si>
    <t>令和16年度</t>
    <rPh sb="4" eb="5">
      <t>ネン</t>
    </rPh>
    <rPh sb="5" eb="6">
      <t>ド</t>
    </rPh>
    <phoneticPr fontId="27"/>
  </si>
  <si>
    <t>令和17年度</t>
    <rPh sb="4" eb="5">
      <t>ネン</t>
    </rPh>
    <rPh sb="5" eb="6">
      <t>ド</t>
    </rPh>
    <phoneticPr fontId="27"/>
  </si>
  <si>
    <t>令和18年度</t>
    <rPh sb="4" eb="5">
      <t>ネン</t>
    </rPh>
    <rPh sb="5" eb="6">
      <t>ド</t>
    </rPh>
    <phoneticPr fontId="27"/>
  </si>
  <si>
    <t>令和19年度</t>
    <rPh sb="4" eb="5">
      <t>ネン</t>
    </rPh>
    <rPh sb="5" eb="6">
      <t>ド</t>
    </rPh>
    <phoneticPr fontId="27"/>
  </si>
  <si>
    <t>令和20年度</t>
    <rPh sb="4" eb="5">
      <t>ネン</t>
    </rPh>
    <rPh sb="5" eb="6">
      <t>ド</t>
    </rPh>
    <phoneticPr fontId="27"/>
  </si>
  <si>
    <t>令和21年度</t>
    <rPh sb="4" eb="5">
      <t>ネン</t>
    </rPh>
    <rPh sb="5" eb="6">
      <t>ド</t>
    </rPh>
    <phoneticPr fontId="27"/>
  </si>
  <si>
    <t>令和22年度</t>
    <rPh sb="4" eb="5">
      <t>ネン</t>
    </rPh>
    <rPh sb="5" eb="6">
      <t>ド</t>
    </rPh>
    <phoneticPr fontId="27"/>
  </si>
  <si>
    <t>令和23年度</t>
    <rPh sb="4" eb="5">
      <t>ネン</t>
    </rPh>
    <rPh sb="5" eb="6">
      <t>ド</t>
    </rPh>
    <phoneticPr fontId="27"/>
  </si>
  <si>
    <t>令和24年度</t>
    <rPh sb="4" eb="5">
      <t>ネン</t>
    </rPh>
    <rPh sb="5" eb="6">
      <t>ド</t>
    </rPh>
    <phoneticPr fontId="27"/>
  </si>
  <si>
    <t>令和25年度</t>
    <rPh sb="4" eb="5">
      <t>ネン</t>
    </rPh>
    <rPh sb="5" eb="6">
      <t>ド</t>
    </rPh>
    <phoneticPr fontId="27"/>
  </si>
  <si>
    <t>令和26年度</t>
    <rPh sb="4" eb="5">
      <t>ネン</t>
    </rPh>
    <rPh sb="5" eb="6">
      <t>ド</t>
    </rPh>
    <phoneticPr fontId="27"/>
  </si>
  <si>
    <t>・</t>
  </si>
  <si>
    <t>破砕施設運営維持管理業務委託料D（②補修費用）</t>
    <rPh sb="0" eb="2">
      <t>ハサイ</t>
    </rPh>
    <rPh sb="8" eb="10">
      <t>カンリ</t>
    </rPh>
    <rPh sb="10" eb="12">
      <t>ギョウム</t>
    </rPh>
    <rPh sb="12" eb="14">
      <t>イタク</t>
    </rPh>
    <rPh sb="14" eb="15">
      <t>リョウ</t>
    </rPh>
    <rPh sb="18" eb="20">
      <t>ホシュウ</t>
    </rPh>
    <rPh sb="20" eb="22">
      <t>ヒヨウ</t>
    </rPh>
    <phoneticPr fontId="27"/>
  </si>
  <si>
    <t>焼却施設運営・維持管理業務委託料Ｂ（②補修費用）</t>
    <rPh sb="9" eb="11">
      <t>カンリ</t>
    </rPh>
    <rPh sb="11" eb="13">
      <t>ギョウム</t>
    </rPh>
    <rPh sb="13" eb="15">
      <t>イタク</t>
    </rPh>
    <rPh sb="15" eb="16">
      <t>リョウ</t>
    </rPh>
    <rPh sb="19" eb="21">
      <t>ホシュウ</t>
    </rPh>
    <rPh sb="21" eb="23">
      <t>ヒヨウ</t>
    </rPh>
    <phoneticPr fontId="27"/>
  </si>
  <si>
    <t>Ⅱ　破砕施設運営・維持管理業務委託料</t>
    <rPh sb="2" eb="4">
      <t>ハサイ</t>
    </rPh>
    <rPh sb="4" eb="6">
      <t>シセツ</t>
    </rPh>
    <rPh sb="6" eb="8">
      <t>ウンエイ</t>
    </rPh>
    <rPh sb="9" eb="13">
      <t>イジカンリ</t>
    </rPh>
    <rPh sb="13" eb="15">
      <t>ギョウム</t>
    </rPh>
    <rPh sb="15" eb="18">
      <t>イタクリョウ</t>
    </rPh>
    <phoneticPr fontId="27"/>
  </si>
  <si>
    <t>Ⅰ　焼却施設運営・維持管理費業務委託料</t>
    <rPh sb="2" eb="6">
      <t>ショウキャクシセツ</t>
    </rPh>
    <rPh sb="6" eb="8">
      <t>ウンエイ</t>
    </rPh>
    <rPh sb="9" eb="13">
      <t>イジカンリ</t>
    </rPh>
    <rPh sb="13" eb="14">
      <t>ヒ</t>
    </rPh>
    <rPh sb="14" eb="16">
      <t>ギョウム</t>
    </rPh>
    <rPh sb="16" eb="19">
      <t>イタクリョウ</t>
    </rPh>
    <phoneticPr fontId="27"/>
  </si>
  <si>
    <t>Ⅰ</t>
    <phoneticPr fontId="27"/>
  </si>
  <si>
    <t>合計（=　Ⅰ+ Ⅱ ）</t>
    <rPh sb="0" eb="2">
      <t>ゴウケイ</t>
    </rPh>
    <phoneticPr fontId="27"/>
  </si>
  <si>
    <t>運営・維持管理業務に係る対価（=Ⅰ+Ⅱ）</t>
    <rPh sb="0" eb="2">
      <t>ウンエイ</t>
    </rPh>
    <rPh sb="3" eb="5">
      <t>イジ</t>
    </rPh>
    <rPh sb="5" eb="7">
      <t>カンリ</t>
    </rPh>
    <rPh sb="7" eb="9">
      <t>ギョウム</t>
    </rPh>
    <rPh sb="10" eb="11">
      <t>カカ</t>
    </rPh>
    <rPh sb="12" eb="14">
      <t>タイカ</t>
    </rPh>
    <phoneticPr fontId="27"/>
  </si>
  <si>
    <t>費用明細書（①固定費用【補修費用を除く】）</t>
    <phoneticPr fontId="27"/>
  </si>
  <si>
    <t>費用明細書（①補修費用）</t>
    <rPh sb="0" eb="2">
      <t>ヒヨウ</t>
    </rPh>
    <rPh sb="2" eb="4">
      <t>メイサイ</t>
    </rPh>
    <rPh sb="4" eb="5">
      <t>ショ</t>
    </rPh>
    <rPh sb="7" eb="9">
      <t>ホシュウ</t>
    </rPh>
    <rPh sb="9" eb="11">
      <t>ヒヨウ</t>
    </rPh>
    <phoneticPr fontId="27"/>
  </si>
  <si>
    <t>費用明細書（①補修費用）</t>
    <phoneticPr fontId="27"/>
  </si>
  <si>
    <t>令和　　年　　月　　日</t>
    <rPh sb="0" eb="2">
      <t>レイワ</t>
    </rPh>
    <rPh sb="4" eb="5">
      <t>ネン</t>
    </rPh>
    <rPh sb="7" eb="8">
      <t>ガツ</t>
    </rPh>
    <rPh sb="10" eb="11">
      <t>ニチ</t>
    </rPh>
    <phoneticPr fontId="27"/>
  </si>
  <si>
    <t>様式第1号</t>
    <phoneticPr fontId="27"/>
  </si>
  <si>
    <t>令和7年度</t>
    <rPh sb="3" eb="4">
      <t>ネン</t>
    </rPh>
    <rPh sb="4" eb="5">
      <t>ド</t>
    </rPh>
    <phoneticPr fontId="27"/>
  </si>
  <si>
    <t>「入札説明書　第3章　2　(3)　イ　（a）」に規定する施設での運転管理業務実績</t>
    <phoneticPr fontId="27"/>
  </si>
  <si>
    <t>「入札説明書　第3章　2　(3)　イ　（b）」に規定する施設での運転管理業務実績</t>
    <rPh sb="1" eb="3">
      <t>ニュウサツ</t>
    </rPh>
    <rPh sb="3" eb="6">
      <t>セツメイショ</t>
    </rPh>
    <rPh sb="7" eb="8">
      <t>ダイ</t>
    </rPh>
    <rPh sb="9" eb="10">
      <t>ショウ</t>
    </rPh>
    <rPh sb="24" eb="26">
      <t>キテイ</t>
    </rPh>
    <rPh sb="28" eb="30">
      <t>シセツ</t>
    </rPh>
    <rPh sb="32" eb="34">
      <t>ウンテン</t>
    </rPh>
    <rPh sb="34" eb="36">
      <t>カンリ</t>
    </rPh>
    <rPh sb="36" eb="38">
      <t>ギョウム</t>
    </rPh>
    <rPh sb="38" eb="40">
      <t>ジッセキ</t>
    </rPh>
    <phoneticPr fontId="27"/>
  </si>
  <si>
    <t>「入札説明書　第3章　2　(3)　ウ」に規定する配置予定者の資格及び業務経験</t>
    <phoneticPr fontId="27"/>
  </si>
  <si>
    <t>「入札説明書　第3章　2　(1)　オ」に規定する施設での設計・建設工事実績</t>
    <rPh sb="28" eb="30">
      <t>セッケイ</t>
    </rPh>
    <phoneticPr fontId="27"/>
  </si>
  <si>
    <t>「入札説明書　第3章　2　(2)　エ　（b）」に規定するDBO方式の実績</t>
    <phoneticPr fontId="27"/>
  </si>
  <si>
    <t>％（様式第15号-2-1（別紙1及び2）の条件下）</t>
    <rPh sb="13" eb="15">
      <t>ベッシ</t>
    </rPh>
    <rPh sb="16" eb="17">
      <t>オヨ</t>
    </rPh>
    <rPh sb="21" eb="23">
      <t>ジョウケン</t>
    </rPh>
    <rPh sb="23" eb="24">
      <t>シタ</t>
    </rPh>
    <phoneticPr fontId="27"/>
  </si>
  <si>
    <t>様式第16号-1-2（別紙1)との整合に留意すること。</t>
    <rPh sb="11" eb="13">
      <t>ベッシ</t>
    </rPh>
    <rPh sb="17" eb="19">
      <t>セイゴウ</t>
    </rPh>
    <rPh sb="20" eb="22">
      <t>リュウイ</t>
    </rPh>
    <phoneticPr fontId="27"/>
  </si>
  <si>
    <t>様式第14号（別紙2及び別紙3）、様式第16号-1-2（別紙1）との整合に留意すること。</t>
    <rPh sb="7" eb="9">
      <t>ベッシ</t>
    </rPh>
    <rPh sb="10" eb="11">
      <t>オヨ</t>
    </rPh>
    <rPh sb="12" eb="14">
      <t>ベッシ</t>
    </rPh>
    <rPh sb="28" eb="30">
      <t>ベッシ</t>
    </rPh>
    <rPh sb="34" eb="36">
      <t>セイゴウ</t>
    </rPh>
    <rPh sb="37" eb="39">
      <t>リュウイ</t>
    </rPh>
    <phoneticPr fontId="27"/>
  </si>
  <si>
    <t>様式第16号-1-3（別紙1）</t>
    <phoneticPr fontId="27"/>
  </si>
  <si>
    <t>様式第16号-1-2（別紙7）</t>
    <phoneticPr fontId="27"/>
  </si>
  <si>
    <t>様式第16号-1-2（別紙6）</t>
    <phoneticPr fontId="27"/>
  </si>
  <si>
    <t>様式第16号-1-2（別紙5）</t>
    <phoneticPr fontId="27"/>
  </si>
  <si>
    <t>様式第16号-1-2（別紙3）</t>
    <rPh sb="0" eb="2">
      <t>ヨウシキ</t>
    </rPh>
    <rPh sb="2" eb="3">
      <t>ダイ</t>
    </rPh>
    <rPh sb="5" eb="6">
      <t>ゴウ</t>
    </rPh>
    <rPh sb="11" eb="13">
      <t>ベッシ</t>
    </rPh>
    <phoneticPr fontId="27"/>
  </si>
  <si>
    <t>様式第16号-1-2（別紙2）</t>
    <rPh sb="0" eb="2">
      <t>ヨウシキ</t>
    </rPh>
    <rPh sb="2" eb="3">
      <t>ダイ</t>
    </rPh>
    <rPh sb="5" eb="6">
      <t>ゴウ</t>
    </rPh>
    <rPh sb="11" eb="13">
      <t>ベッシ</t>
    </rPh>
    <phoneticPr fontId="27"/>
  </si>
  <si>
    <t>様式第16号-1-2（別紙1）</t>
    <rPh sb="11" eb="13">
      <t>ベッシ</t>
    </rPh>
    <phoneticPr fontId="27"/>
  </si>
  <si>
    <t>様式第16号-2-1（別紙1）</t>
    <phoneticPr fontId="27"/>
  </si>
  <si>
    <t>【地域への貢献】市内企業や資材調達、市民雇用の提案</t>
    <phoneticPr fontId="27"/>
  </si>
  <si>
    <t>【その他の提案】本事業への有効性</t>
    <phoneticPr fontId="27"/>
  </si>
  <si>
    <t>様式第16号-1-2</t>
    <phoneticPr fontId="27"/>
  </si>
  <si>
    <t>様式第16号-1-2（別紙2）</t>
    <rPh sb="11" eb="13">
      <t>ベッシ</t>
    </rPh>
    <phoneticPr fontId="27"/>
  </si>
  <si>
    <t>様式第16号-1-2（別紙3）</t>
    <rPh sb="11" eb="13">
      <t>ベッシ</t>
    </rPh>
    <phoneticPr fontId="27"/>
  </si>
  <si>
    <t>様式第16号-1-2（別紙4）</t>
    <rPh sb="11" eb="13">
      <t>ベッシ</t>
    </rPh>
    <phoneticPr fontId="27"/>
  </si>
  <si>
    <t>様式第16号-1-2（別紙5）</t>
    <rPh sb="11" eb="13">
      <t>ベッシ</t>
    </rPh>
    <phoneticPr fontId="27"/>
  </si>
  <si>
    <t>様式第16号-1-2（別紙6）</t>
    <rPh sb="11" eb="13">
      <t>ベッシ</t>
    </rPh>
    <phoneticPr fontId="27"/>
  </si>
  <si>
    <t>様式第16号-1-2（別紙7）</t>
    <rPh sb="11" eb="13">
      <t>ベッシ</t>
    </rPh>
    <phoneticPr fontId="27"/>
  </si>
  <si>
    <t>様式第16号-1-3</t>
    <phoneticPr fontId="27"/>
  </si>
  <si>
    <t>様式第16号-1-3（別紙1）</t>
    <phoneticPr fontId="27"/>
  </si>
  <si>
    <t>様式第16号-2</t>
    <phoneticPr fontId="27"/>
  </si>
  <si>
    <t>様式第16号-2-1</t>
    <phoneticPr fontId="27"/>
  </si>
  <si>
    <t>様式第16号-2-1（別紙1）</t>
    <phoneticPr fontId="27"/>
  </si>
  <si>
    <t>様式第16号-2-2</t>
    <phoneticPr fontId="27"/>
  </si>
  <si>
    <t>費用明細書（変動費用）</t>
    <rPh sb="6" eb="9">
      <t>ヘンドウヒ</t>
    </rPh>
    <rPh sb="9" eb="10">
      <t>ヨウ</t>
    </rPh>
    <phoneticPr fontId="27"/>
  </si>
  <si>
    <t>注1：運転日数欄の合計（G87のセル）は365日になること。</t>
    <rPh sb="0" eb="1">
      <t>チュウ</t>
    </rPh>
    <rPh sb="3" eb="5">
      <t>ウンテン</t>
    </rPh>
    <rPh sb="5" eb="7">
      <t>ニッスウ</t>
    </rPh>
    <rPh sb="7" eb="8">
      <t>ラン</t>
    </rPh>
    <rPh sb="9" eb="11">
      <t>ゴウケイ</t>
    </rPh>
    <rPh sb="23" eb="24">
      <t>ニチ</t>
    </rPh>
    <phoneticPr fontId="27"/>
  </si>
  <si>
    <t>様　　式　　集</t>
    <rPh sb="0" eb="1">
      <t>サマ</t>
    </rPh>
    <rPh sb="3" eb="4">
      <t>シキ</t>
    </rPh>
    <rPh sb="6" eb="7">
      <t>シュウ</t>
    </rPh>
    <phoneticPr fontId="63"/>
  </si>
  <si>
    <t>札　幌　市</t>
    <rPh sb="0" eb="1">
      <t>サツ</t>
    </rPh>
    <rPh sb="2" eb="3">
      <t>ホロ</t>
    </rPh>
    <rPh sb="4" eb="5">
      <t>シ</t>
    </rPh>
    <phoneticPr fontId="63"/>
  </si>
  <si>
    <t>令和7年度（2025年度）</t>
    <rPh sb="0" eb="2">
      <t>レイワ</t>
    </rPh>
    <rPh sb="3" eb="4">
      <t>ネン</t>
    </rPh>
    <rPh sb="4" eb="5">
      <t>ド</t>
    </rPh>
    <phoneticPr fontId="27"/>
  </si>
  <si>
    <t>①SPCの設立時</t>
    <rPh sb="5" eb="7">
      <t>セツリツ</t>
    </rPh>
    <rPh sb="7" eb="8">
      <t>ジ</t>
    </rPh>
    <phoneticPr fontId="27"/>
  </si>
  <si>
    <t>１．SPC</t>
    <phoneticPr fontId="27"/>
  </si>
  <si>
    <t>運営管理体制</t>
    <rPh sb="0" eb="2">
      <t>ウンエイ</t>
    </rPh>
    <rPh sb="2" eb="4">
      <t>カンリ</t>
    </rPh>
    <rPh sb="4" eb="6">
      <t>タイセイ</t>
    </rPh>
    <phoneticPr fontId="27"/>
  </si>
  <si>
    <t>運営管理体制</t>
    <rPh sb="0" eb="4">
      <t>ウンエイカンリ</t>
    </rPh>
    <phoneticPr fontId="27"/>
  </si>
  <si>
    <t>②運営・維持管理期間開始時</t>
    <rPh sb="1" eb="3">
      <t>ウンエイ</t>
    </rPh>
    <rPh sb="4" eb="6">
      <t>イジ</t>
    </rPh>
    <rPh sb="6" eb="8">
      <t>カンリ</t>
    </rPh>
    <rPh sb="8" eb="10">
      <t>キカン</t>
    </rPh>
    <rPh sb="10" eb="12">
      <t>カイシ</t>
    </rPh>
    <rPh sb="12" eb="13">
      <t>ジ</t>
    </rPh>
    <phoneticPr fontId="27"/>
  </si>
  <si>
    <t>入札提出書類提出届</t>
    <rPh sb="2" eb="4">
      <t>テイシュツ</t>
    </rPh>
    <phoneticPr fontId="27"/>
  </si>
  <si>
    <t>入札辞退届</t>
    <rPh sb="0" eb="2">
      <t>ニュウサツ</t>
    </rPh>
    <phoneticPr fontId="27"/>
  </si>
  <si>
    <t>各細項目について
A4版・縦　1ページ</t>
    <rPh sb="0" eb="1">
      <t>カク</t>
    </rPh>
    <rPh sb="1" eb="2">
      <t>ホソ</t>
    </rPh>
    <rPh sb="2" eb="4">
      <t>コウモク</t>
    </rPh>
    <rPh sb="11" eb="12">
      <t>バン</t>
    </rPh>
    <rPh sb="13" eb="14">
      <t>タテ</t>
    </rPh>
    <phoneticPr fontId="27"/>
  </si>
  <si>
    <t>※2</t>
    <phoneticPr fontId="27"/>
  </si>
  <si>
    <t>消費税及び地方消費税は含めず記載すること。また、物価上昇は考慮しなこと。</t>
    <rPh sb="0" eb="3">
      <t>ショウヒゼイ</t>
    </rPh>
    <rPh sb="3" eb="4">
      <t>オヨ</t>
    </rPh>
    <rPh sb="5" eb="7">
      <t>チホウ</t>
    </rPh>
    <rPh sb="7" eb="10">
      <t>ショウヒゼイ</t>
    </rPh>
    <rPh sb="11" eb="12">
      <t>フク</t>
    </rPh>
    <rPh sb="14" eb="16">
      <t>キサイ</t>
    </rPh>
    <rPh sb="24" eb="26">
      <t>ブッカ</t>
    </rPh>
    <rPh sb="26" eb="28">
      <t>ジョウショウ</t>
    </rPh>
    <rPh sb="29" eb="31">
      <t>コウリョ</t>
    </rPh>
    <phoneticPr fontId="27"/>
  </si>
  <si>
    <t>注13：1号炉と2号炉の中間整備期間は5月3日～29日（全炉停止）とする。これ以外の期間は2炉運転か1炉運転とする。</t>
    <rPh sb="0" eb="1">
      <t>チュウ</t>
    </rPh>
    <rPh sb="5" eb="6">
      <t>ゴウ</t>
    </rPh>
    <rPh sb="6" eb="7">
      <t>ロ</t>
    </rPh>
    <rPh sb="9" eb="10">
      <t>ゴウ</t>
    </rPh>
    <rPh sb="10" eb="11">
      <t>ロ</t>
    </rPh>
    <rPh sb="12" eb="14">
      <t>チュウカン</t>
    </rPh>
    <rPh sb="14" eb="16">
      <t>セイビ</t>
    </rPh>
    <rPh sb="16" eb="18">
      <t>キカン</t>
    </rPh>
    <rPh sb="20" eb="21">
      <t>ガツ</t>
    </rPh>
    <rPh sb="22" eb="23">
      <t>ニチ</t>
    </rPh>
    <rPh sb="26" eb="27">
      <t>ニチ</t>
    </rPh>
    <rPh sb="28" eb="29">
      <t>ゼン</t>
    </rPh>
    <rPh sb="29" eb="30">
      <t>ロ</t>
    </rPh>
    <rPh sb="30" eb="32">
      <t>テイシ</t>
    </rPh>
    <rPh sb="39" eb="41">
      <t>イガイ</t>
    </rPh>
    <rPh sb="42" eb="44">
      <t>キカン</t>
    </rPh>
    <rPh sb="46" eb="47">
      <t>ロ</t>
    </rPh>
    <rPh sb="47" eb="49">
      <t>ウンテン</t>
    </rPh>
    <rPh sb="51" eb="52">
      <t>ロ</t>
    </rPh>
    <rPh sb="52" eb="54">
      <t>ウンテン</t>
    </rPh>
    <phoneticPr fontId="27"/>
  </si>
  <si>
    <t>注5：「破砕施設」の消費電力量は日処理量130t/日を想定して記載すること。</t>
    <rPh sb="4" eb="6">
      <t>ハサイ</t>
    </rPh>
    <rPh sb="6" eb="8">
      <t>シセツ</t>
    </rPh>
    <rPh sb="10" eb="12">
      <t>ショウヒ</t>
    </rPh>
    <rPh sb="12" eb="14">
      <t>デンリョク</t>
    </rPh>
    <rPh sb="14" eb="15">
      <t>リョウ</t>
    </rPh>
    <rPh sb="16" eb="17">
      <t>ニチ</t>
    </rPh>
    <rPh sb="17" eb="19">
      <t>ショリ</t>
    </rPh>
    <rPh sb="19" eb="20">
      <t>リョウ</t>
    </rPh>
    <rPh sb="25" eb="26">
      <t>ニチ</t>
    </rPh>
    <rPh sb="27" eb="29">
      <t>ソウテイ</t>
    </rPh>
    <rPh sb="31" eb="33">
      <t>キサイ</t>
    </rPh>
    <phoneticPr fontId="27"/>
  </si>
  <si>
    <t>委任状（開札の立会い）</t>
    <rPh sb="4" eb="6">
      <t>カイサツ</t>
    </rPh>
    <phoneticPr fontId="27"/>
  </si>
  <si>
    <t>様式第2号-1</t>
    <phoneticPr fontId="27"/>
  </si>
  <si>
    <t>様式第2号-2</t>
    <phoneticPr fontId="27"/>
  </si>
  <si>
    <t>入札説明書等に関する説明会及び現地見学会への参加申込書</t>
    <phoneticPr fontId="27"/>
  </si>
  <si>
    <t>入札説明書等に関する説明会及び現地見学会に係る誓約書</t>
    <phoneticPr fontId="27"/>
  </si>
  <si>
    <t>入札説明書に記載の方法により封入して、入札書の提出と同時に提出すること。</t>
    <rPh sb="0" eb="2">
      <t>ニュウサツ</t>
    </rPh>
    <rPh sb="2" eb="5">
      <t>セツメイショ</t>
    </rPh>
    <rPh sb="6" eb="8">
      <t>キサイ</t>
    </rPh>
    <rPh sb="9" eb="11">
      <t>ホウホウ</t>
    </rPh>
    <rPh sb="14" eb="16">
      <t>フウニュウ</t>
    </rPh>
    <rPh sb="19" eb="21">
      <t>ニュウサツ</t>
    </rPh>
    <rPh sb="21" eb="22">
      <t>ショ</t>
    </rPh>
    <rPh sb="23" eb="25">
      <t>テイシュツ</t>
    </rPh>
    <rPh sb="26" eb="28">
      <t>ドウジ</t>
    </rPh>
    <rPh sb="29" eb="31">
      <t>テイシュツ</t>
    </rPh>
    <phoneticPr fontId="27"/>
  </si>
  <si>
    <t>注14：本操炉計画における条件は落札者を選定することを主目的として設定している。したがって、実稼働時においては市内の他施設との調整等により1炉停止の時期等が異なる可能性がある。</t>
    <rPh sb="0" eb="1">
      <t>チュウ</t>
    </rPh>
    <rPh sb="4" eb="5">
      <t>ホン</t>
    </rPh>
    <rPh sb="5" eb="7">
      <t>ソウロ</t>
    </rPh>
    <rPh sb="7" eb="9">
      <t>ケイカク</t>
    </rPh>
    <rPh sb="13" eb="15">
      <t>ジョウケン</t>
    </rPh>
    <rPh sb="16" eb="19">
      <t>ラクサツシャ</t>
    </rPh>
    <rPh sb="20" eb="22">
      <t>センテイ</t>
    </rPh>
    <rPh sb="27" eb="30">
      <t>シュモクテキ</t>
    </rPh>
    <rPh sb="33" eb="35">
      <t>セッテイ</t>
    </rPh>
    <rPh sb="46" eb="47">
      <t>ジツ</t>
    </rPh>
    <rPh sb="47" eb="49">
      <t>カドウ</t>
    </rPh>
    <rPh sb="49" eb="50">
      <t>ジ</t>
    </rPh>
    <rPh sb="55" eb="57">
      <t>シナイ</t>
    </rPh>
    <rPh sb="58" eb="59">
      <t>タ</t>
    </rPh>
    <rPh sb="59" eb="61">
      <t>シセツ</t>
    </rPh>
    <rPh sb="63" eb="65">
      <t>チョウセイ</t>
    </rPh>
    <rPh sb="65" eb="66">
      <t>ナド</t>
    </rPh>
    <rPh sb="70" eb="71">
      <t>ロ</t>
    </rPh>
    <rPh sb="71" eb="73">
      <t>テイシ</t>
    </rPh>
    <rPh sb="74" eb="76">
      <t>ジキ</t>
    </rPh>
    <rPh sb="76" eb="77">
      <t>ナド</t>
    </rPh>
    <rPh sb="78" eb="79">
      <t>コト</t>
    </rPh>
    <rPh sb="81" eb="84">
      <t>カノウセイ</t>
    </rPh>
    <phoneticPr fontId="27"/>
  </si>
  <si>
    <t>信頼性の高い運営管理体制　　※表紙</t>
    <phoneticPr fontId="27"/>
  </si>
  <si>
    <t>事業計画に関する提案書　　※表紙</t>
    <phoneticPr fontId="27"/>
  </si>
  <si>
    <t>項　目</t>
    <rPh sb="0" eb="1">
      <t>コウ</t>
    </rPh>
    <rPh sb="2" eb="3">
      <t>メ</t>
    </rPh>
    <phoneticPr fontId="92"/>
  </si>
  <si>
    <t>単位</t>
    <rPh sb="0" eb="2">
      <t>タンイ</t>
    </rPh>
    <phoneticPr fontId="92"/>
  </si>
  <si>
    <t>数値</t>
    <rPh sb="0" eb="2">
      <t>スウチ</t>
    </rPh>
    <phoneticPr fontId="92"/>
  </si>
  <si>
    <t>備考</t>
    <rPh sb="0" eb="2">
      <t>ビコウ</t>
    </rPh>
    <phoneticPr fontId="92"/>
  </si>
  <si>
    <t>交付率</t>
    <rPh sb="0" eb="2">
      <t>コウフ</t>
    </rPh>
    <rPh sb="2" eb="3">
      <t>リツ</t>
    </rPh>
    <phoneticPr fontId="92"/>
  </si>
  <si>
    <t>処理能力</t>
    <rPh sb="0" eb="2">
      <t>ショリ</t>
    </rPh>
    <rPh sb="2" eb="4">
      <t>ノウリョク</t>
    </rPh>
    <phoneticPr fontId="92"/>
  </si>
  <si>
    <t>t/日</t>
    <rPh sb="2" eb="3">
      <t>ニチ</t>
    </rPh>
    <phoneticPr fontId="92"/>
  </si>
  <si>
    <t>処理方式</t>
    <rPh sb="0" eb="2">
      <t>ショリ</t>
    </rPh>
    <rPh sb="2" eb="4">
      <t>ホウシキ</t>
    </rPh>
    <phoneticPr fontId="92"/>
  </si>
  <si>
    <t>ストーカ式</t>
    <rPh sb="4" eb="5">
      <t>シキ</t>
    </rPh>
    <phoneticPr fontId="92"/>
  </si>
  <si>
    <t>年間ごみ処理量</t>
    <rPh sb="0" eb="2">
      <t>ネンカン</t>
    </rPh>
    <rPh sb="4" eb="6">
      <t>ショリ</t>
    </rPh>
    <rPh sb="6" eb="7">
      <t>リョウ</t>
    </rPh>
    <phoneticPr fontId="92"/>
  </si>
  <si>
    <t>t/年</t>
    <rPh sb="2" eb="3">
      <t>ネン</t>
    </rPh>
    <phoneticPr fontId="92"/>
  </si>
  <si>
    <t>燃料</t>
    <rPh sb="0" eb="2">
      <t>ネンリョウ</t>
    </rPh>
    <phoneticPr fontId="92"/>
  </si>
  <si>
    <t>灯油</t>
    <rPh sb="0" eb="2">
      <t>トウユ</t>
    </rPh>
    <phoneticPr fontId="92"/>
  </si>
  <si>
    <t>kL/年</t>
    <rPh sb="3" eb="4">
      <t>ネン</t>
    </rPh>
    <phoneticPr fontId="92"/>
  </si>
  <si>
    <t>年間使用量を入力</t>
    <rPh sb="2" eb="4">
      <t>シヨウ</t>
    </rPh>
    <rPh sb="4" eb="5">
      <t>リョウ</t>
    </rPh>
    <phoneticPr fontId="92"/>
  </si>
  <si>
    <t>A重油</t>
    <rPh sb="1" eb="3">
      <t>ジュウユ</t>
    </rPh>
    <phoneticPr fontId="92"/>
  </si>
  <si>
    <t>軽油</t>
    <rPh sb="0" eb="2">
      <t>ケイユ</t>
    </rPh>
    <phoneticPr fontId="92"/>
  </si>
  <si>
    <t>都市ガス</t>
    <rPh sb="0" eb="2">
      <t>トシ</t>
    </rPh>
    <phoneticPr fontId="92"/>
  </si>
  <si>
    <t>㎥/年</t>
    <rPh sb="2" eb="3">
      <t>ネン</t>
    </rPh>
    <phoneticPr fontId="92"/>
  </si>
  <si>
    <t>電力</t>
    <rPh sb="0" eb="2">
      <t>デンリョク</t>
    </rPh>
    <phoneticPr fontId="92"/>
  </si>
  <si>
    <t>買電量</t>
    <rPh sb="0" eb="3">
      <t>カイデンリョウ</t>
    </rPh>
    <phoneticPr fontId="92"/>
  </si>
  <si>
    <t>提案値を入力</t>
    <rPh sb="0" eb="2">
      <t>テイアン</t>
    </rPh>
    <rPh sb="2" eb="3">
      <t>アタイ</t>
    </rPh>
    <phoneticPr fontId="92"/>
  </si>
  <si>
    <t>売電量</t>
    <rPh sb="0" eb="2">
      <t>バイデン</t>
    </rPh>
    <rPh sb="2" eb="3">
      <t>リョウ</t>
    </rPh>
    <phoneticPr fontId="92"/>
  </si>
  <si>
    <t>GJ/年</t>
    <rPh sb="3" eb="4">
      <t>ネン</t>
    </rPh>
    <phoneticPr fontId="92"/>
  </si>
  <si>
    <t>外部へ電気供給</t>
    <rPh sb="0" eb="2">
      <t>ガイブ</t>
    </rPh>
    <rPh sb="3" eb="5">
      <t>デンキ</t>
    </rPh>
    <rPh sb="5" eb="7">
      <t>キョウキュウ</t>
    </rPh>
    <phoneticPr fontId="92"/>
  </si>
  <si>
    <t>排出係数</t>
    <rPh sb="0" eb="4">
      <t>ハイシュツケイスウ</t>
    </rPh>
    <phoneticPr fontId="92"/>
  </si>
  <si>
    <t>廃棄物処理部門における温室効果ガス排出抑制等指針より　P11</t>
    <rPh sb="0" eb="3">
      <t>ハイキブツ</t>
    </rPh>
    <rPh sb="3" eb="5">
      <t>ショリ</t>
    </rPh>
    <rPh sb="5" eb="7">
      <t>ブモン</t>
    </rPh>
    <rPh sb="11" eb="13">
      <t>オンシツ</t>
    </rPh>
    <rPh sb="13" eb="15">
      <t>コウカ</t>
    </rPh>
    <rPh sb="17" eb="19">
      <t>ハイシュツ</t>
    </rPh>
    <rPh sb="19" eb="21">
      <t>ヨクセイ</t>
    </rPh>
    <rPh sb="21" eb="22">
      <t>ナド</t>
    </rPh>
    <rPh sb="22" eb="24">
      <t>シシン</t>
    </rPh>
    <phoneticPr fontId="92"/>
  </si>
  <si>
    <t>廃棄物処理部門における温室効果ガス排出抑制等指針より　P11</t>
  </si>
  <si>
    <t>電気</t>
    <rPh sb="0" eb="2">
      <t>デンキ</t>
    </rPh>
    <phoneticPr fontId="92"/>
  </si>
  <si>
    <t>熱供給</t>
    <rPh sb="0" eb="1">
      <t>ネツ</t>
    </rPh>
    <rPh sb="1" eb="3">
      <t>キョウキュウ</t>
    </rPh>
    <phoneticPr fontId="92"/>
  </si>
  <si>
    <t>エネルギー起源CO2排出量</t>
    <rPh sb="5" eb="7">
      <t>キゲン</t>
    </rPh>
    <rPh sb="10" eb="12">
      <t>ハイシュツ</t>
    </rPh>
    <rPh sb="12" eb="13">
      <t>リョウ</t>
    </rPh>
    <phoneticPr fontId="92"/>
  </si>
  <si>
    <t>自動計算</t>
    <rPh sb="0" eb="2">
      <t>ジドウ</t>
    </rPh>
    <rPh sb="2" eb="4">
      <t>ケイサン</t>
    </rPh>
    <phoneticPr fontId="92"/>
  </si>
  <si>
    <t>自動計算</t>
  </si>
  <si>
    <t>計</t>
    <rPh sb="0" eb="1">
      <t>ケイ</t>
    </rPh>
    <phoneticPr fontId="92"/>
  </si>
  <si>
    <t>熱回収削減量</t>
    <rPh sb="0" eb="1">
      <t>ネツ</t>
    </rPh>
    <rPh sb="1" eb="3">
      <t>カイシュウ</t>
    </rPh>
    <rPh sb="3" eb="5">
      <t>サクゲン</t>
    </rPh>
    <rPh sb="5" eb="6">
      <t>リョウ</t>
    </rPh>
    <phoneticPr fontId="92"/>
  </si>
  <si>
    <t>電気売電</t>
    <rPh sb="0" eb="2">
      <t>デンキ</t>
    </rPh>
    <rPh sb="2" eb="4">
      <t>バイデン</t>
    </rPh>
    <phoneticPr fontId="92"/>
  </si>
  <si>
    <t>電気供給</t>
    <rPh sb="0" eb="2">
      <t>デンキ</t>
    </rPh>
    <rPh sb="2" eb="4">
      <t>キョウキュウ</t>
    </rPh>
    <phoneticPr fontId="92"/>
  </si>
  <si>
    <t>排出実績値</t>
    <rPh sb="0" eb="2">
      <t>ハイシュツ</t>
    </rPh>
    <rPh sb="2" eb="4">
      <t>ジッセキ</t>
    </rPh>
    <rPh sb="4" eb="5">
      <t>チ</t>
    </rPh>
    <phoneticPr fontId="92"/>
  </si>
  <si>
    <t>適合状況判定</t>
    <rPh sb="0" eb="2">
      <t>テキゴウ</t>
    </rPh>
    <rPh sb="2" eb="4">
      <t>ジョウキョウ</t>
    </rPh>
    <rPh sb="4" eb="6">
      <t>ハンテイ</t>
    </rPh>
    <phoneticPr fontId="92"/>
  </si>
  <si>
    <t>注1　算定条件（年間稼動日数、計画処理量、操炉計画）は、様式第15号-2-1（別紙2）とする。</t>
    <rPh sb="0" eb="1">
      <t>チュウ</t>
    </rPh>
    <rPh sb="3" eb="5">
      <t>サンテイ</t>
    </rPh>
    <rPh sb="5" eb="7">
      <t>ジョウケン</t>
    </rPh>
    <rPh sb="8" eb="10">
      <t>ネンカン</t>
    </rPh>
    <rPh sb="10" eb="12">
      <t>カドウ</t>
    </rPh>
    <rPh sb="12" eb="14">
      <t>ニッスウ</t>
    </rPh>
    <rPh sb="15" eb="17">
      <t>ケイカク</t>
    </rPh>
    <rPh sb="17" eb="19">
      <t>ショリ</t>
    </rPh>
    <rPh sb="19" eb="20">
      <t>リョウ</t>
    </rPh>
    <rPh sb="21" eb="22">
      <t>ミサオ</t>
    </rPh>
    <rPh sb="22" eb="23">
      <t>ロ</t>
    </rPh>
    <rPh sb="23" eb="25">
      <t>ケイカク</t>
    </rPh>
    <rPh sb="28" eb="30">
      <t>ヨウシキ</t>
    </rPh>
    <rPh sb="30" eb="31">
      <t>ダイ</t>
    </rPh>
    <rPh sb="33" eb="34">
      <t>ゴウ</t>
    </rPh>
    <rPh sb="39" eb="41">
      <t>ベッシ</t>
    </rPh>
    <phoneticPr fontId="27"/>
  </si>
  <si>
    <t>注2　算定根拠は添付資料に添付すること。</t>
    <rPh sb="0" eb="1">
      <t>チュウ</t>
    </rPh>
    <rPh sb="3" eb="5">
      <t>サンテイ</t>
    </rPh>
    <rPh sb="5" eb="7">
      <t>コンキョ</t>
    </rPh>
    <rPh sb="8" eb="10">
      <t>テンプ</t>
    </rPh>
    <rPh sb="10" eb="12">
      <t>シリョウ</t>
    </rPh>
    <rPh sb="13" eb="15">
      <t>テンプ</t>
    </rPh>
    <phoneticPr fontId="92"/>
  </si>
  <si>
    <t>受付グループ名：</t>
    <rPh sb="0" eb="2">
      <t>ウケツケ</t>
    </rPh>
    <phoneticPr fontId="27"/>
  </si>
  <si>
    <t>施設の稼働に伴う二酸化炭素排出量の計算</t>
    <rPh sb="0" eb="2">
      <t>シセツ</t>
    </rPh>
    <rPh sb="3" eb="5">
      <t>カドウ</t>
    </rPh>
    <rPh sb="6" eb="7">
      <t>トモナ</t>
    </rPh>
    <rPh sb="8" eb="11">
      <t>ニサンカ</t>
    </rPh>
    <rPh sb="11" eb="13">
      <t>タンソ</t>
    </rPh>
    <rPh sb="13" eb="15">
      <t>ハイシュツ</t>
    </rPh>
    <rPh sb="15" eb="16">
      <t>リョウ</t>
    </rPh>
    <rPh sb="17" eb="19">
      <t>ケイサン</t>
    </rPh>
    <phoneticPr fontId="92"/>
  </si>
  <si>
    <t>【リスク管理方針及びセルフモニタリング】リスク管理及びセルフモニタリング</t>
    <rPh sb="6" eb="8">
      <t>ホウシン</t>
    </rPh>
    <phoneticPr fontId="27"/>
  </si>
  <si>
    <t>様式第16号-1-3（別紙2）</t>
    <rPh sb="11" eb="13">
      <t>ベッシ</t>
    </rPh>
    <phoneticPr fontId="27"/>
  </si>
  <si>
    <t>様式第16号-1-3（別紙2）</t>
    <phoneticPr fontId="27"/>
  </si>
  <si>
    <t>⑤小計</t>
    <rPh sb="1" eb="2">
      <t>ショウ</t>
    </rPh>
    <rPh sb="2" eb="3">
      <t>ケイ</t>
    </rPh>
    <phoneticPr fontId="27"/>
  </si>
  <si>
    <t>合計（①+②+③+④+⑤）</t>
    <rPh sb="0" eb="1">
      <t>ゴウ</t>
    </rPh>
    <rPh sb="1" eb="2">
      <t>ケイ</t>
    </rPh>
    <phoneticPr fontId="27"/>
  </si>
  <si>
    <t>⑤その他地元企業の活用</t>
    <rPh sb="3" eb="4">
      <t>タ</t>
    </rPh>
    <rPh sb="4" eb="6">
      <t>ジモト</t>
    </rPh>
    <rPh sb="6" eb="8">
      <t>キギョウ</t>
    </rPh>
    <rPh sb="9" eb="11">
      <t>カツヨウ</t>
    </rPh>
    <phoneticPr fontId="27"/>
  </si>
  <si>
    <t>○○発注</t>
    <phoneticPr fontId="27"/>
  </si>
  <si>
    <t>○○修繕工事発注</t>
    <phoneticPr fontId="27"/>
  </si>
  <si>
    <t>②地元企業の活用、資材調達</t>
    <rPh sb="1" eb="3">
      <t>ジモト</t>
    </rPh>
    <rPh sb="3" eb="5">
      <t>キギョウ</t>
    </rPh>
    <rPh sb="6" eb="8">
      <t>カツヨウ</t>
    </rPh>
    <rPh sb="9" eb="11">
      <t>シザイ</t>
    </rPh>
    <rPh sb="11" eb="13">
      <t>チョウタツ</t>
    </rPh>
    <phoneticPr fontId="27"/>
  </si>
  <si>
    <t>④地元企業の活用、資材調達</t>
    <rPh sb="1" eb="3">
      <t>ジモト</t>
    </rPh>
    <rPh sb="3" eb="5">
      <t>キギョウ</t>
    </rPh>
    <rPh sb="6" eb="8">
      <t>カツヨウ</t>
    </rPh>
    <rPh sb="9" eb="11">
      <t>シザイ</t>
    </rPh>
    <rPh sb="11" eb="13">
      <t>チョウタツ</t>
    </rPh>
    <phoneticPr fontId="27"/>
  </si>
  <si>
    <t>（Excel版）</t>
    <rPh sb="6" eb="7">
      <t>バン</t>
    </rPh>
    <phoneticPr fontId="63"/>
  </si>
  <si>
    <t>様式第13号-1～9</t>
    <phoneticPr fontId="27"/>
  </si>
  <si>
    <t>様式第13号-１</t>
    <rPh sb="0" eb="2">
      <t>ヨウシキ</t>
    </rPh>
    <rPh sb="2" eb="3">
      <t>ダイ</t>
    </rPh>
    <rPh sb="5" eb="6">
      <t>ゴウ</t>
    </rPh>
    <phoneticPr fontId="27"/>
  </si>
  <si>
    <t>設計数値表</t>
    <rPh sb="0" eb="2">
      <t>セッケイ</t>
    </rPh>
    <rPh sb="2" eb="4">
      <t>スウチ</t>
    </rPh>
    <rPh sb="4" eb="5">
      <t>ヒョウ</t>
    </rPh>
    <phoneticPr fontId="27"/>
  </si>
  <si>
    <t>項目</t>
    <rPh sb="0" eb="2">
      <t>コウモク</t>
    </rPh>
    <phoneticPr fontId="63"/>
  </si>
  <si>
    <t>仕様</t>
    <rPh sb="0" eb="2">
      <t>シヨウ</t>
    </rPh>
    <phoneticPr fontId="63"/>
  </si>
  <si>
    <t>仕様（提案内容）</t>
    <rPh sb="0" eb="2">
      <t>シヨウ</t>
    </rPh>
    <rPh sb="3" eb="5">
      <t>テイアン</t>
    </rPh>
    <rPh sb="5" eb="7">
      <t>ナイヨウ</t>
    </rPh>
    <phoneticPr fontId="63"/>
  </si>
  <si>
    <t>駒岡清掃工場更新事業要求水準書</t>
  </si>
  <si>
    <t>第１編　共通事項</t>
  </si>
  <si>
    <t>第１章　要求水準書の位置づけ</t>
  </si>
  <si>
    <t>１．１　要求水準書の位置づけ</t>
  </si>
  <si>
    <t>要求水準書（以下、「本要求水準書」という。）は、札幌市（以下、「本市」という。）が実施する新清掃工場の設計・建設及び運営・維持管理を行う「駒岡清掃工場更新事業」（以下、「本件事業」という。）に関し、本市が入札参加者に対して要求する仕様やサービスの水準を示したものである。本要求水準書は、本件事業の基本的な内容について定めるものであり、本件事業の目的達成のために必要な設備又は業務等については、本要求水準書に明記されていない事項であっても事業者の責任においてすべて完備又は遂行するものとする。</t>
  </si>
  <si>
    <t>１．２　要求水準書の取り扱い</t>
  </si>
  <si>
    <t>１．２．１　設備設置の選択に係る取り扱い</t>
  </si>
  <si>
    <t>カッコ書きで「必要に応じて設置」と記述されている設備装置の設置については提案とする。</t>
  </si>
  <si>
    <t>１．２．２　仕様記述方法の取り扱い</t>
  </si>
  <si>
    <t>本要求水準書の仕様を示す記述方法は以下の取り扱いとする。</t>
  </si>
  <si>
    <t>(1) 【　】書きで仕様が示されているもの</t>
  </si>
  <si>
    <t>本市が標準仕様と考えるものであるが、同等品や同等の機能を有し、標準仕様から変更する明確な理由があるもののうち、本市が妥当と判断した場合は変更を可とする。</t>
  </si>
  <si>
    <t>(2) 【　】書きで仕様が示されていないもの</t>
  </si>
  <si>
    <t>提案とする。</t>
  </si>
  <si>
    <t>(3) 【　】が無く仕様が示されているもの</t>
  </si>
  <si>
    <t>本市が指定する仕様であって、原則として変更を認めない。ただし、安定稼働上の問題が生じる等、特段の理由があり本市が認める場合に変更を可とする。</t>
  </si>
  <si>
    <t>１．２．３　参考図書の取り扱い</t>
  </si>
  <si>
    <t>本要求水準書の図・表等で「（参考）」と記載されたものは、一例を示すものである。「（参考）」と記載されたものについて、施設を設計・建設及び運営・維持管理するために当然必要と思われるものについては、全て事業者の責任において実施しなければならない。</t>
  </si>
  <si>
    <t>１．２．４　添付資料の取り扱い</t>
  </si>
  <si>
    <t>添付資料のうち、表題に「標準案」と示すものは本市が標準と考えるものであるが、本要求水準書内に記述された条件や仕様を満足する範囲において、提案を妨げるものではない。</t>
  </si>
  <si>
    <t>また、本要求水準書内で選択や自由を認めている部分については、それを優先する。</t>
  </si>
  <si>
    <t>この場合、契約金額の増額等の手続きは行わない。ただし、本市が示す内容に変更がある場合は、本市と建設事業者の間で協議を行う。</t>
  </si>
  <si>
    <t>１．３　用語の定義</t>
  </si>
  <si>
    <t>本編P2「表 １－１　用語の定義」参照</t>
  </si>
  <si>
    <t>第２章　計画概要</t>
  </si>
  <si>
    <t>２．１　一般概要</t>
  </si>
  <si>
    <t>２．１．１　本件事業の目的</t>
  </si>
  <si>
    <t>一般廃棄物（ごみ）の処理は市町村固有の事務とされ、市民の健康で文化的な生活環境を保全し、公衆衛生の向上を図る上で極めて重要な事業である。</t>
  </si>
  <si>
    <t>一方、一般廃棄物処理事業の目的は、これまでの生活環境の保全や公衆衛生の向上、ダイオキシン類対策をはじめとする公害防止という段階をさらに進め、循環型社会の形成や地球温暖化防止、更に、災害発生時に対する強靭性の確保や防災拠点としての役割など、多様化、重層化している。</t>
  </si>
  <si>
    <t>そのような中、本市では、燃やせるごみを駒岡清掃工場、発寒清掃工場、白石清掃工場の3施設で焼却処理している。この中で、最も古い駒岡清掃工場は稼働後30年以上経過しており、老朽化による維持修繕費の増加や故障による機能停止等の懸念が年々増大している。</t>
  </si>
  <si>
    <t>本件事業の目的は、一般廃棄物の適正処理を推進し、環境負荷の低減を図ると同時に、周辺環境に調和し、地域に親しまれ、市民から信頼されるごみ処理施設の整備・運営事業を実施することである。</t>
  </si>
  <si>
    <t>２．１．２　事業方式</t>
  </si>
  <si>
    <t>本件事業は、本市が、新清掃工場の建設に係る資金調達を行って本施設を所有し、設計・建設及び運営・維持管理業務を事業者に一括して委託するDBO（Design Build Operate）方式にて実施する。</t>
  </si>
  <si>
    <t>本施設の設計・建設に係る業務は、事業者単独又は共同企業体を設立し行うものとする。</t>
  </si>
  <si>
    <t>本施設の運営・維持管理に係る業務は、本市内に特別目的会社（SPC）を設立し行うものとする。</t>
  </si>
  <si>
    <t>なお、本市は新清掃工場を標準的な耐用年数である30年間程度にわたって使用する予定であり、事業者は新清掃工場を本件事業終了後も使用継続することを前提として各業務を行うこととする。</t>
  </si>
  <si>
    <t>２．１．３　基本理念</t>
  </si>
  <si>
    <t>本件事業では、「地域と一体化したエネルギー供給拠点の整備と地域に貢献する機能の再整備」をめざすことから、基本理念を「環境・エネルギー・地域融和を次世代に繋ぐ廃棄物処理施設」とする。</t>
  </si>
  <si>
    <t>２．１．４　施設整備の基本方針</t>
  </si>
  <si>
    <t>基本理念を踏まえ、以下を施設整備の基本方針とする。</t>
  </si>
  <si>
    <t>(1) 環境に対して安全、安心を約束する施設</t>
  </si>
  <si>
    <t>(2) 高効率なエネルギー回収を行う施設</t>
  </si>
  <si>
    <t>(3) 地域への融和に貢献する施設</t>
  </si>
  <si>
    <t>２．１．５　基本方針を達成するための基本方策</t>
  </si>
  <si>
    <t>ア 地域の環境保全を最優先とする最良技術の採用と信頼性の高い運営管理体制を構築する。</t>
  </si>
  <si>
    <t>イ 採用する環境保全技術は、現時点で調達可能な環境性能、経済性能を勘案し、最もバランスのとれた技術とする。</t>
  </si>
  <si>
    <t>ウ 施設の運営管理は設備の計画的な整備による予防保全を行い、性能維持を図る。</t>
  </si>
  <si>
    <t>エ 社会情勢の変化、ライフスタイルの変化によって生じるごみ量及びごみ質の変動並びに本市内の他施設との連携に対して柔軟に対応し、ごみ処理を安定的に行うための機能を備える。</t>
  </si>
  <si>
    <t>ア 地球温暖化防止への貢献のため、ごみの持つエネルギーを最大限に活用し、高効率なエネルギー回収を行う施設とする。</t>
  </si>
  <si>
    <t>イ 回収したエネルギーは、熱利用として、発電と冷暖房等の熱源への転換を行い、需要に応じた配分を行うことにより、地域の熱源供給拠点として活用する。</t>
  </si>
  <si>
    <t>ア 開かれた、信頼性の高い施設の運営管理を通じて、地域に安全と安心を約束するとともに、付帯機能の充実を図る。</t>
  </si>
  <si>
    <t>イ 環境学習機能の充実及び景観形成に配慮しながら整備を進めることにより、市民に親しまれる施設とする。</t>
  </si>
  <si>
    <t>ウ 災害時には地域の防災拠点としての機能を備えた施設とする。</t>
  </si>
  <si>
    <t>エ 災害に強い施設とするとともに、災害時に発生する廃棄物を安全に処理できる機能を備えた施設として計画する。</t>
  </si>
  <si>
    <t>２．２　事業名称</t>
  </si>
  <si>
    <t>駒岡清掃工場更新事業</t>
  </si>
  <si>
    <t>２．３　施設規模</t>
  </si>
  <si>
    <t>焼却施設　600t/日（300t/24h×2炉）</t>
  </si>
  <si>
    <t>破砕施設　130t/日（剪断破砕ライン：80t/5h、回転破砕ライン：50t/5h）</t>
  </si>
  <si>
    <t>その他、破砕施設に紙類圧縮梱包機（5t/h）を設置する。</t>
  </si>
  <si>
    <t>２．４　建設場所</t>
  </si>
  <si>
    <t>札幌市南区真駒内129番3他</t>
  </si>
  <si>
    <t>２．５　敷地面積</t>
  </si>
  <si>
    <t>約8.4ha</t>
  </si>
  <si>
    <t>２．６　本件事業の概要</t>
  </si>
  <si>
    <t>本件事業は、別途工事にて実施する敷地造成工事（雨水調整池工事含む）で造成された敷地に新清掃工場を整備し、運営・維持管理するものである。</t>
  </si>
  <si>
    <t>本件事業の概要は以下に示すとおりである。</t>
  </si>
  <si>
    <t>(1) 新清掃工場の設計・建設業務</t>
  </si>
  <si>
    <t>ア 新清掃工場の設計・建設</t>
  </si>
  <si>
    <t>(2) 運営・維持管理に係る業務</t>
  </si>
  <si>
    <t>ア 新清掃工場の運営･維持管理</t>
  </si>
  <si>
    <t>２．７　事業期間</t>
  </si>
  <si>
    <t>事業期間は、以下のとおりとする。</t>
  </si>
  <si>
    <t>事業期間</t>
  </si>
  <si>
    <t>：特定事業契約締結日から約25年間とする。</t>
    <phoneticPr fontId="99"/>
  </si>
  <si>
    <t>設計・建設期間</t>
  </si>
  <si>
    <t>：特定事業契約締結日から令和7年（2025年）3月31日とする。</t>
    <phoneticPr fontId="99"/>
  </si>
  <si>
    <t>：令和7年（2025年）4月1日から令和27年（2045年）3月31日とする。</t>
    <phoneticPr fontId="99"/>
  </si>
  <si>
    <t>本件事業の事業工程（想定）は「表 １-２　事業工程（想定）」に示すとおりとする。なお、敷地造成工事及び雨水調整池工事（別途工事）は令和2年度（2020年度）末まで実施するものとする。</t>
  </si>
  <si>
    <t>本編P6「表 １－２　事業工程（想定）」参照</t>
  </si>
  <si>
    <t>２．８　全体計画</t>
  </si>
  <si>
    <t>２．８．１　全体計画</t>
  </si>
  <si>
    <t>(1) 敷地に緑地帯を十分配置するとともに、建物のデザイン等は周辺の環境と調和し、清潔で潤いとゆとりある施設とし、緑地の維持、建物の保全等に努めること。また、建物のデザイン等は、遠方から目立つことなく周辺の緑に溶け込む色調とし、圧迫感のない親しみ、温かさを感じる外観とすること。</t>
  </si>
  <si>
    <t>(2) 地域住民をはじめ、市民が集い、憩うことができ、親近感を持てる施設とし、地域住民との交流に努めること。</t>
  </si>
  <si>
    <t>(3) 災害発生時においても施設を稼働できる強靭性を確保するとともに、ごみ処理施設の機能・性能を活用して、一時的な避難者の受入れ、飲料水・非常食の備蓄及び情報提供など地域防災への貢献を行うことができる施設とすること。なお、竣工後は本件施設を「札幌市避難場所基本計画」に基づく指定避難所（地域）として位置付ける予定とする。</t>
    <phoneticPr fontId="99"/>
  </si>
  <si>
    <t>(4) 施設見学者が安全に楽しく、分かり易く見学できるよう配慮するとともに、環境学習機能を取入れた環境啓発機能を備えること。その際、本市では「第2次札幌市環境基本計画（2018年3月策定）」において、国連が2015年に採択した「持続可能な開発目標（SDGs）」の達成に向けて取り組むとともに、同年6月に政府より「SDGs未来都市」として選定されたことを踏まえ、環境保全対策と持続可能な社会の形成に向けた取組や関連情報の発信を行うよう努めること。また、これらの設備を適切に維持管理し、見学者対応を行うこと。</t>
  </si>
  <si>
    <t>(5) 見学者用廊下は、ごみ処理の流れに沿った見学が可能な配置計画として、有効幅員は3ｍ以上とすること。見学ルート上の見学箇所では人溜まり用のスペースを適宜設けること。また、職員動線（職員用廊下）とは区分すること。</t>
  </si>
  <si>
    <t>(6) 来場者の車両とごみ搬入車、搬出車等の車両動線とは分離すること。</t>
  </si>
  <si>
    <t>(7) ごみ搬入車、各種搬入搬出車の出入口は、交通安全が確保できる見通しの良い箇所に設けるとともに、構内の関係車両動線は、円滑な交通が図られるものとし、搬入車両が集中した場合でも公道に待機することが無いよう管理すること。</t>
  </si>
  <si>
    <t>(8) 大型機器の整備・補修のため、それらの搬出口、搬出通路及び搬出機器を設けること。</t>
  </si>
  <si>
    <t>(9) 防音、防振、防火、防じん、防臭及び防爆対策を十分行うとともに、各機器の巡視点検整備が支障なく行える配置計画とすること。特に施設運営上施設内の騒音、振動、粉じん、悪臭及び高温に対して十分対策を講じた施設とし、維持管理運営に当たって、周辺環境に十分配慮すること。</t>
  </si>
  <si>
    <t>(10) 各機器は、原則としてすべて建屋内に収納し、配置に当たっては、合理的かつ簡素化した中で機能が発揮できるよう配慮すること。</t>
  </si>
  <si>
    <t>(11) 本工事における設計、施工の区分は「表 １-３　本工事における設計、施工の区分」に示すとおりとする。</t>
  </si>
  <si>
    <t>本編P3「表 １－３　本工事における設計、施工の区分」参照</t>
  </si>
  <si>
    <t>２．８．２　配置計画</t>
    <phoneticPr fontId="99"/>
  </si>
  <si>
    <t>敷地の概況を「添付資料1　敷地平面図」に、施設配置の参考図を「添付資料2　敷地配置及び動線計画図（参考）」に示す。</t>
  </si>
  <si>
    <t>事業用地内の施設配置計画は添付資料2を参考としつつ計画すること。</t>
  </si>
  <si>
    <t>(1) 敷地の東側及び西側には住宅が近接して立地しているため、建物や煙突は敷地の中央部に配置するように計画すること。</t>
  </si>
  <si>
    <t>(2) 各種搬入搬出車の出入口は、駒岡清掃工場横線の駒岡資源選別センター西側付近に設けること。また、来場車の出入口は、石山西岡南線の敷地北西付近に設けること。</t>
  </si>
  <si>
    <t>(3) 焼却施設、破砕施設、管理棟は別棟とすること。</t>
  </si>
  <si>
    <t>(4) 景観の連続性と一体性を損なわないよう、敷地の緑化や建物の配置、デザインを工夫すること。</t>
  </si>
  <si>
    <t>(5) 焼却施設、破砕施設、管理棟、計量棟等の配置については、関係車両の出入口、各施設への車両動線、来場者の動線、構内緑化計画等を踏まえ、機能性、安全性を考慮して計画を行うこと。特に、施設を利用する人及び車両が迷うことなく目的の場所へ移動できるよう、分かり易い配置動線計画とすること。また、中間整備・定期整備などの際に必要なスペースや、機器、薬品、焼却残渣等の搬入出手段にも配慮すること。</t>
    <phoneticPr fontId="99"/>
  </si>
  <si>
    <t>(6) 煙突は、焼却施設と別置型とし、極力北側に配置すること。</t>
  </si>
  <si>
    <t>(7) 高さのある焼却施設や煙突は、配置、景観等に十分配慮し、周辺への影響を緩和すること。</t>
  </si>
  <si>
    <t>(8) 各種建屋を配置する敷地の宅盤高さはFH=158ｍとする。</t>
  </si>
  <si>
    <t>(9) 敷地進入出道路、場内道路、管理用道路、ランプウェイの設計は、道路構造に関する一般的技術基準を定めた道路構造令を参考とすること。</t>
    <phoneticPr fontId="99"/>
  </si>
  <si>
    <t>(10) 事業用地外周部に原則10ｍ以上の緩衝緑地を確保するよう努めること。</t>
    <phoneticPr fontId="99"/>
  </si>
  <si>
    <t>(11) 車両動線計画は、一般車両とごみ搬入出車両は別系統とする。構内での通行は原則として時計まわりの平面一方通行となる独立した動線を確保し、極力交差がないよう合理的、且つ、簡素化した動線とすること。</t>
    <phoneticPr fontId="99"/>
  </si>
  <si>
    <t>(12) ごみ搬入出車両の計量は、収集車等の登録車両は1回計量、自己搬入車両等の無登録車両については2回計量が可能となるように計画すること。また、自己搬入車両に対しては、受付手続きを含めて、スムーズに計量受付が出来るような動線とすること。また、入口側計量機手前に車両待機場所を確保すること。車両待機場所内の適切な場所に、収集作業員やごみを持ち込んだ市民が利用できる便所（男女別）を設けること。</t>
    <phoneticPr fontId="99"/>
  </si>
  <si>
    <t>(13) 公道での渋滞を回避するために、計量棟手前に待車スペースを確保するとともに、計量棟からプラットホームまでの延長距離を可能な限り長くすることとし、構内に待避スペースを確保すること。また、計量棟付近にUターンが可能となる動線を確保すること（誤って場内に進入した人や、ごみを持ち帰る人が速やかに敷地外に出るための動線）。</t>
    <phoneticPr fontId="99"/>
  </si>
  <si>
    <t>(14) 構内での車両動線計画に関する幅員等に関する計画基準は、以下のとおりとする。なお、車道のコーナー部分の拡幅、車両転回スペースの計画は、車両の最小回転半径を12ｍ以下として計画すること。</t>
    <phoneticPr fontId="99"/>
  </si>
  <si>
    <t>ア 一車線一方通行の幅員</t>
  </si>
  <si>
    <t>6ｍ（車道幅員5ｍ、路肩0.5ｍ×2）</t>
  </si>
  <si>
    <t>イ 二車線一方通行の幅員</t>
  </si>
  <si>
    <t>8ｍ（車道幅員7ｍ、路肩0.5ｍ×2）</t>
  </si>
  <si>
    <t>ウ 対面通行道路の幅員</t>
  </si>
  <si>
    <t>8ｍ（車道幅員3.5ｍ×2、路肩0.5ｍ×2）</t>
  </si>
  <si>
    <t>エ 工場棟外周道路の幅員</t>
  </si>
  <si>
    <t>6ｍ以上</t>
  </si>
  <si>
    <t>オ ランプウェイの勾配</t>
  </si>
  <si>
    <t>10％以下（縦断曲線を考慮して適切に設定。舗装仕様は真空コンクリート）</t>
  </si>
  <si>
    <t>(16) ごみ搬入車両と極力交差しない歩行者動線を確保すること。</t>
  </si>
  <si>
    <t>(17) 車両待機場所付近に本市が燃やせるごみの日に回収するスプレー缶を一時保管するためのスペース（かご5台程度、かご1台の大きさ：横幅1,500mm×奥行き1,500mm×高さ1,300mm程度）を確保すること。なお、かごに溜められたスプレー缶は専門業者が引き取りを行う。</t>
  </si>
  <si>
    <t>２．８．３　環境保全への配慮</t>
  </si>
  <si>
    <t>(1) 植物</t>
  </si>
  <si>
    <t>事業実施区域では、可能な限り既存草地や緑地を保全し、困難な場合にも在来種を利用した緑地帯を多く確保する等、周辺との連続性や周辺環境の保全に努めること。</t>
  </si>
  <si>
    <t>(2) 動物</t>
  </si>
  <si>
    <t>事業実施区域内の樹林地等は、可能な限り既存草地や緑地を保全し、周辺の緑との連続性を確保することで、動物の生息の場としての機能の存続に配慮すること。</t>
  </si>
  <si>
    <t>駒岡小学校付近で生息する動物に留意し、敷地南側に緑地を確保することで、生息環境の維持・保全に努めること。</t>
  </si>
  <si>
    <t>(3) 生態系</t>
  </si>
  <si>
    <t>可能な限り既存の樹林を保全し、植栽する場合は周辺状況を踏まえた在来種の選定を行うなど、周辺の樹林地との連続性にも留意した緑地整備に努めること。</t>
  </si>
  <si>
    <t>道路や建物等により既存の生物ネットワークが分断される部分は、生物の移動に配慮した並木、生垣植栽等の設置を行うこと。</t>
  </si>
  <si>
    <t>２．８．４　環境学習計画</t>
  </si>
  <si>
    <t>新清掃工場においては、ごみの適正処理や地域特性を活かし、ごみをエネルギーとして有効活用する取組みの紹介を通じて、持続可能な循環型社会・低炭素社会実現に向けて、清掃工場を訪れる一人ひとりの環境意識を高めることを目的とした環境学習機能を整備する。</t>
  </si>
  <si>
    <t>以下に示す基本方針等を管理棟、各工場棟、見学者通路等に反映させること。また、見せ方の工夫、市民が再訪したくなるような工夫を施すこと。</t>
  </si>
  <si>
    <t>(1) 環境学習のコンセプト</t>
  </si>
  <si>
    <t>未来の環境・エネルギーを学ぶ体験館</t>
  </si>
  <si>
    <t>(2) キーワード</t>
  </si>
  <si>
    <t>ア 環境の保全</t>
  </si>
  <si>
    <t>（ア）ごみ処理の仕組み</t>
  </si>
  <si>
    <t>（イ）高度な排ガス処理</t>
  </si>
  <si>
    <t>（ウ）敷地内緑化</t>
  </si>
  <si>
    <t>（エ）周辺環境に融和するデザイン</t>
  </si>
  <si>
    <t>イ 高効率エネルギー回収</t>
  </si>
  <si>
    <t>（ア）高効率発電</t>
  </si>
  <si>
    <t>（イ）地域熱供給</t>
  </si>
  <si>
    <t>（ウ）地球温暖化対策</t>
  </si>
  <si>
    <t>ウ 人々の繋がり</t>
  </si>
  <si>
    <t>（ア）災害時避難場所</t>
  </si>
  <si>
    <t>（イ）地域が利用できる保全緑地</t>
  </si>
  <si>
    <t>(3) プログラム例</t>
  </si>
  <si>
    <t>i）ごみ処理の流れに沿って、焼却施設（プラットホーム、ごみピット、焼却炉）、破砕施設（プラットホーム、選別物）の見学を行うためのルート</t>
  </si>
  <si>
    <t>ii）ごみをテーマにした体験型の設備（立体映像、シアター設備、風熱等の体感設備、稼働模型など）</t>
  </si>
  <si>
    <t>（イ）高度排ガス処理設備</t>
  </si>
  <si>
    <t>i）バグフィルタ等の排ガス処理設備の見学</t>
  </si>
  <si>
    <t>ii）排ガス中汚染物質濃度や騒音・振動レベルが表示されるパネル</t>
  </si>
  <si>
    <t>iii）ダイオキシン類発生抑制技術がわかりやすく解説されたパネル</t>
  </si>
  <si>
    <t>iv）回収された水銀、水銀含有廃製品の展示、回収された水銀の処理を解説したパネル</t>
  </si>
  <si>
    <t>（ウ）敷地内の緑化</t>
  </si>
  <si>
    <t>i）敷地南側緑地を保全緑地として整備</t>
  </si>
  <si>
    <t>i）ごみ発電による発電量を時系列に表示し、その電気量で賄える需要先の規模（世帯数等）が一目でわかるパネル等の設置</t>
  </si>
  <si>
    <t>ii）高温高圧蒸気がイメージできる模型等の展示</t>
  </si>
  <si>
    <t>iii）蒸気タービン及び発電機の見学、蒸気タービン羽根の展示</t>
  </si>
  <si>
    <t>（イ）余熱利用</t>
  </si>
  <si>
    <t>i）ごみエネルギーを地域の冷暖房熱源として利用している模型の展示</t>
  </si>
  <si>
    <t>ii）熱供給で得られる二酸化炭素削減効果が実感できるパネル</t>
  </si>
  <si>
    <t>iii）災害時に清掃工場が果たす役割、機能の展示</t>
  </si>
  <si>
    <t>（ウ）地球温暖化防止</t>
  </si>
  <si>
    <t>i）新清掃工場の発電、熱供給による地球温暖化防止効果のパネル</t>
  </si>
  <si>
    <t>（ア）防災</t>
  </si>
  <si>
    <t>i）当該地域で想定される規模の地震等が発生した際に、どのように施設を活用できるかについて解説したパネル</t>
  </si>
  <si>
    <t>ii）防災グッズや発災時の対処方法等の啓発展示</t>
  </si>
  <si>
    <t>iii）新清掃工場の耐震設計の紹介</t>
  </si>
  <si>
    <t>（イ）賑わい</t>
  </si>
  <si>
    <t>i）敷地南側に、地域の皆様が訪れ、交流できる場を設置</t>
  </si>
  <si>
    <t>ii）利用者が自由に使用することができるラウンジ形式等の空間を設置</t>
  </si>
  <si>
    <t>（ウ）地域の環境との調和</t>
  </si>
  <si>
    <t>i）敷地の緑化</t>
  </si>
  <si>
    <t>ii）周辺環境に配慮したデザインの建築物</t>
  </si>
  <si>
    <t>２．９　立地条件</t>
  </si>
  <si>
    <t>２．９．１　事業用地の概要</t>
  </si>
  <si>
    <t>事業用地は市街化調整区域であり、事業用地の北側には、駒岡資源選別センター、駒岡清掃工場、余熱供給先である保養センター駒岡が位置し、東側には精進川（一級河川）を挟んで札幌ガーデンヒルズしらかばゴルフコース、西側には駒岡真駒内線を挟んで丘陵地、市街化区域等が位置している。また、事業用地の南側には、特認校である札幌市立駒岡小学校並びに真駒内駒岡団地の住宅街が位置している。</t>
  </si>
  <si>
    <t>河川については、事業用地の西側に真駒内川、東側に精進川がそれぞれ南から北に流れている。精進川は事業用地の流域河川であり、植物が豊富なほか、小動物、鳥類、昆虫が生息している。また、駒岡小学校前は親水護岸として整備されており、水遊び場となっている。</t>
  </si>
  <si>
    <t>道路については、真駒内滝野線、石山西岡線、駒岡真駒内線、駒岡清掃工場横線、石山西岡南線がある。駒岡清掃工場への搬入経路は、真駒内滝野線及び駒岡真駒内線から搬入している。周辺の鉄道は、地下鉄南北線の真駒内駅が最寄りとなっており、事業用地より北方向約3km先に位置している。</t>
  </si>
  <si>
    <t>学校施設については、事業用地に最も近いのは駒岡小学校であり、事業用地南側の敷地境界から約200ｍの距離にある。その他、札幌養護学校もなみ学園分校や石山東小学校が事業用地西側約1kmに位置している。</t>
  </si>
  <si>
    <t>２．９．２　地形・地質等</t>
  </si>
  <si>
    <t>地形については、事業用地は大起伏丘陵地である島松丘陵に位置し、事業用地内南側から北側にかけて緩やかな傾斜となり、南側の方が北側よりも標高が約15ｍ程度高くなっている。また、事業用地とその東側を流れる精進川付近とでは、事業用地側が約10ｍ程度高くなっている。西側には、事業用地よりも標高が高い丘陵地が存在し、その高低差は約30ｍとなっている。なお、事業用地の計画地盤高は、別途工事で実施する敷地造成工事によりFH=158ｍとする予定である。</t>
  </si>
  <si>
    <t>地質については、最下位の地層は、Swt層（支笏火山噴出物：熔結凝灰岩）であり、N値が50以上の硬質な岩盤となっている。詳細は、「添付資料3　地質調査報告書（H27、H29）」に示すとおりである。</t>
  </si>
  <si>
    <t>２．９．３　都市計画等事項</t>
  </si>
  <si>
    <t>(1) 都市計画施設</t>
  </si>
  <si>
    <t>札幌圏都市計画ごみ焼却場（第4清掃工場）</t>
  </si>
  <si>
    <t>(2) 都市計画区域</t>
  </si>
  <si>
    <t>市街化調整区域</t>
  </si>
  <si>
    <t>(3) 建ぺい率</t>
  </si>
  <si>
    <t>60％以下</t>
  </si>
  <si>
    <t>(4) 容積率</t>
  </si>
  <si>
    <t>200％以下</t>
  </si>
  <si>
    <t>(5) 高度地区・高さの制限</t>
  </si>
  <si>
    <t>指定なし</t>
  </si>
  <si>
    <t>(6) 防火地区</t>
  </si>
  <si>
    <t>(7) 日影規制</t>
  </si>
  <si>
    <t>(8) 緑化率</t>
  </si>
  <si>
    <t>(9) 景観</t>
  </si>
  <si>
    <t>景観計画区域</t>
  </si>
  <si>
    <t>(10) その他</t>
  </si>
  <si>
    <t>宅地造成工事規制区域、道路斜線勾配1.25、隣地斜線勾配1.25</t>
  </si>
  <si>
    <t>２．９．４　搬入及び来場者進入道路</t>
  </si>
  <si>
    <t>各種搬入搬出車の搬入道路は駒岡清掃工場横線とし、来場者の進入道路は石山西岡南線とする。なお、敷地南側の保全緑地への進入は南側道路とする。</t>
  </si>
  <si>
    <t>２．９．５　敷地周辺設備</t>
  </si>
  <si>
    <t>敷地周辺の設備について、以下に示す。なお、各種インフラの取り合い点については、「添付資料4　インフラ設備取合い点」に示すとおりである。</t>
  </si>
  <si>
    <t>(1) 電気</t>
  </si>
  <si>
    <t>特別高圧方式（66kV、2回線（常用1回線、予備1回線））とする。なお、本市は、本施設における特別高圧電線路との連系に係る送電設備の整備について、北海道電力株式会社と事前協議を実施しているが、詳細は現時点では確定していない。焼却施設内に設置する屋内開閉所で受電し、開閉所の開閉器を介して焼却施設内の電気室の変成器に接続する方針とする。</t>
  </si>
  <si>
    <t>配電線引込工事及び系統連系に係る工事負担金は本市の負担とする。また、工事に使用する電源の確保に係る一切の費用は建設事業者の負担とする。</t>
    <phoneticPr fontId="99"/>
  </si>
  <si>
    <t>(2) 用水</t>
  </si>
  <si>
    <t>用水は、上水道、地下水（非常時用）、雨水とする。上水道の接続に係る工事負担金、井戸の整備等、工事に係る一切の費用は建設事業者の負担とする。</t>
  </si>
  <si>
    <t>ア 上水道</t>
  </si>
  <si>
    <t>駒岡清掃工場が接続している上水配管（管径φ200、工場西側道路に埋設）を利用する。</t>
  </si>
  <si>
    <t>イ 地下水</t>
  </si>
  <si>
    <t>事業用地内に新たに井戸を整備し、水質に応じて前処理設備を設けること。通常時に地下水は使用しないが、地震等の災害時に上水が断水した際は、非常用水源（プラント用水）として活用する方針とする。</t>
  </si>
  <si>
    <t>ウ 雨水利用</t>
  </si>
  <si>
    <t>工場棟屋根の降雨水について、灌水や場内散水に利用することで上水使用量の節約に努めるよう計画・提案を行うこと。</t>
  </si>
  <si>
    <t>(3) 排水</t>
  </si>
  <si>
    <t>生活排水は下水道へ直接放流し、プラント排水についてはプラント排水処理設備で適切に処理した後に処理水を極力再利用することで上水使用を削減し、余剰の処理水を下水道へ放流する計画とする。下水道については、駒岡清掃工場が接続している下水道管の利用か、新設を検討すること。なお、下水道については、放流に際して放流可能時間帯と時間最大放流量に制限が設けられており、新清掃工場においても同様の制限を遵守した放流を行うこと。</t>
  </si>
  <si>
    <t>下水道の接続に係る工事負担金等、工事に係る一切の費用は建設事業者の負担とする。</t>
  </si>
  <si>
    <t>ア 生活排水</t>
  </si>
  <si>
    <t>施設内に整備する生活排水放流水槽で一時貯留して6：30～0：30の間に下水道放流する。なお、同時間帯における最大放流可能水量については18m3/hとする（試運転期間中においては駒岡清掃工場及び新清掃工場の合計）。</t>
  </si>
  <si>
    <t>イ プラント排水</t>
  </si>
  <si>
    <t>ウ 雨水</t>
  </si>
  <si>
    <t>事業用地の北西側隅部に設置する雨水調整池へ排水する。</t>
  </si>
  <si>
    <t>(4) 燃料</t>
  </si>
  <si>
    <t>燃料は都市ガス（中圧B）とし、最大使用可能量は2,800m3/hとする。敷地境界付近の取合い点から焼却施設工場棟までの間に供給管を敷設すること。工事に係る一切の費用は建設事業者の負担とする。</t>
  </si>
  <si>
    <t>都市ガスについては、都市ガス・コージェネレーション計画（以下、「CGS」という。）でも使用することに留意すること。</t>
  </si>
  <si>
    <t>(5) 電話・通信</t>
  </si>
  <si>
    <t>電話、インターネット配線は、建設事業者にて引き込むこと。工事に係る一切の費用は建設事業者の負担とする。</t>
  </si>
  <si>
    <t>電話設備や構内電話を用いた構内連絡設備のほか、インターネット設備（LAN設備）、構内PHSを計画する。インターネット設備については、ごみ処理システム・ネットワークへの接続を計画すること。</t>
  </si>
  <si>
    <t>(6) 消防水利</t>
  </si>
  <si>
    <t>「都市計画法による開発行為の手引き 平成25年3月 札幌市都市局市街地整備部宅地課」に準じた消防水利を設けること。</t>
  </si>
  <si>
    <t>(7) 共同溝</t>
  </si>
  <si>
    <t>各種インフラ配管を収容するための共同溝を敷設すること。共同溝内には、別途工事において電線類、ガス管、熱導管を敷設するものとする。</t>
  </si>
  <si>
    <t>２．９．６　地中障害物</t>
  </si>
  <si>
    <t>予期しない地中障害物が確認された場合は、速やかに本市に報告し、取り扱いについて協議する。協議の結果、撤去する場合は、その方法等について提案し、本市の承諾を得て地中障害撤去工事を行う。これに係る費用は本市の負担とする。一方、玉石については、一定程度の混入を見込み建設事業者の負担において除去等を行うこと。</t>
    <phoneticPr fontId="99"/>
  </si>
  <si>
    <t>なお、事業用地では、一部の地中障害物の存在が確認されているが、別途実施する敷地造成工事で撤去する予定である。 </t>
  </si>
  <si>
    <t>第２編　新清掃工場の設計・建設に係る業務</t>
  </si>
  <si>
    <t>第１章　総則</t>
  </si>
  <si>
    <t>１．１　業務範囲</t>
  </si>
  <si>
    <t>１．１．１　適用範囲</t>
  </si>
  <si>
    <t>第２編は、本市が発注する「駒岡清掃工場更新事業」のうち、本施設の設計・建設に係る業務に適用する。</t>
  </si>
  <si>
    <t>１．１．２　設計・建設業務の概要</t>
  </si>
  <si>
    <t>本施設の設計・建設業務の概要は次に示すとおりとする。</t>
  </si>
  <si>
    <t>(1) 焼却施設の建設</t>
  </si>
  <si>
    <t>ア 焼却施設の設計・建設工事</t>
  </si>
  <si>
    <t>イ 関連する外構・場内サイン工事の設計・工事</t>
  </si>
  <si>
    <t>(2) 破砕施設の建設</t>
  </si>
  <si>
    <t>ア 破砕施設の設計・建設工事</t>
  </si>
  <si>
    <t>(3) 管理棟の建設</t>
  </si>
  <si>
    <t>ア 管理棟（延床面積：約2,000m2）の設計・建設工事</t>
  </si>
  <si>
    <t>イ 関連する外構・場内サイン工事</t>
  </si>
  <si>
    <t>ウ 工場棟とは別棟とする。工場棟とは渡り廊下で接合する。</t>
  </si>
  <si>
    <t>(4) 計量棟の建設</t>
  </si>
  <si>
    <t>ア 計量棟（搬入用、搬出用）の設計・建設工事</t>
  </si>
  <si>
    <t>(5) 関連施設・付属施設・外構施設の建設</t>
  </si>
  <si>
    <t>ア 駐車場</t>
  </si>
  <si>
    <t>施設運転要員用</t>
  </si>
  <si>
    <t>：100台</t>
  </si>
  <si>
    <t>外来用</t>
  </si>
  <si>
    <t>：100台（普通車）</t>
  </si>
  <si>
    <t>：4台（大型バス用）、2台（車いす使用者）</t>
  </si>
  <si>
    <t>車いす使用者用の駐車場は管理棟出入口に近接して配置する。</t>
  </si>
  <si>
    <t>イ 場内道路</t>
  </si>
  <si>
    <t>ウ 門扉、囲障</t>
  </si>
  <si>
    <t>周辺環境に調和するものとする。</t>
  </si>
  <si>
    <t>エ 植栽、保全緑地</t>
  </si>
  <si>
    <t>周辺地との緩衝効果を考慮する。</t>
  </si>
  <si>
    <t>オ 外構設備、その他関連する施設や設備</t>
  </si>
  <si>
    <t>構内排水設備、構内照明設備等とする。</t>
  </si>
  <si>
    <t>１．１．３　建設事業者の業務概要</t>
  </si>
  <si>
    <t>建設事業者は、本市と締結する建設工事請負契約に基づき、本要求水準書に従って本施設の設計・建設業務を行うこと。建設事業者が行う業務の概要は以下のとおりとする。</t>
  </si>
  <si>
    <t>(1) 建設事業者は、本市と締結する建設工事請負契約に基づき、処理対象物の適正な処理が可能な本施設の設計及び施工を行う。また、本件事業を行うために必要な許認可の取得を行う。</t>
  </si>
  <si>
    <t>(2) 設計・建設業務の範囲は、機械設備工事、電気計装設備工事、土木建築工事等の実施設計及び工事の施工とし、本施設の整備に必要なものすべてを含む。</t>
  </si>
  <si>
    <t>(3) 建設事業者は、本施設の建設等に伴って発生する建設廃棄物等の処理、処分及びその他の関連するもの、建築確認（計画通知）等の許認可等手続き（本市名で届出等を行う資料作成を含む）、プラント設備の試運転及び引渡性能試験、長寿命化計画（施設保全計画）の策定及び工事中の住民対応等の各種関連業務について手続に伴う費用負担を含め行うものとする。</t>
  </si>
  <si>
    <t>(4) 建設事業者は、本市が行う循環型社会形成推進交付金の申請手続等、行政手続に必要な書類の作成等の協力、支援を行う。</t>
  </si>
  <si>
    <t>(5) (1)から(4)に係る具体的な業務の範囲は以下のとおりとする。</t>
  </si>
  <si>
    <t>ア 調査</t>
  </si>
  <si>
    <t>設計・建設に必要な測量、地質調査、及び工事施工前後の家屋調査等を行う。</t>
  </si>
  <si>
    <t>イ 事業用地における本施設の配置</t>
  </si>
  <si>
    <t>事業用地の全体計画、本施設の配置、車両動線等の用地利用に係る設計を行う。</t>
  </si>
  <si>
    <t>ウ 本施設の設計及び施工</t>
  </si>
  <si>
    <t>工場棟、管理棟、計量棟をはじめ、場内道路、敷地進入出道路、駐車場、門扉、植栽工事等の一切の設計及び施工を行う。</t>
  </si>
  <si>
    <t>エ 関連設備の整備等</t>
  </si>
  <si>
    <t>電力の引き込み、上下水の引き込み、井戸の整備、ガスの引き込み、電話・通信の引き込み、見学者用説明・啓発機能調度品、説明用パンフレットの納品等を行う。</t>
  </si>
  <si>
    <t>また、電波障害については、障害が起きた場合でかつ事業範囲内の工事が必要になった場合、本市の要請に従い誠意をもって必要な協力や工事を行う。</t>
  </si>
  <si>
    <t>オ 環境影響評価書の遵守</t>
  </si>
  <si>
    <t>建設事業者は、設計・建設業務において、環境影響評価書を遵守すること。</t>
  </si>
  <si>
    <t>カ 官公署等への申請</t>
  </si>
  <si>
    <t>建設事業者は、自らの費用負担で本件事業に必要な申請手続きをするとともに、本市が行う申請の協力を行う。</t>
  </si>
  <si>
    <t>キ 周辺住民等への対応</t>
  </si>
  <si>
    <t>本施設の建設期間における周辺住民等からの意見や苦情に対する対応を本市と連携して行う。</t>
  </si>
  <si>
    <t>ク 運営事業者への本施設の運転、維持管理、保守に係る指導</t>
  </si>
  <si>
    <t>ケ 本件事業の実施に必要な部品の供給業務及び本施設の運営への協力</t>
  </si>
  <si>
    <t>コ 法定資格者の配置</t>
  </si>
  <si>
    <t>本施設の設計・建設業務期間中に必要な以下の資格者は、運営事業者に所属する資格者を配置する。</t>
  </si>
  <si>
    <t>（ア）電気主任技術者</t>
  </si>
  <si>
    <t>（イ）ボイラー・タービン主任技術者</t>
  </si>
  <si>
    <t>サ その他本件事業に必要なすべての業務</t>
  </si>
  <si>
    <t>シ 建物内備品等の調達</t>
  </si>
  <si>
    <t>見学者用の備品類の調達については、建設事業者の所掌とし、運営に必要な備品、什器、物品は運営事業者の所掌とする。また、備品、什器、物品、消耗品の補充や維持管理は運営事業者の責任とする。</t>
  </si>
  <si>
    <t>１．１．４　本市の業務概要</t>
  </si>
  <si>
    <t>(1) 敷地の確保</t>
  </si>
  <si>
    <t>本市は、本件事業を実施するための敷地の確保を行う。</t>
  </si>
  <si>
    <t>(2) 業務実施状況のモニタリング</t>
  </si>
  <si>
    <t>本市は、本施設の設計期間、建設期間を通じ、本件事業に係る監督員を配置し設計についての承諾を行うとともに、建設事業者に対して必要な調査・検査及び試験を求める。</t>
  </si>
  <si>
    <t>(3) 周辺住民等への対応</t>
  </si>
  <si>
    <t>本市は、本施設の建設期間における周辺住民等からの意見や苦情に対する対応を建設事業者と連携して行う。</t>
  </si>
  <si>
    <t>(4) 本件事業に必要な行政手続き</t>
  </si>
  <si>
    <t>本市は、本件事業を実施する上で必要な、循環型社会形成推進交付金の申請、施設設置の届出、各種許認可手続き等、各種行政手続を行う。</t>
    <phoneticPr fontId="99"/>
  </si>
  <si>
    <t>(5) その他これらを実施する上で必要な業務</t>
  </si>
  <si>
    <t>１．１．５　施設機能の確保</t>
  </si>
  <si>
    <t>(1) 疑義</t>
  </si>
  <si>
    <t>本施設の設計・建設時に入札公告で示された要求水準書等に疑義が生じた場合は、本市と建設事業者で協議の上、疑義に係る解釈の決定を行うこと。</t>
  </si>
  <si>
    <t>なお、設計・建設工事開始以降、本要求水準書に対する質問は、全て書面により行うこと。</t>
  </si>
  <si>
    <t>(2) 性能と規模</t>
  </si>
  <si>
    <t>本施設に採用する設備、装置及び機器類は、本施設の目的達成のために必要な能力と規模を有し、かつ管理的経費の節減を十分考慮した設計とすること。</t>
  </si>
  <si>
    <t>１．２　計画主要目</t>
  </si>
  <si>
    <t>１．２．１　処理能力等（焼却施設）</t>
  </si>
  <si>
    <t>(1) 公称能力</t>
  </si>
  <si>
    <t>指定ごみ質の範囲内において1炉300t/日で、2炉600t/日の能力を有すること。</t>
  </si>
  <si>
    <t>(2) 処理対象物の種類</t>
  </si>
  <si>
    <t>処理対象物の種類は、以下のとおりとする。詳細は「表 ２-１　処理対象物（焼却施設）」に示すとおりとする。</t>
  </si>
  <si>
    <t>ア 燃やせるごみ</t>
  </si>
  <si>
    <t>本市の収集車、委託車若しくは許可業者等により搬入した燃やせるごみ、及び市民等が直接、自己搬入した燃やせるごみをいう。</t>
  </si>
  <si>
    <t>イ 破砕残渣（可燃分）</t>
  </si>
  <si>
    <t>破砕施設において、破砕処理した後に鉄・アルミ・破砕残渣（不燃分）を選別した残りの残渣をいう。</t>
  </si>
  <si>
    <t>ウ 災害廃棄物（非定常的に発生）</t>
  </si>
  <si>
    <t>天災（地震、風水害等）によって発生する廃棄物のうち、可燃性のものをいう。倒壊又は損壊した家屋や、故障、水没等により使用できなくなった家具、家財、並びに停電の影響等で廃棄される食品廃棄物が主たる処理対象物であり、本要求水準書で定義する災害廃棄物は、札幌市災害廃棄物処理計画の通り、原則として別途、破砕選別されたもので、燃やせるごみのごみ質条件に合致するものをいう。ただし、本市がこれまでに処理を行った種類の災害廃棄物（冷凍食品の廃棄物等）が搬入されることがある。</t>
  </si>
  <si>
    <t>本編P16「表 ２－１　処理対象物（焼却施設）」参照</t>
  </si>
  <si>
    <t>(3) 計画処理量</t>
  </si>
  <si>
    <t>計画処理量は、「表 ２-２　計画処理量（焼却施設）」に示すとおりとする。</t>
  </si>
  <si>
    <t>本編P16「表 ２－２　計画処理量（焼却施設）」参照</t>
  </si>
  <si>
    <t>(4) 処理不適物</t>
  </si>
  <si>
    <t>処理に適さないものや設備に不具合が発生する処理不適物については、本市と建設事業者及び運営事業者で協議の上、詳細な内容を規定する。</t>
  </si>
  <si>
    <t>(5) 計画ごみ質</t>
  </si>
  <si>
    <t>計画ごみ質は、「表 ２-３　計画ごみ質（焼却施設）」に示すとおりとする。</t>
  </si>
  <si>
    <t>本編P17「表 ２－３　計画ごみ質（焼却施設）」参照</t>
  </si>
  <si>
    <t>１．２．２　処理能力等（破砕施設）</t>
  </si>
  <si>
    <t>指定ごみ質の範囲内において130ｔ/日（5時間運転）の能力を有すること。</t>
  </si>
  <si>
    <t>また、紙類圧縮梱包機において5ｔ/ｈの能力を有すること。</t>
  </si>
  <si>
    <t>処理対象物の種類は、以下のとおりとする。詳細は「表 ２-４　処理対象物（破砕施設）」に示すとおりとする。</t>
  </si>
  <si>
    <t>ア 大型ごみ</t>
  </si>
  <si>
    <t>本市の収集車、委託業者若しくは許可業者等により搬入した大型ごみ、及び市民等が直接、自己搬入した大型ごみをいう。</t>
  </si>
  <si>
    <t>イ 燃やせないごみ</t>
  </si>
  <si>
    <t>本市の収集車、委託業者若しくは許可業者等により搬入した燃やせないごみ、及び市民等が直接、自己搬入した燃やせないごみをいう。</t>
  </si>
  <si>
    <t>ウ 紙くず、木くず</t>
  </si>
  <si>
    <t>ごみ資源化工場へ搬送するため、破砕施設において中継する紙くず、木くずをいう。</t>
  </si>
  <si>
    <t>エ 災害廃棄物（非定常的に発生）</t>
  </si>
  <si>
    <t>不燃性の災害廃棄物については、破砕施設における処理は原則行わない。</t>
  </si>
  <si>
    <t>本編P18「表 ２－４　処理対象物（破砕施設）」参照</t>
  </si>
  <si>
    <t>計画処理量は、「表 ２-５　計画処理量（破砕施設）」に示すとおりとする。</t>
  </si>
  <si>
    <t>本編P18「表 ２－５　計画処理量（破砕施設）」参照</t>
  </si>
  <si>
    <t>計画ごみ質は、「表 ２-６　計画ごみ質（破砕施設）」に示すとおりとする。また、単位体積重量は、以下に示すとおりとする。</t>
  </si>
  <si>
    <t>可燃性大型ごみについては、「表２-４　処理対象物（破砕施設）」を参考に個別設定すること。</t>
  </si>
  <si>
    <t>不燃性大型ごみについては、0.1～0.3t/m3の範囲で「表２-４　処理対象物（破砕施設）」を参考に個別設定すること。</t>
  </si>
  <si>
    <t>0.05～0.25t/m3の範囲で「表 ２-４　処理対象物（破砕施設）」を参考に個別設定すること。</t>
  </si>
  <si>
    <t>本編P19「表 ２－６　計画ごみ質（破砕施設）」参照</t>
  </si>
  <si>
    <t>(6) 破砕寸法</t>
  </si>
  <si>
    <t>一次破砕【400】mm以下、二次破砕150mm以下とする。</t>
  </si>
  <si>
    <t>１．２．３　搬入出条件</t>
  </si>
  <si>
    <t>(1) ごみの搬入形態</t>
  </si>
  <si>
    <t>ごみの搬入形態は、「表 ２-７　搬入形態等」に示すとおりとする。</t>
  </si>
  <si>
    <t>本編P20「表 ２－７　搬入形態等」参照</t>
  </si>
  <si>
    <t>(2) 搬入出台数（参考）</t>
  </si>
  <si>
    <t>搬入出台数（実績）は、「表 ２-８　駒岡清掃工場（焼却及び破砕）の搬出入車両台数（実績）」に示すとおりとする。</t>
  </si>
  <si>
    <t>本編P21「表 ２－８　駒岡清掃工場（焼却及び破砕）の搬出入車両台数（実績）」参照</t>
  </si>
  <si>
    <t>(3) 搬入・搬出車両の最大仕様</t>
  </si>
  <si>
    <t>参考として、自己搬入を除く搬入、搬出車両の最大仕様（現状）は「表 ２-９　車両の最大仕様（現状）」に示すとおりとする。</t>
  </si>
  <si>
    <t>本編P21「表 ２－９　車両の最大仕様（現状）」参照</t>
  </si>
  <si>
    <t>(4) 搬入・搬出日及び時間</t>
  </si>
  <si>
    <t>ア 市収集車：毎週　月曜日から土曜日（祝日含む）</t>
  </si>
  <si>
    <t>概ね8時30分～16時まで（昼休み時間帯含む）</t>
  </si>
  <si>
    <t>概ね8時30分～19時まで（昼休み時間帯含む）</t>
  </si>
  <si>
    <t>9時～16時まで（昼休み時間帯含む）</t>
  </si>
  <si>
    <t>概ね9時～16時（最終処分場等の受入時間を考慮）</t>
  </si>
  <si>
    <t>１．２．４　計量手続き、荷下ろし作業</t>
  </si>
  <si>
    <t>(1) 計量手続き及び荷下ろし作業に係る条件は以下のとおりとする。</t>
  </si>
  <si>
    <t>ア 市収集車、委託者、許可業者は、全て1回計量とする。</t>
  </si>
  <si>
    <t>イ 自己搬入は、全て2回計量とする。</t>
  </si>
  <si>
    <t>ウ 搬出車は1回又は2回計量とする。</t>
  </si>
  <si>
    <t>エ 自己搬入は、計量棟にて持込受付を行う。なお、待車等に配慮すること。</t>
  </si>
  <si>
    <t>オ 自己搬入は、ダンピングボックスにて荷下ろしを行うこと（焼却施設）。</t>
  </si>
  <si>
    <t>カ 手数料の収受は計量棟にて行う。</t>
  </si>
  <si>
    <t>(2) 搬入から退出の手続きは、登録車と未登録車のそれぞれにおいて、以下のとおりとする。</t>
  </si>
  <si>
    <t>ア 登録車（計量IDカード：有）</t>
    <phoneticPr fontId="99"/>
  </si>
  <si>
    <t>（ア）市収集車、委託車</t>
  </si>
  <si>
    <t>搬入→計量（1回目）→搬入物荷下ろし→退出</t>
  </si>
  <si>
    <t>（イ）許可収集車</t>
  </si>
  <si>
    <t>（ウ）搬出車（焼却灰、飛灰処理物、破砕残渣（不燃物））</t>
    <phoneticPr fontId="99"/>
  </si>
  <si>
    <t>搬出物積込み→計量→退出</t>
  </si>
  <si>
    <t>（エ）搬出車（処理困難物及び処理不適物）</t>
  </si>
  <si>
    <t>計量（1回目）→搬出物積込み→計量（2回目）→退出</t>
  </si>
  <si>
    <t>イ 未登録車（計量IDカード：無）</t>
    <rPh sb="15" eb="16">
      <t>ナ</t>
    </rPh>
    <phoneticPr fontId="99"/>
  </si>
  <si>
    <t>（ア）自己搬入</t>
  </si>
  <si>
    <t>搬入→計量（1回目）→搬入物荷下ろし→計量（2回目）→手数料支払い→領収証受け取り→退出</t>
  </si>
  <si>
    <t>（イ）搬出車（破砕回収金属（鉄・アルミ））</t>
    <phoneticPr fontId="99"/>
  </si>
  <si>
    <t>計量（1回目）→搬出物積込み→計量（2回目）→退出</t>
    <phoneticPr fontId="99"/>
  </si>
  <si>
    <t>１．２．５　年間稼働日数及び稼働時間（焼却施設）</t>
  </si>
  <si>
    <t>(1) 1日24時間連続運転とし、年間稼働可能日数は1炉280日以上の運転が可能なものとする。また、系列それぞれにおいて90日以上の連続運転が可能なものとする。</t>
  </si>
  <si>
    <t>(2) 施設引渡後1年以内に系列それぞれにおいて90日以上連続運転の確認を行う。</t>
  </si>
  <si>
    <t>(3) 連続運転とは、処理システムを停止することなく、安定運転を継続している状態である。従って、連続運転中に非常停止、緊急停止等による処理システムの停止がしないこと。ただし、処理困難物及び処理不適物の除去等による一時停止、想定外の自然的要因などによる停止は原則として連続運転の未達とはならないが、運転員の措置方法については本市と協議することとし、その内容によっては未達と判定する場合もある。</t>
  </si>
  <si>
    <t>(4) 安定運転とは、故障等により施設の運転を停止する（点検、清掃、調整、部品交換等に必要な短時間な運転停止を除く。）ことなく、定常運転状態を維持できる運転をいうものとする。</t>
  </si>
  <si>
    <t>(5) 燃やせるごみの搬入量に係る変動について参考として「表 ２-１０　要処理量（参考-焼却施設）」を示す。なお、定期補修等によるごみ焼却停止期間中（全炉停止期間中）のごみ搬入は行わないことを基本とする。</t>
  </si>
  <si>
    <t>本編P23「表 ２－１０　要処理量（参考-焼却施設）」参照</t>
  </si>
  <si>
    <t>１．２．６　年間稼働日数及び稼働時間（破砕施設）</t>
  </si>
  <si>
    <t>(1) 1日5時間（最大9時間）の処理を行うものとし、運転時間は、設備の立上げ、立下げ及び清掃を含め7時間以内（最大11時間）とする。処理時間は午前9時から正午、午後1時から午後7時までの間とする。また、90日間以上にわたり、この間の計画作業日における安定運転が可能なものとする。</t>
  </si>
  <si>
    <t>(2) 施設引渡後1年以内に90日間以上の期間内の計画作業日における安定運転の確認を行う。</t>
  </si>
  <si>
    <t>(3) 安定運転とは、処理システムを停止することなく、安定運転を継続している状態である。従って、連続運転中に非常停止、緊急停止等による処理システムの停止があってはならない。ただし、処理困難物及び処理不適物の除去等による一時停止、想定外の自然的要因などによる停止は原則として連続運転の未達とはならないが、運転員の措置方法については本市と協議することとし、その内容によっては未達と判定する場合もある。</t>
  </si>
  <si>
    <t>(4) 大型ごみ、燃やせないごみの搬入量に係る変動について参考として「表 ２-１１　要処理量（参考-破砕施設）」を示す。</t>
  </si>
  <si>
    <t>本編P23「表 ２－１１　要処理量（参考-破砕施設）」参照</t>
  </si>
  <si>
    <t>１．２．７　主要設備方式（焼却施設）</t>
  </si>
  <si>
    <t>(1) 運転方式</t>
  </si>
  <si>
    <t>本施設は1炉1系列で構成し、定期補修時及び定期点検時においては、1炉のみ停止し、他系列は原則として常時運転できるものとする。</t>
  </si>
  <si>
    <t>また、受電設備・余熱利用設備などの共通部分を含む設備の定期補修時及び定期点検は、最低限の全休炉をもって安全作業が十分確保されるように考慮するものとする。</t>
  </si>
  <si>
    <t>(2) 設備方式</t>
  </si>
  <si>
    <t>設備方式の概要は「表 ２-１２　焼却施設の設備方式概要」に示すとおりとする。</t>
  </si>
  <si>
    <t>本編P24「表 ２－１２　焼却施設の設備方式概要」参照</t>
  </si>
  <si>
    <t>１．２．８　主要設備方式（破砕施設）</t>
  </si>
  <si>
    <t>受電設備などの共通部分を含む設備の定期補修時及び定期点検は、運転を行わない休日等をもって安全作業が十分確保されるように考慮するものとする。</t>
    <phoneticPr fontId="99"/>
  </si>
  <si>
    <t>設備方式の概要は「表 ２-１３　破砕施設の設備方式概要」に示すとおりとする。</t>
  </si>
  <si>
    <t>本編P25「表 ２－１３　破砕施設の設備方式概要」参照</t>
    <phoneticPr fontId="99"/>
  </si>
  <si>
    <t>様式第13号-2「表 ２－１３　破砕施設の設備方式概要」参照</t>
    <rPh sb="5" eb="6">
      <t>ゴウ</t>
    </rPh>
    <phoneticPr fontId="99"/>
  </si>
  <si>
    <t>１．２．９　余熱利用計画</t>
  </si>
  <si>
    <t>余熱利用は発電及び熱供給とし、発電電力は焼却施設、破砕施設を含めた敷地内各施設、保養センター駒岡、豊平・南清掃事務所へ電力を供給するとともに、余剰分を売却する。熱供給は、場内利用のほか、地域熱供給、保養センター駒岡へ行う。</t>
  </si>
  <si>
    <t>余熱利用におけるエネルギー回収率は、23.0％以上とする。また、二酸化炭素排出量については、「エネルギー回収型廃棄物処理施設整備マニュアル　令和元年5月改訂　環境省環境再生・資源循環局廃棄物適正処理推進課」で示されている量以下とすること。</t>
  </si>
  <si>
    <t>１．２．１０　焼却条件</t>
  </si>
  <si>
    <t>(1) 燃焼室出口温度</t>
  </si>
  <si>
    <t>850℃以上（炉内燃焼温度900℃以上）</t>
  </si>
  <si>
    <t>(2) 上記燃焼温度でのガス滞留時間</t>
  </si>
  <si>
    <t>2秒以上</t>
  </si>
  <si>
    <t>(3) 煙突出口排ガスの一酸化炭素濃度</t>
  </si>
  <si>
    <t>100ppm以下（O212％換算値の1時間平均値）</t>
  </si>
  <si>
    <t>30ppm以下（O212％換算値の4時間平均値）</t>
  </si>
  <si>
    <t>(4) 安定燃焼</t>
  </si>
  <si>
    <t>100ppmを超えるCO濃度瞬時値のピークを極力発生させないこと。</t>
  </si>
  <si>
    <t>１．２．１１　公害防止基準</t>
  </si>
  <si>
    <t>(1) 排ガス基準</t>
  </si>
  <si>
    <t>煙突出口において、大気汚染防止法等関係法令を遵守するとともに、「表 ２-１４　排ガス基準（乾きガスO212％換算）」に示す基準以下とする。</t>
  </si>
  <si>
    <t>本編P26「表 ２－１４　排ガス基準（乾きガスO212％換算）」参照</t>
  </si>
  <si>
    <t>なお、非常用発電設備の排気については、排気口出口において「表 ２-１５　非常用発電設備の排気に係る排ガス基準（乾きガスO212％換算）」に示す基準以下とする。</t>
  </si>
  <si>
    <t>本編P26「表 ２－１５　非常用発電設備の排気に係る排ガス基準（乾きガスO212％換算）」参照</t>
  </si>
  <si>
    <t>(2) 排水に関する基準</t>
  </si>
  <si>
    <t>プラント排水（余剰水）は、排水取合点において、「表 ２-１６　下水排除基準」に示す下水排除基準以下とする。</t>
  </si>
  <si>
    <t>本編P27「表 ２－１６　下水排除基準」参照</t>
  </si>
  <si>
    <t>(3) 騒音基準</t>
  </si>
  <si>
    <t>敷地境界線において、「表 ２-１７　騒音基準」の基準以下とする。</t>
  </si>
  <si>
    <t>本編P28「表 ２－１７　騒音基準」参照</t>
  </si>
  <si>
    <t>(4) 振動基準</t>
  </si>
  <si>
    <t>敷地境界線において、「表 ２-１８　振動基準」の基準以下とする。</t>
  </si>
  <si>
    <t>本編P28「表 ２－１８　振動基準」参照</t>
  </si>
  <si>
    <t>(5) 悪臭基準</t>
  </si>
  <si>
    <t>本施設操業時に、「表 ２-１９　悪臭基準」の基準以下とする。</t>
  </si>
  <si>
    <t>本編P28「表 ２－１９　悪臭基準」参照</t>
  </si>
  <si>
    <t>(6) 粉じん基準</t>
  </si>
  <si>
    <t>除じん設備（作業環境維持のために設置する環境集じん器を含む）の排気口における粉じん濃度について自主管理値を0.1g/m3N以下とする。</t>
  </si>
  <si>
    <t>また、粉じんに係る作業環境基準は、「表 ２-２０　粉じんに係る作業環境基準」の基準以下とする。</t>
  </si>
  <si>
    <t>本編P28「表 ２－２０　粉じんに係る作業環境基準」参照</t>
  </si>
  <si>
    <t>１．２．１２　焼却灰及び飛灰処理物の基準</t>
  </si>
  <si>
    <t>焼却灰及び飛灰処理物の基準は「表 ２-２１　焼却灰及び飛灰処理物の基準」の基準以下とする。</t>
  </si>
  <si>
    <t>本編P29「表 ２－２１　焼却灰及び飛灰処理物の基準」参照</t>
  </si>
  <si>
    <t>１．２．１３　金属類の選別・回収に係る基準（破砕施設）</t>
  </si>
  <si>
    <t>破砕施設で選別・回収する金属類（主に鉄とアルミ）に係る品質は「表 ２-２２　金属類の選別・回収に係る基準（純度・回収率）」の基準以上とする。</t>
  </si>
  <si>
    <t>(1) アルミ類は、アルミ選別機等によって選別されるべきものを総称し、他の金属との複合物等を含むものとする。</t>
  </si>
  <si>
    <t>(2) 破砕残渣（可燃分）と破砕残渣（不燃分）については、高速回転破砕系列の選別機等にて選別された可燃物（破砕残渣搬送コンベヤへ合流）と不燃物のことを指す。</t>
  </si>
  <si>
    <t>本編P29「表 ２－２２　金属類の選別・回収に係る基準（純度・回収率）」参照</t>
  </si>
  <si>
    <t>１．２．１４　本施設の環境保全対策</t>
  </si>
  <si>
    <t>公害防止関係法令、ダイオキシン類発生防止等ガイドライン、廃棄物の処理及び清掃に関する法律及びその他の環境関連法令等に適合するとともに、公害防止基準を遵守し得る構造・設備とすること。</t>
  </si>
  <si>
    <t>(1) 騒音対策</t>
  </si>
  <si>
    <t>騒音が発生する機器・設備類は、騒音の少ない機種を選定するとともに、防音構造の室内への配置や必要に応じて消音器を取り付けるなど騒音対策を講じること。また、低周波音についても対策を講じること。</t>
  </si>
  <si>
    <t>(2) 振動対策</t>
  </si>
  <si>
    <t>振動が発生する機器・設備類は、振動の伝搬を防止するため防振装置を設けることや必要に応じて独立基礎等の対策を講じること。また、低周波振動についても対策を講じること。</t>
  </si>
  <si>
    <t>(3) 粉じん対策</t>
  </si>
  <si>
    <t>粉じんが発生する箇所や機械設備には十分な能力を有する集じん装置や散水設備等を設けるなど、粉じん対策を講じること。</t>
  </si>
  <si>
    <t>(4) 悪臭対策</t>
  </si>
  <si>
    <t>悪臭の発生する箇所には密閉化や負圧管理など必要な対策を講じること。特にごみピットについては、堅固な構造で密閉化とするとともに、出入口扉へのエアカーテン設置やごみ投入扉の二重化等により臭気の漏洩を防止すること。また、ダクトや配管・配線等の貫通部には適切な気密処理を行い、臭気を外部に漏出しないように対策を講じること。</t>
  </si>
  <si>
    <t>炉停止時（1炉停止含む）の脱臭等の対策を講じること。</t>
  </si>
  <si>
    <t>建築設備の吸気口については、その設置位置に配慮し、臭気を吸気することが無いようにすること。</t>
  </si>
  <si>
    <t>(5) 排水対策</t>
  </si>
  <si>
    <t>設備から発生する各種の汚水は、本施設の排水処理設備に送水して処理すること。</t>
  </si>
  <si>
    <t>(6) その他の対策</t>
  </si>
  <si>
    <t>灰搬出車両を洗浄する洗浄用器具類等を設置すること。</t>
  </si>
  <si>
    <t>１．２．１５　本施設の安全衛生管理（作業環境基準）</t>
  </si>
  <si>
    <t>(1) 保守の容易な設備の設置、作業安全の確保、各種保安装置、必要な予備機器・予備配管等の設置及び各種設備の適所への設置等、運転管理における安全の確保に配慮すること。また、設備・機器類の配置、建設、据付はすべて労働安全衛生法及び規則に定めるところによるとともに、運転・作業・保守点検に当たって安全確保上必要な歩廊、階段、手摺、防護柵等を完備すること。</t>
  </si>
  <si>
    <t>(2) 消防関連法令及び所轄消防署の指導に従って、火災予防対策設備を設けること。</t>
  </si>
  <si>
    <t>(3) 関連法令に準拠して、安全、衛生設備を完備する他、作業環境を良好な状態に保つように、騒音・振動防止、必要換気量、必要照度の確保及びゆとりあるスペースを確保すること。</t>
  </si>
  <si>
    <t>(4) 機側1ｍの騒音が80デシベルを超える機器については、防音を施した部屋に設置又は減音対策（ラギング施工、防音ボックス等）を施すこと。</t>
  </si>
  <si>
    <t>(5) ダイオキシン類対策として、以下の事項を遵守すること。</t>
  </si>
  <si>
    <t>ア 廃棄物焼却施設内作業におけるダイオキシン類ばく露防止対策要綱（平成13年基発第401号の2）及び廃棄物焼却施設解体作業マニュアル（社団法人日本保安用品協会）等、最新版の厚生労働省の通達、マニュアル、要綱等を遵守すること。</t>
  </si>
  <si>
    <t>イ 焼却炉室や灰ピット、灰処理設備室等のダイオキシン類の管理区域を明確にし、非管理区域との間には前室を設けるとともに、要所にエアシャワー室を設け、管理区域外への粉じん等の拡散を防止すること。また、非管理区域間の移動については管理区域を通過せずに往来できる動線を確保すること。</t>
  </si>
  <si>
    <t>ウ 補修要員の着衣は、場内で洗濯、乾燥するものとし、その排水は排水処理設備にて適正な水質に処理すること。</t>
  </si>
  <si>
    <t>エ 通常運転時の点検通路、炉室等の作業環境中のダイオキシン類濃度は2.5pg-TEQ/m3以下とし、第1管理区域とすること。</t>
  </si>
  <si>
    <t>(6) 硫化水素等の発生が認められる箇所には、密閉化又は局所排気装置等を設け、発散抑制対策を十分考慮すること。特に飛灰安定化処理剤を直接扱う箇所等、硫化水素等にばく露する恐れのある所には、有機ガス用防毒マスク等の有効な呼吸用保護具を完備すること。また、作業者等が見やすい場所に硫化水素等が人体に及ぼす作用、飛灰安定化処理剤の取扱い上の注意事項及び中毒が発生した場合の応急措置等を記載したパネルを必要箇所に設置する等、厚生労働省、関係官公署からの通知、指導を遵守し、二硫化炭素、硫化水素等のばく露防止に努めること。</t>
  </si>
  <si>
    <t>(7) 悪臭発生箇所の出入口には前室を設けるとともに、作業員が悪臭を一般の居室に持ち込まない作業動線を計画すること。</t>
  </si>
  <si>
    <t>１．２．１６　関係法令の遵守</t>
  </si>
  <si>
    <t>(1) 関連する法令の遵守</t>
  </si>
  <si>
    <t>本施設の設計及び施工に関して、遵守する関係法令等は以下のとおりとする。</t>
  </si>
  <si>
    <t>ア 廃棄物の処理及び清掃に関する法律（昭和45年法律第137号）</t>
  </si>
  <si>
    <t>イ 再生資源の利用の促進に関する法律（平成3年法律第48号）</t>
  </si>
  <si>
    <t>ウ 廃棄物処理施設整備国庫補助事業に係るごみ処理施設の性能に関する指針について（平成10年生衛発第1572号）</t>
  </si>
  <si>
    <t>エ ダイオキシン類対策特別措置法（平成11年法律第105号）</t>
  </si>
  <si>
    <t>オ ごみ処理に係るダイオキシン類発生防止等ガイドライン（平成9年厚生省水道環境部通知衛環21号）</t>
  </si>
  <si>
    <t>カ 環境基本法（平成5年法律第91号）</t>
  </si>
  <si>
    <t>キ 大気汚染防止法（昭和43年法律第97号）</t>
  </si>
  <si>
    <t>ク 悪臭防止法（昭和46年法律第91号）</t>
  </si>
  <si>
    <t>ケ 騒音規制法（昭和43年法律第98号）</t>
  </si>
  <si>
    <t>コ 振動規制法（昭和51年法律第64号）</t>
  </si>
  <si>
    <t>サ 水質汚濁防止法（昭和45年法律第138号）</t>
  </si>
  <si>
    <t>シ 土壌汚染対策法（平成14年法律第53号）</t>
  </si>
  <si>
    <t>ス 水道法（昭和32年法律第177号）</t>
  </si>
  <si>
    <t>セ 下水道法（昭和33年法律第79号）</t>
  </si>
  <si>
    <t>ソ 計量法（平成4年法律第51号）</t>
  </si>
  <si>
    <t>タ 消防法（昭和23年法律第186号）</t>
  </si>
  <si>
    <t>チ 建築基準法（昭和25年法律第201号）</t>
  </si>
  <si>
    <t>ツ 建築士法（昭和25年法律第202号）</t>
  </si>
  <si>
    <t>テ 高齢者、障害者等の移動等の円滑化の促進に関する法律（バリアフリー法）（平成18年6月21日法律第91号）</t>
  </si>
  <si>
    <t>ト 景観法（平成16年6月18日法律第110号）</t>
  </si>
  <si>
    <t>ナ 建設業法（昭和24年法律第100号）</t>
  </si>
  <si>
    <t>ニ 労働安全衛生法（昭和47年法律第57号）</t>
  </si>
  <si>
    <t>ヌ 労働基準法（昭和22年法律第49号）</t>
  </si>
  <si>
    <t>ネ 高圧ガス保安法（昭和26年法律第204号）</t>
  </si>
  <si>
    <t>ノ 航空法（昭和27年法律第231号）</t>
  </si>
  <si>
    <t>ハ 電波法（昭和25年法律第131号）</t>
  </si>
  <si>
    <t>ヒ 電気事業法（昭和39年法律第170号）</t>
  </si>
  <si>
    <t>フ 電気工事士法（昭和35年法律第139号）</t>
  </si>
  <si>
    <t>ヘ 都市計画法（昭和43年法律第100号）</t>
  </si>
  <si>
    <t>ホ 森林法（昭和26年法律第249号）</t>
  </si>
  <si>
    <t>マ 河川法（昭和39年法律第167号）</t>
  </si>
  <si>
    <t>ミ 砂防法（明治30年法律第29号）</t>
  </si>
  <si>
    <t>ム 健康増進法（平成14年8月2日法律第103号）</t>
  </si>
  <si>
    <t>メ 電気設備に関する技術基準を定める省令（平成9年通商産業省令第52号）</t>
  </si>
  <si>
    <t>モ クレーン等安全規則（昭和47年労働省令第34号）及びクレーン構造規格（平成7年労働省告示第134号）</t>
  </si>
  <si>
    <t>ヤ ボイラ及び圧力容器安全規則（昭和47年労働省令第33号）</t>
  </si>
  <si>
    <t>ユ 事務所衛生基準規則（昭和47年労働省令第43号）</t>
  </si>
  <si>
    <t>ヨ 札幌市環境影響評価条例（平成11年札幌市条例第47号）</t>
  </si>
  <si>
    <t>ラ 札幌市環境基本条例（平成7年札幌市条例第45号）</t>
  </si>
  <si>
    <t>リ 札幌市景観条例（平成19年札幌市条例第54号）</t>
  </si>
  <si>
    <t>ル 札幌市建築基準法施行条例（昭和35年札幌市条例第23号）</t>
  </si>
  <si>
    <t>レ 札幌市下水道条例（昭和34年札幌市条例第4号）</t>
  </si>
  <si>
    <t>ロ 札幌市生活環境の確保に関する条例（平成14年札幌市条例第5号）</t>
  </si>
  <si>
    <t>ワ 札幌市廃棄物の減量及び処理に関する条例（平成4年札幌市条例第67号）</t>
  </si>
  <si>
    <t>ヲ 札幌市福祉のまちづくり条例（平成10年札幌市条例第47号）</t>
  </si>
  <si>
    <t>ン 札幌市緑の保全と創出に関する条例（平成13年札幌市条例第6号）</t>
  </si>
  <si>
    <t>あ 札幌市市民まちづくり活動促進条例（平成19年札幌市条例第51号）</t>
    <phoneticPr fontId="99"/>
  </si>
  <si>
    <t>い その他本件事業に関連する法令等</t>
    <phoneticPr fontId="99"/>
  </si>
  <si>
    <t>(2) 関連する基準・規格等の遵守</t>
  </si>
  <si>
    <t>本施設の設計及び施工に関して、準拠又は遵守する基準・規格等（最新版に準拠）は以下のとおりとする。</t>
  </si>
  <si>
    <t>ア ごみ処理施設整備の計画・設計要領2017改訂版（公益社団法人全国都市清掃会議）</t>
  </si>
  <si>
    <t>イ 電力品質確保に係る系統連系技術要件ガイドライン（資源エネルギー庁）</t>
  </si>
  <si>
    <t>ウ 系統アクセスルール（特別高圧）等北海道電力株式会社が定める規定</t>
  </si>
  <si>
    <t>エ 高圧又は特別高圧で受電する需要家の高調波抑制対策ガイドライン（経済産業省）高調波抑制対策技術指針（平成7年10月 社団法人日本電気協会）</t>
  </si>
  <si>
    <t>オ 日本工業規格</t>
  </si>
  <si>
    <t>カ 電気学会電気規格調査会標準規格</t>
  </si>
  <si>
    <t>キ 日本電機工業会規格</t>
  </si>
  <si>
    <t>ク 日本電線工業会規格</t>
  </si>
  <si>
    <t>ケ 日本電気技術規格委員会規格</t>
  </si>
  <si>
    <t>コ 日本照明器具工業会規格</t>
  </si>
  <si>
    <t>サ 公共建築工事標準仕様書（建築工事編、電気設備工事編、機械設備工事編）（国土交通省大臣官房官庁営繕部）</t>
  </si>
  <si>
    <t>シ 公共建築設備工事標準図（電気設備工事編、機械設備工事編）（国土交通省大臣官房官庁営繕部）</t>
  </si>
  <si>
    <t>ス 建築工事監理指針（国土交通省大臣官房官庁営繕部）</t>
  </si>
  <si>
    <t>セ 建築工事標準詳細図（国土交通省大臣官房官庁営繕部）</t>
  </si>
  <si>
    <t>ソ 建築物解体工事共通仕様書（国土交通省大臣官房官庁営繕部）</t>
  </si>
  <si>
    <t>タ 機械設備工事監理指針（国土交通省大臣官房官庁営繕部）</t>
  </si>
  <si>
    <t>チ 電気設備工事監理指針（国土交通省大臣官房官庁営繕部）</t>
  </si>
  <si>
    <t>ツ 工場電気設備防爆指針（独立行政法人労働安全衛生総合研究所）</t>
  </si>
  <si>
    <t>テ 官庁施設の総合耐震・対津波計画基準（平成25年3月29日国営計第126号、国営整第198号、国営設第135号）</t>
  </si>
  <si>
    <t>ト 官庁施設の環境保全性に関する基準（国土交通省大臣官房官庁営繕部）</t>
  </si>
  <si>
    <t>ナ 官庁施設のユニバーサルデザインに関する基準（平成18年3月31日国営整第157号、国営設第163号）</t>
  </si>
  <si>
    <t>ニ 建築設備設計基準（国土交通省大臣官房官庁営繕部）</t>
  </si>
  <si>
    <t>ヌ 建設設備計画基準（国土交通省大臣官房官庁営繕部）</t>
  </si>
  <si>
    <t>ネ 煙突構造設計指針（平成19年11月社団法人日本建築学会）</t>
  </si>
  <si>
    <t>ノ 道路土工 各指針（社団法人日本道路協会）</t>
  </si>
  <si>
    <t>ハ 事業者が講ずべき快適な職場環境の形成のための措置に関する指針（平成4年　労働省告示第59号）</t>
  </si>
  <si>
    <t>ヒ その他関連する基準</t>
  </si>
  <si>
    <t>１．３　材料及び機器</t>
  </si>
  <si>
    <t>１．３．１　使用材料規格</t>
  </si>
  <si>
    <t>(1) 使用材料及び機器は、すべてそれぞれの用途に適合する欠点のない製品で、かつすべて新品とし、日本工業規格(JIS)、電気学会電気規格調査会標準規格(JEC)、日本電気工業会標準規格(JEM)、日本水道協会規格（JWWA）、空気調和・衛生工学会規格（HASS）、日本塗料工業会規格(JPMS)等の規格が定められているものは、これらの規格品を使用しなければならない。なお、JIS規格等によらない場合は、JIS規格等と同等品以上の性能を有するものであることを証明することができ、以下に規定する内容を証明・保証できる書類を提出した上で、本市の承諾を得る。また、本市が指示した場合は、使用材料及び機器等の立会検査を行うものとする。</t>
  </si>
  <si>
    <t>ア 使用材料及び機器のメーカーは、建設事業者の自社製品を含め選定基準を明確にする。</t>
  </si>
  <si>
    <t>イ 材料・機器類のメーカーの選定に当たっては、過去の実績・公的機関の試験成績等を十分検討の上、運営・維持管理業務期間終了後も10年間にわたり使用することを見据え、補修や部品納品に係る利便性を考慮し、アフターサービス等に万全を期せるメーカーを選定する。</t>
  </si>
  <si>
    <t>(2) 海外調達材料及び機器等を使用する場合は以下を原則とし、事前に本市の承諾を受けるものとする。</t>
  </si>
  <si>
    <t>ア 本要求水準書で要求される機能（性能・耐用度を含む）を確実に満足できること。</t>
  </si>
  <si>
    <t>イ 原則としてJIS等の国内の諸基準や諸法令と同等又はそれ以上の材料や機器等であること。</t>
  </si>
  <si>
    <t>ウ 検査立会を要する機器・材料等については、原則として国内において本市が承諾した検査要領書に基づく検査が実施できること。</t>
  </si>
  <si>
    <t>エ 建設事業者の検査担当員が製作期間中、十分かつ適切な管理を行うこと。また、海外調達に係る品質管理計画書（機器製作会社概要、品質管理体制、品質管理項目、部品調達方法、メンテナンス対応方法）を提出し本市の承諾を受けること。</t>
  </si>
  <si>
    <t>オ 竣工後の維持管理における材料・機器等の調達については、将来とも速やかに調達できる体制を継続的に有すること。</t>
  </si>
  <si>
    <t>１．３．２　使用材質</t>
  </si>
  <si>
    <t>高温部に使用される材料は耐熱性に優れたものを使用し、また、酸、アルカリ等腐食性のある条件下で使用される材料についてはそれぞれ耐酸、耐アルカリ性を考慮した材料を使用すること。</t>
  </si>
  <si>
    <t>１．３．３　使用材料・機器の統一</t>
  </si>
  <si>
    <t>使用する材料及び機器は、過去の実績、公的機関の試験成績書等を十分検討の上選定し、極力メーカーの統一に努め、互換性を持たせること。原則として、事前にメーカーのリストを本市に提出し、承諾を受けるものとし、材料・機器類のメーカーの選定に当たっては、アフターサービスについても十分考慮し、万全を期すること。</t>
  </si>
  <si>
    <t>また、環境に配慮した材料・機器を優先的に使用することとし、エコケーブル、LED照明器具、高効率電動機等を採用すること。</t>
  </si>
  <si>
    <t>１．３．４　鉄骨製作工場の選定</t>
  </si>
  <si>
    <t>建築本体工事及び焼却炉・ボイラ架構等の鉄骨製作工場は、国土交通大臣認定のS又はHグレードとする（海外製作時は別途協議する）。</t>
  </si>
  <si>
    <t>１．４　試運転及び運転指導</t>
  </si>
  <si>
    <t>１．４．１　試運転</t>
  </si>
  <si>
    <t>建設事業者は、順調かつ安定した連続運転ができ、性能保証事項を満足することを確認するため、試運転とそれに係る調整を行う。試運転の前に、試運転の手順や日程及び要領等をまとめた試運転要領書を提出し、本市の承諾を得るものとする。</t>
  </si>
  <si>
    <t>試運転の期間は、受電後の単体機器調整、空運転の終了後からとし、乾燥焚き、負荷運転、予備性能試験及び引渡性能試験を含め、原則150日程度とする。破砕施設の試運転は原則60日程度とする。</t>
  </si>
  <si>
    <t>なお、予備性能試験及び引渡性能試験は、処理対象物を設備に投入して処理を行い、所定の性能を発揮することが可能と判断される時点以降に実施することとし、実施可能な段階に達したか否かは、建設事業者の判断によるものとする。</t>
  </si>
  <si>
    <t>試運転に係る業務は、原則、建設事業者が行うものとする。ただし、試運転業務の一部を運営事業者へ委託する場合は、実施体制等を本市に書類で提出し、責任の所在を明確にした上で本市の承諾を得ること。</t>
  </si>
  <si>
    <t>試運転期間中、故障又は不具合等が発生した場合には、建設事業者は責任をもってその故障又は不具合等の修復及び改善に当たるとともに、直ちに本市に報告して状況説明を行うこと。</t>
  </si>
  <si>
    <t>試運転に係る費用、責任分担は以下のとおりとする。</t>
  </si>
  <si>
    <t>(1) 本市の費用負担及び帰属範囲</t>
  </si>
  <si>
    <t>ア 試運転（予備性能試験及び引渡性能試験を含む。）における負荷運転（処理対象物を投入した状態で行う一連の運転のことをいう。）を行うための処理対象物の提供に要する費用。</t>
  </si>
  <si>
    <t>イ 処理対象物の処理に伴い発生する焼却灰・飛灰処理物・金属類・処理困難物・処理不適物で、本市所掌で処分すべきものの運搬、処分に要する費用。ただし、運搬車への積込は運営事業者が行うものとする。</t>
  </si>
  <si>
    <t>ウ 試運転により発生する電力及び資源物の売却益。</t>
  </si>
  <si>
    <t>(2) 建設事業者の費用負担範囲</t>
  </si>
  <si>
    <t>ア 試運転の実施に係る燃料費、副資材費、ユーティリティ費（水道料金、電気料金等）、人件費及び使用する機器・車両・備品等の維持に係る費用等。</t>
  </si>
  <si>
    <t>イ 試運転により発生する運営事業者所掌で処分すべきものの処分に要する費用。</t>
  </si>
  <si>
    <t>ウ 予備性能試験及び引渡性能試験に係る計測及び分析等に係る費用。</t>
  </si>
  <si>
    <t>エ 引渡性能試験において性能未達のために追加で実施する施設の改修に要する費用。</t>
  </si>
  <si>
    <t>オ 建物内備品等の調達に係る費用（運営事業者自らが使用するものは除く。）。</t>
  </si>
  <si>
    <t>カ 品質が確認・確保できない等を理由に売却できない資源物の処分に要する費用。</t>
  </si>
  <si>
    <t>キ その他、(1)に記載された本市の費用負担項目以外の試運転に関連する費用。</t>
  </si>
  <si>
    <t>(3) 運営事業者の費用負担範囲</t>
  </si>
  <si>
    <t>ア 車両（重機を含む。）の調達に係る費用。</t>
  </si>
  <si>
    <t>イ 建物内備品等の調達に係る費用（運営事業者自らが使用するものに限る。）。</t>
  </si>
  <si>
    <t>１．４．２　運転指導</t>
  </si>
  <si>
    <t>建設事業者は、本施設に配置される運転要員に対し、施設の円滑な操業に必要な機器の運転管理及び取り扱い（点検業務を含む）について、教育指導計画書に基づき必要にして十分な教育指導を行うこと。なお、教育指導計画書はあらかじめ建設事業者が作成し、本市の承諾を受けなければならない。</t>
  </si>
  <si>
    <t>本施設の運転指導期間は、試運転中に行うものとし、必要な期間を確保すること。この期間外であっても教育指導を行う必要が生じた場合、又は教育指導を行うことでより効果が上がると判断される場合には、本市と建設事業者との協議のうえ実施することができるものとする。</t>
  </si>
  <si>
    <t>１．５　性能保証</t>
  </si>
  <si>
    <t>建設事業者は、試運転期間中に予備性能試験及び引渡性能試験を行い、本要求水準書で要求する性能を満足していることを確認すること。</t>
  </si>
  <si>
    <t>１．５．１　保証事項</t>
  </si>
  <si>
    <t>(1) 責任設計施工</t>
  </si>
  <si>
    <t>本施設の処理能力及び性能はすべて建設事業者の責任により発揮させなければならない。また、建設事業者は本要求水準書に明示されていない事項であっても性能を発揮するために当然必要なものは、本市の指示に従い、建設事業者の負担で設計・施工しなければならない。</t>
  </si>
  <si>
    <t>(2) 性能保証事項</t>
  </si>
  <si>
    <t>「表 ２-２３　焼却施設の引渡性能試験方法」及び「表 ２-２４　破砕施設の引渡性能試験方法」に記載されたすべての保証条件に適合すること。</t>
  </si>
  <si>
    <t>１．５．２　予備性能試験</t>
  </si>
  <si>
    <t>建設事業者は、引渡性能試験を順調に実施し、かつその後の完全な運転を行うために、引渡性能試験の前に予備性能試験を行う。</t>
  </si>
  <si>
    <t>予備性能試験は、建設事業者があらかじめ本市と協議の上、試験項目及び試験条件に基づいて、試験の内容及び運転計画等を明記した予備性能試験要領書を作成し、本市の承諾を得る。予備性能試験の試験項目や試験方法は、原則として引渡性能試験に準ずるが、詳細は別途協議とする。なお、予備性能試験期間は建設事業者の提案とする。</t>
  </si>
  <si>
    <t>予備性能試験終了後、試験期間中の処理実績及び運転データを記録、整理した予備性能試験成績書を作成し、速やかに本市に提出し、承諾を得る。</t>
  </si>
  <si>
    <t>なお、性能が発揮されない場合は、建設事業者の責任において対策を施し、引き続き試験を実施し、あらためて予備性能試験成績書を本市に提出し、承諾を得た後、引渡性能試験を実施する。</t>
  </si>
  <si>
    <t>１．５．３　引渡性能試験</t>
  </si>
  <si>
    <t>(1) 引渡性能試験の実施方法</t>
  </si>
  <si>
    <t>ア 引渡性能試験は本市の立会いのもと「表 ２-２３　焼却施設の引渡性能試験方法」及び「表 ２-２４　破砕施設の引渡性能試験方法」に基づいて実施する。</t>
  </si>
  <si>
    <t>イ それぞれの項目ごとに、関係法令及び規格等に準拠して行う。ただし、該当する試験方法のない場合は、最も適切な試験方法を本市と協議の上、実施する。</t>
  </si>
  <si>
    <t>ウ 引渡性能試験は、あらかじめ本市と協議の上、試験項目及び試験方法に基づいて、試験の内容及び運転計画等を明記した引渡性能試験要領書を作成し、本市の承諾を得る。</t>
  </si>
  <si>
    <t>エ 焼却施設においては、試験に先立って2日以上前から全炉定格運転に入るものとし、引き続き処理能力に見合った焼却量における試験を建設事業者が提案する日数について連続して行うものとする。</t>
  </si>
  <si>
    <t>(2) 引渡性能試験の実施条件</t>
  </si>
  <si>
    <t>引渡性能試験は以下の条件で行うものとする。</t>
  </si>
  <si>
    <t>ア 計測及び分析の依頼先は、法的資格を有する第三者機関とする。ただし、特殊な事項の計測及び分析については、本市の承諾を得て他の適切な機関に依頼する。</t>
  </si>
  <si>
    <t>イ 試験の結果、性能が満足されない場合は、必要な改造、調整を行い、改めて引渡性能試験を行う。</t>
  </si>
  <si>
    <t>ウ 試料の採取場所、採取方法、分析方法の根拠となる各種法令、告示、マニュアル等は、引渡性能試験実施時期において最新のものとする。</t>
  </si>
  <si>
    <t>エ 引渡性能試験終了後、引渡しの時期2週間前を目途として引渡性能試験成績書を本市に提出する。</t>
  </si>
  <si>
    <t>本編P36「表 ２－２３　焼却施設の引渡性能試験方法」参照</t>
  </si>
  <si>
    <t>本編P40「表 ２－２４　破砕施設の引渡性能試験方法」参照</t>
  </si>
  <si>
    <t>１．５．４　軽負荷試験（焼却施設）</t>
  </si>
  <si>
    <t>(1) 確認方法</t>
  </si>
  <si>
    <t>予備性能試験及び引渡性能試験期間中に、本市の指定する焼却炉1基について、設備能力の70％程度の軽負荷運転を実施する。実施時間は連続12時間以上とする。</t>
  </si>
  <si>
    <t>(2) 運転要領</t>
  </si>
  <si>
    <t>建設事業者は、実施内容及び運転計画を記載した軽負荷運転要領書を作成し、本市の承諾を得た後、試験を実施する。</t>
  </si>
  <si>
    <t>(3) 試験結果の報告</t>
  </si>
  <si>
    <t>建設事業者は軽負荷運転の結果を、予備性能試験及び引渡性能試験の成績書に含め、報告する。</t>
  </si>
  <si>
    <t>１．６　検査及び試験</t>
  </si>
  <si>
    <t>１．６．１　監督員等による監理及び検査</t>
  </si>
  <si>
    <t>(1) 本市は、本市が建設工事請負契約の履行について、現場代理人に対する指示、承諾又は協議を行う者として、監督員を定める。監督員は、以下の権限を有する。</t>
  </si>
  <si>
    <t>ア この契約の履行についての受注者又は受注者の現場代理人に対する指示、承諾又は協議</t>
  </si>
  <si>
    <t>イ 建設事業者が作成する設計図書、施工計画、施工図等の承諾</t>
  </si>
  <si>
    <t>ウ 設計図書に基づく工程の管理、立会い、工事の施工状況の検査又は工事材料及び仮設物その他の工作物の試験若しくは検査（確認を含む）</t>
  </si>
  <si>
    <t>エ 関連する工事に対する工程等の調整</t>
  </si>
  <si>
    <t>(2) 本市は、建築基準法第5条の6第4項の規定に基づき工事監理者を定める（委託する場合を含む）。工事監理者は、建築士法第2条第8項の規定に基づき、本施設が実施設計等に適合するよう工事監理を行う。</t>
  </si>
  <si>
    <t>(3) 本市は、本市が検査を行う者として、検査員を定める。検査員は、以下の検査等を行うものとする。</t>
  </si>
  <si>
    <t>ア 完成検査</t>
  </si>
  <si>
    <t>工事の完成を確認するための検査。</t>
  </si>
  <si>
    <t>イ 出来形検査</t>
  </si>
  <si>
    <t>工事の完成前に代価の一部を支払う必要がある場合において、工事の出来形部分等を確認するための検査。あるいは、契約解除に伴う出来形部分等に対して行う検査。</t>
  </si>
  <si>
    <t>ウ 中間検査</t>
  </si>
  <si>
    <t>適正かつ円滑な工事施工に資するため、工事途中において行う検査。</t>
  </si>
  <si>
    <t>(4) 前項の検査（ア、イ、ウ）は、建設事業者より本市が検査願等を受けた日から14日以内に建設事業者の立会いの上、設計図書に定めるところにより、工事の完成を確認するための検査を完了し、当該検査の結果を通知する。</t>
  </si>
  <si>
    <t>(5) 検査員が行う出来形検査等において、既成部分の完成を確認した場合において、本市が部分使用を行うことについて建設事業者の承諾を得る場合を除き、正式引渡しが完了するまでの施設の管理はすべて建設事業者の責任とする。</t>
  </si>
  <si>
    <t>(6) 検査員は、完成検査、出来形検査、中間検査のほかに、この契約の適正な履行を確保するために必要であれば、本施設の建設工事の中途においても随時検査を行うことができる。</t>
  </si>
  <si>
    <t>１．６．２　立会検査及び立会試験</t>
  </si>
  <si>
    <t>監督員の行う工事監理及び材料検査・試験並びに検査員の行う検査等の際には、建設事業者は立会うものとする。</t>
  </si>
  <si>
    <t>ただし、材料検査については、本市が特に認めた場合には、建設事業者が提示する検査（試験）成績表をもってこれに代えることができるものとする。</t>
  </si>
  <si>
    <t>１．６．３　検査及び試験の方法</t>
  </si>
  <si>
    <t>検査及び試験は、あらかじめ本市の承諾を得た検査（試験）要領書に基づいて行うこと。</t>
  </si>
  <si>
    <t>なお、材料検査については、「札幌市土木工事共通仕様書」、「公共建築工事標準仕様書（建築工事編）（国土交通省）」等に基づき、検査（試験）要領書を作成すること。</t>
  </si>
  <si>
    <t>１．６．４　検査及び試験の省略</t>
  </si>
  <si>
    <t>材料検査において、公的又はこれに準ずる機関の発行した証明書等で機器類・材料等の成績が確認できる機器については、本市が承諾した場合は検査及び試験を省略できるものとする。</t>
  </si>
  <si>
    <t>１．６．５　経費の負担</t>
  </si>
  <si>
    <t>工事に係る検査及び試験の手続は建設事業者において行い、これに要する経費は建設事業者の負担とする。ただし、監督員、設計・施工監理の受託者（本市より委託する者。以下「施工監理者」という。）、検査員の旅費等は除く。</t>
  </si>
  <si>
    <t>１．７　正式引渡し</t>
  </si>
  <si>
    <t>工事竣工後、本施設を正式引渡しするものとする。</t>
  </si>
  <si>
    <t>工事竣工とは、業務範囲の工事をすべて完了し、引渡性能試験により所定の性能が確認された後、契約書に規定する竣工検査を受け、これに合格した時点とする。</t>
  </si>
  <si>
    <t>正式引渡しに当たり、本市の完成検査、建築基準法の工事完了検査等の工事完了に係る法定検査、官庁届出書等の必要な手続き業務を実施、又はこれに係る本市の事務を支援すること。</t>
  </si>
  <si>
    <t>１．８　完成図書</t>
  </si>
  <si>
    <t>建設事業者は、工事竣工に際して完成図書として以下のものを提出（データ提出を含む）する。</t>
  </si>
  <si>
    <t>(1) 竣工図</t>
  </si>
  <si>
    <t>2部</t>
  </si>
  <si>
    <t>ア 金文字製本（A4判）</t>
  </si>
  <si>
    <t>イ 見開き製本（見開きA3判）</t>
  </si>
  <si>
    <t>ウ CAD電子データ（データ形式は、dxf及びdwgとする）</t>
  </si>
  <si>
    <t>(2) 取扱説明書</t>
  </si>
  <si>
    <t>5部</t>
  </si>
  <si>
    <t>(3) 各種専門工事　施工会社一覧</t>
  </si>
  <si>
    <t>1式</t>
  </si>
  <si>
    <t>(4) 主要材料メーカー一覧</t>
  </si>
  <si>
    <t>(5) 各種試験報告書</t>
  </si>
  <si>
    <t>(6) 仕上表一覧（型番と色彩が判別できる情報を記載）</t>
  </si>
  <si>
    <t>(7) 鍵・工具引渡書</t>
  </si>
  <si>
    <t>3部</t>
  </si>
  <si>
    <t>(8) 各保証書</t>
  </si>
  <si>
    <t>(9) 予備品・消耗品・工具等一覧表</t>
  </si>
  <si>
    <t>(10) 機器台帳</t>
  </si>
  <si>
    <t>(11) 機器履歴台帳</t>
  </si>
  <si>
    <t>(12) 長寿命化計画</t>
  </si>
  <si>
    <t>(13) 工程ごとの工事写真</t>
  </si>
  <si>
    <t>(14) 特許一覧表</t>
  </si>
  <si>
    <t>(15) 完成写真（プロ撮影）キャビネ判</t>
  </si>
  <si>
    <t>(16) 工事過程説明用ビデオ映像（電子記憶媒体）</t>
  </si>
  <si>
    <t>(17) パンフレット</t>
  </si>
  <si>
    <t>1式（内容は協議による。）</t>
  </si>
  <si>
    <t>(18) 運営マニュアル</t>
  </si>
  <si>
    <t>(19) その他本市の指定するもの</t>
  </si>
  <si>
    <t>各3部</t>
  </si>
  <si>
    <t>CAD図面や計算書等、電子記憶媒体で提出できるものは、媒体に収録したものも併せて提出する。なお、ファイル形式はPDFファイルを基本とするが、竣工図、工程ごとの工事写真、竣工写真、工事過程説明用ビデオ映像、パンフレット、その他本市が指示するもののファイル形式については本市と協議する。</t>
  </si>
  <si>
    <t>１．９　その他</t>
  </si>
  <si>
    <t>１．９．１　予備品・消耗品の納品</t>
  </si>
  <si>
    <t>建設事業者は、本施設に係る予備品（2年分）及び消耗品（1年分）を納品するものとし、事前にそのリストを作成し本市へ提出し、承諾を得る。</t>
  </si>
  <si>
    <t>予備品は、保証期間に必要な保守、整備がされていても、破損、損傷、摩耗する確率が高い部品、破損・損傷・摩耗により、施設の運転継続に重大な支障をきたす部品、市販されておらず納入に時間のかかる部品、寿命が1年を超える消耗品であっても予備として置いておくことが望ましい部品等とする。消耗品は、運転により確実に損耗し、寿命が短い部品、開放点検時に取り替えの必要な部品等とする。その数量、リスト表（入手可能期間を明記。）を作成し、承諾図書に添付する。原則として対象機器ごとに収容箱に入れ納入する。</t>
  </si>
  <si>
    <t>１．９．２　最新機器の納入</t>
  </si>
  <si>
    <t>本要求水準書に記載のある機器設備類の中で、今後、短期間で飛躍的に性能が向上する可能性があるもの（電話、TV、モニタ、AV機器、制御機器）については、各々の機器類の発注時点において最新機器を納入すること。</t>
  </si>
  <si>
    <t>１．９．３　地域経済等への配慮</t>
  </si>
  <si>
    <t>建設事業者は、設計・建設に係る業務の実施に当たっては、関係法令に基づく雇用基準等を遵守した上で、材料の調達、納品等を含め市内に本店所在地を有する地元企業を活用するなど、設計・建設に係る業務期間を通して、地域経済及び地域社会への貢献について積極的な配慮を行うこと。</t>
  </si>
  <si>
    <t>１．１０　瑕疵担保</t>
  </si>
  <si>
    <t>１．１０．１　設計に係る瑕疵担保</t>
  </si>
  <si>
    <t>建設事業者は、本施設の設計に係る瑕疵についてはすべての責任を負い、本市の承諾行為が、建設事業者の設計に係る瑕疵の責任を回避するものではない。ただし、本市が提供する本要求水準書等や本市の指示に誤りがあった場合は、この限りでない。</t>
  </si>
  <si>
    <t>(1) 実施設計図書及び施工承諾申請図書に記載した本施設の性能及び機能は、すべて建設事業者の責任において保証する。</t>
  </si>
  <si>
    <t>(2) 正式引渡し後、本施設の性能及び機能について疑義が生じた場合は、瑕疵確認試験要領書に基づき、建設事業者の負担において確認試験を行う。確認試験は、本市の指定する時期に行うこととし、事前に本市の瑕疵確認試験要領書の承諾を得る。調査・検討及び確認試験に要する費用はその結果に関わらず建設事業者負担とする。</t>
  </si>
  <si>
    <t>(3) 確認試験の結果、性能及び機能を満足できなかった場合は、建設事業者の責任において速やかに改善する。</t>
  </si>
  <si>
    <t>(4) 設計上の瑕疵が確認され本市が損害を受けた場合、建設事業者はその損害を賠償する。</t>
  </si>
  <si>
    <t>(5) 設計に係る瑕疵担保期間は、原則として正式引渡し後10年間とする。</t>
  </si>
  <si>
    <t>１．１０．２　施工に係る瑕疵担保</t>
  </si>
  <si>
    <t>(1) 土木建築工事関係の瑕疵担保等（建築機械設備、建築電気設備を含む。）</t>
  </si>
  <si>
    <t>土木建築工事関係の瑕疵担保期間は原則として正式引渡し後3年間とする。ただし、その瑕疵が建設事業者の故意又は重大な過失によって生じたものであるときは、正式引渡し後10年間とする。</t>
  </si>
  <si>
    <t>なお、防水工事等に関する保証期間については以下のとおりとする。以下の期間にわたる保証に係る保証書を提出すること。</t>
  </si>
  <si>
    <t>ア アスファルト防水</t>
  </si>
  <si>
    <t>（ア）コンクリート（モルタル）保護アスファルト防水</t>
  </si>
  <si>
    <t>10年保証</t>
  </si>
  <si>
    <t>（イ）断熱アスファルト防水</t>
  </si>
  <si>
    <t>（ウ）露出アスファルト防水</t>
  </si>
  <si>
    <t>（エ）シャワー室アスファルト防水</t>
  </si>
  <si>
    <t>イ 合成高分子ルーフィング防水</t>
  </si>
  <si>
    <t>ウ 塗膜防水</t>
  </si>
  <si>
    <t>エ モルタル防水</t>
  </si>
  <si>
    <t xml:space="preserve"> 5年保証</t>
  </si>
  <si>
    <t>オ 躯体防水</t>
  </si>
  <si>
    <t>カ 仕上塗材吹き付け</t>
  </si>
  <si>
    <t>キ シーリング材</t>
  </si>
  <si>
    <t>ク 水槽類の防食層</t>
  </si>
  <si>
    <t>(2) 機械設備工事（電気計装設備を含む。）関係の瑕疵担保等</t>
  </si>
  <si>
    <t>機械設備工事関係の瑕疵担保期間は原則として正式引渡し後3年間とする。ただし、その瑕疵が建設事業者の故意又は重大な過失によって生じたものであるときは、正式引渡し後10年間とする。</t>
  </si>
  <si>
    <t>なお、以下の機器・設備類に関する瑕疵担保期間についてはそれぞれに記載した期間とする。</t>
  </si>
  <si>
    <t>ア 可動部分</t>
  </si>
  <si>
    <t xml:space="preserve"> 3年</t>
  </si>
  <si>
    <t>そのもの本来の機能を発揮させるために機械的に連続して駆動する機構を有する可動部分及びこの可動部分と接している部分</t>
  </si>
  <si>
    <t>イ 焼却炉及びボイラの耐火物、各種火格子及び炉内点検設備（マンホール等）</t>
  </si>
  <si>
    <t>3年</t>
  </si>
  <si>
    <t>ウ クレーンバケット</t>
  </si>
  <si>
    <t>エ ボイラ設備（ボイラ本体、ボイラチューブ、過熱器）</t>
  </si>
  <si>
    <t>5年</t>
  </si>
  <si>
    <t>オ 蒸気タービン（発電機含む）</t>
  </si>
  <si>
    <t xml:space="preserve"> 初回定期事業者検査まで</t>
  </si>
  <si>
    <t>カ ろ過式集じん器ろ布（焼却炉用、環境用）</t>
  </si>
  <si>
    <t>キ 振動部（コンベヤ類）のエキスパンション材</t>
  </si>
  <si>
    <t>(3) 瑕疵担保による損害賠償</t>
  </si>
  <si>
    <t>施工上の瑕疵が確認され本市が損害を受けた場合、建設事業者はその損害を賠償する。</t>
  </si>
  <si>
    <t>１．１０．３　瑕疵検査</t>
  </si>
  <si>
    <t>(1) 瑕疵の確認</t>
  </si>
  <si>
    <t>本市は施設の機能及び性能等に疑義が生じた場合には、建設事業者に対し、瑕疵の確認を行わせることができるものとする。瑕疵の有無については、適宜瑕疵確認試験を行い、その結果を基に判定するものとする。</t>
  </si>
  <si>
    <t>(2) 瑕疵確認試験</t>
  </si>
  <si>
    <t>建設事業者は本市との協議に基づき、瑕疵確認試験要領書を作成し、本市の承諾を得るものとする。建設事業者は、瑕疵確認試験要領書に基づき、本市の指定する時期に確認試験を行う。調査・検討及び確認試験に要する費用はその結果に関わらず建設事業者の負担とする。</t>
  </si>
  <si>
    <t>(3) 瑕疵確認の基準</t>
  </si>
  <si>
    <t>瑕疵担保期間における、瑕疵確認の基本的な考え方は以下のとおりとする。</t>
  </si>
  <si>
    <t>ア 運転上支障がある事態が発生した場合</t>
  </si>
  <si>
    <t>イ 構造上、施工上の欠陥が発見された場合</t>
  </si>
  <si>
    <t>ウ 主要部分に亀裂、破損、脱落、曲がり、摩耗等が発生し、著しく機能が損なわれた場合</t>
  </si>
  <si>
    <t>エ 性能に著しい低下が認められた場合</t>
  </si>
  <si>
    <t>オ 主要装置の耐用が著しく短い場合</t>
  </si>
  <si>
    <t>カ 外部仕上、内部仕上、外構等に通常の使用状態、使用環境にあるにも関わらず、破損、剥がれ、たわみ、外れ、折れ、曲がり、錆、腐食、その他の変化、変質が生じている場合</t>
  </si>
  <si>
    <t>１．１０．４　瑕疵判定及び補修</t>
  </si>
  <si>
    <t>瑕疵担保期間において、各設備の判定基準については以下のとおりとする。なお、ここに示した設備以外については、建設事業者が提出する瑕疵確認試験要領書に基づき本市との協議により決定するものとする。</t>
  </si>
  <si>
    <t>(1) 焼却炉、ボイラの耐火物</t>
  </si>
  <si>
    <t>ア 瑕疵判定基準</t>
  </si>
  <si>
    <t>（ア）耐火物壁内面の摩耗、剥離、化学的浸食等による損耗量が当初基準面（完成時）より50㎜を超えた場合</t>
  </si>
  <si>
    <t>（イ）耐火物壁の一部のずれ（せり出し、陥没）が当初基準面と50㎜以上の差が出た場合</t>
  </si>
  <si>
    <t>（ウ）運転上支障がある事態が発生した場合</t>
  </si>
  <si>
    <t>（エ）施工上の欠陥が発見された場合</t>
  </si>
  <si>
    <t>イ 補修</t>
  </si>
  <si>
    <t>上記の基準により瑕疵と判定された場合、アの各項に対し、本市の指定する時期に補修する。</t>
  </si>
  <si>
    <t>（ア）ア－（ア）、（イ）の場合、当初基準面と平滑な面になるよう積み直す。</t>
  </si>
  <si>
    <t>（イ）ア－（ウ）、（エ）の場合、状況により、その後の安定した運転が確保できるよう補修する。</t>
  </si>
  <si>
    <t>なお、築炉完工時及び乾燥だき終了時に築炉部主要計測データ（スケッチ、写真等を含む。）を提出する。</t>
  </si>
  <si>
    <t>(2) 火格子部品（火格子枠、火格子片）</t>
  </si>
  <si>
    <t>（ア）火格子及び関連部品の腐食、摩耗、焼損、破損等による重量の減少量が当初測定重量に対し12％を越えた場合</t>
  </si>
  <si>
    <t>（イ）運転上支障がある事態が発生した場合</t>
  </si>
  <si>
    <t>上記の基準により、瑕疵と判定された場合には、本市の指定する時期に全て新品と交換する。なお、火格子完工時、本市が指定する範囲における火格子部品の重量計測データを提出する。</t>
  </si>
  <si>
    <t>(3) 可動部分</t>
  </si>
  <si>
    <t>（ア）性能に著しい低下が認められた場合</t>
  </si>
  <si>
    <t>（イ）外観上、異常摩耗、変形、漏れ、亀裂が認められた場合</t>
  </si>
  <si>
    <t>（ウ）その他運転上支障がある事態が発生した場合</t>
  </si>
  <si>
    <t>（エ）確認方法は目視点検等（異常のあるものは寸法等の測定）及び運転状況等とする。</t>
  </si>
  <si>
    <t>（ア）上記の基準により、瑕疵と判定された場合には、補修又は新品と交換する。</t>
  </si>
  <si>
    <t>(4) クレーンバケット（ごみ、灰）</t>
  </si>
  <si>
    <t>（ア）主要部品に亀裂、破損、脱落、曲り、摩耗等が発生し、著しく機能が損なわれた場合</t>
  </si>
  <si>
    <t>（イ）その他運転上支障がある事態が発生した場合</t>
  </si>
  <si>
    <t>上記の基準により､瑕疵と判定された場合には､補修又は新品と交換する｡</t>
  </si>
  <si>
    <t>(5) ボイラ設備（ボイラ本体）</t>
  </si>
  <si>
    <t>（イ）外観上異常摩耗、変形、漏れ、亀裂が認められた場合</t>
  </si>
  <si>
    <t>（ウ）その他運転上支障ある事態が発生した場合</t>
  </si>
  <si>
    <t>上記の基準により、瑕疵と判定された場合には、状況により部分補修、全体補修、交換等の措置をとる。</t>
  </si>
  <si>
    <t>(6) ろ過式集じん器のろ布</t>
  </si>
  <si>
    <t>（イ）外観上に変形、穴あき、亀裂等が認められた場合</t>
  </si>
  <si>
    <t>逆洗回数、圧力を増やしても差圧が基準以下に下がらない等</t>
  </si>
  <si>
    <t>なお、サンプリングは毎年行うものとし、サンプリング箇所は、ろ布1本当たり上、中、下の3箇所とし、本数は、室数、排ガスの流れ等を考慮して決定する。</t>
  </si>
  <si>
    <t>上記の基準により、瑕疵と判定された場合には、状況により補修、交換等の措置をとる。なお、ろ布設置時に新品の計測データ（引張り強度、伸び率）等を提出する。また、ろ布サンプルの引張り強度、通気度、顕微鏡観察試験及び集じん器内部観察、点検は、引渡し後は運営事業者の負担により実施する。</t>
  </si>
  <si>
    <t>(7) 振動部（コンベヤ類）のエキスパンション材</t>
  </si>
  <si>
    <t>（イ）外観上に変形、割れ、亀裂等が認められた場合</t>
  </si>
  <si>
    <t>１．１０．５　瑕疵担保期間経過後の対応</t>
  </si>
  <si>
    <t>瑕疵担保期間の経過後に、所定の性能及び機能を満足できない事態が生じた場合（建設事業者又は運営事業者に帰責事由のあるもの。）、これに関する補修に係る費用は、運営事業者の負担とする。運営事業者は、補修計画に基づく補修費用の支払を除き、上記の補修に関する費用につき、本市に対して何らの支払を請求することはできないものとする。</t>
  </si>
  <si>
    <t>１．１１　設計業務</t>
  </si>
  <si>
    <t>１．１１．１　基本設計</t>
  </si>
  <si>
    <t>建設事業者は、契約締結後、事業スケジュールに遅滞が無いよう、工事の基本設計に着手する。基本設計の作成後、設計の内容について本市の承諾を得るため、基本設計に係る施工承諾申請書を作成し、ファイル綴じ3部（データ提出を含む）を本市に提出する。</t>
  </si>
  <si>
    <t>基本設計に係る施工承諾申請書は、既提出の提案書類に基づくものとし、内容を上回り、かつ本市が認めるもの以外は内容の変更は認めない。また、本市との協議においては、提案書作成担当者の出席を必須とする。なお、基本設計に係る施工承諾申請書の内容は、次のとおりとする。</t>
  </si>
  <si>
    <t>(1) プラント関連</t>
  </si>
  <si>
    <t>ア 施設概要</t>
  </si>
  <si>
    <t>イ 施設計画基本数値</t>
  </si>
  <si>
    <t>ウ 主要施設（機器）設計計算書</t>
  </si>
  <si>
    <t>エ 設計仕様書</t>
  </si>
  <si>
    <t>オ 図面</t>
  </si>
  <si>
    <t>(2) 土木・建築関連</t>
  </si>
  <si>
    <t>ア 計画説明書（仮設計画、全体計画）</t>
  </si>
  <si>
    <t>イ 設計概要書</t>
  </si>
  <si>
    <t>ウ 設計仕様書</t>
  </si>
  <si>
    <t>エ 図面</t>
  </si>
  <si>
    <t>オ パース（2面（鳥瞰図・アイレベル図）、A2版、額入り）</t>
  </si>
  <si>
    <t>(3) 共通</t>
  </si>
  <si>
    <t>ア 工事工程表</t>
  </si>
  <si>
    <t>イ 関係法令に基づく申請書等</t>
  </si>
  <si>
    <t>ウ 工事内訳書</t>
  </si>
  <si>
    <t>エ 積算数量調書</t>
  </si>
  <si>
    <t>オ 仮設工事計画書</t>
  </si>
  <si>
    <t>カ 各種技術資料</t>
  </si>
  <si>
    <t>キ 環境保全計画書</t>
  </si>
  <si>
    <t>ク その他本市の指定するもの</t>
  </si>
  <si>
    <t>１．１１．２　実施設計</t>
  </si>
  <si>
    <t>基本設計完了後、建設事業者は基本設計に係る施工承諾申請書の承諾を得た上で、工事の実施設計に着手する。実施設計の作成後、設計の内容について本市の承諾を得るため、実施設計図書を作成し、ファイル綴じ3部（データ提出を含む）を本市に提出する。承諾後においても実施設計の準拠図書類及び性能・機能を発揮するために当然必要なものが完備されていない場合は、建設事業者の責任において適合するよう変更を行うこと。</t>
  </si>
  <si>
    <t>実施設計図書は、3部（データ提出を含む。図面はA1版1部、A3版5部）提出する。また、設計監理用として必要部数製本を行う。</t>
  </si>
  <si>
    <t>１．１１．３　設計の準拠図書類</t>
  </si>
  <si>
    <t>基本設計及び実施設計は以下の図書類に基づいて行う。</t>
  </si>
  <si>
    <t>(1) 契約図書</t>
  </si>
  <si>
    <t>ア 要求水準書</t>
  </si>
  <si>
    <t>イ 提案図書</t>
  </si>
  <si>
    <t>ウ その他本市の指示するもの</t>
  </si>
  <si>
    <t>(2) 参考基準図書</t>
  </si>
  <si>
    <t>ア 建築構造設計基準及び同解説</t>
  </si>
  <si>
    <t>イ 国土交通省公共建築工事標準仕様書</t>
  </si>
  <si>
    <t>ウ 発電用火力設備に関する技術基準</t>
  </si>
  <si>
    <t>エ 札幌市土木工事標準仕様書</t>
  </si>
  <si>
    <t>オ その他公共建築物・設備・土木に係る標準仕様書・基準書・規格等</t>
  </si>
  <si>
    <t>１．１２　建設業務</t>
  </si>
  <si>
    <t>１．１２．１　着工前準備</t>
  </si>
  <si>
    <t>建設事業者は工事の着手、履行において以下の点に留意すること。</t>
  </si>
  <si>
    <t>(1) 工事の開始に当たり、建設事業者は次に挙げた図書を速やかに本市に提出し、本市の承諾を得る。なお、工事の進捗により図書の修正が必要となった場合は、適宜修正の承諾を得る。</t>
  </si>
  <si>
    <t>イ 建設工事請負契約書に記載された各種届け出やその他必要な書類</t>
  </si>
  <si>
    <t>ウ 請負工事提出書類様式集に基づく書類</t>
  </si>
  <si>
    <t>(2) 建設工事については、原則として、仮設工事も含めて事業用地内で行うものとし、これにより難い場合は本市と協議する。</t>
  </si>
  <si>
    <t>(3) 資格を必要とする作業は、監督員に有資格者の証明の写しを提出し、有資格者が施工しなければならない。</t>
  </si>
  <si>
    <t>(4) 建設事業者は、本施設の設備の製作及び工事施工に際し、実施設計に基づき事前に施工承諾申請図書を本市に3部提出し、承諾を得る。なお、工事施工に係る施工承諾申請図書の内容は、以下のとおりとする。</t>
  </si>
  <si>
    <t>ア 施工承諾申請図書一覧表</t>
  </si>
  <si>
    <t>イ プラント設備、土木・建築(建築設備を含む) 施工承諾申請図</t>
  </si>
  <si>
    <t>ウ 各種基準書</t>
  </si>
  <si>
    <t>エ 施工要領書（設計要領書、搬入要領書、据付要領書、施工計画書を含む。）</t>
  </si>
  <si>
    <t>オ 検査要領書</t>
  </si>
  <si>
    <t>カ 計算書、検討書</t>
  </si>
  <si>
    <t>キ その他本市の指定するもの</t>
  </si>
  <si>
    <t>１．１２．２　許認可</t>
  </si>
  <si>
    <t>本施設の施工に当たって、必要とする許認可については、建設事業者の責任と負担においてすべて取得する。ただし、取得に際して、本市が担う必要があるものについては本市が行うが、建設事業者は必要な協力を行う。許認可の例は、「添付資料7　諸官公庁への申請手続参考例」に示すとおりである。</t>
  </si>
  <si>
    <t>１．１２．３　環境保全</t>
  </si>
  <si>
    <t>(1) 建設事業者は、環境関連法令を遵守するととも、その責任において周辺環境を考慮し、環境の保全に十分配慮する。建設廃棄物は、適切にリサイクルや処分を行う。</t>
  </si>
  <si>
    <t>(2) 工事中は、低騒音型・低振動型建設機械の指定に関する規程（平成9年建設省告示第1536号）で規程された機械の使用等、騒音や振動の発生の防止に努める。また、敷地境界における騒音、振動のリアルタイム測定を行い、管理値を超過した場合は直ちに作業を中断し、原因を取り除いた後、作業を再開する。</t>
  </si>
  <si>
    <t>(3) 建設機械は、バックホウ、ブルドーザ等を使用する場合は、以下による。ただし、これに拠り難い場合は本市と協議を行う。</t>
  </si>
  <si>
    <t>「特定特殊自動車排出ガスの規制等に関する法律(平成17年法律第51号)」に基づく技術基準、「排出ガス対策型建設機械指定要領(平成3年10月8日付建設省経機発第249号)」、「排出ガス対策型建設機械の普及促進に関する規定(平成18年3月17日付国土交通省告示第348号)」又は「第３次排出ガス対策型建設機械指定要領(平成18年3月17日付国総施第215号)」に基づき指定された排出ガス対策型建設機械、その他建設機械の排出ガス対策に関する指針等</t>
  </si>
  <si>
    <t>(4) 工事車両は、敷地内で車輪、車体に付着した土砂を洗浄し、退出する。</t>
  </si>
  <si>
    <t>(5) 建設発生土、解体廃棄物、建設廃棄物、建設資機材等の運搬に当たっては、車両の過積載防止を厳守すること。また、そのための具体的な防止策を講じること。</t>
  </si>
  <si>
    <t>(6) 工事に当たっては、工事中の環境保全計画書を作成し本市の承諾を得ること。</t>
  </si>
  <si>
    <t>１．１２．４　寒冷地対策</t>
  </si>
  <si>
    <t>(1) 施設内配置にあたっては、特に冬季における風向・風速について考慮すること。</t>
  </si>
  <si>
    <t>(2) 建築物の主要な出入口は、積雪によって車両や人の通行が阻害されないように配慮すること。また、建築物から出入口、道路等への雪やつらら等の落下防止対策を講じること。</t>
  </si>
  <si>
    <t>(3) 外壁に堆積した雪が及ぼす側圧等の影響を考慮して、1階S造部分の腰壁はRC造にて対策上の適切な高さまで立上げるよう計画すること。</t>
  </si>
  <si>
    <t>(4) 配管・弁・ポンプ、タンク等の運転休止時の凍結防止は原則として水抜きを行い、且つ必要に応じて保温・ヒーティング施工を行うこと。</t>
  </si>
  <si>
    <t>(5) 空気配管の凍結防止対策として、計装用と雑用を問わず空気は除湿すること。</t>
  </si>
  <si>
    <t>(6) 多湿雰囲気にあるごみピット等への冷気流入や、内外の気温差による結露防止のための処置を施すこと。また、結露した際の対策として、漏電対策や装置機器の防水性能を考慮する等の対策を行うこと。</t>
  </si>
  <si>
    <t>(7) 建築物の基礎底盤は、凍結帯（地表から60cm）より下部に設けること。また、凍結帯に設ける鉄筋コンクリート部分は、鉄筋のかぶり厚さを増す等、構造上の配慮を講じること。</t>
  </si>
  <si>
    <t>(8) プラットホームに暖房設備（ストリップヒーターによる輻射暖房システム等）を設けるほか、冬季における設備機器の凍結対策として、炉室内、地下階及び復水器室、その他機器冷却水を使用する部屋等の凍結対策が必要な諸室（空間）に蒸気による暖房設備を設けること。</t>
  </si>
  <si>
    <t>(9) 建築物の壁や屋根等には断熱材を使用し、防寒・結露対策を講じること。</t>
  </si>
  <si>
    <t>(10) 屋根、壁、雨樋の材料は、積雪及び凍結を考慮して選定すること。</t>
  </si>
  <si>
    <t>(11) 外部に面する建具、屋外に設ける階段、タラップ等は、耐候性の良好な材料を使用すること。</t>
  </si>
  <si>
    <t>(12) 場内道路及び駐車場には積雪対策としてロードヒーティングを行うこと。</t>
  </si>
  <si>
    <t>建築設備の機器及び配管は、凍結対策に配慮すること。また、給排気口及び屋外設置の設備機器が雪に埋没しないよう計画すること。</t>
  </si>
  <si>
    <t>(13) その他、「官庁施設の積雪・寒冷地設計基準及び同要領（北海道開発局営繕部）」に従うこと。</t>
  </si>
  <si>
    <t>１．１２．５　工事施工に伴う環境影響に係る対応</t>
  </si>
  <si>
    <t>環境影響評価事後調査については、本市が敷地造成工事期間中に実施する予定であるが、本工事において建設事業者が実施するモニタリングにより環境に影響が見られた場合は、本市と協議の上、建設事業者の責任において対策を講ずる。</t>
  </si>
  <si>
    <t>１．１２．６　別途関連する工事との調整</t>
  </si>
  <si>
    <t>(1) 敷地内外において別途関連する工事がある場合は、その工事の請負事業者との調整を率先して行い、その工事が円滑に施工できるよう協力する。現時点では、敷地周辺部で本件事業のための北海道電力株式会社による特別高圧線の敷設工事（取り合い点まで）、北海道ガス株式会社によるガス管（中圧B）の敷設工事、並びに周辺道路整備工事が予定されている。その他別途工事があった場合には、各工事と調整し、施工するものとする。</t>
    <phoneticPr fontId="99"/>
  </si>
  <si>
    <t>(2) 本市は、施工監理者とともに全体進捗状況及び品質の確認を行う。</t>
  </si>
  <si>
    <t>１．１２．７　工事に伴う損傷等の復旧</t>
  </si>
  <si>
    <t>建設事業者は、工事に伴って周辺道路や隣接地等に汚染や損傷等を生じさせた場合は、本市に報告するとともに早急に建設事業者の負担で復旧する。</t>
  </si>
  <si>
    <t>設計・建設に起因する不具合及び構造や使用材料の欠陥によるすべての破損・故障等は建設事業者の負担にて速やかに補修・改造・改善又は取替を行う。ただし、風水害・地震等の大規模災害等の不測の事象に起因する場合はこの限りでない。</t>
    <rPh sb="91" eb="93">
      <t>ジショウ</t>
    </rPh>
    <phoneticPr fontId="99"/>
  </si>
  <si>
    <t>１．１２．８　保険への加入</t>
  </si>
  <si>
    <t>建設事業者は、本施設の工事期間中、少なくとも以下の保険に加入すること。保険金額等については建設事業者の裁量とする。</t>
  </si>
  <si>
    <t>(1) 組立保険</t>
  </si>
  <si>
    <t>(2) 建設工事保険</t>
  </si>
  <si>
    <t>(3) 第三者損害賠償保険</t>
  </si>
  <si>
    <t>１．１２．９　年度別事業計画調書の作成</t>
  </si>
  <si>
    <t>建設事業者は、工事内訳書を基に年度別事業計画調書（各年度の出来高予定額、支払予定額及びそれぞれに対応する交付対象事業費、交付対象外事業費が記載されたもの）を令和2年度（2020年度）12月までに提出する。</t>
  </si>
  <si>
    <t>年度別事業計画調書は、毎年度9月までに変更箇所があった場合は見直すことを基本とし、本市から指示があった場合には、その都度、その時点までの変更箇所を反映した年度別事業計画調書を提出する。なお、変更箇所は工事内訳書に反映する。</t>
  </si>
  <si>
    <t>１．１２．１０　現場管理</t>
  </si>
  <si>
    <t>(1) 資材置場、資材搬入路、仮設事務所等の仮設計画については本市と十分協議し、他の工事や稼働中の既存施設へ支障が生じないように留意する。</t>
  </si>
  <si>
    <t>(2) 関係法令に従い遺漏なく現場管理を行うとともに、常に工事の進捗状況を把握し、工事の円滑な進行を図ること。また、作業の開始・終了時の連絡及び適時、作業内容、進捗状況等について本市に報告すること。</t>
  </si>
  <si>
    <t>(3) 常に工事現場の清掃及び資機材等の整理を行うとともに、火災、盗難その他の災害事故の予防対策に万全を期すこと。</t>
  </si>
  <si>
    <t>(4) 工事に伴い発生する建設副産物は、原則として構外に搬出し、資源の有効な利用の促進に関する法律（平成3年法律第48号）や建設副産物適正処理推進要綱（平成5年建設省経建発第3号）及びその他関係法令等に従い、適正に処理し本市に報告する。また、「建設副産物情報交換システム(COBRIS)」を活用し、同システムへの提出データ等について本市に報告すること。なお、資材の梱包材、資材くず、紙類、生活ごみ等は削減に努め、分別を徹底するなど適切に処理すること。</t>
  </si>
  <si>
    <t>(5) 工事資材等の搬入が極端に集中しないように、搬入時期や時間の分散に努める。</t>
  </si>
  <si>
    <t>(6) 建設業法、公共工事の入札及び契約の適正化の促進に関する法律に基づき、適正な施工体制を確保し、施工体制台帳、施工体系図を作成し、本市に提出するとともに、施工体系図は工事関係者及び公衆の見やすい場所に掲示すること。</t>
  </si>
  <si>
    <t>(7) 工事中の定点撮影及び主な工事の映像撮影を行い、工事過程説明用ビデオ映像として編集すること。</t>
  </si>
  <si>
    <t>１．１２．１１　安全管理</t>
  </si>
  <si>
    <t>工事中の危険防止対策を十分行い、併せて作業従業者への安全教育を徹底し、労働災害の発生が無いように努めること。</t>
  </si>
  <si>
    <t>１．１２．１２　作業日及び作業時間</t>
  </si>
  <si>
    <t>作業日については、以下を原則とする。なお、「添付資料8　建設作業に係る環境配慮の基本方針」に示している内容に留意すること。</t>
  </si>
  <si>
    <t>(1) 作業日は、原則として日曜日、国民の祝日及び年末・年始を除いた日とする。</t>
  </si>
  <si>
    <t>(2) 作業時間は、原則として午前8時から午後6時までとする。なお、騒音・振動を発する恐れがある特定建設作業に該当する場合は、午前9時から午後5時までとする。</t>
  </si>
  <si>
    <t>(3) 緊急作業、中断が困難な作業、交通処理上止むを得ない作業又は騒音・振動を発する恐れの少ない作業であり、かつ関係法令に違反しない作業については、市の承諾のもと行うことができる。</t>
  </si>
  <si>
    <t>１．１２．１３　仮設工事</t>
  </si>
  <si>
    <t>(1) 工事に必要な仮設工事は、提案によるものとする。</t>
  </si>
  <si>
    <t>(2) 正式引渡しまでの工事用電力、電話及び用水は、建設事業者の負担において関係機関と協議の上、諸手続きをもって実施する。また、本件工事に必要な仮設運搬設備、作業場、納入機器仮置場、作業用資材置場、作業用駐車場、作業者駐車場等は事業者の責任と負担で準備する。</t>
  </si>
  <si>
    <t>(3) 仮設事務所内には、本市と協議の上、本市及び施工監理者の現場事務所を別室にて設置する（本市用、施工監理者用）。それぞれ5名程度の執務できる面積と打合せスペースを確保する。各事務所の清掃は、建設事業者の範囲とする。</t>
  </si>
  <si>
    <t>(4) 仮設事務所内には、30名程度が収容可能な会議室（建設事業者会議室との兼用可）を設ける。</t>
  </si>
  <si>
    <t>(5) 本市及び施工監理者用の各現場事務所の仕様は、公共建築工事標準仕様書（建築工事編）に基づくものとし、ロッカー、事務机、白板、長机、書棚、作業用保護具（ヘルメット、長靴、安全帯）、便所（室内）、下足入れ等必要な備品及び消耗品を用意する。その他については、監督員と協議の上、必要に応じて建設事業者の負担で用意する。</t>
  </si>
  <si>
    <t>(6) 周辺住民等への情報提供のため、周辺道路から見やすい箇所に工事の進捗状況を示した掲示板等を設ける。</t>
  </si>
  <si>
    <t>(7) 仮設物に係る条件は以下のとおりとする。</t>
  </si>
  <si>
    <t>ア 仮囲い及び出入口ゲートの設置及び維持管理を本件工事で行う。なお、素材・意匠等については地域環境との調和を図る。工事区域の公道取合い部分及び工事区域の内側に立ち入り制限として周辺に悪影響を及ぼさない高さ3ｍの仮囲いを設置し、施工区域を囲う。なお、仮囲いは、別途工事の敷地造成工事及び雨水調整池整備工事で使用したものを引き継ぎ使用してもよい。この場合、引継後の維持管理、不足分の追加、破損等による取替、工事後の処分は本工事の範囲とする。</t>
  </si>
  <si>
    <t>イ 本市が別途発注する関連工事などと干渉する場合には、対応について関連工事業者と十分な協議を行い、本市が認めた場合には仮囲いを設置する必要は無い。</t>
  </si>
  <si>
    <t>ウ 工事中に使用する仮囲いは鋼板製を基本とする。</t>
  </si>
  <si>
    <t>１．１２．１４　工事経過の記録</t>
  </si>
  <si>
    <t>建設事業者は工事の経過について、工事の状況を静止画（定点撮影含む）及び動画により記録すること。記録内容及び頻度については、本市と協議によるものとする。記録データは、本市の指示により編集を行い、完成図書として提出すること。</t>
  </si>
  <si>
    <t>１．１２．１５　工事期間中の見学者対応</t>
  </si>
  <si>
    <t>工事期間中に工事状況を見学する来場者への対応として、アクリル製仮囲いの設置や、見学スペースの確保等、本市と協議のうえ見学者対応を講じること。</t>
  </si>
  <si>
    <t>１．１２．１６　家屋等調査</t>
  </si>
  <si>
    <t>建設事業者は、家屋等調査として、事業用地周囲の家屋、道路舗装、その他構造物等を対象とした事前・事後調査を行うこと。調査は、工事区域から20mの範囲に存在する家屋等について、騒音調査・振動調査・家屋調査を行うこと。調査方法については、本市と協議のうえ決定するものとする。事後調査の結果、当該家屋等に支障が生じたことが判明した場合は、当該家屋等の所有者及び本市と協議のうえ、建設事業者の負担において損害賠償を行うこと。</t>
  </si>
  <si>
    <t>第２章　焼却施設に係る機械設備工事仕様</t>
  </si>
  <si>
    <t>２．１　各設備共通仕様</t>
  </si>
  <si>
    <t>２．１．１　歩廊・階段・点検床等</t>
  </si>
  <si>
    <t>(1) プラント設備の運転及び保全のため、設備、機器等の周囲に必要な歩廊、階段、点検台等を設けること。機器周囲の点検台等は極力周辺歩廊と高さを合わせること。</t>
  </si>
  <si>
    <t>(2) 歩廊は、2方向避難の確保のため、行き止まりにしないこと。</t>
  </si>
  <si>
    <t>(3) 階段の傾斜角、けあげ、踏面の寸法はできるだけ統一を図り、踏面には滑り止め対策を施すこと。なお、主要通路の階段傾斜角45度以下とすること。</t>
  </si>
  <si>
    <t>(4) 梯子の使用は極力、避けること。</t>
  </si>
  <si>
    <t>(5) 歩廊、階段の幅は、原則として、日常点検及び避難等に使用する主要なものは1,200mm（有効）以上、その他のものは800mm（有効）以上とすること。</t>
  </si>
  <si>
    <t>(6) 歩廊、階段で手摺を設ける場合は、原則として高さ1,100mm（有効）以上、階段部900㎜（有効）以上とすること。構造は鋼管溶接構造とし、中間バーは支柱貫通のうえ全周溶接とすること。</t>
  </si>
  <si>
    <t>(7) 主要通路、点検通路の高さは、原則2,200㎜以上とする。階段昇降口の上部には配管ルートを設けないものとすること。</t>
  </si>
  <si>
    <t>(8) 手摺の支柱間隔は、手摺が揺れない間隔かつ、1,100㎜以下とすること。</t>
  </si>
  <si>
    <t>(9) 歩廊にはトープレート（高さ100mm以上）を設置すること。</t>
  </si>
  <si>
    <t>(10) 機械の回転部及び突起部周辺等、通路が狭くなる恐れのあるところは、通路幅に余裕をもって配置すること。</t>
  </si>
  <si>
    <t>(11) 灰を取り扱う場所、排水処理室、薬品を取り扱う場所など、腐食が懸念される部分の材料は、ステンレス鋼を使用する等腐食対策を行うこと。</t>
  </si>
  <si>
    <t>(12) 高所作業が必要な所では、転落防止柵、安全帯や転落防止用ネット取り付けフック、十分な高さの作業用踏み台の設置等、安全な作業が行えるよう配慮すること。</t>
  </si>
  <si>
    <t>(13) 見学者が、広範囲で見学対象の設備全体が視界に入るよう、歩廊や機器の配置、形状等に配慮すること。</t>
  </si>
  <si>
    <t>(14) 補修等を考慮し、機器類の搬出入口を設け、機器の設置場所、搬出入経路に適した幅、スペースを確保するとともに、補修用工具、機材搬入用の吊り上げホイスト、ガイドレール、及び吊り上げフックを設けること。また、要所にマシンハッチを設け、その上部に吊り具受け及び使用場所を考慮して取り外し可能な安全柵等を設けること。</t>
  </si>
  <si>
    <t>(15) 床はグレーチング主体で構成すること。点検作業や灰の落下が懸念される場所、破砕エリア等において特にごみや埃の落下が懸念される範囲は、必要に応じチェッカープレートを敷設し、安全に作業ができる構造とするとともに、工具、部品等の落下を防止すること。また、歩廊のたわみ量は原則1/500以下とすること。メンテナンス時に重量物を仮置きする部分は、当該重量を見込んだ荷重とすること。なお、グレーチングを設置するプラント架構の上フランジは、溶接接合とする等により床のつまずき防止に配慮すること。</t>
  </si>
  <si>
    <t>(16) プラント内の機械所掌と建築所掌の歩廊・階段・点検床の仕様は、原則、機械所掌に統一すること。</t>
  </si>
  <si>
    <t>２．１．２　防熱、保温</t>
  </si>
  <si>
    <t>炉本体、ボイラ、高温配管等人が触れ火傷する恐れのあるもの及び集じん器、風道、煙道等低温腐食を生じる恐れのあるものについては、必ず防熱施工、保温施工を行い、夏季において機器の表面温度を80℃以下並びに室温＋40℃以下とすること。ただし、防熱目的で非常時のみ高温となるものについては別途協議とする。</t>
  </si>
  <si>
    <t>保温材は目的に適合するものとし、原則として外装材は、炉本体・ボイラ・集じん器等の機器は鋼板製とすること。風道・煙道・配管はカラー鉄板とし、屋外及び腐食が懸念される箇所はステンレス鋼板、隠蔽部はアルミガラスクロスとすること。蒸気系はケイ酸カルシウム又はロックウールとすること。水・空気・排ガス系はグラスウール又はロックウールとすること。なお、上水及び機器冷却水への給水部については、屋内配管も結露防止として保温を行うこと。</t>
  </si>
  <si>
    <t>２．１．３　機器、配管等</t>
  </si>
  <si>
    <t>(1) プラント設備や建築設備は環境への配慮と省エネに視点を持った設計とすること。</t>
  </si>
  <si>
    <t>(2) 各種機器・設備の管理、点検、整備、補修作業が安全かつ容易に行えるように必要なスペース、通路及び必要に応じ荷役用のＩビーム、フック等を設けること。</t>
  </si>
  <si>
    <t>(3) 計測、分析の必要な場合、通常運転のもと、各現場で安全に測定できる箇所に測定口を設置すること。</t>
  </si>
  <si>
    <t>(4) 機器、部品等は、補修、修理時の利便性を考慮し、できるだけ統一を図り互換性を持たせること。</t>
  </si>
  <si>
    <t>(5) ポンプは、空転防止対策を行うとともに、必要に応じてミニマムフロー、衝撃吸収用逆止弁を設ける。また、水中ポンプは、ステンレス製の脱着装置付きのガイドパイプ、チェーン、支持材を設けるとともにケーブルは水槽躯体内に埋め込まない。なお、交互運転が可能なようにすること。</t>
  </si>
  <si>
    <t>(6) 機器の回転部分、稼働部分には、安全標識及び安全カバー等の防護対策を行うこと。</t>
  </si>
  <si>
    <t>(7) 粉じんが発生する箇所には、適切な防じん対策、局所吸引による集じん対策を講じ、作業環境及び機器の保全に配慮すること。</t>
  </si>
  <si>
    <t>(8) 臭気や化学物質が発生する箇所には適切な臭気対策、局所吸引による脱臭及び化学物質除去対策を講じ、作業環境の保全に配慮すること。</t>
  </si>
  <si>
    <t>(9) 炉体付近や建屋最上階部の気温上昇を極力低減するため、給気、換気が十分行えるようにすること。</t>
  </si>
  <si>
    <t>(10) 使用環境に応じて、ステンレス鋼等を使用する等十分な腐食対策を行うこと。</t>
  </si>
  <si>
    <t>(11) 配管は、ドレン滞留、エア滞留、放熱、火傷、結露、発錆、振動、凍結、異種金属接触腐食等の対策を考慮して計画し、詰りが生じ易い流体用の配管には掃除が容易なように考慮すること。</t>
  </si>
  <si>
    <t>(12) 汚水系統の配管材質は管（外面、内面）の腐食等を考慮し、適切な材質を選択すること。</t>
  </si>
  <si>
    <t>(13) 設備の種類ごとに色彩計画に基づき配色し、設備名称等を明記すること。</t>
  </si>
  <si>
    <t>(14) 塗装は、耐熱性、耐薬品性、防食性、耐候性、配色等を考慮すること。</t>
  </si>
  <si>
    <t>(15) 配管の塗装については、各流体別に色分けし、内部流体と流れ方向を明示すること（塗装の範囲、方法は提案とし、詳細は別途協議とする。）。</t>
  </si>
  <si>
    <t>２．１．４　　塗装</t>
  </si>
  <si>
    <t>塗装については、耐熱、耐薬品、防食、配色等を考慮すること。</t>
  </si>
  <si>
    <t>(1) 塗装は原則として、下地処理として第2種ケレン以上を行い、下塗り（錆止め塗装）2回以上、上塗り2回以上とすること。</t>
  </si>
  <si>
    <t>(2) 保温等を施工する機器は、錆止め塗装2回以上とすること。</t>
  </si>
  <si>
    <t>(3) 機器及び配管等の仕上げ塗装色は、原則として本市の承諾を得ること。</t>
  </si>
  <si>
    <t>(4) 海外製作において海外の塗装材料を使用する場合は、日本工業規格に規格のあるものは、その規格品又は同等品以上の塗装材料を使用すること。</t>
  </si>
  <si>
    <t>(5) エポキシ樹脂系の塗装の下地処理は第1種ケレンとすること。</t>
  </si>
  <si>
    <t>２．１．５　電気、制御、操作盤</t>
  </si>
  <si>
    <t>(1) 鋼板製の受変電盤、配電盤、監視盤、制御盤、操作盤等の板厚、材質は適切なものを選択すること。</t>
  </si>
  <si>
    <t>(2) 扉を鍵付きとする場合は、共通キーとすること。</t>
  </si>
  <si>
    <t>(3) 塗装は、盤の内外面とも指定色とすること。</t>
  </si>
  <si>
    <t>(4) インバータ等の電子機器を収納した盤は、高温となる場所や粉じん発生箇所近傍には配置しないこと。</t>
  </si>
  <si>
    <t>(5) 電気設備等の盤を配置する場所については、温度上昇防止に配慮する等の適切な対策を講じること。</t>
  </si>
  <si>
    <t>(6) 電動機はIE3対応の高効率電動機とすること。</t>
  </si>
  <si>
    <t>(7) 電動機の保護構造は全閉外扇形とすること。原則IP44以上とし、屋外設置はIP54以上とすること。また、機器の設置場所、使用条件により、防滴形等の適切な構造を選定すること。</t>
  </si>
  <si>
    <t>２．１．６　支持金物等</t>
  </si>
  <si>
    <t>(1) 水中部、水槽内部、湿気・腐食雰囲気、屋外の支持金物等（コーナーアングル、吊りフックを含む）は原則、ステンレス製とすること。</t>
  </si>
  <si>
    <t>(2) ねじ込み又は溶接継手とし、必要に応じて伸縮継手、フランジ継手等とすること。</t>
  </si>
  <si>
    <t>２．１．７　火災対策</t>
  </si>
  <si>
    <t>本施設での火災予防、延焼防止対策として、消防関係法令及び所轄消防署の指導に基づき、消防の用に供する設備、消火活動上必要な設備、防火水槽、消防用水及び自動放水装置等より構成される消防設備を整備すること。また、油を使用する室の電気配線の措置は、所轄消防署と十分協議し、関係法令に規定された防爆構造とすること。</t>
  </si>
  <si>
    <t>２．１．８　地震対策</t>
  </si>
  <si>
    <t>(1) 以下に示す基準類及びこれ以外にも必要な基準類は積極的に適用し、耐震設計を行うこと。</t>
  </si>
  <si>
    <t>ア 確実に満足しなければならない基準類</t>
    <phoneticPr fontId="99"/>
  </si>
  <si>
    <t>（ア）建築基準法・同施行令</t>
  </si>
  <si>
    <t>イ 参考とすべき基準類</t>
    <phoneticPr fontId="99"/>
  </si>
  <si>
    <t>（ア）官庁施設の総合耐震・対津波計画基準（主に建築物）</t>
  </si>
  <si>
    <t>（イ）官庁施設の総合耐震計画基準及び同解説（主に建築物）</t>
  </si>
  <si>
    <t>（ウ）建築物の構造関係技術基準解説書（主に建築物）</t>
  </si>
  <si>
    <t>（エ）火力発電所の耐震設計規定（主にプラント）</t>
  </si>
  <si>
    <t>ウ その他使用部品により参考とすべき基準類</t>
    <phoneticPr fontId="99"/>
  </si>
  <si>
    <t>（ア）建築物</t>
    <phoneticPr fontId="99"/>
  </si>
  <si>
    <t>i）鉄筋コンクリート構造計算基準・同解説-許容応力度設計-（日本建築学会）</t>
  </si>
  <si>
    <t>ii）鉄骨鉄筋コンクリート構造計算基準・同解説（日本建築センター）</t>
  </si>
  <si>
    <t>iii）鋼構造設計基準（日本建築センター）</t>
  </si>
  <si>
    <t>iv）建築基礎構造設計指針（日本建築学会）</t>
  </si>
  <si>
    <t>v）建築構造設計基準及び同解説（公共建築協会）</t>
  </si>
  <si>
    <t>vi）建築設備耐震設計・施工指針（日本建築センター）</t>
  </si>
  <si>
    <t>（イ）電気設備</t>
    <phoneticPr fontId="99"/>
  </si>
  <si>
    <t>i）電気設備に関する技術基準を定める省令</t>
  </si>
  <si>
    <t>ii）配電規程（低圧及び高圧）</t>
  </si>
  <si>
    <t>（ウ）道路</t>
    <phoneticPr fontId="99"/>
  </si>
  <si>
    <t>i）道路土工　擁壁工指針（日本道路協会）</t>
  </si>
  <si>
    <t>ii）道路土工　のり面工・斜面安定工指針（日本道路協会）</t>
  </si>
  <si>
    <t>iii）道路構造令の解説と運用（日本道路協会）</t>
  </si>
  <si>
    <t>iv）舗装設計便覧（日本道路協会）</t>
  </si>
  <si>
    <t>（エ）その他</t>
    <phoneticPr fontId="99"/>
  </si>
  <si>
    <t>i）高圧ガス設備等耐震設計指針</t>
  </si>
  <si>
    <t>ii）間仕切の耐震性能に関する基準</t>
  </si>
  <si>
    <t>(2) 地震地域係数は、0.9とする。</t>
  </si>
  <si>
    <t>(3) 耐震安全性の分類は、構造体はⅡ類（重要度係数を1.25）、建築非構造部材はＡ類、建築設備は甲類とすること。</t>
  </si>
  <si>
    <t>(4) 焼却施設、破砕施設、管理棟においては、構造種別、高さにかかわらず、建築基準法同施行令の「高さ31ｍを超え、60ｍ以下の建築物」に指定された許容応力度等計算の手順によること。</t>
  </si>
  <si>
    <t>(5) 建築物の耐震設計における保有水平耐力の確認は、必要保有水平耐力の割増係数としての重要度係数（Ｉ）を1.25 とする。</t>
  </si>
  <si>
    <t>(6) プラント設備に係る架構のうち、焼却炉本体を受ける炉体廻りの架構や、重要機器を支持する架構などは、建築の分類と同等以上のレベルの耐震性を確保すること。設備・機器類については、火力発電所の耐震設計規程（指針）、建築設備耐震設計・施工指針等に準拠すること。なお、建築設備耐震設計・施工指針に準拠する場合は、機器別の耐震クラスを本市に提示し、機器の固定に関する耐震安全性を示して承諾を得ること。また、配管サポート等については、耐震性に優れたものとし、構造計算書や耐震計算書を本市に提示し承諾を得ること。なお、プラント設備に係る架構等の計算を建築構造の計算と別に行う場合、プラント設備の架構による建築構造の基礎部分への応力伝達及び固定方法について考慮し設計すること。</t>
  </si>
  <si>
    <t>(7) 敷地近傍にて気象庁震度階級6強相当の大地震が発生した場合においても、人命の確保に加え敷地内外への二次災害の防止が図られるものとすること。</t>
  </si>
  <si>
    <t>(8) 感震器を設置し、原則として250ガル以上の加速度を感知した場合には、焼却炉を自動的に停止できるシステムを構築し、機器の損傷による二次災害を防止すること。また、緊急地震速報を利用した早期警戒システムを構築し、緊急停止システムへ組み込むこと。</t>
  </si>
  <si>
    <t>(9) 敷地近傍にて気象庁震度階級6弱相当の地震が発生した場合においても、施設を安全に停止させ、安全確認の上、特段の補修等を行うことなく施設を再起動し安全に運転を継続可能であることを目標とすること。</t>
  </si>
  <si>
    <t>(10) 煙突の構造計算は、建設省告示第1449 号及び「煙突構造設計施工指針」を参考にし、建築基準法に準拠した設計を行う。</t>
  </si>
  <si>
    <t>(11) 煙突は想定される地震動を標準波に追加して構造計算を行うこと。</t>
  </si>
  <si>
    <t>(12) 指定数量以上の灯油、軽油等の危険物は、危険物貯蔵所に格納すること。</t>
  </si>
  <si>
    <t>(13) 灯油、軽油等の貯蔵タンク、サービスタンク等には、必要な容量の防液堤を設けること。また、タンクからの移送配管は、地震等により配管とタンク及び配管同士との結合部分に損傷を与えないようフレキシブルジョイント等を設置すること。</t>
  </si>
  <si>
    <t>(14) 塩酸、苛性ソーダ、アンモニア水等の薬品タンクの設置については、漏えい時に混触による有害ガス発生等の危険があるため、必要な容量の防液堤を薬品ごとに設けること。また、タンクからの移送配管は、地震等により配管とタンク及び配管同士との結合部分に損傷を与えないようフレキシブルジョイント等を設置すること。</t>
  </si>
  <si>
    <t>(15) 前項以外の配管についても地震等により配管と設備及び配管同士との結合部分に損傷を与えないようフレキシブルジョイント等を必要に応じて設置すること。</t>
  </si>
  <si>
    <t>(16) 電源あるいは計装制御用空気源が断たれたときは、各バルブ、ダンパ等の動作方向はプロセスの安全サイドに働くようにすること。</t>
  </si>
  <si>
    <t>(17) 地震における天井被害や落下防止のため、振れ止めブレースの設置や、段差等の剛性が異なる部分へのクリアランスの確保などの対策を取ること。また、吊り金具や目地材等の落下防止にも配慮すること。</t>
  </si>
  <si>
    <t>(18) 薬品類等については、災害時に補給ができない場合でも運転が継続してできるように、常時2炉運転（基準ごみ質時）に必要な量の7日分以上を貯留できる設備を設置するとともに、常時7日分以上を備蓄できる運用計画とすること。</t>
  </si>
  <si>
    <t>(19) 災害発生時に電源が断たれた場合においても、非常用発電設備により1炉立上げ可能な計画とし、発生する蒸気で蒸気タービン発電機を運転して工場が自立運転すること。</t>
  </si>
  <si>
    <t>(20) 罹災による二次災害を防止するため、焼却施設について、炉バーナーに緊急停止ボタンを設けるとともに、炉の停止を出来る限り早めるため、ごみの供給、押込送風機、誘引通風機は、中央制御室から停止可能とすること。</t>
  </si>
  <si>
    <t>(21) 配管を埋設する場合、施設の機能に影響する配管については、配管ピットや配管トレンチ内に設置し、地震による損傷が生じない設計とすること。</t>
  </si>
  <si>
    <t>(22) 非常時に作動が要求される装置や機器については、冷却水断水に備え、空冷式を採用すること。（空気圧縮機等）</t>
  </si>
  <si>
    <t>(23) 機器、配管、ダクト等と支持架台は、一次固有振動数が地震によって共振することが無いよう設計すること。</t>
  </si>
  <si>
    <t>(24) 建築設備の配管、ダクト、電気配線ラックを支持する部材は、地震時に作用する設置場所（階数）に応じた応力により、適切な部材を「建築設備の耐震設計・施工指針」に定められた間隔で設けること。</t>
  </si>
  <si>
    <t>２．１．９　安全対策</t>
  </si>
  <si>
    <t>(1) プラント設備は、共通部分を極力少なくする計画とする。なお、停止炉の補修に際しては、各炉と接続されている共通部分の蒸気配管等については、確実に遮断され安全が確保できるよう十分に配慮した計画とすること。</t>
  </si>
  <si>
    <t>(2) 関係者以外の者が立ち入ることが危険な場所には標識、施錠装置等を設けること。また、作業者への注意を知らせる必要がある場所には標識を設置すること。</t>
  </si>
  <si>
    <t>(3) 油、薬品類及び危険物類注入口には、受入口等の接続方法を間違えないように工夫し、注意事項等を記載した表示板（アクリル板）を設けること。また、油、薬品等の注入時のこぼれにより、雨水排水等に混入しないよう留意すること。</t>
  </si>
  <si>
    <t>(4) 薬品類を取扱う箇所には、シャワーや洗眼器等を設置すること。</t>
  </si>
  <si>
    <t>(5) 床開放開口部には、必要に応じて、手摺りや安全帯用フックを設けること。</t>
  </si>
  <si>
    <t>(6) 薬品類を取扱う場所、ほこり、粉じんの多い場所には、散水設備及び排水設備を設けること。</t>
  </si>
  <si>
    <t>(7) 有害ガスの発生及び酸素欠乏場所としての対策が必要な床スラブ下ピット・水槽類等には、換気設備又は可搬式通風装置を設置できるマンホール（φ600以上）及び作業員出入用マンホール（φ600以上）を設けること。</t>
  </si>
  <si>
    <t>(8) 車両動線上の計量棟、プラットホーム入口などには、運転手から見易い位置に高さ制限表示をすること。</t>
  </si>
  <si>
    <t>２．１．１０　居室騒音基準</t>
  </si>
  <si>
    <t>(1) 焼却施設の屋内機器に起因する居室騒音の設計基準値は法令によるほか以下を目途とすること</t>
  </si>
  <si>
    <t>ア 中央制御室</t>
  </si>
  <si>
    <t>PNC50</t>
  </si>
  <si>
    <t>イ 各種事務室、休憩室</t>
    <phoneticPr fontId="99"/>
  </si>
  <si>
    <t>PNC45</t>
  </si>
  <si>
    <t>２．１．１１　居室悪臭基準</t>
  </si>
  <si>
    <t>(1) 各種事務室、中央制御室、見学者通路、会議室等の他一般関係の居室の臭気強度は1.0以下とすること。</t>
  </si>
  <si>
    <t>２．１．１２　その他</t>
  </si>
  <si>
    <t>(1) 必要な箇所に荷役用ハッチ、電動ホイストを設けること。</t>
  </si>
  <si>
    <t>(2) 道路を横断する配管、ダクト類は道路面からの有効高さを4.5ｍ以上とすること。</t>
  </si>
  <si>
    <t>(3) 交換部品重量が100㎏を超える機器の上部には、原則、吊りフック、ホイスト及びホイストレールを設置すること。100㎏以下についても、メンテナンスの内容に応じ、必要に応じて設置すること。</t>
  </si>
  <si>
    <t>(4) 大型機器の搬入搬出ルートを確保すること。（炉室1階にも一方通行でルートを確保すること）</t>
  </si>
  <si>
    <t>(5) 労働安全上危険と思われる場所には、安全標識をJISZ9103（安全色-一般的事項）により設けること。</t>
  </si>
  <si>
    <t>(6) 各作業に適する作業環境を確保すること。</t>
  </si>
  <si>
    <t>(7) 工場棟内は機器や付属装置の機能に応じ、日常の運転管理に十分な明るさを確保すること。</t>
  </si>
  <si>
    <t>(8) 薬品等は、調達業者の夏季、年末年始期間、地震等非常時の対応を含め、余裕をもった貯留量を確保すること。</t>
  </si>
  <si>
    <t>(9) 定期整備等において、焼却炉への人の出入り等で粉じんの出る恐れのあるマンホール等には容易にシート養生ができるように仮設用の設備をあらかじめ設置すること。</t>
  </si>
  <si>
    <t>２．２　受入供給設備</t>
  </si>
  <si>
    <t>２．２．１　ごみ計量機</t>
  </si>
  <si>
    <t>(1) 形式</t>
  </si>
  <si>
    <t>ロードセル式（4点支持）</t>
  </si>
  <si>
    <t>(2) 数量</t>
  </si>
  <si>
    <t>搬入用3基</t>
  </si>
  <si>
    <t>搬出用1基</t>
  </si>
  <si>
    <t>(3) 主要項目</t>
  </si>
  <si>
    <t>ア 最大秤量</t>
  </si>
  <si>
    <t>30t</t>
  </si>
  <si>
    <t>イ 最小目盛</t>
  </si>
  <si>
    <t>10㎏</t>
  </si>
  <si>
    <t>ウ 積載台寸法</t>
  </si>
  <si>
    <t>幅【3.0】ｍ</t>
  </si>
  <si>
    <t>×長さ【8.0】ｍ</t>
  </si>
  <si>
    <t>エ 表示方式</t>
  </si>
  <si>
    <t>【デジタル表示】</t>
  </si>
  <si>
    <t>オ 操作方式</t>
  </si>
  <si>
    <t>【自動及び押釦】</t>
  </si>
  <si>
    <t>カ 印字方式</t>
  </si>
  <si>
    <t>【自動】</t>
  </si>
  <si>
    <t>キ 印字項目</t>
  </si>
  <si>
    <t>【総重量、車空重量、区別、ごみ種別、積載重量、年月日、時刻、車両通し番号、その他必要項目】</t>
  </si>
  <si>
    <t>(4) 付属品</t>
  </si>
  <si>
    <t>【計量装置、データ処理装置、計量ポスト、信号灯、外部表示器、電光表示装置、帳票用プリンタ、レシートプリンタ】</t>
    <phoneticPr fontId="99"/>
  </si>
  <si>
    <t>(5) 特記事項</t>
  </si>
  <si>
    <t>ア 計量回数、計算書兼領収書発行、料金収納等は「第２編　１．２．４　計量手続き、荷下ろし作業」のとおりとすること。</t>
  </si>
  <si>
    <t>イ 「表 ２-９　車両の最大仕様（現状）」に示す搬入・搬出車両に対応可能なものとすること。</t>
  </si>
  <si>
    <t>ウ 登録車の計量は無人での運用が可能なシステムとし、最新のシステムで設計すること。また、既存の本市各清掃工場におけるシステムとの互換性を確保できるシステムとすること。なお、設計協議時に詳細検討を行う。</t>
  </si>
  <si>
    <t>エ 計量機の進入方向は一方通行とすること。</t>
  </si>
  <si>
    <t>オ 運転手が車両から降りることなく計量員との受付等が行える仕様とすること。その際、車両のミラーが計量室にぶつからないような対策を施すこと。</t>
  </si>
  <si>
    <t>カ 計量員と運転員が、容易に会話できるよう、マイク等を設置すること。</t>
  </si>
  <si>
    <t>キ 搬出用計量機が故障した際には、搬入用計量機で計量が継続できる仕様とすること。</t>
  </si>
  <si>
    <t>ク 計量機は大屋根で覆うこと。大屋根の軒高は搬出入車両の種類や積雪・落雪対策を考慮して設けること。</t>
  </si>
  <si>
    <t>ケ 進入可否を表示できるよう信号機等の必要設備を設けること。</t>
  </si>
  <si>
    <t>コ 重量の表示は、計量室内及び計量機ごとに配置すること。</t>
  </si>
  <si>
    <t>サ 計量機（計量台）に載ることができない長い車両に対しても、前輪荷重及び後輪荷重の2度計量等により計量可能な仕様とすること。</t>
  </si>
  <si>
    <t>シ 搬入・搬出車やごみの種類に応じた計量データの処理を行い、収集車等の登録車にはレシートの発行、自己搬入等の未登録車には料金の計算と領収書の発行が可能なシステムとすること。</t>
  </si>
  <si>
    <t>ス 計量データは計量受付終了後1日分の計量データを、帳票用プリンタに出力するとともに札幌市環境局環境事業部ごみ処理システム・ネットワークへ接続すること。</t>
  </si>
  <si>
    <t>セ 計量システムは、将来の料金体系改訂等に対応できるよう考慮すること。</t>
  </si>
  <si>
    <t>ソ 計量データは、中央制御室及びSPC事務室でのモニタが可能であると共に、異常時には、中央制御室へ警報を発する機能を有すること。また、計量データは市役所本庁舎の計量システムにも連携すること。</t>
  </si>
  <si>
    <t>タ 入退場信号機は、受付処理と連動して制御すること。</t>
  </si>
  <si>
    <t>チ 計量データの検索・修正・削除、日報・月報・年報の集計・印刷が可能なデータ処理装置を計量棟・SPC事務室・中央制御室に設置すること。なお、データ修正・削除を行う居室やデータ修正・削除を可能とする範囲は本市と協議すること。</t>
  </si>
  <si>
    <t>ツ 電光表示装置は任意にメッセージが表示できるものとすること。</t>
  </si>
  <si>
    <t>テ 停電時にも計量データが失われないようにすること。</t>
  </si>
  <si>
    <t>ト データ処理装置の記憶容量は十分な余裕を見込むとともに、記憶媒体によるバックアップが可能なものとすること。</t>
  </si>
  <si>
    <t>ナ 車両の登録は、2,000件以上登録可能なシステムとすること。</t>
  </si>
  <si>
    <t>ニ ピットタイプを採用する場合には、計量ピットへの雨水排除及び凍結対策を行うこと。</t>
  </si>
  <si>
    <t>ヌ 計量機及びデータ処理装置等は、停電時にも使用できるよう非常用電源の負荷範囲とすること。</t>
  </si>
  <si>
    <t>ネ 計量機に遮断機を設置すること。遮断機の運用は、設計協議時に詳細検討を行う。</t>
  </si>
  <si>
    <t>２．２．２　プラットホーム（土木建築工事に含む）</t>
  </si>
  <si>
    <t>屋内式（2階レベルに設置）</t>
  </si>
  <si>
    <t>(2) 通行方式</t>
  </si>
  <si>
    <t>一方通行</t>
  </si>
  <si>
    <t>(3) 数量</t>
  </si>
  <si>
    <t>(4) 構造</t>
  </si>
  <si>
    <t>鉄骨造、鉄筋コンクリート造又は鉄骨鉄筋コンクリート造</t>
  </si>
  <si>
    <t>(5) 主要項目</t>
  </si>
  <si>
    <t>ア 幅員（有効）</t>
  </si>
  <si>
    <t>【20】ｍ 以上</t>
  </si>
  <si>
    <t>イ 高さ（有効）</t>
  </si>
  <si>
    <t>（床面からキャットウォーク及び照明まで）【7.0】ｍ以上</t>
  </si>
  <si>
    <t>ウ 床仕上げ</t>
  </si>
  <si>
    <t>耐ひび割れ、耐摩耗、滑り止め仕上げ</t>
  </si>
  <si>
    <t>(6) 特記事項</t>
  </si>
  <si>
    <t>ア プラットホームの幅員（有効）は、投入扉車両止めから対面側の壁面の梁までの有効寸法とし、複数の搬入車両が、進入、切り返し、投入作業及び退出を安全に行えるよう計画すること。また、スパン方向の有効長さは、搬入出車両相互が交差しないよう余裕をもった計画とすること。</t>
  </si>
  <si>
    <t>イ 進入、退出は見通しを良くし、床面には車両誘導線を書き入れること。</t>
  </si>
  <si>
    <t>ウ プラットホームには、手洗栓、足洗い場を設けるとともに、床面清掃用の高圧洗浄装置を必要な場所に設置すること。</t>
  </si>
  <si>
    <t>エ プラットホーム全体を見渡せる場所に監視員室を設けること。配置位置は、プラットホームより高い位置への配置を基本とする。また、室内には給水、給湯設備、冷暖房設備、付近には便所を設けること。</t>
  </si>
  <si>
    <t>オ 搬入指導員（5～6名程度）の待機室を設けること。</t>
  </si>
  <si>
    <t>カ プラットホーム床面は強固な構造とし、適切な長期荷重を見込んだ構造とすること。（例：大型車両が満載状態を想定）また、重機等の接触を考慮して鉄筋のかぶりを厚くとる等の配慮を講じること。</t>
  </si>
  <si>
    <t>キ 床面は防水仕様のうえ、耐摩耗、滑り止め対策を行うとともに水勾配を設け、排水溝へ容易に集水するようにすること。耐摩耗、滑り止め対策の内容は本市と協議のうえ決定する。また、排水溝は十分な排水能力を持たせるとともに清掃や耐食性材質、車両や人の通行、スリップ対策に配慮した仕様とすること。</t>
  </si>
  <si>
    <t>ク ごみ投入扉間及び同反対側壁面沿いに安全地帯を設け、ごみピットへのごみ投入や荷下ろしが、安全かつ容易に行える構造と十分な広さを確保すること。また、安全地帯は、ごみ投入扉間はライン引きにより区分けするとともに、ごみ投入扉反対側壁面沿いの歩行用通路は10cm程度高くすること。</t>
  </si>
  <si>
    <t>ケ ごみ投入時の車両転落防止装置を設置すること。</t>
  </si>
  <si>
    <t>コ ごみ投入扉前の収集車停車範囲の汚水は、ごみピットに流下するよう水勾配（1.5～1.7％程度を標準）を設けること。ごみ投入扉手前には高さ20cm程度の車止めを設けること。</t>
  </si>
  <si>
    <t>サ トップライトや窓からできるだけ自然光を採り入れる等、十分な照度を確保できるよう努めること。また、照明は、省エネ型とすること。なお、高所に取り付ける照明器具は安全に交換できる構造とすること。</t>
  </si>
  <si>
    <t>シ プラットホームに設置される操作盤、スイッチ等は、防水防錆仕様とすること。</t>
  </si>
  <si>
    <t>ス プラットホーム内の残響を抑える対策、及びプラットホーム内への鳥の侵入対策を行うこと。</t>
  </si>
  <si>
    <t>セ 夜間等のプラットホーム出入口扉全閉時に燃焼用空気が吸引できる空気取入れ口を設置すること。ごみピットのごみの積み高さに影響が出ない位置とすること。</t>
  </si>
  <si>
    <t>ソ プラットホーム内で常時作業を行う場合は、暑さ及び寒さ対策を施すこと。特に、暖房設備（蒸気式を原則）を設置すること。</t>
  </si>
  <si>
    <t>タ プラットホームは、負圧（臭気対策等）を保ち、臭気が外部に漏れない構造・仕様とすること。</t>
  </si>
  <si>
    <t>チ ごみピット火災に備えた消火栓を必要数設置すること。</t>
  </si>
  <si>
    <t>ツ 照明や暖房器具等のメンテナンス用のキャットウォークを適宜配置することが望ましいが、高所作業車等を使用し、同等のメンテナンスが必要時に可能となる場合はこの限りではない。</t>
  </si>
  <si>
    <t>テ 全てのごみ投入扉に、ごみ展開検査装置を配置できるスペースを確保すること。ごみ展開検査装置のごみ排出口が、ごみピットに投入できる位置まで到達できるようにすること。また、転落防止、クレーンとの接触防止対策を講じること。</t>
  </si>
  <si>
    <t>２．２．３　プラットホーム出入口扉</t>
  </si>
  <si>
    <t>両開きスライド方式</t>
  </si>
  <si>
    <t>2基</t>
  </si>
  <si>
    <t>(3) 主要項目（1基につき）</t>
  </si>
  <si>
    <t>ア 扉寸法</t>
  </si>
  <si>
    <t>幅【5.0】ｍ以上</t>
  </si>
  <si>
    <t>×高さ【4.5】ｍ以上</t>
  </si>
  <si>
    <t>イ 材質</t>
  </si>
  <si>
    <t>【　】</t>
  </si>
  <si>
    <t>ウ 駆動方式</t>
  </si>
  <si>
    <t>エ 操作方式</t>
  </si>
  <si>
    <t>車両感知及び車両管制による自動制御、現場手動</t>
  </si>
  <si>
    <t>オ 車両検知方式</t>
  </si>
  <si>
    <t>カ 開閉時間</t>
  </si>
  <si>
    <t>【15秒以内】</t>
  </si>
  <si>
    <t>キ 駆動装置</t>
  </si>
  <si>
    <t>【エアカーテン】</t>
  </si>
  <si>
    <t>ア 形式の選択は、臭気漏洩対策に配慮したものとし、強風時等にも安定して開閉が可能であり、かつ歪み、故障を生じないものとすること。</t>
  </si>
  <si>
    <t>イ プラットホーム出入口扉からの臭気漏洩対策として、エアカーテン（形式は協議により決定）を設置すること。また、出入口扉と連動するものとし、手動操作も可能なものとすること。</t>
  </si>
  <si>
    <t>ウ 車両検知は異なる原理のものを2種以上組み合わせる等し、車両通過時に扉が閉まらない構造とすること。また、人の通過においても安全性（衝突防止）に配慮すること。</t>
  </si>
  <si>
    <t>エ 停電時においても現場操作により扉が開閉できる構造とすること。</t>
  </si>
  <si>
    <t>オ ごみピットにおける火災に考慮し消防車両の進入が可能な扉寸法とすること。</t>
  </si>
  <si>
    <t>カ 出口扉にはダンピング又はテールゲート閉め忘れ防止用センサーバーを設置すること。</t>
  </si>
  <si>
    <t>キ プラットホーム出入口扉とは別に歩行者専用扉を設置すること。</t>
  </si>
  <si>
    <t>２．２．４　ごみ投入扉</t>
  </si>
  <si>
    <t>直接投入用：観音扉式</t>
  </si>
  <si>
    <t>12基（内、ダンピングボックス用2基）</t>
  </si>
  <si>
    <t>ア 能力（開閉時間）</t>
  </si>
  <si>
    <t>5秒以内（外扉）</t>
  </si>
  <si>
    <t>イ 寸法</t>
  </si>
  <si>
    <t>（ア）幅　</t>
  </si>
  <si>
    <t>【3.5】ｍ以上（有効）</t>
  </si>
  <si>
    <t>（イ）高さ</t>
  </si>
  <si>
    <t>【6.5】ｍ以上（有効）</t>
  </si>
  <si>
    <t>ウ 操作方法</t>
  </si>
  <si>
    <t>自動、遠隔手動、現場手動</t>
  </si>
  <si>
    <t>エ 駆動方式</t>
  </si>
  <si>
    <t>【電動又は油圧駆動式】</t>
  </si>
  <si>
    <t>オ 主要材質</t>
  </si>
  <si>
    <t>全面SUS製</t>
  </si>
  <si>
    <t>【投入扉指示灯、自動開閉装置、手動開閉装置】</t>
  </si>
  <si>
    <t>(5) 車両条件</t>
  </si>
  <si>
    <t>ア 車両仕様</t>
  </si>
  <si>
    <t>本編P21「表 ２-９　車両の最大仕様（現状）」の記載通り</t>
  </si>
  <si>
    <t>イ 1日搬入台数</t>
  </si>
  <si>
    <t>本編P21「表 ２-８　駒岡清掃工場（焼却及び破砕）の搬出入車両台数（実績）」の記載通り</t>
    <phoneticPr fontId="99"/>
  </si>
  <si>
    <t>　</t>
    <phoneticPr fontId="99"/>
  </si>
  <si>
    <t>ア ごみの積上げに耐える構造及び強度を有するものとすること。</t>
  </si>
  <si>
    <t>イ 臭気漏洩対策を徹底するため、二重扉の採用や、同等の臭気対策を施すこと。</t>
  </si>
  <si>
    <t>ウ 二重扉を採用する場合は、外扉は観音開き、内扉はスライドゲート式とすること。また、外扉と内扉の間の空間（シュート部）は、4ｔパッカー車2台分の容量を確保すること。</t>
  </si>
  <si>
    <t>エ 有効幅、高さは、搬出入車両の最大寸法、ダンピング高さに適応するものとし、搬出入車両の安全等を確保すること。扉間の距離は余裕を確保すること。</t>
  </si>
  <si>
    <t>オ ごみ投入扉の開閉は、クレーン操作室（又は中央制御室及びステージ監視室）からのインターロックを設ける等、クレーンの操作に支障が無いようにすること。</t>
  </si>
  <si>
    <t>カ 扉番号表示板、誘導表示灯等、各種の安全対策を施すこと。</t>
  </si>
  <si>
    <t>キ 扉全閉時においても、燃焼用空気が吸引できる空気取入れ口を設置すること。</t>
  </si>
  <si>
    <t>ク 扉の前に20cm程度の車止めを設置し、基礎の必要部には掃除口を設け、十分な衝撃強度及び耐久性を持たせること。また、投入扉間にホウキ等、掃除用具を脱着式で格納できるものを設置すること。</t>
  </si>
  <si>
    <t>ケ 駆動部の点検が容易に行えるよう、点検歩廊等を設けること。</t>
  </si>
  <si>
    <t>コ 停電時においても扉の開閉ができるように非常用電源負荷の負荷範囲とすること。</t>
  </si>
  <si>
    <t>サ ダンピングボックス用の扉は、投入扉の設計思想に準じた形式とし、投入扉とは別に計画すること。</t>
  </si>
  <si>
    <t>シ プラットホーム床洗い用放水銃を設置すること。（場所、数量は提案とする）</t>
  </si>
  <si>
    <t>ス 投入扉前にバックミラーを設置すること。</t>
  </si>
  <si>
    <t>２．２．５　ダンピングボックス</t>
  </si>
  <si>
    <t>ア 寸法</t>
  </si>
  <si>
    <t>幅【　】ｍ</t>
  </si>
  <si>
    <t>×奥行【　】ｍ</t>
  </si>
  <si>
    <t>×深さ【　】ｍ</t>
  </si>
  <si>
    <t>イ 操作方法</t>
  </si>
  <si>
    <t>【現場手動】</t>
  </si>
  <si>
    <t>ウ 能力（開閉時間）</t>
  </si>
  <si>
    <t>15秒以内</t>
  </si>
  <si>
    <t>【転落防止装置、安全装置】</t>
  </si>
  <si>
    <t>ア 2基の設置位置は、ごみピットの形状やごみ積上げ時にごみ投入扉が使用できない状況等を考慮して決定すること（例：2基を並べて配置、2基を両端に配置）。</t>
  </si>
  <si>
    <t>イ 容量は、4t平ボディ車が搬入する程度を見込むこと。</t>
  </si>
  <si>
    <t>ウ 転落や挟まれ等、ごみ投入時に対する安全対策を講ずること。</t>
  </si>
  <si>
    <t>エ 安全柵を設置すること。</t>
  </si>
  <si>
    <t>オ 操作は現場押釦操作式とし、ごみクレーン操作室（又は中央制御室）からのインターロックを設けること。また、ダンピングボックス用ごみ投入扉とインターロックを設け、扉閉時のみ投入可能とすること。</t>
  </si>
  <si>
    <t>カ 動作中は回転灯により周囲への注意喚起を行うこと。</t>
  </si>
  <si>
    <t>キ 搬入ごみの搬入検査が容易に行えるようにすること。</t>
  </si>
  <si>
    <t>ク 形式について、作業員がダンピングボックス上での異物除去作業を行う計画はないことに留意すること。</t>
  </si>
  <si>
    <t>２．２．６　ごみピット（土木建築工事に含む）</t>
  </si>
  <si>
    <t>水密性鉄筋コンクリート造</t>
  </si>
  <si>
    <t>【　】基</t>
  </si>
  <si>
    <t>ア 容量</t>
  </si>
  <si>
    <t>17,000m3以上</t>
  </si>
  <si>
    <t>【転落者救助装置（救助者2名、要救助者1名の3名乗車可能な大きさ以上のかご）】</t>
  </si>
  <si>
    <t>ア ごみピットの幅、奥行は、ごみクレーンの自動運転によるごみの貯留、撹拌及び投入に、支障のない大きさを確保すること。（奥行き寸法はクレーンバケットの開き寸法の2.5倍以上を目安とする）</t>
  </si>
  <si>
    <t>イ ごみピットの有効容量は、ごみクレーン自動運転下限位置から投入扉のシュート下部末端のレベル面までとする。</t>
  </si>
  <si>
    <t>ウ 構造上、ごみクレーンの稼働及びごみ搬入車両からのごみ投入に支障がない限りにおいて、有効容量を超えて最大貯留容量を設定することを可とする。</t>
  </si>
  <si>
    <t>エ ごみピットの躯体は、ごみクレーン支持架構レベルまでは鉄骨鉄筋コンクリート造又は鉄筋コンクリート造とすること。その際、特にRC造～S造間など、構造が異なる部位の継ぎ目において、臭気漏洩が生じないように防臭対策を施すこと。鉄筋コンクリート造の壁厚は、有効容量算定範囲は500mm以上とすること。また、ごみピット壁の角部には一辺700mm程度の角切りをごみ積上げ高さまで施し、底部の四周には1ｍ程度の角切りを設けること。コンクリートのひび割れによるごみ汚水の外部への浸水を考慮すること。なお、ごみピット側に梁が現れた場合は、梁の上にごみが堆積しないよう、躯体にてハンチ（水平面に対し45度程度）を設けること。</t>
  </si>
  <si>
    <t>オ ごみの片積みを考慮し、ごみピット壁面に設けるシュート等の開口部（投入扉除く）は一面に集約すること。また、必要に応じて中仕切りを設けること（2段ピットの採用を可とする）。</t>
  </si>
  <si>
    <t>カ ごみピットの奥行寸法はクレーンバケット開き寸法の2.5倍以上（3～4倍程度が望ましい）を確保すること。</t>
  </si>
  <si>
    <t>キ 底部の汚水が速やかに排出されるように、適当な水勾配（2％以上）、底部形状とし、排水槽を設けること。また、スクリーンはステンレス鋼製とし清掃の容易な構造とすること。2段ピットを採用する場合は特に留意すること。</t>
  </si>
  <si>
    <t>ク クレーンバケットによる損傷防止のため、鉄筋のかぶり厚は、底部は100mm程度、壁部は80mm程度とすること。</t>
  </si>
  <si>
    <t>ケ ごみピットは、臭気が外部に漏れないよう密閉性を考慮した構造とし、ごみピット内を負圧に保つため、飛散ごみ、粉じんによる閉塞防止を十分考慮した燃焼用空気の取入口をごみピット内に設置すること。また、炉の運転停止時（1炉停止時を含む）においても、脱臭装置により、プラットホームや見学者通路等に臭気が漏洩しないよう、十分な換気回数（換気風量）を確保すること。</t>
  </si>
  <si>
    <t>コ 投入口のシュート部は、傾斜を45°程度とし、9mm以上のステンレス鋼板等を設置すること。</t>
  </si>
  <si>
    <t>サ ごみピット上部にトップライト又はサイドライトを設け、ピット底部照度は150ルクス以上を確保すること。また、省エネ型を採用し、高所に取り付ける照明器具は安全に交換できる構造とすること。キャットウォークを設置することが望ましいが、同等のメンテナンスが焼却炉の運転・稼働期間中にも必要時に可能となる場合はこの限りではない。</t>
  </si>
  <si>
    <t>シ ごみピット内壁の三方向の側壁に、SUS製の高さ表示用目盛を設けること。</t>
  </si>
  <si>
    <t>ス ごみピットの全範囲において、火災発生を早期に検出できる走査型赤外線カメラによるごみピット表面温度監視装置及び赤外線式火災検知システムを計画し、検出した火災を早期に、確実に消火できる放水銃装置を必要数（複数）設置すること。放水銃装置は複数同時に温度設定により自動で放水が可能なものとし、遠隔及び現場操作が行えるようにすること。放水銃は、死角が生じない基数、配置とすること。</t>
  </si>
  <si>
    <t>セ 火災発生対応時への対応として、排煙装置を自主設置するものとする。排煙口はごみピット屋根に設け、ファンにより上部から煙を排出する構造とする。排煙装置は電気作動式による手動開放として、中央制御室またはごみクレーン操作室より開放及び運転できるものとする。</t>
  </si>
  <si>
    <t>ソ ごみピット火災時の対策として、泡消火設備を設置すること。</t>
  </si>
  <si>
    <t>タ ごみピット内は多湿となるため、付近の機器の腐食防止を行うこと。</t>
  </si>
  <si>
    <t>チ ごみピットへの転落防止設備及び転落者救助装置を設置すること。（救助用ゴンドラ等）</t>
  </si>
  <si>
    <t>ツ 薬液散布配管等点検通路については、クレーンの稼働中でも安全かつ容易に作業が行えるものとすること。</t>
  </si>
  <si>
    <t>２．２．７　ごみクレーン</t>
  </si>
  <si>
    <t>油圧バケット付天井走行クレーン</t>
  </si>
  <si>
    <t>2基（交互運転）、予備バケット1基</t>
  </si>
  <si>
    <t>ア 吊上荷重</t>
  </si>
  <si>
    <t>【　】t</t>
  </si>
  <si>
    <t>イ 定格荷重</t>
  </si>
  <si>
    <t>ウ バケット形式</t>
  </si>
  <si>
    <t>エ バケット切り取り容量</t>
  </si>
  <si>
    <t>【　】m3</t>
  </si>
  <si>
    <t>オ ごみの単位体積重量</t>
  </si>
  <si>
    <t>（ア）定格荷重算出用</t>
  </si>
  <si>
    <t>0.4t/m3</t>
  </si>
  <si>
    <t>（イ）稼働率算出用</t>
  </si>
  <si>
    <t>0.2t/m3</t>
  </si>
  <si>
    <t>カ バケット主要材質</t>
  </si>
  <si>
    <t>（ア）バケット本体</t>
  </si>
  <si>
    <t>（イ）爪</t>
  </si>
  <si>
    <t>キ 揚程</t>
  </si>
  <si>
    <t>【　】ｍ</t>
  </si>
  <si>
    <t>ク 横行距離</t>
  </si>
  <si>
    <t>ケ 走行距離</t>
  </si>
  <si>
    <t>コ 各部速度及び電動機</t>
  </si>
  <si>
    <t>様式第13号-3「表 ２－２５　各部速度及び電動機」参照</t>
    <rPh sb="5" eb="6">
      <t>ゴウ</t>
    </rPh>
    <phoneticPr fontId="99"/>
  </si>
  <si>
    <t>サ 稼働率</t>
  </si>
  <si>
    <t>自動運転時、1基運転で全炉への給じんが行えるものとし、この時の給じんに係る稼働率は33％以下</t>
    <phoneticPr fontId="99"/>
  </si>
  <si>
    <t xml:space="preserve">シ 操作方式 </t>
  </si>
  <si>
    <t>自動（半自動又は全自動）、遠隔手動</t>
  </si>
  <si>
    <t>ス 給電方式</t>
  </si>
  <si>
    <t>【キャブタイヤケーブルカーテンハンガ方式】</t>
  </si>
  <si>
    <t>セ 速度制御方式</t>
  </si>
  <si>
    <t>【インバータ制御】</t>
  </si>
  <si>
    <t>ソ 計量方式</t>
  </si>
  <si>
    <t>【ロードセル方式】</t>
  </si>
  <si>
    <t>【制御装置、投入量計量装置（指示計、記録計、積計）、表示装置、クレーン操作卓】</t>
  </si>
  <si>
    <t>ア 印字項目は、投入時刻、投入量、クレーン番号、炉番号、毎時投入量小計、1日投入量合計とすること。</t>
  </si>
  <si>
    <t>イ 日報、月報、年報、警報データを記録できるものとすること。また計量データは中央制御室のDCSにも表示できるものとすること。</t>
  </si>
  <si>
    <t>ウ 走行レールに沿って両側に安全規則、法規等に準拠した安全通路を設けること。本通路はすべて歩廊とし、天井梁下より2ｍ以上のスペースを設け、腐食防止や作業員の転倒防止のため滑り難い構造や材質を使用する等の安全に配慮すること。</t>
  </si>
  <si>
    <t>エ クレーンガーダ上の電動機及び電気品は防じん、防滴型とすること。</t>
  </si>
  <si>
    <t>オ 常用巻上限界におけるバケット下端とホッパ上端とのスペースを1ｍ以上確保すること。</t>
  </si>
  <si>
    <t>カ クレーンの振れ止め装置を設けること。</t>
  </si>
  <si>
    <t>キ クレーン保守整備用の作業床を設けること。なお、バケット置き場の床は、爪による破損を防止する処置を行うこと。</t>
  </si>
  <si>
    <t>ク ごみクレーンバケット単体が搬入できる維持管理用マシンハッチを設置すること。なお、マシンハッチは臭気の漏洩が無いようにすること。</t>
  </si>
  <si>
    <t>ケ マシンハッチ等で使用する荷揚げ用のホイストを設置すること。バケットの整備をプラットホームでできるようにホッパーフロアに開口を設けるとともに、平面、断面配置を検討すること。</t>
  </si>
  <si>
    <t>コ 手動2台同時稼働が可能な設計とすること。</t>
  </si>
  <si>
    <t>サ 投入量は、投入直近と投入後の2度計量の差引数値を用いること。</t>
  </si>
  <si>
    <t>シ バケット開閉、ケーブルリール電源が地絡しても待避動作が可能なように計画すること。</t>
  </si>
  <si>
    <t>ス ごみクレーン制御盤は操作室に据付すること。</t>
  </si>
  <si>
    <t>セ クレーンガーダに転落防止用安全ネットを設けること。また、クレーン電源投入回路とのインターロック用スイッチを設けること。</t>
  </si>
  <si>
    <t>ソ 地震発生時の対策として、脱輪、落下防止の措置を施すこと。</t>
  </si>
  <si>
    <t>タ ごみピットに面した窓ガラスは、粉じん等を掃除できる構造とし、ごみピット自動窓拭き装置及び点検歩廊を設けること。クレーン操作の視界を妨げないよう配置や仕様を工夫すること。</t>
  </si>
  <si>
    <t>チ ごみ投入扉に二重扉を採用する場合は、クレーンバケットとの干渉に注意すること。</t>
  </si>
  <si>
    <t>ツ クレーン操作卓において、ごみ投入扉の開閉表示及び扉開禁止指令操作ができること。</t>
  </si>
  <si>
    <t>テ インバータ故障時のための対策を講じること。</t>
  </si>
  <si>
    <t>２．２．８　脱臭装置</t>
  </si>
  <si>
    <t>1基</t>
  </si>
  <si>
    <t>ア 形式</t>
  </si>
  <si>
    <t>イ 数量</t>
  </si>
  <si>
    <t>【　】台</t>
  </si>
  <si>
    <t>ウ 容量</t>
  </si>
  <si>
    <t>【　】m3/h</t>
  </si>
  <si>
    <t>エ 充てん材</t>
  </si>
  <si>
    <t>（ア）種類</t>
  </si>
  <si>
    <t>（イ）容積</t>
  </si>
  <si>
    <t>オ 入口臭気濃度</t>
  </si>
  <si>
    <t>カ 出口臭気濃度</t>
  </si>
  <si>
    <t>キ 電動機</t>
  </si>
  <si>
    <t>【　】V</t>
  </si>
  <si>
    <t>×【　】P</t>
  </si>
  <si>
    <t>×【　】kW</t>
  </si>
  <si>
    <t>ク 操作方式</t>
  </si>
  <si>
    <t>遠隔手動、現場手動</t>
  </si>
  <si>
    <t>(4) 特記事項</t>
  </si>
  <si>
    <t>ア 全炉停止時（1炉停止時を含む）において、ごみピット内の臭気が外部に漏洩しないように、ごみピット内の換気回数（換気風量）を決定すること。</t>
    <rPh sb="56" eb="58">
      <t>カンキ</t>
    </rPh>
    <rPh sb="58" eb="60">
      <t>フウリョウ</t>
    </rPh>
    <phoneticPr fontId="99"/>
  </si>
  <si>
    <t>イ 1炉停止期間以上の連続運転能力を有するものとする。</t>
  </si>
  <si>
    <t>２．２．９　薬液噴霧装置（消臭剤及び殺虫剤）</t>
  </si>
  <si>
    <t>【高圧噴霧式】</t>
  </si>
  <si>
    <t>ア 噴霧場所</t>
  </si>
  <si>
    <t>イ 噴霧ノズル</t>
  </si>
  <si>
    <t>【　】本</t>
  </si>
  <si>
    <t>（内、消臭剤用【　】本、</t>
  </si>
  <si>
    <t>殺虫剤用【　】本）</t>
  </si>
  <si>
    <t>ウ 操作方式</t>
  </si>
  <si>
    <t>【遠隔手動（タイマー停止）、現場手動】</t>
  </si>
  <si>
    <t>【消臭剤タンク、殺虫剤タンク、供給ポンプ】</t>
  </si>
  <si>
    <t>ア ごみピット、プラットホームへ消臭剤や殺虫剤を適宜噴霧できる能力を有すること。</t>
  </si>
  <si>
    <t>イ ごみピット全面に散布できる仕様とし、噴霧ノズルの位置を決定すること。</t>
  </si>
  <si>
    <t>ウ 噴霧場所に適切に対応した場所で本装置の遠隔操作を行えるようにすること。</t>
  </si>
  <si>
    <t>エ 噴霧ノズルは薬液の液だれ防止を図ること。</t>
  </si>
  <si>
    <t>オ 本装置の設置位置は、薬液の搬入、注入を容易に行える位置に設けること。</t>
  </si>
  <si>
    <t>２．２．１０　ごみピット自動窓拭き装置</t>
  </si>
  <si>
    <t>【ノズル洗浄式（水、薬液、空気併用）】</t>
  </si>
  <si>
    <t>ごみクレーン操作窓、見学者窓等：【　】基</t>
  </si>
  <si>
    <t>ア 速度</t>
  </si>
  <si>
    <t>【　】ｍ/min</t>
  </si>
  <si>
    <t>イ 走行距離</t>
  </si>
  <si>
    <t>ウ 電動機</t>
  </si>
  <si>
    <t>【　】kW</t>
  </si>
  <si>
    <t>×【　】V</t>
  </si>
  <si>
    <t>(4) 操作方式</t>
  </si>
  <si>
    <t>【自動洗浄方式】</t>
  </si>
  <si>
    <t>(5) 付帯機器</t>
  </si>
  <si>
    <t>ア 走行レール</t>
  </si>
  <si>
    <t>イ 架台</t>
  </si>
  <si>
    <t>ウ 洗浄装置</t>
  </si>
  <si>
    <t>エ 洗浄排水除去装置</t>
  </si>
  <si>
    <t>オ その他必要なもの</t>
  </si>
  <si>
    <t>ア 本装置の収容スペースを設け、クレーンの操作に支障をきたすことの無いよう配慮すること。また、外側から清掃できるように必要に応じて歩廊等を設置すること。</t>
  </si>
  <si>
    <t>イ 使用機器は耐食性とすること。</t>
  </si>
  <si>
    <t>ウ 水洗浄、薬液洗浄の可能な方式とし、ガラス面の水滴を取り除く装置を設けること。</t>
  </si>
  <si>
    <t>エ 走行レールにごみ等が溜まらないように配慮すること。</t>
  </si>
  <si>
    <t>オ ごみクレーン操作窓用と見学者窓用は、それぞれ単独に設置すること。</t>
  </si>
  <si>
    <t>カ 薬液タンクの設置位置は薬液の補給をピット室外から行える場所とすること。</t>
  </si>
  <si>
    <t>２．２．１１　ごみ展開検査装置</t>
  </si>
  <si>
    <t>【自走式又は可搬式コンベヤごみ投入型】</t>
  </si>
  <si>
    <t>(3) 動力</t>
  </si>
  <si>
    <t>【ディーゼルエンジン・電動】</t>
  </si>
  <si>
    <t>(4) 寸法</t>
  </si>
  <si>
    <t>ア 機体寸法（スロープ格納時）</t>
  </si>
  <si>
    <t>全長【　】mm</t>
  </si>
  <si>
    <t>×全幅【　】mm</t>
  </si>
  <si>
    <t>×全高【　】mm</t>
  </si>
  <si>
    <t>イ 機体寸法（スロープ展開時）</t>
  </si>
  <si>
    <t>(5) 総重量</t>
  </si>
  <si>
    <t>【　】kg</t>
  </si>
  <si>
    <t>(6) ごみ搬入対応車</t>
  </si>
  <si>
    <t>最大4tパッカー車</t>
  </si>
  <si>
    <t>(7) その他必要なもの</t>
  </si>
  <si>
    <t>(8) 特記事項</t>
  </si>
  <si>
    <t>ア 形式は自走式を標準とするが、採用が困難な場合は可搬式とすること。</t>
  </si>
  <si>
    <t>イ 全てのごみ投入扉に対して設置できる構造・寸法とすること。</t>
  </si>
  <si>
    <t>ウ 電動式の機種を選定した場合、各ごみ投入扉付近に電源コネクタを設置すること。また、格納スペースに充電用の電源コネクタを設置すること。</t>
  </si>
  <si>
    <t>エ ディーゼルエンジン式の機種を選定した場合、収集車両の支障とならない箇所に、燃料の保管場所及び給油に必要な装置を設置すること。また、排ガス対策を行うこと。</t>
  </si>
  <si>
    <t>オ 内容物検査において発生するごみ汚水を回収又はごみピットへ投棄できる装置を付属すること。</t>
  </si>
  <si>
    <t>カ 機器操作を機側で行えるよう操作盤を設置すること。また、有線リモコン式操作器を装備すること。</t>
  </si>
  <si>
    <t>キ 非常停止ボタンを操作盤の他に、必要箇所に設置すること。</t>
  </si>
  <si>
    <t>ク ごみ展開検査装置を使用しない時に格納できるスペースをプラットホーム等に確保すること。他の車両動線及び作業員の動線を妨げないことに留意すること。 </t>
  </si>
  <si>
    <t>２．３　燃焼設備</t>
  </si>
  <si>
    <t>２．３．１　ごみホッパ</t>
  </si>
  <si>
    <t>2基（1基/炉）</t>
  </si>
  <si>
    <t>【　】m3（シュート部を含む）</t>
  </si>
  <si>
    <t>イ 主要材質</t>
  </si>
  <si>
    <t>上部</t>
  </si>
  <si>
    <t>下部</t>
  </si>
  <si>
    <t>【　】耐熱耐腐食耐摩耗性を考慮したもの</t>
  </si>
  <si>
    <t>ウ 板厚</t>
  </si>
  <si>
    <t>【　】mm以上（滑り面12mm以上）</t>
  </si>
  <si>
    <t>エ 投入口寸法</t>
  </si>
  <si>
    <t>オ ゲート開閉方式</t>
  </si>
  <si>
    <t>カ ゲート操作方式</t>
  </si>
  <si>
    <t>【自動、遠隔手動、現場手動】</t>
  </si>
  <si>
    <t>ブリッジ解除装置、ホッパレベル及びブリッジ検出装置（レベル計を兼ねたもの）、その他【　】</t>
    <phoneticPr fontId="99"/>
  </si>
  <si>
    <t>ア 滑り面にライナーを貼る等、耐摩耗性や耐腐食性及び部分交換に十分配慮すること。</t>
  </si>
  <si>
    <t>イ ホッパは定量供給性をもたせるものとし、圧密やブリッジ等による停滞が発生しないような形状とし、ブリッジ解除装置を備えること。</t>
  </si>
  <si>
    <t>ウ ホッパと投入ホッパステージ床との間は密閉（臭気対策等）すること。</t>
  </si>
  <si>
    <t>エ ホッパレベルの指示値及びブリッジ警報をクレーン操作室及び中央制御室に表示すること。</t>
  </si>
  <si>
    <t>オ ホッパの上端は、ホッパステージ床から1.1ｍ以上の高さとし、安全性の確保及びごみ投入の際、ごみやほこりが飛散しにくい構造とすること。</t>
  </si>
  <si>
    <t>カ ホッパは、クレーンバケット全開寸法に対して余裕をもつ大きさとすること。</t>
  </si>
  <si>
    <t>キ ホッパの間隔は、クレーンの同時運転に対して余裕をもつものとすること。</t>
  </si>
  <si>
    <t>ク シュート下部は、熱による焼損、変形を防ぐため、水冷ジャケット構造等の対策を講じること。</t>
  </si>
  <si>
    <t>ケ ホッパに散水設備を必要数設けること。</t>
  </si>
  <si>
    <t>コ ブリッジ解除装置は、クレーン操作室、中央制御室及び現場での操作が行えるようにすること。</t>
  </si>
  <si>
    <t>サ ホッパステージは、鉄筋コンクリート製の落下防止壁（1.1ｍ以上）を設け、要所に床清掃用吐き出し口を設けること。また、床を水洗浄できるよう、床勾配、排水口等を設け、防水を考慮した仕上げとすること。なお、吐き出し口から流下する水等により、ごみピット壁面に汚れ等が拡散しないよう考慮すること。</t>
    <phoneticPr fontId="99"/>
  </si>
  <si>
    <t>シ ホッパステージの床はアスファルト防水とコンクリートによる防水仕上げを標準とする。</t>
  </si>
  <si>
    <t>ス ホッパステージには予備バケット置場、バケット退避スペース（2箇所）、バケット用マシンハッチ（1箇所以上）を設けること。</t>
  </si>
  <si>
    <t>セ ホッパステージ内に設ける設備機器は必要な関係機器のみとし、必要最小限に留めること。（極力、機器、小屋、ダクトを設けない）</t>
  </si>
  <si>
    <t>ソ ホッパステージへの出入りは準備室と前室を介して出入りするものとし、出入口は二方向避難を考慮して2箇所を設けること。</t>
  </si>
  <si>
    <t>タ 脱臭装置は専用室に設けること。</t>
  </si>
  <si>
    <t>チ ごみ投入時に見掛比重が小さくなる可能性を考慮すること。</t>
  </si>
  <si>
    <t>ツ 焼却炉の立上げを自動とする場合はプログラムによる自動開閉機能を有すること。</t>
  </si>
  <si>
    <t>２．３．２　給じん装置</t>
  </si>
  <si>
    <t>ア 構造</t>
  </si>
  <si>
    <t>イ 能力</t>
  </si>
  <si>
    <t>【　】t/h 以上</t>
  </si>
  <si>
    <t>ウ 寸法</t>
  </si>
  <si>
    <t>×長さ【　】ｍ</t>
  </si>
  <si>
    <t>エ 主要材質</t>
  </si>
  <si>
    <t>オ 傾斜角度</t>
  </si>
  <si>
    <t>【　】度</t>
  </si>
  <si>
    <t>カ 駆動方式</t>
  </si>
  <si>
    <t>油圧方式</t>
  </si>
  <si>
    <t>キ 速度制御方式</t>
  </si>
  <si>
    <t>自動（ACC）、遠隔手動、現場手動</t>
  </si>
  <si>
    <t>ア 焼却炉へのシール機能を有するものとし、焼却炉との接合部の密閉性が十分確保される構造とすること。また、運転中に逆着火が生じないようにすること。</t>
  </si>
  <si>
    <t>イ ごみ供給に対し、落じんがなく、安定した定量供給が行え、十分な能力を持つものとすること。</t>
  </si>
  <si>
    <t>ウ 構造は十分堅固なものとし、材質は耐摩耗性、焼損、腐食及びせん断を生じないように留意すること。</t>
  </si>
  <si>
    <t>エ 本装置の周辺に、点検整備、交換補修時の十分なスペースを確保すること。</t>
  </si>
  <si>
    <t>２．３．３　燃焼装置</t>
  </si>
  <si>
    <t>ストーカ式</t>
  </si>
  <si>
    <t>ア 能力</t>
  </si>
  <si>
    <t>300t/日</t>
  </si>
  <si>
    <t>火格子</t>
  </si>
  <si>
    <t>乾燥工程</t>
  </si>
  <si>
    <t>燃焼工程</t>
  </si>
  <si>
    <t>後燃焼工程</t>
  </si>
  <si>
    <t>ウ 火格子寸法</t>
  </si>
  <si>
    <t>エ 火格子面積</t>
  </si>
  <si>
    <t>【　】m2</t>
  </si>
  <si>
    <t>全体</t>
  </si>
  <si>
    <t>カ 火格子燃焼率</t>
  </si>
  <si>
    <t>【　】kg/m2･h</t>
  </si>
  <si>
    <t>キ 駆動方式</t>
  </si>
  <si>
    <t>油圧式</t>
  </si>
  <si>
    <t>ク 火格子冷却方式</t>
  </si>
  <si>
    <t>ケ 速度制御方式</t>
  </si>
  <si>
    <t>コ 操作方式</t>
  </si>
  <si>
    <t>ア ごみ層を有効に撹拌し、片寄り、目詰まり、引っ掛かり及び火格子の脱落等の不具合を起こさず、空気供給を均一に行って安定燃焼させる構造とすること。</t>
  </si>
  <si>
    <t>イ ストーカの形状は低空気比燃焼に適した構造とし、落じんが少ない形状とすること。</t>
  </si>
  <si>
    <t>ウ 低空気比燃焼を行うに当たり排ガス再循環技術を採用する場合は、再循環する排ガスは集じん装置を通過し清浄化された排ガスを用いること。</t>
    <rPh sb="41" eb="42">
      <t>シュウ</t>
    </rPh>
    <rPh sb="44" eb="46">
      <t>ソウチ</t>
    </rPh>
    <phoneticPr fontId="99"/>
  </si>
  <si>
    <t xml:space="preserve">エ 焼却炉本体は空冷壁構造や水冷壁構造を採用し、クリンカ防止に優れた構造とすること。 </t>
  </si>
  <si>
    <t>オ 炉体架構の水平荷重を建屋本体などの建築構造物が負担しない構造とすること。</t>
  </si>
  <si>
    <t>カ 炉の間隔は、2基のごみクレーンが2炉同時にごみホッパへの投入が可能な幅とすること。</t>
  </si>
  <si>
    <t>キ ストーカ下のホッパ及びシュートには、タール及び溶融アルミ付着防止対策を講じること。</t>
  </si>
  <si>
    <t>ク 焼却炉の立上げに際しては、炉バーナー着火から24時間以内に焼却炉の立上げを完了させる等、立上げ時間を可能な限り短縮できる構造とすること。</t>
  </si>
  <si>
    <t>ケ 火格子からの落じん物（アルミ等）が極力少ない構造とし、落じん物はホッパ及びシュートにより灰出装置に導くものとすること。また、ホッパ及びシュートは、落じん物及び焼却灰による閉塞を起こさないよう、形状等に十分配慮すること。</t>
  </si>
  <si>
    <t>コ 給じん装置及び乾燥工程からの落じん物による発火対策を講じること。</t>
  </si>
  <si>
    <t>サ 構造は地震、熱膨張等により崩壊しない竪牢な構造とすること。</t>
  </si>
  <si>
    <t>シ 火格子は長時間、安定使用が可能な耐熱性、耐摩耗性、耐腐食性に優れた材質とすること。</t>
  </si>
  <si>
    <t>ス 自動燃焼制御装置は、蒸発量の安定化制御、焼却量の一定・可変制御及び炉温制御等の機能を有するものとすること。</t>
  </si>
  <si>
    <t>セ 燃焼温度管理、酸素濃度管理、燃焼状態監視システム等により、最適な燃焼制御が可能な計画を立案すること。</t>
  </si>
  <si>
    <t>ソ 焼却炉前スペースにメンテナンス車両が入れるよう通路と天井高さを確保すること。また、当メンテナンス車両用通路は1階に設け、一方通行・直線形となるよう出入口と動線を確保する他、メンテナンス車両通行帯の両サイドに幅700mmの安全通行帯を確保すること。</t>
  </si>
  <si>
    <t>２．３．４　燃焼装置駆動用油圧装置</t>
  </si>
  <si>
    <t>【油圧ユニット式】</t>
  </si>
  <si>
    <t>【　】ユニット</t>
  </si>
  <si>
    <t>(3) 操作方式</t>
  </si>
  <si>
    <t>(4) 主要項目（1ユニット分につき）</t>
  </si>
  <si>
    <t>ア 油圧ポンプ</t>
  </si>
  <si>
    <t>（ア）数量</t>
  </si>
  <si>
    <t>【　】基</t>
    <phoneticPr fontId="99"/>
  </si>
  <si>
    <t>（内、交互運転用【　】基）</t>
  </si>
  <si>
    <t>（イ）吐出量</t>
  </si>
  <si>
    <t>【　】m3/min</t>
  </si>
  <si>
    <t>（ウ）全揚程</t>
  </si>
  <si>
    <t>【　】ｍ（最高）</t>
  </si>
  <si>
    <t>【　】ｍ（常用）</t>
  </si>
  <si>
    <t>（エ）電動機</t>
  </si>
  <si>
    <t>イ 油圧タンク</t>
  </si>
  <si>
    <t>（イ）構造</t>
  </si>
  <si>
    <t>【鋼板製】</t>
  </si>
  <si>
    <t>（ウ）容量</t>
  </si>
  <si>
    <t>（エ）主要材質</t>
  </si>
  <si>
    <t>【　】、</t>
  </si>
  <si>
    <t>厚さ【　】mm</t>
  </si>
  <si>
    <t>ア ストーカ炉の可動に必要な動力を供給する装置であり、ホッパゲート、ブリッジ解除装置、給じん装置、ストーカの作動用シリンダーへ必要な作動用油圧を供給すること。</t>
  </si>
  <si>
    <t>イ 油圧ポンプ等主要なものは交互運転用の機器を備えるものとすること。</t>
  </si>
  <si>
    <t>ウ 油タンクは消防検査合格基準適合品とし、周囲に防油堤を設置すること。なお、必要に応じ防音対策を施すこと。</t>
  </si>
  <si>
    <t>２．３．５　焼却炉本体・ケーシング</t>
  </si>
  <si>
    <t>全鋼板囲鉄骨支持自立耐震型</t>
  </si>
  <si>
    <t>水管壁構造以外の部分は以下の構造を標準とする。</t>
  </si>
  <si>
    <t>イ 炉内天井</t>
  </si>
  <si>
    <t>【　】（耐火レンガ、不定形耐火物）</t>
  </si>
  <si>
    <t>ウ 炉内側壁</t>
  </si>
  <si>
    <t>第1層</t>
  </si>
  <si>
    <t>【　】mm</t>
  </si>
  <si>
    <t>第2層</t>
  </si>
  <si>
    <t>第3層</t>
  </si>
  <si>
    <t>第4層</t>
  </si>
  <si>
    <t>ケーシング</t>
  </si>
  <si>
    <t>厚さ【　】mm以上</t>
  </si>
  <si>
    <t>エ 燃焼室容積</t>
  </si>
  <si>
    <t>オ 再燃焼室（二次燃焼室）容積</t>
  </si>
  <si>
    <t>カ 燃焼室熱負荷</t>
  </si>
  <si>
    <t>【　】kJ/m3･h以下（高質ごみ）</t>
  </si>
  <si>
    <t xml:space="preserve">(4) 付属品 </t>
  </si>
  <si>
    <t>【覗窓、計測口、カメラ用監視窓、点検口等】</t>
  </si>
  <si>
    <t>ア 構造は地震、熱膨張等により崩壊しない竪牢な構造とすること。</t>
  </si>
  <si>
    <t>イ 各炉独立した自立構造（架構）とし、水平荷重は原則として建築構造物が負担しないものとすること。水平荷重を建築構造物に負担させる場合は、建築構造と同等の耐震構造とし、安全性を確保すること。なお、構造計算は建築と同一条件のもとに行うこと。</t>
  </si>
  <si>
    <t>ウ 焼却炉本体及びボイラ設備に設けた各点検口に、原則、梯子等は使用せずに歩廊から直接、安全かつ容易に寄付きが可能なよう炉体鉄骨の構造を設計すること。</t>
  </si>
  <si>
    <t>エ 炉内に外部から空気が漏れ込まないような構造とすること。</t>
  </si>
  <si>
    <t>オ 耐火材は、各部温度、排ガス、ごみ接触等の状況を考慮し、十分耐久性のある適切な材質のものを用いること。</t>
  </si>
  <si>
    <t>カ 燃焼室内部側壁は、数段に分割し、金物に支持された煉瓦積構造又は不定型耐火物構造とする。なお、耐火物に替えて、壁面や天井へのボイラ水管配置や空冷壁構造とすることも可能とする。</t>
  </si>
  <si>
    <t>キ 炉体に溶接固定したアンカー等により、側壁耐火物のせり出しを防止すること。また、適切な膨張目地を入れ、水平及び垂直方向に対する熱膨張を考慮すること。</t>
  </si>
  <si>
    <t>ク 高温となる箇所はクリンカ防止対策を行うこと。</t>
  </si>
  <si>
    <t>ケ 処理後の焼却灰及び不燃物等の排出が円滑に行える構造とすること。</t>
  </si>
  <si>
    <t>コ ケーシング表面温度は、原則として80℃未満となるよう耐火材、断熱材、保温材の構造を十分考慮し、構造図及び計算書を提示すること。また、点検口、監視用窓においても熱対策に留意すること</t>
  </si>
  <si>
    <t>サ ボイラ給水ポンプ、純水装置等の主要なボイラ補機類を集約配置するものとし、騒音対策を考慮すること。</t>
  </si>
  <si>
    <t>２．３．６　落じんホッパシュート</t>
  </si>
  <si>
    <t>鋼板溶接製</t>
  </si>
  <si>
    <t>【　】（1炉当たり）</t>
  </si>
  <si>
    <t>ア 材質</t>
  </si>
  <si>
    <t>水封部(水封構造の場合)SUS、厚さ【　】mm以上</t>
  </si>
  <si>
    <t>【点検口、タール・溶融アルミ除去装置、二重ダンパ、ダスト搬出装置】</t>
  </si>
  <si>
    <t>ア 密閉できる点検口を設けること。</t>
  </si>
  <si>
    <t>イ タール・溶融アルミの付着、堆積しづらい構造とし、運転中において対応可能な蒸気等を活用したタール・溶融アルミ除去装置を設けること。原則、点検歩廊から寄付きが可能なものとすること。</t>
  </si>
  <si>
    <t>ウ 乾燥帯ではタールの付着、堆積防止を図り、発火対策を講じる。また、発火時用に散水設備を設けるとともに警報表示を行うこと。</t>
  </si>
  <si>
    <t>２．３．７　焼却灰シュート</t>
  </si>
  <si>
    <t>水封部及び上部2ｍ　SUS、厚さ【　】mm以上</t>
  </si>
  <si>
    <t>【ブリッジ検出装置、ブリッジ解除装置、点検口等】</t>
  </si>
  <si>
    <t>ア ホッパは左右非対称とするとともに50°以上の傾斜を設け、ブリッジを防止すること。</t>
  </si>
  <si>
    <t>イ シュートは、不燃物やクリンカ等による閉塞を防止するため、焼却炉中心線方向に長辺を有する矩形断面とはしないこと。</t>
  </si>
  <si>
    <t>ウ ブリッジ検出装置は原則として表面温度計によるものとする。また、適切なブリッジ解除装置を設けること。</t>
  </si>
  <si>
    <t>２．３．８　助燃バーナー</t>
  </si>
  <si>
    <t>【　】基/炉</t>
  </si>
  <si>
    <t>(3) 燃料</t>
  </si>
  <si>
    <t>都市ガス（13A）</t>
  </si>
  <si>
    <t>ア 二次燃焼室温度を助燃バーナーのみで850℃以上に昇温できる容量とすること。また、低負荷時等必要な場合についても二次燃焼室温度を850℃以上に安定的に維持できるものとすること。ただし、再燃バーナーを設ける場合は、再燃バーナーと合わせた昇温能力とする。なお、再燃バーナーはダスト堆積による動作不能を考慮して設置するものとする。</t>
  </si>
  <si>
    <t>イ 使用しない時は、退避収納できる構造とし、起動する場合は手動により装着するものとする。</t>
  </si>
  <si>
    <t>ウ 失火監視のため炎監視装置を設置するとともに、失火時は炉内パージが完了するまで着火できないものとする。</t>
  </si>
  <si>
    <t>２．４　燃焼ガス冷却設備</t>
  </si>
  <si>
    <t>２．４．１　ボイラ本体</t>
  </si>
  <si>
    <t>自然循環方式</t>
  </si>
  <si>
    <t>ア 最高使用圧力</t>
  </si>
  <si>
    <t>【　】MPa</t>
  </si>
  <si>
    <t>イ 常用圧力</t>
  </si>
  <si>
    <t>【　】MPa（ボイラドラム）</t>
  </si>
  <si>
    <t>【4.0】MPa以上（過熱器出口）</t>
  </si>
  <si>
    <t>ウ 蒸気温度</t>
  </si>
  <si>
    <t>【400】℃以上（過熱器出口）</t>
  </si>
  <si>
    <t>エ 給水温度</t>
  </si>
  <si>
    <t>【　】℃（エコノマイザ入口）</t>
  </si>
  <si>
    <t>【　】℃（エコノマイザ出口）</t>
  </si>
  <si>
    <t>オ 排ガス温度</t>
  </si>
  <si>
    <t>カ 蒸気発生量最大</t>
  </si>
  <si>
    <t>【　】kg/h</t>
  </si>
  <si>
    <t>キ 伝熱面積合計</t>
  </si>
  <si>
    <t>（ア）放射・接触伝熱面</t>
  </si>
  <si>
    <t>（イ）過熱器</t>
  </si>
  <si>
    <t>（ウ）エコノマイザ</t>
  </si>
  <si>
    <t>ク 主要材質</t>
  </si>
  <si>
    <t>（ア）ボイラドラム</t>
  </si>
  <si>
    <t>【SB又は同等品以上】</t>
  </si>
  <si>
    <t>（イ）管及び管寄せ</t>
  </si>
  <si>
    <t>【STB又は同等品以上】</t>
  </si>
  <si>
    <t>（ウ）過熱器</t>
  </si>
  <si>
    <t>【SUS310、STB又は同等品以上】</t>
  </si>
  <si>
    <t>（エ）エコノマイザ</t>
  </si>
  <si>
    <t>ケ 安全弁</t>
  </si>
  <si>
    <t>コ 安全弁圧力</t>
  </si>
  <si>
    <t>（ア）ボイラ</t>
  </si>
  <si>
    <t>【水面計、安全弁消音器】</t>
  </si>
  <si>
    <t>ア 蒸気条件は、常用圧力4.0MPa以上、温度400℃以上（いずれも過熱器出口）を標準とし、エネルギー回収率、経済性を総合的に勘案して設定すること。エネルギー回収率（発電効率と熱利用の和。）23.0％以上とし、「循環型社会形成推進交付金」の「交付率１/２」の要件を満たすものとする。発電効率は設計点での効率とし、熱利用率は同条件下における利用率（敷地外への熱供給を行う条件で算定する）とする。</t>
  </si>
  <si>
    <t>イ ボイラ各部の設計は、電気事業法・発電用火力設備に関する技術基準を定める省令及び厚生労働省鋼製ボイラ構造規格及びJIS等の規格・基準に適合すること。</t>
  </si>
  <si>
    <t>ウ 蒸気は全量過熱蒸気とすること。過熱器は、高温腐食や摩耗により消耗・劣化する装置であるため、その管群を中間整備又は定期整備期間内において交換可能とすること。</t>
  </si>
  <si>
    <t>エ 耐腐食性・耐摩耗性に優れた管材を使用すること。</t>
  </si>
  <si>
    <t xml:space="preserve">オ 過熱器の長寿命化に考慮し、過熱器管の材質は実績のあるSUS310以上を標準とし、特に高温腐食に考慮すべき箇所（第2次過熱器、第3次過熱器等）については、過熱器管表面にAlloy-625等の特に耐腐食性に優れる材料を肉盛溶接する等して、母管を腐食・摩耗から保護すること。また、同様に耐火物被覆のないボイラ水管についても、必要箇所に耐食性材料での肉盛溶接等により保護すること。 </t>
  </si>
  <si>
    <t>カ エコノマイザは低温エコノマイザとし、焼却廃熱を高効率に回収すること。エコノマイザの構造及び方式は、低温腐食防止、ボイラ効率を考慮すること。特に排ガスとボイラ給水温度との対数平均温度差については、ボイラ給水温度の過度な低温化は避け、エコノマイザ本体の規模・容量で対応する計画とすること。</t>
  </si>
  <si>
    <t>キ 蒸発量を安定化させるための制御ができるようにすること。</t>
  </si>
  <si>
    <t>ク 伝熱面はクリンカ、灰等による付着や詰まりの少ない材質・構造とすること。</t>
  </si>
  <si>
    <t>ケ 過熱器はダストや排ガスによる摩耗、腐食の起こり難いよう材質、構造、位置に特別の配慮をすること。</t>
  </si>
  <si>
    <t>コ ガスのリーク防止対策を十分行うこと。</t>
  </si>
  <si>
    <t>サ 炉内に水冷壁を設ける場合は、腐食防止等のため適切な耐火材を施工すること。</t>
  </si>
  <si>
    <t>シ ボイラドラムの容量は、基準水面以下において、時間最大蒸発量の1/6以上とすること。</t>
  </si>
  <si>
    <t>ス ボイラ安全弁用消音器を設置すること。</t>
  </si>
  <si>
    <t>セ 低融点成分の溶着を極力起こさないよう配慮すること。</t>
  </si>
  <si>
    <t>ソ 廃熱ボイラはダストの払い落としの容易な構造を有するものとすること。</t>
  </si>
  <si>
    <t>タ 蒸気噴射によるダストの払い落としを行う場合、ボイラチューブの減肉対策を施すこと。</t>
  </si>
  <si>
    <t>チ ボイラダストは飛灰の処理系列にて処理すること。</t>
  </si>
  <si>
    <t>２．４．２　ボイラ鉄骨、ケーシング、落下灰ホッパシュート</t>
  </si>
  <si>
    <t>全鋼板囲鉄骨支持自立耐震式</t>
  </si>
  <si>
    <t>（ア）鉄骨</t>
  </si>
  <si>
    <t>（イ）ホッパシュート</t>
  </si>
  <si>
    <t>（厚さ【　】mm以上、必要に応じて耐火材張り）</t>
  </si>
  <si>
    <t>イ 表面温度</t>
  </si>
  <si>
    <t>80℃未満</t>
  </si>
  <si>
    <t>【二重ダンパ、ダスト搬出装置】</t>
  </si>
  <si>
    <t>ア 耐震、熱応力に耐える強度を有すること。</t>
  </si>
  <si>
    <t>イ ボイラ鉄骨は各缶独立した構造とし、水平荷重は建築構造物が負担しないものとすること。</t>
  </si>
  <si>
    <t>ウ ガスリーク対策を十分に行うこと。</t>
  </si>
  <si>
    <t>エ シュートは適切な傾斜角を設け、ダストが堆積しないようにすること。</t>
  </si>
  <si>
    <t>オ 作業が安全で容易に行えるように、適所にマンホール又は点検口を設けること。</t>
  </si>
  <si>
    <t>２．４．３　ダスト払い落とし装置</t>
  </si>
  <si>
    <t>本装置は、ボイラ及びエコノマイザに付着したダストを払い落す装置である。高圧蒸気のプロセス内利用節約の観点から（蒸気タービン発電量の増強）、蒸気によらない新技術（圧力波式、衝撃波式など）を優先して採用すること。なお、採用にあたっては、事前に本市の承諾を得ること。ボイラ形式に合わせ、次項「２．４．４　槌打装置」の使用又は両方併用使用も可能とする。以下ではスートブロワの場合の仕様を示す。</t>
  </si>
  <si>
    <t>（【　】基/炉）</t>
  </si>
  <si>
    <t>(3) 主要項目（1炉分につき）</t>
  </si>
  <si>
    <t>ア 常用圧力</t>
  </si>
  <si>
    <t>イ 構成</t>
  </si>
  <si>
    <t>（ア）長抜差型</t>
  </si>
  <si>
    <t>設置場所</t>
  </si>
  <si>
    <t>（イ）定置型</t>
  </si>
  <si>
    <t>ウ 蒸気量</t>
  </si>
  <si>
    <t>【　】kg/min/台</t>
  </si>
  <si>
    <t>エ 噴射管材質</t>
  </si>
  <si>
    <t>【SUS】</t>
  </si>
  <si>
    <t>（ウ）ノズル</t>
  </si>
  <si>
    <t xml:space="preserve">オ 駆動方式 </t>
  </si>
  <si>
    <t>【電動機】</t>
  </si>
  <si>
    <t>カ 電動機</t>
  </si>
  <si>
    <t>キ 操作方式</t>
  </si>
  <si>
    <t>ア 中央制御室から遠隔操作により自動的にドレンを切り、順次すす吹きを行う構造とすること。</t>
  </si>
  <si>
    <t>イ 自動運転中の緊急引抜が可能な構造とすること。</t>
  </si>
  <si>
    <t>ウ ドレン及び潤滑油等により、歩廊部が汚れないよう対策を施すこと。</t>
  </si>
  <si>
    <t>エ 作動後は、圧縮空気を送入する等内部腐食を防止できる構造とすること。</t>
  </si>
  <si>
    <t>２．４．４　槌打装置</t>
  </si>
  <si>
    <t>槌打式</t>
  </si>
  <si>
    <t>ア 主要材質</t>
  </si>
  <si>
    <t xml:space="preserve">イ 電動機 </t>
  </si>
  <si>
    <t xml:space="preserve">ウ 操作方式 </t>
  </si>
  <si>
    <t>ア 焼却炉運転中に安全に、かつ容易に点検・補修等が可能な構造とすること。</t>
  </si>
  <si>
    <t>２．４．５　ボイラ給水ポンプ</t>
  </si>
  <si>
    <t>横型多段遠心ポンプ</t>
  </si>
  <si>
    <t>【4】基</t>
  </si>
  <si>
    <t>（内、【2】基交互運転）</t>
  </si>
  <si>
    <t>イ 全揚程</t>
  </si>
  <si>
    <t>ウ 温度</t>
  </si>
  <si>
    <t>【　】℃</t>
  </si>
  <si>
    <t>（ア）ケーシング</t>
  </si>
  <si>
    <t>（イ）インペラ</t>
  </si>
  <si>
    <t>（ウ）シャフト</t>
  </si>
  <si>
    <t>オ 電動機</t>
  </si>
  <si>
    <t>カ 操作方式</t>
  </si>
  <si>
    <t>ア 過熱防止装置を設け、余剰水は脱気器に戻すこと。</t>
  </si>
  <si>
    <t>イ 容量は、ボイラの最大蒸発量に対して20％以上の余裕を見込むこと。</t>
  </si>
  <si>
    <t>ウ 有効NPSHは脱気器圧力低下及び給水温度を考慮して設定し、要求NPSHを十分に満足すること。</t>
  </si>
  <si>
    <t>エ 接点付軸受温度計及び振動計を設けて、異常警報を中央制御室に表示すること。軸受温度及び振動は、DCSに監視警報が表示できるようにすること。</t>
  </si>
  <si>
    <t>オ 接点付圧力計を設けて、圧力が低下した時に自動的に予備機へ切り替えが可能な仕様とすること。また、自動切換えが可能なようにウォーミング配管を設けること。</t>
  </si>
  <si>
    <t>２．４．６　脱気器</t>
  </si>
  <si>
    <t>蒸気加熱スプレー式</t>
  </si>
  <si>
    <t>【2】基</t>
  </si>
  <si>
    <t>【　】Pa</t>
  </si>
  <si>
    <t>イ 処理水温度</t>
  </si>
  <si>
    <t>ウ 脱気能力</t>
  </si>
  <si>
    <t>【　】t/h</t>
  </si>
  <si>
    <t>エ 貯水能力</t>
  </si>
  <si>
    <t>オ 脱気水酸素含有量</t>
  </si>
  <si>
    <t>【　】mgO2/L 以下</t>
  </si>
  <si>
    <t>カ 構造</t>
  </si>
  <si>
    <t>【鋼板溶接】</t>
  </si>
  <si>
    <t>キ 主要材質</t>
  </si>
  <si>
    <t>（ア）本体</t>
  </si>
  <si>
    <t>（イ）スプレーノズル</t>
  </si>
  <si>
    <t>ク 制御方式</t>
  </si>
  <si>
    <t>【圧力及び液面制御（流量調節弁制御）】</t>
  </si>
  <si>
    <t>【安全弁、安全弁消音器】</t>
  </si>
  <si>
    <t>ア 負荷の変動に影響されない形式、構造とすること。</t>
  </si>
  <si>
    <t>イ 自動的に温度、圧力、水位の調整を行うとともに、ボイラ給水ポンプがいかなる場合にもキャビテーションを起こさないよう設置高さを考慮すること。</t>
  </si>
  <si>
    <t>ウ 脱気水酸素含有量はJIS B 8223に準拠すること。</t>
  </si>
  <si>
    <t>エ 脱気能力は、ボイラ給水能力及び復水の全量に対して、余裕を見込むこと。</t>
  </si>
  <si>
    <t>オ 貯水容量は、最大ボイラ給水量（1缶分）に対して、10分間以上を確保すること。</t>
  </si>
  <si>
    <t>２．４．７　脱気器給水ポンプ</t>
  </si>
  <si>
    <t>(3) 主要要目（１基につき）</t>
  </si>
  <si>
    <t>ウ 流体温度</t>
  </si>
  <si>
    <t>(4) 電動機</t>
  </si>
  <si>
    <t>(5) 操作方式</t>
  </si>
  <si>
    <t>ア 吐出量は、脱気器の能力に十分な余裕を見込んだ容量とすること。</t>
  </si>
  <si>
    <t>イ 過熱防止装置を設け、余剰水は復水タンクへ戻すこと。</t>
  </si>
  <si>
    <t>ウ 設置位置は復水タンクの水面以下とすること。</t>
  </si>
  <si>
    <t>２．４．８　ボイラ用薬液注入装置</t>
  </si>
  <si>
    <t>(1) 数量</t>
  </si>
  <si>
    <t>(2) 主要項目</t>
  </si>
  <si>
    <t xml:space="preserve">ア 注入量制御 </t>
  </si>
  <si>
    <t>イ タンク</t>
  </si>
  <si>
    <t>（ア）主要材質</t>
  </si>
  <si>
    <t>（イ）容量</t>
  </si>
  <si>
    <t>i）希釈水槽</t>
  </si>
  <si>
    <t>【　】L</t>
  </si>
  <si>
    <t>（【　】日分以上）</t>
  </si>
  <si>
    <t>ii）原水槽</t>
  </si>
  <si>
    <t>ウ ポンプ</t>
  </si>
  <si>
    <t>（ア）形式</t>
  </si>
  <si>
    <t>【　】（可変容量式）</t>
  </si>
  <si>
    <t>（イ）数量</t>
  </si>
  <si>
    <t>（内、交互運転用1基）</t>
  </si>
  <si>
    <t>【　】L/h</t>
  </si>
  <si>
    <t>（エ）吐出圧</t>
  </si>
  <si>
    <t>（オ）操作方式</t>
  </si>
  <si>
    <t>(3) 付属品</t>
  </si>
  <si>
    <t>【撹拌機】</t>
    <phoneticPr fontId="99"/>
  </si>
  <si>
    <t>ア 本装置は、ボイラ缶水の水質を維持するものであり、適切な位置に注入すること。</t>
  </si>
  <si>
    <t>イ 脱酸剤は非ヒドラジン系とすること。</t>
  </si>
  <si>
    <t>ウ タンクには給水（純水）配管を設け、薬剤が希釈できるようにすること。</t>
  </si>
  <si>
    <t>エ タンクの液面「低」警報を中央制御室に表示すること。</t>
  </si>
  <si>
    <t>オ ポンプは、注入量調整が容易な構造とすること。</t>
  </si>
  <si>
    <t>カ 炉の運転に支障のない容量とすること。</t>
  </si>
  <si>
    <t>キ 満水保缶用及びボイラ起動用として、基礎投入ラインを設けること。</t>
  </si>
  <si>
    <t>ク 清缶剤及び脱酸剤の効用を併せ持つ一液タイプの使用も可とする。</t>
  </si>
  <si>
    <t>２．４．９　連続ブロー・測定装置</t>
  </si>
  <si>
    <t>ブロー量自動調節式</t>
  </si>
  <si>
    <t>ア ブロー量</t>
  </si>
  <si>
    <t>イ ブロー量調節方式</t>
  </si>
  <si>
    <t>自動</t>
  </si>
  <si>
    <t>【ブロー量調節装置、測定装置、ブロータンク、ブロー水冷却装置】</t>
    <phoneticPr fontId="99"/>
  </si>
  <si>
    <t>ア 連続ブロー装置に缶水測定装置（電導度計、pH計、温度計）及び給水・復水測定装置（pH計、温度計）を取り付け、中央制御室に指示できるものとする。</t>
  </si>
  <si>
    <t>イ 缶水の導電率・pH値が最適値となるよう、ブロー量を自動調整できるようにすること。</t>
  </si>
  <si>
    <t>ウ 本装置の配管口径、調節弁口径は、缶水が十分吹き出しできる容量とすること。</t>
  </si>
  <si>
    <t>エ 流量指示計は、詰まりのない構造でかつ耐熱性を考慮すること。</t>
  </si>
  <si>
    <t>オ 本施設内の不要蒸気ドレンは、独立の配管でブロータンクまで集めること。</t>
  </si>
  <si>
    <t>カ ブロー水は、ブロー水冷却装置で40℃以下に冷却し、排水処理設備に移送すること。</t>
  </si>
  <si>
    <t>キ ブロー排水槽、ブロー排水ポンプを設置すること。</t>
  </si>
  <si>
    <t>２．４．１０　高圧蒸気だめ</t>
  </si>
  <si>
    <t>【円筒横置型】</t>
  </si>
  <si>
    <t>ア 蒸気圧力</t>
  </si>
  <si>
    <t>最高【　】MPa</t>
  </si>
  <si>
    <t>イ 常用</t>
  </si>
  <si>
    <t>ウ 主要部厚さ</t>
  </si>
  <si>
    <t xml:space="preserve">オ 寸法 </t>
  </si>
  <si>
    <t>内径【　】mm</t>
  </si>
  <si>
    <t>×長さ【　】mm</t>
  </si>
  <si>
    <t>カ 容量</t>
  </si>
  <si>
    <t>ア 点検、清掃が容易な構造とすること。</t>
  </si>
  <si>
    <t>イ 架台は、熱膨張を考慮した構造とすること。</t>
  </si>
  <si>
    <t>２．４．１１　抽気バイパス装置</t>
  </si>
  <si>
    <t>本設備は蒸気タービン停止時に高圧蒸気を減圧減温して抽気蒸気だめ及び低圧蒸気だめに蒸気を送るための設備である。</t>
  </si>
  <si>
    <t>２．４．１２　抽気蒸気だめ（必要に応じて）</t>
  </si>
  <si>
    <t>２．４．１３　低圧蒸気だめ</t>
  </si>
  <si>
    <t>２．４．１４　空冷式蒸気復水器</t>
  </si>
  <si>
    <t>強制空冷式</t>
  </si>
  <si>
    <t>【　】組</t>
  </si>
  <si>
    <t>ア 交換熱量</t>
  </si>
  <si>
    <t>【　】GJ/h</t>
  </si>
  <si>
    <t>イ 処理蒸気量</t>
  </si>
  <si>
    <t>ウ 蒸気入口温度</t>
  </si>
  <si>
    <t>エ 蒸気入口圧力</t>
  </si>
  <si>
    <t>【　】kPa(g)</t>
  </si>
  <si>
    <t>オ 復水出口温度</t>
  </si>
  <si>
    <t>【　】℃以下</t>
  </si>
  <si>
    <t>カ 設計空気入口温度</t>
  </si>
  <si>
    <t>35℃</t>
  </si>
  <si>
    <t>キ 空気出口温度</t>
  </si>
  <si>
    <t>ク 寸法</t>
  </si>
  <si>
    <t>×長【　】ｍ</t>
  </si>
  <si>
    <t>ケ ファン</t>
  </si>
  <si>
    <t>【低騒音ファン】</t>
  </si>
  <si>
    <t>（ウ）駆動方式</t>
  </si>
  <si>
    <t>【連結ギヤ減速方式】</t>
  </si>
  <si>
    <t>×【　】台</t>
  </si>
  <si>
    <t>コ 制御方式</t>
  </si>
  <si>
    <t>【回転数制御及び台数制御による自動制御】</t>
  </si>
  <si>
    <t>サ 操作方式</t>
  </si>
  <si>
    <t>シ 主要材質</t>
  </si>
  <si>
    <t>（ア）伝熱管</t>
  </si>
  <si>
    <t>（イ）フィン</t>
  </si>
  <si>
    <t>【アルミニウム】</t>
  </si>
  <si>
    <t>排気復水タンク、排気復水ポンプ、空気抽出器、減温用ポンプ</t>
  </si>
  <si>
    <t>ア 復水器は空冷式と水冷式の2系統とし、夏季は空冷式復水器のみの運転とし、冬季は空冷式と水冷式を並列運転する計画とすること。</t>
  </si>
  <si>
    <t>イ 空冷式復水器は、ボイラ蒸気の全量を復水可能な容量を基本とし、経年劣化（汚れ等）による性能低下を見込んだ、余裕のある容量とすること。</t>
  </si>
  <si>
    <t>ウ 空冷復水器は2分割で計画し、冬季1炉運転時の水冷復水器並列運転時に空冷復水器側が過冷却となる恐れがある場合は、空冷復水器のうち1系列をルーバー等により閉鎖できるようにすること。ただし、閉鎖期間が長期となる場合は、装置内部の防錆対策として窒素ガス等の不活性ガスで内部を置換できる構造とすること。</t>
  </si>
  <si>
    <t>エ 空冷式復水器は冬季の過冷却、凍結を防止するため、空気取入れ口及び空気循環口にシャッターを設け、空気温度に応じて自動的に循環量を制御すること。</t>
  </si>
  <si>
    <t>オ 冬季のみ活用するロードヒーティングについては、低温廃熱を有効活用する観点から、水冷復水器による温水を熱源とすること。</t>
  </si>
  <si>
    <t>カ 堅牢かつコンパクトな構造とし、振動が建屋に伝わらない構造とするとともに、排気が再循環しない（冬季を除く）構造、配置とすること。</t>
  </si>
  <si>
    <t>キ 送風機は、低騒音、省エネ型とすること。</t>
  </si>
  <si>
    <t>ク 容量は、高質ごみ定格稼働時に発生する蒸気から、プラント設備で運転中に常時使用する高圧蒸気を除いた全量をタービンバイパスに流したときの蒸気量（タービンバイパス減温水を含む）全量を復水できる容量とすること。</t>
  </si>
  <si>
    <t>ケ 主要項目の蒸気入口圧力は、蒸気タービン最大出力時において、空気温度35℃及び年平均気温における値とし、蒸気タービンの効率を考慮して設定すること。</t>
  </si>
  <si>
    <t>コ 吸気エリア、排気エリアの防鳥対策（防鳥網等）を行うこと。</t>
  </si>
  <si>
    <t>サ 騒音対策として、必要に応じて吸気エリア、排気エリアにサイレンサを設けること。併せて、吸気位置、排気位置について騒音に配慮した設計とすること。</t>
  </si>
  <si>
    <t>シ 空気抽出器は、起動用、運転用及び空気抽出器用復水器等で構成し、起動用には消音器を設けること。</t>
  </si>
  <si>
    <t>２．４．１５　水冷式蒸気復水器</t>
  </si>
  <si>
    <t>水冷式</t>
  </si>
  <si>
    <t>カ 設計水入口温度</t>
  </si>
  <si>
    <t>キ 水出口温度</t>
  </si>
  <si>
    <t>ケ 制御方式</t>
  </si>
  <si>
    <t>サ 主要材質</t>
  </si>
  <si>
    <t>（イ）伝熱管</t>
  </si>
  <si>
    <t>ア ロードヒーティング等の熱源確保用として冬季に使用すること。</t>
  </si>
  <si>
    <t>イ 冬季以外の養生が行える仕様とすること。</t>
  </si>
  <si>
    <t>ウ ロードヒーティングを使用しない期間中（水冷復水器を運転しない）においては、装置内での腐食・凍結を防ぐため、循環水内に防錆剤入り不凍液を添加し、定期的に内部循環水の入替と点検可能とすること。</t>
  </si>
  <si>
    <t>２．４．１６　復水タンク</t>
  </si>
  <si>
    <t>SUS</t>
  </si>
  <si>
    <t>ア 容量は、ボイラの墳破事故や純水装置の再生時間等を考慮した十分な容量を確保すること。</t>
  </si>
  <si>
    <t>イ 蒸気は放蒸管を介して屋外へ導くこと。また、純水の流入時にタンク内が負圧とならないよう配慮すること。</t>
  </si>
  <si>
    <t>ウ ドレン配管は、原則として底部に配管し、タンク内から復水を完全に排出できるものとする。</t>
  </si>
  <si>
    <t>２．４．１７　純水装置</t>
  </si>
  <si>
    <t>【2】系列</t>
  </si>
  <si>
    <t>【　】m3/h、</t>
  </si>
  <si>
    <t>【　】m3/日</t>
  </si>
  <si>
    <t xml:space="preserve">イ 処理水水質 </t>
  </si>
  <si>
    <t>（ア）導電率</t>
  </si>
  <si>
    <t>【　】mS/m 以下（25℃）</t>
  </si>
  <si>
    <t>（イ）イオン状シリカ</t>
  </si>
  <si>
    <t>【　】ppm以下（SiO2として）</t>
  </si>
  <si>
    <t xml:space="preserve">ウ 再生周期 </t>
  </si>
  <si>
    <t>約【　】時間通水、</t>
  </si>
  <si>
    <t>約【　】時間再生</t>
  </si>
  <si>
    <t xml:space="preserve">エ 操作方式 </t>
  </si>
  <si>
    <t>オ 原水</t>
  </si>
  <si>
    <t>【上水、井水（ボイラ水等として利用する場合）】</t>
  </si>
  <si>
    <t>カ 原水水質</t>
  </si>
  <si>
    <t>（ア）pH</t>
  </si>
  <si>
    <t>（イ）導電率</t>
  </si>
  <si>
    <t>【　】mS/m</t>
  </si>
  <si>
    <t>（ウ）総硬度</t>
  </si>
  <si>
    <t>【　】mg/L</t>
  </si>
  <si>
    <t>（エ）溶解性鉄</t>
  </si>
  <si>
    <t>（オ）総アルカリ度</t>
  </si>
  <si>
    <t>（カ）蒸発残留物</t>
  </si>
  <si>
    <t>【　】g/L</t>
  </si>
  <si>
    <t>塩素除去装置、イオン交換樹脂再生装置、塩酸サービスタンク、苛性ソーダサービスタンク、廃液処理装置、塩素ガス処理装置（塩酸タンクへの補給時使用）、純水排水槽、排気ファン</t>
    <phoneticPr fontId="99"/>
  </si>
  <si>
    <t>ア 時間当たりの能力は、全ボイラ最大蒸発量時の補給水量に対して十分余裕を見込むこと。また、１日当たりの純水製造量は、全ボイラ最大蒸発量時において24時間以内に満水保缶できる容量とすること。</t>
  </si>
  <si>
    <t>イ 設定水量及び水質低下を検知し、自動再生を行うこと。本装置の区画は防液堤で囲うこと。</t>
  </si>
  <si>
    <t>２．４．１８　純水タンク</t>
  </si>
  <si>
    <t>【パネルタンク】</t>
  </si>
  <si>
    <t>イ 容量</t>
  </si>
  <si>
    <t>【　】m3(全ボイラ時間最大給水量の40％以上)</t>
  </si>
  <si>
    <t>ア 容量は、純水再生中のボイラ補給水量を確保するとともに、ボイラ水張り容量も考慮すること。</t>
  </si>
  <si>
    <t>２．４．１９　純水移送ポンプ</t>
  </si>
  <si>
    <t>【渦巻式】</t>
  </si>
  <si>
    <t>ウ 主要材質</t>
  </si>
  <si>
    <t>エ 電動機</t>
  </si>
  <si>
    <t>カ 流量制御方式</t>
  </si>
  <si>
    <t>【復水タンク液位による自動制御】</t>
  </si>
  <si>
    <t>ア 復水タンク液位による自動制御を行うこと。</t>
  </si>
  <si>
    <t>２．５　排ガス処理設備</t>
  </si>
  <si>
    <t>排ガス処理設備の設計に採用するガス量は、設計最大ガス量に1.2の余裕率を乗じた値とすること。</t>
  </si>
  <si>
    <t>２．５．１　減温塔（必要に応じて設置）</t>
  </si>
  <si>
    <t>(1) 減温塔本体</t>
  </si>
  <si>
    <t>水噴射式</t>
  </si>
  <si>
    <t>ウ 主要項目（1基につき）</t>
  </si>
  <si>
    <t>（ア）容量</t>
  </si>
  <si>
    <t>（イ）蒸発熱負荷</t>
  </si>
  <si>
    <t>【　】kJ/m3･h</t>
  </si>
  <si>
    <t>（ウ）出口ガス温度</t>
  </si>
  <si>
    <t>（エ）滞留時間</t>
  </si>
  <si>
    <t>【　】秒</t>
  </si>
  <si>
    <t>（オ）主要材質</t>
  </si>
  <si>
    <t>（カ）耐火物</t>
  </si>
  <si>
    <t>（キ）ケーシング</t>
  </si>
  <si>
    <t>エ 付属品</t>
  </si>
  <si>
    <t>オ 特記事項</t>
  </si>
  <si>
    <t>（ア）ダイオキシン類の発生抑制及び酸性ガス等の効率的な除去に適した排ガス温度に冷却できるようにすること。</t>
  </si>
  <si>
    <t>（イ）噴射水の飛散を防止し、噴霧水を完全に蒸発できる構造、形状等とすること。</t>
  </si>
  <si>
    <t>（ウ）内面は、耐熱、耐水、耐酸性や飛灰の付着、低温腐食対策に配慮すること。</t>
  </si>
  <si>
    <t>（エ）沈降したダストが円滑に排出可能な形状とするとともに、排出装置を設けること。</t>
  </si>
  <si>
    <t>（オ）減温塔ダストは飛灰の処理系列にて処理するものとすること。</t>
  </si>
  <si>
    <t>(2) 噴射ノズル</t>
  </si>
  <si>
    <t>【　】本/炉</t>
  </si>
  <si>
    <t>ウ 主要項目（1本につき）</t>
  </si>
  <si>
    <t>（ア）噴射水量</t>
  </si>
  <si>
    <t>（イ）噴射水圧力</t>
  </si>
  <si>
    <t>（ウ）主要材質</t>
  </si>
  <si>
    <t>エ 特記事項</t>
  </si>
  <si>
    <t>（ア）噴射ノズルは、二流体噴霧を標準とし、目詰まり、摩耗、腐食が起こらないように配慮するとともに、容易に脱着できるものとすること。</t>
  </si>
  <si>
    <t>(3) 噴射水ポンプ</t>
  </si>
  <si>
    <t>（ア）吐出量</t>
  </si>
  <si>
    <t>（イ）吐出圧</t>
  </si>
  <si>
    <t>（ウ）電動機</t>
  </si>
  <si>
    <t>（エ）回転数</t>
  </si>
  <si>
    <t>【　】min-1</t>
  </si>
  <si>
    <t>i）ケーシング</t>
  </si>
  <si>
    <t>ii）インペラ</t>
  </si>
  <si>
    <t>iii）シャフト</t>
  </si>
  <si>
    <t xml:space="preserve">エ 付属品 </t>
  </si>
  <si>
    <t>(4) 噴射水槽（土木建築工事に含む）</t>
  </si>
  <si>
    <t>水密鉄筋コンクリート造</t>
  </si>
  <si>
    <t>ウ 有効容量</t>
  </si>
  <si>
    <t>（ア）再利用水槽等との兼用を可とする。</t>
  </si>
  <si>
    <t>(5) 減温用空気圧縮機（必要に応じて設置）</t>
  </si>
  <si>
    <t>（イ）全揚程</t>
  </si>
  <si>
    <t>（エ）操作方式</t>
  </si>
  <si>
    <t>【自動、現場手動】</t>
  </si>
  <si>
    <t>２．５．２　集じん装置</t>
  </si>
  <si>
    <t xml:space="preserve">(1) 形式 </t>
  </si>
  <si>
    <t>ろ過式集じん器</t>
  </si>
  <si>
    <t>ア 排ガス量</t>
  </si>
  <si>
    <t>【　】m3N/h</t>
  </si>
  <si>
    <t xml:space="preserve">イ 排ガス温度 </t>
  </si>
  <si>
    <t>常用【　】℃</t>
  </si>
  <si>
    <t xml:space="preserve">ウ 入口含じん量 </t>
  </si>
  <si>
    <t>【　】g/m3N（乾きガス、O212%換算基準）</t>
  </si>
  <si>
    <t xml:space="preserve">エ 出口含じん量 </t>
  </si>
  <si>
    <t>【　】g/m3N 以下（乾きガス、O212%換算基準）</t>
  </si>
  <si>
    <t>オ 室区分数</t>
  </si>
  <si>
    <t>【　】室</t>
  </si>
  <si>
    <t>カ 設計耐圧</t>
  </si>
  <si>
    <t>【　】Pa 以下</t>
  </si>
  <si>
    <t>キ ろ過速度</t>
  </si>
  <si>
    <t>【1】m/min以下</t>
  </si>
  <si>
    <t>ク ろ布面積</t>
  </si>
  <si>
    <t>ケ 逆洗方式</t>
  </si>
  <si>
    <t>パルスジェット式</t>
  </si>
  <si>
    <t>コ 主要材質</t>
  </si>
  <si>
    <t>（ア）ろ布</t>
  </si>
  <si>
    <t>（ろ布の寿命目標【　】年以上）</t>
  </si>
  <si>
    <t>（イ）本体外壁</t>
  </si>
  <si>
    <t>ア 逆洗装置</t>
  </si>
  <si>
    <t>イ 飛灰排出装置</t>
  </si>
  <si>
    <t>ウ 加温装置</t>
  </si>
  <si>
    <t>ア 立上立下時を含め、常時通ガスとし、バイパス煙道は設けないこと。</t>
  </si>
  <si>
    <t>イ 複数室設け、ろ布破損等により１室を閉鎖しても定格運転が継続できるものとし、1室を閉鎖した場合においても最大負荷時（最大ガス量時）において極力ろ過速度1ｍ/minを超えないようにすること。</t>
    <phoneticPr fontId="99"/>
  </si>
  <si>
    <t>ウ 本体の材質は、耐腐食性に優れた材料とし、耐硫酸露点腐食鋼以上を標準仕様とすること。</t>
    <phoneticPr fontId="99"/>
  </si>
  <si>
    <t>エ 本体を貫通する通風部（例えばパルス空気等）で冷却により貫通部表面で結露する場合は、腐食を防止するため、同部はSUS316製とし、保温等を施工すること。</t>
    <phoneticPr fontId="99"/>
  </si>
  <si>
    <t>オ 集じん器入口部は、排ガスがろ布全体に均等に流入する構造とすること。</t>
    <phoneticPr fontId="99"/>
  </si>
  <si>
    <t>カ 各室出入口に遠隔操作が可能な排ガス流入閉鎖装置を設けること。</t>
    <phoneticPr fontId="99"/>
  </si>
  <si>
    <t>キ ろ布は、耐久性があるものとし、リテーナ、底板及びベンチュリ管はステンレス製とすること。</t>
    <phoneticPr fontId="99"/>
  </si>
  <si>
    <t>ク 本体及びろ布は、誘引通風機の最大能力時の風量、静圧に十分耐えられる設計とすること。</t>
    <phoneticPr fontId="99"/>
  </si>
  <si>
    <t>ケ マンホール、駆動軸周辺の鋼板は腐食し易いので、保温等、適切な腐食防止対策を講ずること。特に低温腐食が進行し易いクリーンルーム天蓋については、二重保温等の低温腐食対策を徹底すること。</t>
    <phoneticPr fontId="99"/>
  </si>
  <si>
    <t>コ 保温ヒータは底板だけでなく底部側板（ホッパ部）、飛灰排出装置にも設けること。</t>
    <phoneticPr fontId="99"/>
  </si>
  <si>
    <t>サ 長期休炉時のバグフィルタ保全対策を考慮すること。</t>
    <phoneticPr fontId="99"/>
  </si>
  <si>
    <t>シ バグフィルタ交換時のメンテナンススペースを考慮すること。</t>
    <phoneticPr fontId="99"/>
  </si>
  <si>
    <t>ス ろ布洗浄用空気は除湿空気とすること。必要に応じてバグフィルタ用空気圧縮機を設置すること。</t>
    <phoneticPr fontId="99"/>
  </si>
  <si>
    <t>セ ろ布洗浄用空気配管の腐食対策を講ずること。</t>
    <phoneticPr fontId="99"/>
  </si>
  <si>
    <t>ソ 各ホッパ部にブリッジ検出装置及びブリッジ解除装置を設け、警報を中央制御室に表示すること。</t>
    <phoneticPr fontId="99"/>
  </si>
  <si>
    <t>タ 各室に差圧計等を設け、ろ布の破損等を速やかに検知し、警報を中央制御室に表示すること。</t>
    <phoneticPr fontId="99"/>
  </si>
  <si>
    <t>２．５．３　有害ガス（HCL、SOX、Hg）除去装置</t>
  </si>
  <si>
    <t>乾式法</t>
  </si>
  <si>
    <t>2炉分（2系統/炉×2炉）</t>
  </si>
  <si>
    <t>イ 排ガス温度</t>
  </si>
  <si>
    <t>入口</t>
  </si>
  <si>
    <t>出口</t>
  </si>
  <si>
    <t>ウ HCl 濃度（乾きガス、O212％換算値）</t>
  </si>
  <si>
    <t>【　】ppm</t>
  </si>
  <si>
    <t>（平均【　】ppm）</t>
  </si>
  <si>
    <t>【　】ppm 以下</t>
  </si>
  <si>
    <t>エ SOx 濃度（乾きガス、O212％換算値）</t>
  </si>
  <si>
    <t>オ Hg 濃度（乾きガス、O212％換算値）</t>
  </si>
  <si>
    <t>【0.5】㎎/m3N</t>
  </si>
  <si>
    <t>（平均【　】㎎/m3N）</t>
  </si>
  <si>
    <t>【　】㎎/m3N 以下</t>
  </si>
  <si>
    <t>カ 使用薬剤</t>
  </si>
  <si>
    <t>消石灰（高反応型）、活性炭</t>
  </si>
  <si>
    <t>キ 薬剤投入量及び当量比</t>
  </si>
  <si>
    <t>【　　】</t>
  </si>
  <si>
    <t>【薬剤貯留装置（2炉運転（基準ごみ質時）の7日分以上）、薬剤供給装置、集じん装置（作業環境用）】</t>
    <phoneticPr fontId="99"/>
  </si>
  <si>
    <t>ア 乾式排ガス処理装置に使用する薬剤は消石灰と活性炭を基本とし、個別に貯留サイロと切り出し装置を計画すること。なお、消石灰については、高反応型消石灰を基本とすること。必要に応じて助剤を使用すること。</t>
  </si>
  <si>
    <t>イ 連続運転期間中、計画量を安定して貯留できる容量を確保すること。</t>
  </si>
  <si>
    <t>ウ 薬剤貯留槽室内には、掃除装置配管や洗浄水栓を設けること。</t>
  </si>
  <si>
    <t>エ ジェットパック車の受入が容易に行える位置に受入配管を設け、受入口付近に上限警報を設置すること。</t>
  </si>
  <si>
    <t>オ 薬剤貯留槽内でブリッジを起こさないようエアレーション、槌打装置、振動式の特殊排出装置等を設けること。空気源は除湿空気とすること。</t>
  </si>
  <si>
    <t>カ 薬剤貯留槽の上部には専用の集じん装置(バグフィルタ)を設け、作業環境の保全を図ること。</t>
  </si>
  <si>
    <t>キ 供給配管については、閉塞しないように材質、構造に配慮し、配管途中での分岐、連結はしないこと。また、供給配管は緩やかな勾配とし、薬剤の詰まりを防止するとともに供給配管の摩耗を極力減じる計画とすること。また、供給配管は静電気防止付ビニル管とし、内部圧力変動等による揺れを拘束しないようワイヤー支持を原則とすること。また、容易に配管内部が確認できるよう要所にステージを設けること。</t>
  </si>
  <si>
    <t>ク 薬剤供給装置（ブロア）は炉毎に予備機を設け交互運転とすること。ブロア停止時は薬品の供給を停止するなどインターロックを設けること。また、ノズルは停止時の熱損耗防止、排ガス遮断に配慮すること。</t>
  </si>
  <si>
    <t>２．５．４　ダイオキシン類除去装置</t>
  </si>
  <si>
    <t>乾式吸着法</t>
  </si>
  <si>
    <t>2炉分</t>
  </si>
  <si>
    <t>ウ ダイオキシン類濃度（乾きガス、O212％換算値）</t>
  </si>
  <si>
    <t>【　】ng-TEQ/m3N</t>
  </si>
  <si>
    <t>エ 使用薬剤</t>
  </si>
  <si>
    <t>【活性炭】</t>
  </si>
  <si>
    <t>【薬剤貯留装置（2炉運転（基準ごみ質時）の7日分以上）、薬剤供給装置、集じん装置（作業環境用）】</t>
    <phoneticPr fontId="99"/>
  </si>
  <si>
    <t>ア 連続運転期間中、計画量を安定して貯留できる容量を確保すること。</t>
  </si>
  <si>
    <t>イ 薬剤貯留槽室内には、掃除装置配管や洗浄水栓を設けること。</t>
  </si>
  <si>
    <t>ウ ジェットパック車の受入が容易に行える位置に受入配管を設け、受入口付近に上限警報を設置すること。</t>
  </si>
  <si>
    <t>エ 薬剤貯留槽内でブリッジ解除対策としてエアレーション、槌打装置、振動式特殊排出装置等を設けること。空気源は除湿空気とすること。</t>
  </si>
  <si>
    <t>オ 貯槽内での吸湿固化対策及び発熱対策を講ずること。</t>
  </si>
  <si>
    <t>カ 薬剤輸送管については、閉塞しないように材質、構造に配慮し、配管途中での分岐、連結はしないこと。</t>
  </si>
  <si>
    <t>キ 薬剤供給装置（ブロア）は炉毎に予備機を設け交互運転 とすること。ブロア停止時は薬品の供給を停止するなどインターロックを設けること。また、ノズルは停止時の熱損耗防止、排ガス遮断に配慮すること。</t>
  </si>
  <si>
    <t>２．５．５　無触媒脱硝装置</t>
  </si>
  <si>
    <t>【無触媒脱硝方式】</t>
  </si>
  <si>
    <t>イ 通過排ガス温度</t>
  </si>
  <si>
    <t>ウ 窒素酸化物濃度（乾きガス、O212％換算値）</t>
  </si>
  <si>
    <t>(4) 操作方法</t>
  </si>
  <si>
    <t>(5) 主要機器</t>
  </si>
  <si>
    <t>ア 散水装置</t>
  </si>
  <si>
    <t>イ 配管</t>
  </si>
  <si>
    <t>ア 薬品の過投入等による白煙の発生を抑制すること。</t>
  </si>
  <si>
    <t>２．６　余熱利用設備</t>
  </si>
  <si>
    <t>廃棄物発電と地域熱供給を通じて、低炭素社会及び循環型社会の形成推進に資する設備計画とする。このため、地域熱需要が低下し焼却対象ごみが増加する夏季においては発電を優先させたシステム設計とし、地域及び場内熱需要が増加する冬季においては熱供給を優先させたシステム設計とする。なお、1炉運転・低質ごみであっても発電可能であることを目標とする。</t>
  </si>
  <si>
    <t>基本的に抽気蒸気により、給湯、吸収式冷凍機、暖房温水を製造、稼働させる。場内への熱供給のうち、給湯・冷暖房については蒸気タービン抽気蒸気を熱源とした温水供給とする。また、場外への熱供給は、蒸気タービン抽気蒸気を熱源とした高温水供給によることを基本とする。</t>
  </si>
  <si>
    <t>電気設備に整備するCGSの廃熱についても回収・場内余熱利用の熱源として利用することで、蒸気タービン発電機での抽気蒸気量を削減し、発電量を増強する工夫を講じる。</t>
  </si>
  <si>
    <t>２．６．１　余熱利用計画</t>
  </si>
  <si>
    <t>新清掃工場における場内及び場外余熱利用計画については、「表 ２-２６　場内・場外余熱利用リスト」を標準とする。ロードヒーティングの熱量は参考扱いとする。</t>
  </si>
  <si>
    <t>本編P90「表 ２－２６　場内・場外余熱利用リスト」参照</t>
  </si>
  <si>
    <t>２．６．２　蒸気タービン</t>
  </si>
  <si>
    <t>抽気復水タービン</t>
  </si>
  <si>
    <t>ア 連続最大出力</t>
  </si>
  <si>
    <t>【　　】kW（発電機端）</t>
  </si>
  <si>
    <t>イ 蒸気使用量</t>
  </si>
  <si>
    <t>【　】t/h（最大出力時）</t>
  </si>
  <si>
    <t>ウ タービン回転数</t>
  </si>
  <si>
    <t>エ 発電機回転数</t>
  </si>
  <si>
    <t>オ 主塞止弁前蒸気圧力</t>
  </si>
  <si>
    <t>カ 主塞止弁前蒸気温度</t>
  </si>
  <si>
    <t>キ 排気圧力</t>
  </si>
  <si>
    <t>冬季</t>
  </si>
  <si>
    <t>【　】kPa</t>
  </si>
  <si>
    <t>夏季</t>
  </si>
  <si>
    <t>【　】kPa （35℃において）</t>
  </si>
  <si>
    <t>年間平均</t>
  </si>
  <si>
    <t>【年平均気温9.4℃程度】</t>
  </si>
  <si>
    <t>ク 運転方式</t>
  </si>
  <si>
    <t>（ア）逆潮流</t>
  </si>
  <si>
    <t>有</t>
  </si>
  <si>
    <t>（イ）常用運転方式</t>
  </si>
  <si>
    <t>外部電力との系統連系運転</t>
  </si>
  <si>
    <t>（ウ）自立運転</t>
  </si>
  <si>
    <t>可</t>
  </si>
  <si>
    <t>【ターニング装置、減速装置、潤滑装置、調整及び保安装置、タービンバイパス装置、タービン起動盤、タービンドレン排出装置、メンテナンス用荷揚装置】</t>
  </si>
  <si>
    <t>ア タービン出力は、「循環型社会形成推進交付金」(環境省)による「エネルギー回収型廃棄物処理施設整備マニュアル（令和元年5月改訂）」による1/2交付率要件に基づき計画するものとし、エネルギー回収率23.0％以上とすること。</t>
  </si>
  <si>
    <t>イ 蒸気タービン発電システム設計点の計画は、夏季の2炉運転時において設計点発電効率が最大となることを目標とし、年間を通じたごみ質の出現頻度、季節に応じた余熱利用計画及び年間運転計画を踏まえて、年間発電量が最大となる点を定格出力とすること。</t>
  </si>
  <si>
    <t xml:space="preserve">ウ 2炉運転中において設計点を超える発熱量のごみを焼却する場合は、発電機定格出力まで発電し、余剰蒸気はタービンバイパスで減圧減温し復水器で冷却すること。 </t>
  </si>
  <si>
    <t>エ 蒸気タービン停止時においても、施設の運転は継続できるよう配慮すること。</t>
  </si>
  <si>
    <t>オ 自立運転時において、クレーンの稼働等による瞬時負荷変動に対し、十分な安定運転が可能なものとすること。また、1/6負荷から全負荷までの範囲で連続安定運転が可能なものとすること。</t>
  </si>
  <si>
    <t>カ 制御は、調速制御及び調圧制御とすること。</t>
  </si>
  <si>
    <t>キ その他、電気事業法及び関連技術基準等に基づき計画すること。</t>
  </si>
  <si>
    <t>２．６．３　発電機</t>
  </si>
  <si>
    <t>三相交流同期発電機</t>
  </si>
  <si>
    <t>ア 出力</t>
  </si>
  <si>
    <t>【　】kVA、</t>
  </si>
  <si>
    <t>イ 力率</t>
  </si>
  <si>
    <t>【0.9】</t>
  </si>
  <si>
    <t>２．６．４　場内余熱利用設備（場内給湯設備）</t>
  </si>
  <si>
    <t>本設備は、場内給湯を行う設備である。</t>
  </si>
  <si>
    <t>ア 場内余熱利用設備は、新清掃工場（敷地全体）を対象とし、熱源は蒸気タービン抽気蒸気を基本とする。</t>
  </si>
  <si>
    <t>２．６．５　場内余熱利用設備（場内暖房設備）</t>
  </si>
  <si>
    <t>本設備は、場内暖房を行う設備である。</t>
  </si>
  <si>
    <t>イ プラットホーム等の大空間には蒸気による暖房設備（ストリップヒーターによる輻射暖房システム等）を設けること。</t>
  </si>
  <si>
    <t>ウ 冬季における設備機器の凍結対策として、炉室、機械室、地下階及び復水器置場、その他機器冷却水を使用する部屋等の凍結対策が必要な諸室（空間）に蒸気による暖房設備を設けること。</t>
  </si>
  <si>
    <t>２．６．６　場内余熱利用設備（場内冷房設備）</t>
  </si>
  <si>
    <t>本設備は、場内冷房を行う設備である。</t>
  </si>
  <si>
    <t>２．６．７　場内・場外余熱利用設備（場内・場外ロードヒーティング設備）</t>
  </si>
  <si>
    <t>本設備は、場内・場外ロードヒーティングを行う設備である。</t>
  </si>
  <si>
    <t>(3) 対象範囲</t>
  </si>
  <si>
    <t>(4) 対象面積</t>
  </si>
  <si>
    <t>(6) 付属品</t>
  </si>
  <si>
    <t>【分岐ヘッダー等（SUS製）】</t>
  </si>
  <si>
    <t>(7) 特記事項</t>
  </si>
  <si>
    <t>ア 場内ロードヒーティング設備の対象は、敷地進入出路、場内道路、ランプウェイ、駐車場、計量機ピットとする。灰積出場等の車両が通行する場所で、配置状況に応じて路面凍結の恐れのある箇所も対象とする。</t>
  </si>
  <si>
    <t>イ 場外ロードヒーティング設備の対象は、保養センター駒岡とする。</t>
  </si>
  <si>
    <t>ウ ロードヒーティング設備の熱源は水冷式復水器の循環水とする。</t>
  </si>
  <si>
    <t>エ 保養センター駒岡への熱導管の敷設は別途工事によるものとする。ただし、別途敷設を行うことができるように施設内及び敷地内の経路等は確保しておくこと。</t>
  </si>
  <si>
    <t>２．６．８　場外余熱利用設備（地域熱供給用設備）（別途工事において実施）</t>
    <phoneticPr fontId="99"/>
  </si>
  <si>
    <t>(1) 地域熱供給用熱交換器は地域熱供給事業者が別途工事として実施する計画とし、焼却施設工場棟内の専用区画に集約して配置する。また、地域熱供給用の熱供給配管についても、別途工事とする。</t>
    <phoneticPr fontId="99"/>
  </si>
  <si>
    <t xml:space="preserve">(2) 地域熱供給用熱交換器の熱源は、タービン抽気蒸気とし、蒸気条件を158℃、0.49MPaとすること。また、熱供給量については、145℃の高温水を熱媒体とし、設計供給量については、夏季需要期（5月～10月）は12.0GJ/h、冬季需要期（10月～5月）は25.5GJ/hとすること。 </t>
  </si>
  <si>
    <t>(3) 地域熱供給用熱交換器には、負荷変動に追随するためのバッファ機能として蒸気アキュミュレーター、地域熱供給事業者からの戻り温水温度上昇対策として蒸気ドレン冷却コンデンサを設置する。</t>
  </si>
  <si>
    <t>(4) 地域熱供給用熱交換器の稼働に必要な制御用空気、制御・動力用電源は本施設側から供給することを想定すること。</t>
    <phoneticPr fontId="99"/>
  </si>
  <si>
    <t>(5) 地域熱供給用熱交換器設置用の機械基礎を施工すること（本工事において施工）。</t>
  </si>
  <si>
    <t>２．６．９　場外余熱利用設備（場外電力供給）</t>
  </si>
  <si>
    <t>(1) 場外への電力供給の対象は、豊平・南清掃事務所及び保養センター駒岡とする。</t>
  </si>
  <si>
    <t>(2) 豊平・南清掃事務所及び保養センター駒岡への電線類の敷設及び接続工事は別途工事によるものとする。ただし、別途敷設を行うことができるように施設内及び敷地内の経路等は確保しておくこと。</t>
  </si>
  <si>
    <t>２．６．１０　非常用ボイラ</t>
  </si>
  <si>
    <t>【　】kJ/h</t>
  </si>
  <si>
    <t>イ 最高使用圧力</t>
  </si>
  <si>
    <t>ウ 使用圧力</t>
  </si>
  <si>
    <t>エ 使用燃料</t>
  </si>
  <si>
    <t>【排気ダクト、給水設備】</t>
  </si>
  <si>
    <t>ア 非常用ボイラの容量については、場外余熱供給やロードヒーティングを除く、全ての熱供給を補完できる容量（プラットホーム、炉室内等の蒸気暖房、破砕施設や管理棟等の暖房を含む）とすること。</t>
  </si>
  <si>
    <t>イ 点火後自動運転による操作とすること。</t>
  </si>
  <si>
    <t>２．７　通風設備</t>
  </si>
  <si>
    <t>送風機及び通風機は積極的にインバータ制御を導入する他、十分な設計余力を確保する。 送風機の設計能力は、設計最大風量の1.2倍以上を確保すること。特に、誘引通風機の設計能力は、設計最大風量の1.3倍以上を確保すること。</t>
  </si>
  <si>
    <t>２．７．１　押込送風機</t>
  </si>
  <si>
    <t>ターボ型</t>
  </si>
  <si>
    <t>ア 風量</t>
  </si>
  <si>
    <t>【　】m3N/h（20℃において）</t>
  </si>
  <si>
    <t>イ 風圧</t>
  </si>
  <si>
    <t>ウ 回転数</t>
  </si>
  <si>
    <t>オ 風量制御方式</t>
  </si>
  <si>
    <t>自動燃焼制御（ACC）</t>
  </si>
  <si>
    <t>カ 風量調整方式</t>
  </si>
  <si>
    <t>【温度計、点検口、ドレン抜き、ダンパ、吸気ｽｸﾘｰﾝ】</t>
  </si>
  <si>
    <t>ア 必要な最大風量に20％以上の余裕を持たせること。</t>
  </si>
  <si>
    <t>イ 風圧は炉の円滑な燃焼に必要十分な静圧を持たせること。軸部等からの臭気対策を行うこと。</t>
  </si>
  <si>
    <t>ウ 吸込空気は、ごみピット等より吸引し、吸引口にはスクリーンを設けること。スクリーンは耐食性に考慮しステンレス製とし、交換の容易な構造とすること。</t>
  </si>
  <si>
    <t>エ 入（出）口ダンパとの起動インターロック、誘引通風機との運転インターロックを設けること。</t>
  </si>
  <si>
    <t>オ 軸受温度計を設置すること。</t>
  </si>
  <si>
    <t>カ 専用室に設置し、騒音対策、振動対策を施すこと。</t>
  </si>
  <si>
    <t>キ 冷却方式が強制冷却の場合は、冷却媒体に対応した遮断警報装置を設置すること（自然冷却の場合は不要。）。</t>
  </si>
  <si>
    <t>２．７．２　二次燃焼送風機</t>
  </si>
  <si>
    <t>カ 冷却方式が強制冷却の場合は、冷却媒体に対応した遮断警報装置を設置すること（自然冷却の場合は不要。）。</t>
  </si>
  <si>
    <t>２．７．３　空冷壁用送風機（必要に応じて設置）</t>
  </si>
  <si>
    <t>【温度計、点検口、ドレン抜き、ダンパ】</t>
  </si>
  <si>
    <t>ア 入（出）口ダンパとの起動インターロック、誘引通風機との運転インターロックを設けること。</t>
  </si>
  <si>
    <t>イ 軸受温度計を設置すること。</t>
  </si>
  <si>
    <t>ウ 冷却方式が強制冷却の場合は、冷却媒体に対応した遮断警報装置を設置すること（自然冷却の場合は不要。）。</t>
  </si>
  <si>
    <t>２．７．４　排ガス再循環送風機（必要に応じて設置）</t>
  </si>
  <si>
    <t>エ 排ガス再循環技術を採用する場合は、再循環する排ガスは集じん装置を通過し清浄化された排ガスを用いること。</t>
  </si>
  <si>
    <t>２．７．５　蒸気式空気予熱器</t>
  </si>
  <si>
    <t>蒸気加熱式</t>
  </si>
  <si>
    <t>ア 入口空気温度</t>
  </si>
  <si>
    <t>【　】℃（常温）</t>
  </si>
  <si>
    <t>イ 出口空気温度</t>
  </si>
  <si>
    <t>～【　】℃</t>
  </si>
  <si>
    <t>ウ 空気量</t>
  </si>
  <si>
    <t>エ 蒸気入口温度</t>
  </si>
  <si>
    <t>オ 蒸気量</t>
  </si>
  <si>
    <t>【点検口、温度計】</t>
  </si>
  <si>
    <t>ア 原則としてベアチューブ式とすること。</t>
  </si>
  <si>
    <t>イ 保温外装仕上げとすること。</t>
  </si>
  <si>
    <t>２．７．６　通風ダクト</t>
  </si>
  <si>
    <t>溶接鋼板型</t>
  </si>
  <si>
    <t>2系列</t>
  </si>
  <si>
    <t>ア 風速</t>
  </si>
  <si>
    <t>【12】ｍ/ｓ以下</t>
  </si>
  <si>
    <t>【ダンパ、点検歩廊階段、掃除口】</t>
  </si>
  <si>
    <t>ア 内部にドレンの滞留がなく、継手面からガス洩れのない構造とすること</t>
  </si>
  <si>
    <t>イ 帯鋼、形鋼等で補強するとともに、防振継手、伸縮継手を必要箇所に設け、振動、騒音が発生しない構造とすること。</t>
  </si>
  <si>
    <t>ウ 高温部は保温施工すること。</t>
  </si>
  <si>
    <t>エ 鉄骨等からの支持から距離がある場合には地震対策を施すこと。</t>
  </si>
  <si>
    <t>２．７．７　煙道ダクト</t>
  </si>
  <si>
    <t>【15】ｍ/ｓ以下</t>
  </si>
  <si>
    <t>耐硫酸露点腐食鋼以上、</t>
  </si>
  <si>
    <t>イ 流体の性状に応じて耐腐食性材料（耐硫酸露点腐食鋼以上を標準）を選定し、極力水平ダクトは設けないこと。</t>
  </si>
  <si>
    <t>ウ 帯鋼、形鋼等で補強するとともに、防振継手、伸縮継手を必要箇所に設け、振動、騒音が発生しない構造とすること。</t>
  </si>
  <si>
    <t>エ 保温外装仕上げとすること。エキスパンション部等で低温腐食の可能性のあるところも保温施工を行うこと。</t>
  </si>
  <si>
    <t>オ ダストの堆積及び腐食を防止するために、極力水平煙道は避けること。</t>
  </si>
  <si>
    <t>カ 点検口等の気密性に留意すること。</t>
  </si>
  <si>
    <t>キ 継目の溶接は、内側全周溶接とすること。ただし、内部からの溶接施工ができない部分についてはこの限りでない。</t>
  </si>
  <si>
    <t>ク 鉄骨等からの支持から距離がある場合には地震対策を施すこと。</t>
  </si>
  <si>
    <t>２．７．８　誘引通風機</t>
  </si>
  <si>
    <t xml:space="preserve"> </t>
  </si>
  <si>
    <t xml:space="preserve">(2) 数量 </t>
  </si>
  <si>
    <t>【　】m3N/h（常用温度において）</t>
  </si>
  <si>
    <t>ウ 排ガス温度</t>
  </si>
  <si>
    <t>【　】℃（常用）</t>
  </si>
  <si>
    <t>エ 回転数</t>
  </si>
  <si>
    <t>～【　】min-1</t>
  </si>
  <si>
    <t>カ 風量制御方式</t>
  </si>
  <si>
    <t>キ 風量調整方式</t>
  </si>
  <si>
    <t>回転数制御方式</t>
  </si>
  <si>
    <t>【温度計、点検口、ドレン抜き】</t>
  </si>
  <si>
    <t>ア 必要な最大ガス量に30％以上の余裕を持たせること。</t>
  </si>
  <si>
    <t>イ 入（出）口ダンパとの起動インターロックを設けること。</t>
  </si>
  <si>
    <t>ウ 風量調整方式は回転数、ダンパ併用制御も可とする。</t>
  </si>
  <si>
    <t>エ 軸受温度計を設置すること。</t>
  </si>
  <si>
    <t>オ 専用室に設置し、騒音対策、振動対策を施すこと。</t>
  </si>
  <si>
    <t>カ 軸受は水冷式とし、冷却水遮断警報装置を設置すること。軸貫通部等の低温腐食対策を行うこと。</t>
  </si>
  <si>
    <t>キ 羽根車は形状、寸法など均整に製作し、十分な強度を持ち高速運転にも耐えうるものとし、耐熱設計温度は350℃程度とすること。</t>
  </si>
  <si>
    <t>ク ガスリーク及び空気の流入がないよう十分に考慮すること。</t>
  </si>
  <si>
    <t>ケ 炉運転時において、誘引通風機が異常停止した場合は、押込送風機を自動停止させること。</t>
  </si>
  <si>
    <t>２．７．９　煙突（外筒及び基礎は土木建築工事に含む）</t>
  </si>
  <si>
    <t>外筒支持型鋼製内筒式</t>
  </si>
  <si>
    <t>ア 外筒</t>
  </si>
  <si>
    <t>1筒</t>
  </si>
  <si>
    <t>イ 内筒</t>
  </si>
  <si>
    <t>排ガス用</t>
  </si>
  <si>
    <t>2筒（1本/炉の集合構造）</t>
  </si>
  <si>
    <t>排気筒用（臭突）</t>
  </si>
  <si>
    <t>排気筒用（非常用発電設備）</t>
  </si>
  <si>
    <t>(3) 主要項目（内筒1筒当たり）</t>
  </si>
  <si>
    <t>ア 煙突高</t>
  </si>
  <si>
    <t>GL＋100ｍ</t>
  </si>
  <si>
    <t>イ 外筒材質</t>
  </si>
  <si>
    <t>【RC製】</t>
  </si>
  <si>
    <t>ウ 内筒材質</t>
  </si>
  <si>
    <t>（ア）排ガス用</t>
  </si>
  <si>
    <t>i）内筒</t>
  </si>
  <si>
    <t>SUS316L</t>
  </si>
  <si>
    <t>ii）ノズル・底板</t>
  </si>
  <si>
    <t>SUS316L、9mm以上</t>
  </si>
  <si>
    <t>iii）マンホール、測定口</t>
  </si>
  <si>
    <t>iv）測定孔</t>
  </si>
  <si>
    <t>（イ）排気筒（臭突）用</t>
  </si>
  <si>
    <t>（ウ）排気筒（非常用発電設備）用</t>
  </si>
  <si>
    <t>エ 頂部口径</t>
  </si>
  <si>
    <t>φ【　】m</t>
  </si>
  <si>
    <t>オ 排ガス吐出速度</t>
  </si>
  <si>
    <t>最大【　】m/s</t>
    <phoneticPr fontId="99"/>
  </si>
  <si>
    <t>最小【　】m/s</t>
  </si>
  <si>
    <t>【　】m/s</t>
  </si>
  <si>
    <t>カ 頂部排ガス温度</t>
  </si>
  <si>
    <t>キ 外面保温厚さ</t>
  </si>
  <si>
    <t>【　】mm以上</t>
  </si>
  <si>
    <t>（イ）排気筒（非常用発電設備）用</t>
  </si>
  <si>
    <t>【点検用階段、測定口、避雷針、航空障害灯】</t>
  </si>
  <si>
    <t>ア 煙突は独立型とすること。</t>
  </si>
  <si>
    <t>イ 外部保温とし、保温材押さえは耐腐食性に優れたものを使用すること。</t>
  </si>
  <si>
    <t>ウ 排ガス吐出速度は笛吹現象を起こさない範囲で極力大きく計画すること。</t>
  </si>
  <si>
    <t>エ ダウンウォッシュ、ダウンドラフトの発生に留意した設計とすること。</t>
  </si>
  <si>
    <t>オ 外観は周辺環境及び建物と調和のとれた落ち着いた色彩とすること。</t>
  </si>
  <si>
    <t>カ 内筒の部分補修が可能なように十分な外筒寸法とし、外筒内に内筒を周回する階段（原則、折り返し階段とする。60cm手摺付階段。）を煙突頂部まで設け、高さが6ｍ以内毎に踊り場を設置すること。</t>
  </si>
  <si>
    <t>キ 内筒は、ばいじん測定用の測定口及び測定口設置階に踊り場を設けること。測定口は、排ガスの層流が得られる場所（煙突入口から筒身内径の7倍以上の位置）に、筒身1本につき4箇所設けること。各測定口は互いに直角な位置に設け、そのうちの隣り合う2箇所は、測定具が内筒の他端まで届くように、内外筒間のスペースを確保すること。</t>
  </si>
  <si>
    <t>ク 煙突内筒については、防錆対策と鉄錆飛散防止対策を徹底するため、SUS316Lとし、ノズル部にはFRPを施工すること（臭突及び非常用発電設備のノズル部も同様に防錆対策を行うこと）。</t>
  </si>
  <si>
    <t>ケ 測定口の踊り場には、荷揚用滑車架台及び電動式荷揚装置を設けること。</t>
  </si>
  <si>
    <t>コ 筒身の頂部付近と煙突入口付近に温度測定口を各1箇所設け、温度は中央制御室に表示すること。</t>
  </si>
  <si>
    <t>サ 頂部ノズルの腐食を考慮し交換が容易な構造とすること。</t>
  </si>
  <si>
    <t>シ 煙突内の照明は維持管理上支障の無いように十分な照度を確保すること。</t>
  </si>
  <si>
    <t>ス 内筒継ぎ目の溶接部は、全周溶接とすること。</t>
  </si>
  <si>
    <t>セ 内筒は、熱膨張対策を講ずること。</t>
  </si>
  <si>
    <t>ソ 内筒の底板及びドレン抜き管の腐食防止対策を講ずること。排水は排水処理設備に導水すること。</t>
  </si>
  <si>
    <t>タ 煙突外筒の色彩は、景観に配慮し、中光度白色航空障害灯を設けることで昼間障害標識（赤白塗装）を設けない計画とすること。</t>
  </si>
  <si>
    <t>チ 煙突頂部、測定口付近等、必要な箇所にコンセントを設けること。</t>
  </si>
  <si>
    <t>ツ 焼却施設と煙突を連絡する煙道を設ける。煙道は屋内式の通路として、風雪を防ぐとともに通行時の恐怖感を低減できるよう、屋根及び外壁を設けること。煙道内部の換気に留意すること。</t>
  </si>
  <si>
    <t>テ 排気筒（臭突）は、脱臭装置の排気を頂部から外気に排出する用途であり、脱臭装置停止時の雨水侵入対策を施すこと。また、ドレン抜きを設けること。排気筒（非常用発電設備用）についても同様に対策を施すこと。</t>
  </si>
  <si>
    <t>ト 上部床の雨水は、ルーフドレン及び硬質塩ビ管の樋を設けて、プラント排水処理設備へ導くものとする。</t>
  </si>
  <si>
    <t>ナ 焼却施設と連絡する煙道は、焼却施設のエレベータから水平移動でアクセスできるものとし、設置レベルは焼却施設の最上階付近とすること。</t>
  </si>
  <si>
    <t>２．８　灰出し設備</t>
  </si>
  <si>
    <t>焼却灰は一部、「セメント原料化施設」に搬入し、資源化を行うものとする。</t>
  </si>
  <si>
    <t>飛灰は薬剤処理後の湿灰で搬出可能なものとする。</t>
  </si>
  <si>
    <t xml:space="preserve">コンベヤ類については、混練物搬送コンベヤを除き、原則として1系列/炉で計画すること。 </t>
  </si>
  <si>
    <t>炉下コンベヤ、ボイラダストコンベヤの能力は、ごみ質の変化によるダスト発生量の変動を考慮し、設計最大搬送量の1.5倍以上とすること。</t>
  </si>
  <si>
    <t>集じん灰搬送コンベヤの能力は、バグフィルタでの間欠払落しを考慮し、バグフィルタ捕集灰の時間最大量の3倍以上とすること。</t>
  </si>
  <si>
    <t>混練機については、2基による交互運転とし、メンテナンスを考慮し、1日8時間運転（昼間運転）とすること。設計能力については1日8時間運転で1日分を全量処理できるものとすること。</t>
  </si>
  <si>
    <t>集じん灰貯留槽、混練機、混練物搬送コンベヤは、区画された専用室へ収納すること。また、環境集じん装置を用いて、専用室を負圧に保つとともに、清掃時等に飛散したダストが室外に漏れることがないよう集じんすること。また、混練機、混練物搬送コンベヤ等については、機器に設置するダクトを介して環境集じんを行うとともに、装置内部を負圧に維持し、装置外へのダスト飛散を防ぐことで良好な作業環境を維持すること。</t>
  </si>
  <si>
    <t>２．８．１　灰冷却装置</t>
  </si>
  <si>
    <t>本設備は、焼却炉の焼却灰を冷却するための設備である。</t>
  </si>
  <si>
    <t>灰押出装置</t>
  </si>
  <si>
    <t>ア 運搬物</t>
  </si>
  <si>
    <t>焼却灰</t>
  </si>
  <si>
    <t>ウ 単位体積重量</t>
  </si>
  <si>
    <t>【　】t/m3</t>
  </si>
  <si>
    <t>エ 寸法</t>
  </si>
  <si>
    <t>ア 焼却灰の冷却・加湿方法は半乾式法（灰押出装置）とし、搬出する焼却灰の含水率を低減すること（目標含水率20％以下）。</t>
  </si>
  <si>
    <t>イ 灰押出し装置の容量は、設計最大焼却灰発生量の2倍以上とすること。また、後段に位置する焼却灰搬送コンベヤの能力については、灰押出し装置の設計容量に準じて計画すること。</t>
  </si>
  <si>
    <t>ウ 構成材料は、耐食性、耐摩耗性に優れたものとし、摺動部分にはライナー等を張り付け、補修が容易な構成とすること。</t>
  </si>
  <si>
    <t>エ 浮上スカム等の回収排出対策を講じること。</t>
  </si>
  <si>
    <t>オ 焼却炉停止時に内容物を全量排出できる構造とすること。また、容易に洗浄できるようにすること。なお、洗浄水は排水処理設備に導くこと。</t>
  </si>
  <si>
    <t>カ ガス抜管を設け、焼却炉内又は灰ピット等に排出する。</t>
  </si>
  <si>
    <t>キ サンプリングが可能となるよう計画すること。</t>
  </si>
  <si>
    <t>２．８．２　炉下コンベヤ</t>
  </si>
  <si>
    <t>本設備は、焼却炉の火格子の下部から排出される焼却灰を搬送するための設備である。</t>
  </si>
  <si>
    <t>【二重ダンパ】</t>
  </si>
  <si>
    <t>ア 詰まり等がない構造とすること。必要な箇所に点検口を設けること。</t>
  </si>
  <si>
    <t>イ 構造は用途に適した簡単、堅牢なものとすること。</t>
  </si>
  <si>
    <t>ウ 本装置より下流側機器とのインターロックを計画すること。</t>
  </si>
  <si>
    <t>２．８．３　灰搬送装置</t>
  </si>
  <si>
    <t>本装置は、焼却炉の灰冷却装置から排出された焼却灰を搬送するための設備である。</t>
  </si>
  <si>
    <t>（【1】基/炉）</t>
  </si>
  <si>
    <t>ア 詰まり等がない構造とすること。</t>
  </si>
  <si>
    <t>イ 本装置より下流側機器とのインターロックを計画すること。</t>
  </si>
  <si>
    <t>ウ 粉じんが外部に飛散しないように密閉化し、乗り継ぎ部には局所排気装置を設けること。</t>
  </si>
  <si>
    <t>２．８．４　灰ピット（土木建築工事に含む）</t>
  </si>
  <si>
    <t>本設備は、焼却灰及び飛灰処理物を貯留するための設備である。</t>
  </si>
  <si>
    <t>【　】基（焼却灰用、飛灰処理物用で分割）</t>
  </si>
  <si>
    <t>（日計画排出量の【7】日分）</t>
  </si>
  <si>
    <t>ア ピットの有効容量算出の基準レベルは、コンベヤ等投入機器の下面の水平線以下とすること。</t>
  </si>
  <si>
    <t>イ 容量は、排出量の7日分以上とすること。</t>
  </si>
  <si>
    <t>ウ ピット底部照度は150ルクス以上を確保すること。</t>
  </si>
  <si>
    <t>エ 照明は、出来るだけ省エネ型を採用することとして、粉塵等への対策を考慮の上、LED等の高効率光源とすること。また、高所に取り付ける照明器具は、保守点検上支障の無いように安全に交換できる構造とすること。</t>
  </si>
  <si>
    <t>オ 底部の汚水が速やかに排出されるように、適当な水勾配、底部形状を設けること。また、スクリーンは、ステンレス鋼製とし清掃の容易な構造とすること。</t>
  </si>
  <si>
    <t>カ ピット内壁に、残量表示用目盛を設けること。</t>
  </si>
  <si>
    <t>キ プラットホームや見学者通路等に臭気が漏洩しないよう、防臭対策を講ずること。</t>
  </si>
  <si>
    <t>ク 積出場は密閉構造とし、積載作業時はシャッターを全閉として外部への粉じん飛散を防止すること。シャッターはステンレス製電動シャッターとする。</t>
  </si>
  <si>
    <t>ケ ピット内を負圧に保つため、換気を行うこと。なお、換気計画は、ダイオキシン類ばく露防止対策要綱に基づく管理区域に考慮した系統、設備とすること。換気回数は2回/h以上を確保すること。</t>
  </si>
  <si>
    <t>コ バケットの衝突に備えて鉄筋のかぶり厚を十分に厚くすること。</t>
  </si>
  <si>
    <t>サ ピット内は多湿となるため、付近の機器の腐食防止を行うこと。</t>
  </si>
  <si>
    <t>シ 灰ピットの躯体は、灰クレーン受梁以上の高さまで鉄骨鉄筋コンクリート造又は鉄筋コンクリート造とすること。</t>
  </si>
  <si>
    <t>ス 灰ピットエリアは天井を含めてRC造とすること。また、灰ピットと同一区画に配置する灰積出場を含めた空間については、灰の飛散防止を兼ねた防臭区画を形成し、エリア全体は環境集じん装置（後述）を用いて負圧に維持すること。また、集じん灰の処理設備はできるだけ一室にまとめて設けて区画し、粉じん対策を行うこと</t>
  </si>
  <si>
    <t>セ 予備バケット置場を設けること</t>
  </si>
  <si>
    <t>ソ 灰積出場に暖房設備を設置し、必要に応じてロードヒーティングを施工するほか、ホッパ内（設置する場合）の灰凍結対策を講じること。</t>
  </si>
  <si>
    <t>タ 灰ピットはダイオキシン類ばく露防止対策要綱に規定される第1管理区域であるため、換気空気の排気先及び排気方法を十分検討すること。</t>
  </si>
  <si>
    <t>チ 後述する飛灰処理物とは区分けした構造とすること。</t>
    <phoneticPr fontId="99"/>
  </si>
  <si>
    <t>２．８．５　灰汚水沈殿槽（必要に応じて設置）（土木建築工事に含む）</t>
  </si>
  <si>
    <t>２．８．６　灰汚水槽（土木建築工事に含む）</t>
  </si>
  <si>
    <t>２．８．７　灰クレーン</t>
  </si>
  <si>
    <t>1基、予備バケット1基</t>
  </si>
  <si>
    <t>エ バケット数量</t>
  </si>
  <si>
    <t>【　】基（予備１基）</t>
  </si>
  <si>
    <t>オ バケット切り取り容量</t>
  </si>
  <si>
    <t>カ 灰の単位体積重量</t>
  </si>
  <si>
    <t>キ バケット材質</t>
  </si>
  <si>
    <t>ク 揚程</t>
  </si>
  <si>
    <t xml:space="preserve">ケ 横行距離 </t>
  </si>
  <si>
    <t xml:space="preserve">コ 走行距離 </t>
  </si>
  <si>
    <t>サ 各部速度及び電動機</t>
  </si>
  <si>
    <t>様式第13号-3「表 ２－２７　各部速度及び電動機」参照</t>
    <rPh sb="5" eb="6">
      <t>ゴウ</t>
    </rPh>
    <phoneticPr fontId="99"/>
  </si>
  <si>
    <t>シ 稼働率</t>
  </si>
  <si>
    <t>手動時【　】％以下</t>
  </si>
  <si>
    <t xml:space="preserve">ス 操作方式 </t>
  </si>
  <si>
    <t>セ 給電方式</t>
  </si>
  <si>
    <t>ソ 速度制御方式</t>
  </si>
  <si>
    <t>インバータ制御</t>
  </si>
  <si>
    <t>ア バケットは耐衝撃性、耐摩耗性、耐腐食性を十分考慮した構造、材質とすること。</t>
  </si>
  <si>
    <t>イ バケット置き場ではバケットの清掃、点検が容易に行えるよう十分なスペースを確保するとともに洗浄用配管を設け、床面は排水を速やかに排出すること。</t>
  </si>
  <si>
    <t>オ クレーンガーダ上に転落防止用安全ネットを設ける。また、クレーン電源投入回路とのインターロック用スイッチを設けること。</t>
  </si>
  <si>
    <t>カ 地震発生時の対策として、脱輪・落下防止のための措置を施す。</t>
  </si>
  <si>
    <t>キ 搬出時に車両への積込をクレーン操作員が目視できるものとすること。</t>
  </si>
  <si>
    <t>ク 飛灰等の積出作業を行っている場合は、焼却灰の積込が行えない制御、もしくは操作員に影響が及ばないように対策を講じることにより、積出作業の操作員の作業環境を保全すること。</t>
  </si>
  <si>
    <t>ケ 灰クレーン操作室はクレーン操作位置から灰ピット全域及び灰積出場の状況が目視可能な位置に設けること。</t>
  </si>
  <si>
    <t>２．８．８　飛灰搬送コンベヤ</t>
  </si>
  <si>
    <t>ア 複数系列とすること。</t>
  </si>
  <si>
    <t>イ コンベヤの点検、整備スペースを設けること。</t>
  </si>
  <si>
    <t>ウ コンベヤの耐摩耗対策を考慮すること。</t>
  </si>
  <si>
    <t>エ 本体から飛灰が飛散しないよう防じんカバー等の対策を講ずること。</t>
  </si>
  <si>
    <t>オ コンベヤのテール部及びヘッド部付近に、搬送物等のこぼれ落ち及び堆積が生じない構造とすること。</t>
  </si>
  <si>
    <t>カ 下流側機器とのインターロックを設けること。</t>
  </si>
  <si>
    <t>キ 気密性の確保や保温、環境集じん機等の必要な対策を講ずること。</t>
  </si>
  <si>
    <t>ク コンベヤの用途や種類に応じて適切な名称を付け、各コンベヤを分けて記入のこと。</t>
  </si>
  <si>
    <t>２．８．９　飛灰貯留槽</t>
  </si>
  <si>
    <t>ア ブリッジが起こらず、飛灰の切り出しがスムーズに行える構造とすること。</t>
  </si>
  <si>
    <t>イ 貯槽内での飛灰の吸湿固化対策及び発熱対策を講ずること。</t>
  </si>
  <si>
    <t>ウ バグフィルタの払い落としはタイマーにて自動的に行うこと。</t>
  </si>
  <si>
    <t>２．８．１０　定量供給装置</t>
  </si>
  <si>
    <t>本設備は飛灰貯留槽から後段の混練機に飛灰を定量供給するための設備である。</t>
  </si>
  <si>
    <t>ア 飛散防止対策を講ずること。</t>
  </si>
  <si>
    <t>イ 下流側機器とのインターロックを設けること。</t>
  </si>
  <si>
    <t>２．８．１１　混練機</t>
  </si>
  <si>
    <t>2基（交互運転）</t>
  </si>
  <si>
    <t>イ 処理物形状</t>
  </si>
  <si>
    <t>イ メンテナンスを考慮し、1日8時間運転（昼間運転）とすること。なお、設計能力については1日8時間運転で1日分を全量処理できるものとすること。</t>
  </si>
  <si>
    <t>ウ 飛散防止対策を講ずること。</t>
  </si>
  <si>
    <t>エ セルフクリーニング機構を持つこと。</t>
  </si>
  <si>
    <t>オ 点検口等にて内部が確認できる構造とすること。</t>
  </si>
  <si>
    <t>２．８．１２　薬剤添加装置</t>
  </si>
  <si>
    <t>ア 使用薬剤</t>
  </si>
  <si>
    <t>イ 薬剤添加量</t>
  </si>
  <si>
    <t>【　】％</t>
  </si>
  <si>
    <t>【薬剤タンク（7日分以上）、薬剤ポンプ、希釈水タンク】</t>
  </si>
  <si>
    <t>ア 飛灰の処理量に対し適切な定量性能、可変性能を有すること。</t>
  </si>
  <si>
    <t>イ 薬剤の濃度を増減する機能を有すること。</t>
  </si>
  <si>
    <t>ウ 必要に応じて加温装置を設けること。</t>
  </si>
  <si>
    <t>２．８．１３　飛灰（湿灰）搬送コンベヤ</t>
  </si>
  <si>
    <t>ア コンベヤの点検、整備スペースを設けること。</t>
  </si>
  <si>
    <t xml:space="preserve">イ コンベヤの耐摩耗対策を考慮すること。 </t>
  </si>
  <si>
    <t>ウ 本体から処理物が飛散しないよう防じんカバー等の対策を講ずること。</t>
  </si>
  <si>
    <t>エ コンベヤのテール部及びヘッド部付近に、処理物のこぼれ落ち及び堆積が生じない構造とすること。</t>
  </si>
  <si>
    <t>オ 十分な反応時間を確保できる仕様とすること。</t>
  </si>
  <si>
    <t>カ 水素発生対策として、機器内部及び室内の換気を行うこと。</t>
  </si>
  <si>
    <t>２．９　給水設備</t>
  </si>
  <si>
    <t>２．９．１　共通事項</t>
  </si>
  <si>
    <t>(1) 本施設の運転及び維持管理に必要なプラント用水は上水及び井水（非常用）に、生活用水は上水とすること（敷地内に整備する井戸水については、非常用水源（プラント用水）として活用する。）。</t>
  </si>
  <si>
    <t>(2) 焼却施設にプラント受水槽及び生活用受水槽を設置し、各棟へ給水すること。生活用受水槽は、ダイオキシン類の管理区域外に設置することを基本とする。</t>
  </si>
  <si>
    <t>(3) 給水機器、配管、弁類等は各々の用途に適した形式、容量、材質のものを使用すること。</t>
  </si>
  <si>
    <t>(4) 制御については、用途に応じて自動交互運転、故障自動切替及び非常時の自動並列運転が可能なものとすること。</t>
  </si>
  <si>
    <t>(5) 必要な箇所に散水栓及び手洗水栓を設けること。</t>
  </si>
  <si>
    <t>(6) 必要な箇所に流量計、その他必要な付属品1式を設け、系統、主要設備別に使用量が確認・記録できるようにすること。</t>
  </si>
  <si>
    <t>(7) 上水、井水、再利用水については、破砕施設を含めた新清掃工場全体へ供給すること。</t>
  </si>
  <si>
    <t>(8) 井水については、プラント用水として利用可能な水質に維持するため、水質に応じて井水前処理装置で適切に処理して利用すること。</t>
  </si>
  <si>
    <t>(9) 生活用水については、生活用水受水槽で一旦受水した後に各棟へ供給すること。生活用水受水槽の有効容量は、必要な量の7日分以上となる容量を確保し、一時的な断水に対応可能とすること。</t>
  </si>
  <si>
    <t xml:space="preserve">(10) ボイラ用水、プラント用水等のプラント機械設備に用水を供給するための受水槽を各々設置すること。各受水槽の有効容量は、2炉運転（基準ごみ質時）に必要な量の7日分以上となる容量を確保し、一時的な断水に対応可能とすること。 </t>
  </si>
  <si>
    <t xml:space="preserve">(11) 生活用水、プラント用水、再利用水等の各高置水槽の容量は、最大使用量の4時間分以上を確保し、万が一のトラブルにおいて高置水槽への給水が断たれた場合に備えること。 </t>
  </si>
  <si>
    <t xml:space="preserve">(12) 再利用先が散水、床洗浄等、飛沫が人に触れる可能性のある再利用水については、原則として、排水処理プロセス又は水槽内に滅菌処理工程を設けること。 </t>
  </si>
  <si>
    <t>(13) 再利用水を取り扱う配管等については、ライニング配管とするほか、スケーリング対策に配慮すること。</t>
  </si>
  <si>
    <t>２．９．２　 水槽類仕様（給水系）</t>
  </si>
  <si>
    <t>(1) 受水槽等は、必要に応じて六面点検が可能なものとすること。</t>
  </si>
  <si>
    <t>(2) 水槽類は全炉停止時に維持管理が容易に行える構造、配置とすること。</t>
  </si>
  <si>
    <t>(3) 槽内にじん芥等の異物が落下しないようにすること。</t>
  </si>
  <si>
    <t>(4) FRP製水槽を使用する場合は、複合版パネルとし、屋内設置の場合は天板を単板としてもよい。マンホールの材質は重荷重用FRP製、点検用梯子の材質はステンレス鋼ポリプロピレン被覆製又は同等以上を基本とすること。</t>
  </si>
  <si>
    <t>(5) 屋外に設けるその他の水槽（受水槽以外）の材質はステンレス鋼又はコンクリート製とすること（コンクリート製の場合は土木建築工事に含む。）。</t>
  </si>
  <si>
    <t>(6) 槽内にメンテナンス用タラップを設置する場合は、落下等への安全対策を施すこと。</t>
  </si>
  <si>
    <t>(7) 地下式水槽は土木建築工事に含む。</t>
  </si>
  <si>
    <t>２．９．３　ポンプ類仕様（給水系）</t>
  </si>
  <si>
    <t>(1) 給水設備系統に合わせ必要なポンプを設置すること。</t>
  </si>
  <si>
    <t>(2) 生活用水系統のポンプは土木建築工事に含む。</t>
  </si>
  <si>
    <t>(3) ポンプ類（給水系）に係る標準仕様を以下のとおりとする。</t>
  </si>
  <si>
    <t>【　】基（内、交互運転用1基）</t>
  </si>
  <si>
    <t xml:space="preserve">（オ）操作方式 </t>
  </si>
  <si>
    <t>（ア）吐出量は、必要な能力に十分な余裕を見込んだ容量とすること。</t>
  </si>
  <si>
    <t>（イ）故障時には自動的に交互運転に切り替わるものとすること。</t>
  </si>
  <si>
    <t>２．９．４　機器冷却水冷却塔</t>
  </si>
  <si>
    <t>ア 循環水量</t>
  </si>
  <si>
    <t>イ 冷却水入口温度</t>
  </si>
  <si>
    <t>ウ 冷却水出口温度</t>
  </si>
  <si>
    <t>エ 外気温度</t>
  </si>
  <si>
    <t>乾球温度</t>
  </si>
  <si>
    <t>【　】℃、</t>
  </si>
  <si>
    <t>湿球温度</t>
  </si>
  <si>
    <t>（イ）フレーム・架台</t>
  </si>
  <si>
    <t>（ウ）充填材</t>
  </si>
  <si>
    <t>ア 省エネタイプ、低騒音型とすること。</t>
  </si>
  <si>
    <t>イ 冷却水冷却塔をバイパスするラインを設けること。</t>
  </si>
  <si>
    <t>ウ 開放型の場合はほこり等の混入を防ぐものとすること。</t>
  </si>
  <si>
    <t>２．９．５　機器冷却水薬注装置</t>
  </si>
  <si>
    <t>ア 薬剤</t>
  </si>
  <si>
    <t>ア 薬注ポンプ</t>
  </si>
  <si>
    <t>イ 薬剤タンク</t>
  </si>
  <si>
    <t>ア 薬剤タンクのレベルを確認できるようにすること。</t>
  </si>
  <si>
    <t>イ レジオネラ菌殺菌剤の注入を想定すること。 </t>
  </si>
  <si>
    <t>２．１０　排水処理設備</t>
  </si>
  <si>
    <t>２．１０．１　共通事項</t>
  </si>
  <si>
    <t>(1) 生活排水を除く排水を処理するものとし、凝集・沈殿・その他の方法により所定の水質まで処理するためのもので、必要な性能及び十分な耐久性を具備し、合理的な計画とすること。</t>
  </si>
  <si>
    <t>(2) 「第１編　２．９．５　敷地周辺設備」(3）排水の内容を踏まえた計画とすること。</t>
  </si>
  <si>
    <t>(3) 集水したごみピット排水はごみピットへ返送し、ごみとともに焼却炉で燃焼処理する方式を採用すること。</t>
  </si>
  <si>
    <t xml:space="preserve">(4) 薬注量調整、原水流入量調整等が容易、且つ、適切な設定を可能とする設備構成とするとともに全体が常に安定した運転ができる計画とすること。 </t>
  </si>
  <si>
    <t>(5) 原水槽の容量については短期的な流入量変化及び水質変化を平準化させるため、十分な容量にて計画すること。</t>
  </si>
  <si>
    <t>(6) 汚水、排水の移送は、極力、自然流下方式を採用すること。</t>
  </si>
  <si>
    <t>(7) 汚水配管は容易に管内清掃が行えるよう、要所にフランジ継手を設けること。</t>
  </si>
  <si>
    <t>(8) プラント排水は処理後、可能な限り再利用するものとし、余剰水を下水道へ放流すること。</t>
  </si>
  <si>
    <t>(9) プラント排水処理設備は、専用の区画された室内に配置し、有圧換気により内部を負圧に保つこと。</t>
  </si>
  <si>
    <t xml:space="preserve">(10) 排水処理設備に使用するポンプは基本的に槽外ポンプを使用し、水中ポンプについては、水質・用途・レイアウトに応じて使用とすること。 </t>
  </si>
  <si>
    <t>(11) 処理後放流するプラント排水については、プラント排水放流水槽に一時貯留し、所定の時間帯において所定の放流可能上限量を遵守して放流すること。プラント排水放流水槽の有効容量については、この放流量制御を可能とする適切な容量と十分な余裕をもったものとすること。</t>
  </si>
  <si>
    <t>(12) 本施設の生活排水は、下水道に排水する。</t>
  </si>
  <si>
    <t>(13) 必要設備の設置及び配管工事の一切を行うこと。</t>
  </si>
  <si>
    <t>(14) 本施設のプラント排水は、再利用に必要な水質及び下水排除基準を満たす排水処理を行うこと。</t>
  </si>
  <si>
    <t>(15) ごみピット汚水は、バキューム車による搬出が可能とすること。</t>
  </si>
  <si>
    <t>(16) 排水機器、配管、弁類等は各々の用途に適した形式、容量、材質のものを使用すること。</t>
  </si>
  <si>
    <t>(17) 制御については、用途に応じて自動交互運転、故障自動切替及び非常時の自動並列運転が可能なものとすること。</t>
  </si>
  <si>
    <t>(18) 雨水排水（構内雨水及び再利用できない余剰雨水）は、構内雨水集排水設備（幹線）から雨水貯留槽の取り合い点に接続すること。</t>
  </si>
  <si>
    <t>２．１０．２　水槽類仕様（排水系）</t>
  </si>
  <si>
    <t>(1) 水槽類は共通休炉時に維持管理が容易に行える構造、配置とすること。</t>
  </si>
  <si>
    <t>(2) マンホールの材質は重荷重用FRP製、点検用梯子の材質はステンレス鋼ポリプロピレン被覆製又は同等以上を基本とすること。なお、点検時の酸欠対策が必要なピット、水槽類には換気設備、可搬式通風装置を設置できるよう、マンホール2箇所以上を設けること。</t>
  </si>
  <si>
    <t>(3) 屋外に設ける水槽の材質はステンレス鋼又はコンクリート製とすること（コンクリート製の場合は土木建築工事に含む。）。</t>
  </si>
  <si>
    <t>２．１０．３　ポンプ類仕様（排水系）</t>
  </si>
  <si>
    <t>(1) 排水設備系統に合わせ必要なポンプを設置すること。</t>
  </si>
  <si>
    <t>(2) 生活排水系統のポンプは土木建築工事に含む。</t>
  </si>
  <si>
    <t>(3) ポンプ類（排水系）に係る標準仕様を以下のとおりとすること。</t>
  </si>
  <si>
    <t>カ 付属品</t>
  </si>
  <si>
    <t>キ 特記事項</t>
  </si>
  <si>
    <t>（イ）故障時に自動切換えが可能なものとすること。</t>
  </si>
  <si>
    <t>２．１０．４　排水処理設備</t>
  </si>
  <si>
    <t>(2) 能力</t>
  </si>
  <si>
    <t>(3) 主要機器</t>
  </si>
  <si>
    <t>ア 流量調整槽</t>
  </si>
  <si>
    <t>イ 凝集沈殿槽</t>
  </si>
  <si>
    <t>ウ 砂ろ過装置</t>
  </si>
  <si>
    <t>エ 水槽類、ポンプ類設備</t>
  </si>
  <si>
    <t>ア 排水処理設備の形式及び能力等については、提案とする。</t>
  </si>
  <si>
    <t>イ 水槽類は処理フローに沿って適切な位置に設けること。</t>
  </si>
  <si>
    <t>ウ 酸欠の恐れのある場所・水槽等は、入口又は目立つ箇所に酸欠注意の標識を設けるとともに、作業時十分な換気を行える設備を設置すること。また、有害ガスが排水処理室内に充満しない構造、設備とする。</t>
  </si>
  <si>
    <t>エ RC水槽、内部点検作業が必要な水槽にはマンホール（原則2箇所以上）及びタラップを設けること。マンホールは樹脂製又は鋳鉄製を目的に応じて選定する。</t>
  </si>
  <si>
    <t>オ 水槽の底部には原則として勾配を付け、釜場を設けること。釜場の上部には可搬式水中ポンプを出し入れするためのマンホールを設けること。</t>
  </si>
  <si>
    <t>カ ごみ汚水槽などの防食対策が求められるRC製水槽の内面には、水槽の水質やpH値・温度などを考慮の上、各水槽に必要な防食性と保護性能を有する塗料を施工すること。</t>
  </si>
  <si>
    <t>キ 水槽内面にライニング工法を採用する場合は、耐薬品性、耐熱性などを有する材料及び工法とすること。また、埋込金物は耐食性材料を使用する。</t>
  </si>
  <si>
    <t>２．１１　その他設備</t>
  </si>
  <si>
    <t>２．１１．１　雑用空気圧縮機</t>
  </si>
  <si>
    <t>【スクリュー式オイルフリー形】</t>
  </si>
  <si>
    <t>ア 吐出量</t>
  </si>
  <si>
    <t>ウ 空気タンク</t>
  </si>
  <si>
    <t>カ 圧力制御方式</t>
  </si>
  <si>
    <t>【冷却器、空気タンク、除湿器】</t>
  </si>
  <si>
    <t>ア 必要な空気量に対して、十分な能力を有すること。</t>
  </si>
  <si>
    <t>イ 無給油式（オイルフリー）とすること。</t>
  </si>
  <si>
    <t>ウ 数量は2基以上とすること。</t>
  </si>
  <si>
    <t>エ 自動アンローダ運転と現場手動ができること。</t>
  </si>
  <si>
    <t>オ 必要な貯留量の雑用空気タンクを設けること。</t>
  </si>
  <si>
    <t>カ 除湿装置を設けること。</t>
  </si>
  <si>
    <t>キ 圧縮機の腐食防止のため、冷却水は不凍液を循環冷却する方式とするか、空冷式とすること。</t>
  </si>
  <si>
    <t>ク 防音処理した部屋に設置すること。</t>
  </si>
  <si>
    <t>２．１１．２　環境集じん装置</t>
  </si>
  <si>
    <t>燃焼設備、排ガス処理設備、灰処理設備、灰出し設備、各種搬送設備等から局所吸引した粉じんを除去するためのものである。</t>
  </si>
  <si>
    <t>【バグフィルタ式】</t>
  </si>
  <si>
    <t>ア ガス量</t>
  </si>
  <si>
    <t xml:space="preserve">イ 入口含じん量 </t>
  </si>
  <si>
    <t>【　】g/m3</t>
  </si>
  <si>
    <t xml:space="preserve">ウ 出口含じん量 </t>
  </si>
  <si>
    <t>【　】g/m3以下</t>
  </si>
  <si>
    <t>ア 集じんダストは飛灰貯留槽に搬送すること。</t>
  </si>
  <si>
    <t>イ 集じん装置は複数室設けること。</t>
  </si>
  <si>
    <t>ウ HEPA、チャコールフイルタ付とし、必要に応じて、後段に作業環境用脱臭装置を接続するか、燃焼用空気として利用すること。</t>
  </si>
  <si>
    <t>２．１１．３　作業環境用脱臭装置（必要に応じて）</t>
  </si>
  <si>
    <t>ア 燃焼設備、排ガス処理設備、灰処理設備、灰出し設備、各種搬送設備等から局所吸引した、臭気、化学物質を除去するためのものである。ただし、局所吸引した臭気及び化学物質を燃焼用空気として利用する場合又は臭気や人体に有害な化学物質を含まない場合は設置を条件としない。</t>
  </si>
  <si>
    <t>イ 出口臭気濃度を悪臭基準に適合すること。</t>
  </si>
  <si>
    <t>２．１１．４　温水発生器</t>
  </si>
  <si>
    <t>本設備は、焼却炉停止時に必要な温水を供給できるように設置するものである。非常用ボイラにて対応可能な場合はそちらでの対応を可とする。</t>
  </si>
  <si>
    <t>【真空式又は無圧式】</t>
  </si>
  <si>
    <t>ア 給湯温度</t>
  </si>
  <si>
    <t>60℃以上</t>
  </si>
  <si>
    <t>ウ 最高使用圧力</t>
  </si>
  <si>
    <t>エ 常用圧力</t>
  </si>
  <si>
    <t>オ 使用燃料</t>
  </si>
  <si>
    <t>都市ガス</t>
  </si>
  <si>
    <t>ア 高効率型とすること。</t>
  </si>
  <si>
    <t>２．１１．５　機器工具類</t>
  </si>
  <si>
    <t>本施設の保守点検整備に必要な機器工具類を準備すること。</t>
  </si>
  <si>
    <t>２．１１．６　測定検査器具類</t>
  </si>
  <si>
    <t>電気機械関係測定、作業環境測定等に必要な測定器具類を準備すること。</t>
  </si>
  <si>
    <t>２．１１．７　保護具類、エアシャワー室、更衣室等基発第401号対応設備</t>
  </si>
  <si>
    <t>(1) 保護具の内、レベル1～レベル3に対応する保護具類、作業用エア配管及び給気用コンプレッサを必要数準備すること。なお、給気用コンプレッサは他の空気圧縮機との兼用を可とする。</t>
  </si>
  <si>
    <t>(2) プレッシャデマンド形エアラインマスク（JIS T 8153適合）はエアラインを外した時、防じん防毒併用呼吸用保護具となるものを使用すること。作業場所に応じて、プレッシャデマンド形空気呼吸器（JIS T 8155適合）も使用できるものとすること。</t>
  </si>
  <si>
    <t>(3) 中央制御室から機械設備室への最初の扉部及びその他の箇所（必要数）にエアシャワー室及び更衣室等、必要な設備、数量を設けること。エアシャワー室の計画に当たっては、通り抜け式の採用（隣接する非常口の設置を含む）を検討すること。</t>
  </si>
  <si>
    <t>(4) 中央制御室に近接した位置に前室を兼ねた炉前準備室を設けること。</t>
  </si>
  <si>
    <t>２．１１．８　機器搬出入用ホイストクレーン、ホイストガイドレール及びフック</t>
  </si>
  <si>
    <t>補修・点検時等機器の搬出入、点検・補修等、施設の維持管理を行うために、炉室、排水処理設備室、タービン発電機室、工作室、資材倉庫、その他の必要な箇所に設置すること。なお、巻上荷重は、対象物に応じ十分な荷重を見込むものとする。また、クレーンのほか要所に機器類搬出入のための吊上げ用フックを設けること。</t>
  </si>
  <si>
    <t>２．１１．９　場内設備機器説明板</t>
  </si>
  <si>
    <t>(3) 寸法</t>
  </si>
  <si>
    <t>幅【　】㎜</t>
  </si>
  <si>
    <t>×高さ【　】㎜</t>
  </si>
  <si>
    <t>(4) 設置場所</t>
  </si>
  <si>
    <t>【見学通路、その他適切な箇所】</t>
  </si>
  <si>
    <t>ア 場内見学者コース順のポイント毎に、映像、音声、視覚効果等を利用した説明装置及び案内板を設けること。</t>
  </si>
  <si>
    <t>イ 蒸気タービン発電機及び太陽光発電設備の発電出力、発電電力積算量、売電量、場内消費量等の表示装置を設けること。</t>
  </si>
  <si>
    <t>ウ 音声は、日本語、英語、中国語、韓国語とし、タッチパネル等により容易に選択できるものとすること。</t>
  </si>
  <si>
    <t>２．１１．１０　説明用パンフレット</t>
  </si>
  <si>
    <t>ア 一般向け</t>
  </si>
  <si>
    <t>カラー印刷、A4版見開き、8ページ程度</t>
  </si>
  <si>
    <t>イ 小学生向け</t>
  </si>
  <si>
    <t>カラー印刷、A4版見開き、4ページ程度</t>
  </si>
  <si>
    <t>(2) 部数</t>
  </si>
  <si>
    <t>ア 一般向け（日本語、英語、中国語、韓国語）</t>
  </si>
  <si>
    <t>10,000部</t>
  </si>
  <si>
    <t>(3) 特記事項</t>
  </si>
  <si>
    <t>ア 著作権は本市に帰属すること。</t>
  </si>
  <si>
    <t>２．１１．１１　説明用映写設備</t>
  </si>
  <si>
    <t>(1) 多目的ルーム1にプロジェクタ、操作卓及び大型スクリーン（電動）等で構成する説明用映写設備を設ける。また、説明用AV装置(ワイヤレスマイク、ピンマイク、マイクスタンド)、調光装置（0％～100％連続）、暗幕等の電動開閉装置、及びデータ表示用端末等を設置すること。</t>
  </si>
  <si>
    <t>(2) 工場棟の内容紹介を中心に15分程度にまとめた映像ソフト（一般向け（日本語、英語、中国語、韓国語）及び小学生向け）を電子記憶媒体にて納品すること。内容の詳細は別途協議とする。</t>
  </si>
  <si>
    <t>(3) 資料等展示スペース等に、啓発・環境学習機能のひとつとして、ごみ処理量、公害監視データ等各種プロセスデータの表示や中央制御室オペレータコンソール主要画面、ITV画像の表示を行うこと。</t>
  </si>
  <si>
    <t>(4) 取り込むデータ及びオペレータ画面については、別途協議とする。</t>
  </si>
  <si>
    <t>２．１１．１２　体験・体感型学習設備</t>
  </si>
  <si>
    <t>ア 見学者説明と環境学習を共に行えるものとする。</t>
  </si>
  <si>
    <t>イ パソコン等を活用し、本施設の各種データ等の閲覧を可能とするとともに、実際に操作しながら環境学習を行える機能を備えるものとする。</t>
  </si>
  <si>
    <t>ウ 見学者等が本施設の状況を実感できるよう、全体模型及び主要設備の実物部品・模型・体験ゾーン等を設けること。</t>
  </si>
  <si>
    <t>エ ユニバーサルデザインに配慮すること。</t>
  </si>
  <si>
    <t>２．１１．１３　清掃設備</t>
  </si>
  <si>
    <t>本設備は、ホッパステージ、炉室内、その他機械室及び諸室等の清掃用に用いるものとする。</t>
  </si>
  <si>
    <t>ア 形式、数量については提案とするが、清掃対象場所に対して適切かつ容易に清掃することを考慮して計画すること。</t>
  </si>
  <si>
    <t>第３章　破砕施設に係る機械設備工事仕様</t>
  </si>
  <si>
    <t>３．１　各設備共通仕様</t>
  </si>
  <si>
    <t>３．１．１　歩廊・階段・点検床等</t>
  </si>
  <si>
    <t>「2.1.1　歩廊・階段・点検床等」に準じる。</t>
  </si>
  <si>
    <t>３．１．２　　防熱、保温</t>
  </si>
  <si>
    <t>「2.1.2　防熱、保温」に準じる。</t>
    <phoneticPr fontId="99"/>
  </si>
  <si>
    <t>３．１．３　機器、配管等</t>
  </si>
  <si>
    <t>「2.1.3　機器、配管等」に準じる。</t>
  </si>
  <si>
    <t>３．１．４　塗装</t>
  </si>
  <si>
    <t>「2.1.4　塗装」に準じる。</t>
  </si>
  <si>
    <t>３．１．５　電気、制御、操作盤</t>
  </si>
  <si>
    <t>「2.1.5　電気、制御、操作盤」に準じる。</t>
  </si>
  <si>
    <t>３．１．６　支持金物等</t>
  </si>
  <si>
    <t>「2.1.6　支持金物等」に準じる。</t>
  </si>
  <si>
    <t>３．１．７　火災対策</t>
  </si>
  <si>
    <t>「2.1.7　火災対策」に準じる。</t>
  </si>
  <si>
    <t>３．１．８　地震対策</t>
  </si>
  <si>
    <t>「2.1.8　地震対策」に準じる。</t>
  </si>
  <si>
    <t>３．１．９　安全対策</t>
  </si>
  <si>
    <t>「2.1.9　安全対策」に準じる。</t>
  </si>
  <si>
    <t>３．１．１０　居室騒音基準</t>
  </si>
  <si>
    <t>「2.1.10　居室騒音基準」に準じる。</t>
  </si>
  <si>
    <t>３．１．１１　居室悪臭基準</t>
  </si>
  <si>
    <t>「2.1.11　居室悪臭基準」に準じる。</t>
  </si>
  <si>
    <t>３．１．１２　その他</t>
  </si>
  <si>
    <t>「2.1.12　その他」に準じる。</t>
  </si>
  <si>
    <t>３．２　受入供給設備</t>
  </si>
  <si>
    <t>ごみ計量機、プラットホーム、プラットホーム出入口扉等により構成する。</t>
  </si>
  <si>
    <t>３．２．１　ごみ計量機（焼却施設で整備するごみ計量機を共用する。）</t>
  </si>
  <si>
    <t>３．２．２　プラットホーム（土木建築工事に含む）</t>
  </si>
  <si>
    <t>屋内式</t>
  </si>
  <si>
    <t>一方通行・通り抜け方式（自己搬入車両動線を確保）</t>
  </si>
  <si>
    <t>鉄筋コンクリート造、又は鉄骨鉄筋コンクリート造</t>
  </si>
  <si>
    <t xml:space="preserve">ア 面積(有効) </t>
  </si>
  <si>
    <t>【4,500～5,000】m2、</t>
  </si>
  <si>
    <t>（【　】ｍ</t>
  </si>
  <si>
    <t>×【　】ｍ）</t>
  </si>
  <si>
    <t>イ 床仕上げ</t>
  </si>
  <si>
    <t>【耐ひび割れ、耐摩耗、滑り止め仕上げ】</t>
  </si>
  <si>
    <t>ア プラットホーム内のレイアウトは、現在の駒岡破砕工場のレイアウトを踏襲した上で、処理フローに応じて計画すること「添付資料9　標準処理フロー（破砕）（参考）」参照。</t>
  </si>
  <si>
    <t>イ プラットホームの壁面、RC製の腰壁を全周に設置すること。内部で貯留を行うスペースの壁は、RC製の壁を貯留に必要な高さまで立上げて設けること。</t>
  </si>
  <si>
    <t>ウ 有効高さは9.0ｍ以上（プラットホーム床面からキャットウォーク及び照明まで）を確保すること。</t>
  </si>
  <si>
    <t>エ スパン方向の有効長さは、搬入出車両相互が交差しないよう余裕をもった設計とすること。</t>
  </si>
  <si>
    <t>オ 作業員動線には必要に応じて安全地帯を設け、高さはプラットホーム床面から10cm程度高くし、有効幅員は60cm以上とすること。</t>
  </si>
  <si>
    <t>カ 床面は適切に地中梁を設け、複配筋の鉄筋コンクリートスラブとし、2.0％程度の水勾配をもたせること。</t>
  </si>
  <si>
    <t>キ プラットホームの荷卸し・展開スペース及び必要箇所には、走査型赤外線カメラによる表面温度監視装置と消火用の自動放水銃を設け、温度設定により自動的に放水運転可能とすること。</t>
  </si>
  <si>
    <t>ク プラットホームでは、粉じんが発生することを踏まえ、プラットホームの荷卸し・展開スペース、受入ホッパ（紙圧縮梱包機含む）の天井部分には集じんフードを設け環境集じんを行うこと（環境集じんは、プラットホーム内の換気機能も兼ねる）。</t>
  </si>
  <si>
    <t>ケ プラットホームは臭気が外部に漏れない構造・仕様とすること。</t>
  </si>
  <si>
    <t>コ 中央制御室は、プラットホームを見渡せる位置に設けて、施設全体を統括管理するに相応しい位置とすること。また、フリーアクセスフロアを設けること。中央制御室の付近からプラットホームに速やかにアクセス可能なように通路・階段を設けて、動線を確保すること。</t>
  </si>
  <si>
    <t>サ 進入、退出は一方通行で、見通しを良くし、床面には車両誘導線を書き入れること。</t>
  </si>
  <si>
    <t>シ プラットホームの監視員が控えるプラットホーム監視員室は、プラットホーム全体を見渡せる位置に設け、配置位置は、プラットホームより高い位置への配置を基本とすること。また、室内には湯沸かし設備、付近には便所を設けること。</t>
  </si>
  <si>
    <t>ス 便所、洗浄用水栓及び床面等清掃用の高圧洗浄装置を必要な箇所、数量で設置し、床洗浄排水のための床面の勾配、排水溝寸法を検討すること。</t>
  </si>
  <si>
    <t>セ プラットホームには、搬入指導員（5～6名程度）が常駐する搬入指導員控室を設けること。</t>
  </si>
  <si>
    <t>ソ 床面に耐摩耗、耐食性材質、滑り止め対策を行うとともに、安全かつ容易に行える構造と十分な広さを確保すること。</t>
  </si>
  <si>
    <t>タ 床面には水勾配を設け、排水溝へ容易に集水するようにし、排水溝は十分な幅を持たせること。</t>
  </si>
  <si>
    <t>チ トップライト又は窓からできるだけ自然光を採り入れる等、十分な照度を確保して、明るく清潔な雰囲気が保てるようにすること。また、照明は、出来るだけ省エネ型とし、それによらない場合は、蛍光灯、LED等を使用すること。なお、高所に取り付ける照明器具等は安全に交換できる構造とすること。照明や暖房器具等のメンテナンス用のキャットウォークを適宜配置することが望ましいが、高所作業車等を使用し、同等のメンテナンスが必要時に可能となる場合はこの限りではない。</t>
  </si>
  <si>
    <t>ツ プラットホームに設置される操作盤、スイッチ等は、防水防錆仕様とすること。</t>
  </si>
  <si>
    <t>テ 残響及び鳥対策を行うこと。</t>
  </si>
  <si>
    <t>ト すべての搬入車両がダンプ姿勢で走行できる高さを確保すること。</t>
  </si>
  <si>
    <t>ナ 荷降ろしによる衝撃、ショベルローダ・バックホウ等の重機作業による衝撃等に耐える強度を有すること。</t>
  </si>
  <si>
    <t>ニ 不燃・大型ごみは投入前に全量の確認・分別を行うため、不燃・大型ごみの受入ヤード前は作業性、安全性を考慮して十分な広さを確保すること。</t>
  </si>
  <si>
    <t>ヌ 換気や夏季の涼風の取り込みを兼ねた採光窓を必要数設置するとともに、適所に換気扇を設置すること。また、暖房設備（蒸気式を原則）を設置すること。</t>
  </si>
  <si>
    <t>３．２．３　プラットホーム出入口扉</t>
  </si>
  <si>
    <t>【3】基（入口1、出口2（1基は自己搬入車両用））</t>
  </si>
  <si>
    <t>(3) 主要項目(1基につき)</t>
  </si>
  <si>
    <t>【車両感知及び車両管制による自動制御】現場手動</t>
  </si>
  <si>
    <t>ア エアカーテンを設置し、出入口扉と連動で動作するものとする。停電時にも運転が可能な機能を有すること。また、メンテナンスが容易に行えるようにすること。</t>
  </si>
  <si>
    <t>イ 車両検知は異なる原理のもの2種以上を組み合わせる等し、車両通過時に扉が閉まらない構造とすること。</t>
  </si>
  <si>
    <t>ウ 停電時においても現場操作により扉が開閉できる構造とすること。</t>
  </si>
  <si>
    <t>エ 強風時等にも安定して開閉が可能であり、かつ歪み、故障を生じない形式・構造とすること。</t>
  </si>
  <si>
    <t>３．２．４　作業スペース、一時貯留スペース（土木建築工事に含む）</t>
  </si>
  <si>
    <t>プラットホーム内に、各種ごみを荷卸し・展開・選別・投入作業を行うスペースを確保すること。必要なスペース（例）は、「表 ２-２８　作業スペース、一時貯留スペース（例）」に示すとおりとする。</t>
  </si>
  <si>
    <t>本編P119「表 ２－２８　作業スペース、一時貯留スペース（例）」参照</t>
  </si>
  <si>
    <t>３．２．５　自己搬入車両用受入貯留ヤード</t>
  </si>
  <si>
    <t>ストックヤード式</t>
  </si>
  <si>
    <t>1室</t>
  </si>
  <si>
    <t>【　】m3（有効）、</t>
  </si>
  <si>
    <t>【　】日分</t>
  </si>
  <si>
    <t>イ 面積</t>
  </si>
  <si>
    <t>（ア）受入部</t>
  </si>
  <si>
    <t>【　】m2、</t>
  </si>
  <si>
    <t>（イ）保管部</t>
  </si>
  <si>
    <t>ア プラットホーム内に自己搬入車両専用の受入貯留ヤードを設けるものとし、市民等が搬入した自己搬入ごみの荷卸し・一時貯留を行えるようにすること。</t>
  </si>
  <si>
    <t>イ プラットホーム及び本ヤードは、動線の完全分離や、誘導線・カラーコーン等による分離を行い、市民の安全性に十分配慮すること。</t>
  </si>
  <si>
    <t>ウ 本ヤードでは、車両4台程度の対応ができるスペースを確保すること。</t>
  </si>
  <si>
    <t>エ 受入貯留ヤードには、必要に応じて受付スペース、便所、作業員控室、監視室、倉庫、その他必要な部屋を設けること（運営事業者の使用を想定）。</t>
  </si>
  <si>
    <t>オ 市民が安全に進入・退出して、ごみを安全に作業員に受け渡すことができる配置とスペースを確保するとともに、作業員が各一時貯留場所への貯留作業を行う動線とスペースに配慮すること。</t>
  </si>
  <si>
    <t>カ 本ヤードのコンクリート躯体は、重機等の接触を考慮して鉄筋のかぶりを厚くとる等の配慮を講じること。</t>
  </si>
  <si>
    <t>キ 刈り草（平ボディ車）の受入があるため留意すること。</t>
  </si>
  <si>
    <t>３．２．６　可燃性大型ごみ受入ホッパ</t>
  </si>
  <si>
    <t>【1】基</t>
  </si>
  <si>
    <t>イ 付属品</t>
  </si>
  <si>
    <t>ア 可燃性大型ごみを可燃性大型ごみ供給コンベヤに投入するために設置する。</t>
  </si>
  <si>
    <t>イ ホッパを地上置きする場合には、埋め込み式（地下ピット式）とし、ホッパ天端をプラットホームレベルに合わせること。</t>
  </si>
  <si>
    <t>ウ 点検用タラップを設けること。</t>
  </si>
  <si>
    <t>エ 耐摩耗性、耐衝撃性を考慮すること。</t>
  </si>
  <si>
    <t>３．２．７　可燃性大型ごみ供給コンベヤ</t>
  </si>
  <si>
    <t>(3) 主要項目（１基につき）</t>
  </si>
  <si>
    <t>ア 可燃性大型ごみを可燃性大型ごみ剪断破砕機に投入するために設置する。</t>
  </si>
  <si>
    <t>エ コンベヤのテール部及びヘッド部付近に、搬送物等のこぼれ落ち及び堆積が生じない構造とすること。</t>
  </si>
  <si>
    <t>オ 下流側機器とのインターロックを設けること。</t>
  </si>
  <si>
    <t>カ 気密性の確保や防じん対策を施すとともに、必要に応じて環境集じん等の対策を講ずること。</t>
  </si>
  <si>
    <t>キ 複数の供給コンベヤを設置する場合は、コンベヤの用途や種類に応じて適切な名称を付け、各コンベヤを分けて記入のこと。</t>
  </si>
  <si>
    <t>３．２．８　燃やせないごみ、不燃性大型ごみ受入ホッパ</t>
  </si>
  <si>
    <t xml:space="preserve">ア 材質 </t>
  </si>
  <si>
    <t>ア 燃やせないごみ、不燃性大型ごみを、燃やせないごみ、不燃性大型ごみ供給コンベヤに投入するために設置する。</t>
  </si>
  <si>
    <t>３．２．９　燃やせないごみ、不燃性大型ごみ供給コンベヤ</t>
  </si>
  <si>
    <t>ア 燃やせないごみ、不燃性大型ごみを低速二軸回転破砕機に投入するために設置する。</t>
  </si>
  <si>
    <t>３．２．１０　紙類圧縮梱包機</t>
  </si>
  <si>
    <t>5t/h</t>
  </si>
  <si>
    <t>イ 圧縮力</t>
  </si>
  <si>
    <t>【　】kN（最大）</t>
  </si>
  <si>
    <t>ウ 梱包寸法</t>
  </si>
  <si>
    <t>全長【自由】mm</t>
  </si>
  <si>
    <t>×長さ【900】mm</t>
  </si>
  <si>
    <t>×高さ【950】mm</t>
  </si>
  <si>
    <t>エ 構造</t>
  </si>
  <si>
    <t>(4) 付帯機器</t>
  </si>
  <si>
    <t>ア 現場操作盤</t>
  </si>
  <si>
    <t>イ ローラコンベヤ</t>
  </si>
  <si>
    <t>ウ その他必要なもの</t>
  </si>
  <si>
    <t>ア 紙くずの中継機能を備えるため、プラットホーム内に作業スペースを確保した上で、紙圧縮梱包機と成形物の保管ヤードを設置すること。</t>
  </si>
  <si>
    <t>イ 紙類を連続的に圧縮梱包できるようにすること。</t>
  </si>
  <si>
    <t>ウ 結束方法は番線式（4本掛程度）とすること。</t>
  </si>
  <si>
    <t>エ 圧縮処理後の貯留、保管、運搬が容易にできるように配慮すること。</t>
  </si>
  <si>
    <t>３．３　破砕設備</t>
  </si>
  <si>
    <t>３．３．１　可燃性大型ごみ剪断破砕機</t>
  </si>
  <si>
    <t>【剪断破砕機】</t>
  </si>
  <si>
    <t>2基（内1基はプラットホームから直接投入）</t>
  </si>
  <si>
    <t xml:space="preserve">ア 処理対象物 </t>
  </si>
  <si>
    <t>【可燃性大型ごみ】</t>
  </si>
  <si>
    <t>イ 処理対象物最大寸法</t>
  </si>
  <si>
    <t>×高【　】ｍ</t>
  </si>
  <si>
    <t>ウ 能力</t>
  </si>
  <si>
    <t>40t/日/基（5h/日稼働）</t>
  </si>
  <si>
    <t xml:space="preserve">エ 切断力 </t>
  </si>
  <si>
    <t>【　】kN</t>
  </si>
  <si>
    <t xml:space="preserve">オ 操作方式 </t>
  </si>
  <si>
    <t xml:space="preserve">カ 投入口寸法 </t>
  </si>
  <si>
    <t xml:space="preserve">キ 主要材質 </t>
  </si>
  <si>
    <t xml:space="preserve">ク 駆動方式 </t>
  </si>
  <si>
    <t>ケ 電動機</t>
  </si>
  <si>
    <t>ア 可燃性大型ごみを破砕し焼却施設へ搬送する目的で設置する。</t>
  </si>
  <si>
    <t>イ 可燃性大型ごみの最大辺の長さは2mを想定すること。</t>
  </si>
  <si>
    <t>ウ 材質は耐摩耗性、耐腐食性を考慮したものとすること。</t>
  </si>
  <si>
    <t>エ 大型木製タンス、畳等の大型ごみを直接投入できる構造とすること。</t>
  </si>
  <si>
    <t>オ 本体は掘り込み式とし、使用しない場合の転落防止柵を設置すること。</t>
  </si>
  <si>
    <t>カ 本体の構造は、点検、補修が容易にできるものとすること。</t>
  </si>
  <si>
    <t>３．３．２　低速二軸回転破砕機</t>
  </si>
  <si>
    <t>【二軸式】</t>
  </si>
  <si>
    <t>【燃やせないごみ、不燃性大型ごみ】</t>
  </si>
  <si>
    <t>ウ 粗破砕後の最大寸法</t>
  </si>
  <si>
    <t>【400】mm以下</t>
  </si>
  <si>
    <t>エ 能力</t>
  </si>
  <si>
    <t>50t/日（5h/日稼働）</t>
  </si>
  <si>
    <t>ア 主に後段の竪型高速回転式破砕機の負荷軽減や爆発・火災事故防止を目的に、前処理を行う目的で設置する。</t>
  </si>
  <si>
    <t>イ 本体内部は、閉塞やブリッジ等が起こりにくい構造とすること。</t>
  </si>
  <si>
    <t>ウ 破砕物の最大寸法は、竪型高速回転破砕機に供給するのに支障がない寸法とすること。</t>
  </si>
  <si>
    <t>エ 破砕物等の飛散、落下防止対策を行うこと。</t>
  </si>
  <si>
    <t>オ 非常停止装置を設けること。</t>
  </si>
  <si>
    <t>カ 過負荷防止対策を考慮すること。</t>
  </si>
  <si>
    <t>キ 処理不適物が容易に排出できる構造とすること。</t>
  </si>
  <si>
    <t>ク 摩耗、腐食、損傷を十分考慮した材質とし、堅牢で耐久性があり点検、整備が容易な構造とする。また、破砕刃等は、耐摩耗性を有するものとすること。</t>
  </si>
  <si>
    <t>ケ 爆発性危険物の混入による可燃性ガスに対し、爆発限界濃度以下へのガス濃度低下対策として、必要に応じて換気等の対策を施すこと。</t>
  </si>
  <si>
    <t>コ 火災の自動検知を行い、受入コンベヤ、供給コンベヤ、低速二軸回転破砕機等の自動停止及び中央制御室へ警報表示を行うこと。</t>
  </si>
  <si>
    <t>サ 火災の自動検知から水噴霧の自動注入等の対策を行うこと。</t>
  </si>
  <si>
    <t>シ 万一の爆発に備え、頑強な構造にするとともに、専用室に設置し、天井部等に爆風の逃がし口を設けること。なお、本機器を竪型高速回転破砕機と一体の専用室に設置し、逃し口を集約することを可とする。</t>
  </si>
  <si>
    <t>ス 粉じんの飛散を防止するため、集じん設備を設置し、適所に散水できる散水設備を設置すること。</t>
  </si>
  <si>
    <t>３．３．３　竪形高速回転破砕機</t>
  </si>
  <si>
    <t>【竪型式】</t>
  </si>
  <si>
    <t xml:space="preserve">オ 投入口寸法 </t>
  </si>
  <si>
    <t xml:space="preserve">カ 主要材質 </t>
  </si>
  <si>
    <t xml:space="preserve">キ 駆動方式 </t>
  </si>
  <si>
    <t>ク 電動機</t>
  </si>
  <si>
    <t>ア 燃やせないごみや不燃性大型ごみを後段の選別に必要な粒度や精度で破砕することを目的に設置する。</t>
  </si>
  <si>
    <t>ウ 不燃性大型ごみが破砕可能なものとすること。</t>
  </si>
  <si>
    <t>エ 破砕後の最大寸法は、150mm以下とすること。</t>
  </si>
  <si>
    <t>オ 破砕物等の飛散、落下防止対策を行うこと。</t>
  </si>
  <si>
    <t>カ 非常停止装置を設けること。</t>
  </si>
  <si>
    <t>キ 過負荷防止対策を考慮すること。</t>
  </si>
  <si>
    <t>ク 処理不適物が容易に排出できる構造とすること。</t>
  </si>
  <si>
    <t>ケ 摩耗、腐食、損傷を十分考慮した材質とし、堅牢で耐久性があり点検、整備が容易な構造とする。また、破砕刃等は、耐摩耗性を有するものとすること。</t>
  </si>
  <si>
    <t>コ 爆発性危険物の混入による可燃性ガスに対し、爆発限界濃度以下へのガス濃度低下対策として、蒸気の注入や換気等の対策を施すこと。</t>
  </si>
  <si>
    <t>サ 火災の自動検知を行い、燃やせないごみ、不燃性大型ごみ供給コンベヤ、破砕機等の自動停止及び中央制御室へ警報表示を行うこと。</t>
  </si>
  <si>
    <t>シ 火災の自動検知から水噴霧の自動注入等の対策を行うこと。</t>
  </si>
  <si>
    <t>ス 万一の爆発に備え、頑強な構造にするとともに、専用室に設置し、天井部等に爆風の逃がし口を設けること。</t>
  </si>
  <si>
    <t>セ 粉じんの飛散を防止するため、集じん設備を設置し、適所に散水できる散水設備を設置すること。 </t>
  </si>
  <si>
    <t>３．４　選別設備</t>
  </si>
  <si>
    <t>３．４．１　磁力選別機</t>
  </si>
  <si>
    <t>ア 破砕したごみに含まれる鉄類を回収する目的で設置する。</t>
  </si>
  <si>
    <t>イ 吸着した鉄類は、円滑に分離、排出ができるものとすること。</t>
  </si>
  <si>
    <t>ウ 密閉式とし、詰まり等がない構造とする。また、詰まり除去作業が容易に行える構造とすること。</t>
  </si>
  <si>
    <t>エ 周辺の機器・部品は、極力磁性体の使用を避け、処理に支障をきたさないものとすること。</t>
  </si>
  <si>
    <t>３．４．２　破砕物鉄用精選機</t>
  </si>
  <si>
    <t>ア 破砕物から選別した鉄類の純度を高める目的で設置する。</t>
  </si>
  <si>
    <t>エ 周辺の機器・部品は、極力磁性体の使用を避け、処理に支障をきたさないものとする。</t>
    <phoneticPr fontId="99"/>
  </si>
  <si>
    <t>３．４．３　破砕物用選別機</t>
  </si>
  <si>
    <t>【回転ふるい器等】</t>
  </si>
  <si>
    <t>イ 篩目寸法</t>
  </si>
  <si>
    <t>【　】mm、</t>
  </si>
  <si>
    <t>【　】mm（多段式の場合）</t>
  </si>
  <si>
    <t>ア 破砕物を破砕可燃物、破砕不燃物等に選別する目的で設置する。</t>
  </si>
  <si>
    <t>イ 選別中のごみが飛散、発じんしない密閉構造とすること。</t>
  </si>
  <si>
    <t>ウ 必要に応じ、消火用の散水ノズルを設けること。</t>
  </si>
  <si>
    <t>エ 点検・補修が容易に行える構造とすること。</t>
  </si>
  <si>
    <t>オ 内部点検台を支障のない位置に設けること。</t>
  </si>
  <si>
    <t>カ 緊急停止装置を設けること。</t>
  </si>
  <si>
    <t>３．４．４　破砕物用アルミ選別機</t>
  </si>
  <si>
    <t>ア 破砕したごみに含まれるアルミ類を回収する目的で設置する。</t>
  </si>
  <si>
    <t>イ 数量は、提案によるものとする。</t>
  </si>
  <si>
    <t>ウ 密閉式とすること。</t>
  </si>
  <si>
    <t>エ 異物の除去作業性を考慮した点検口を設ける。また、点検口の周囲は、鋼板敷きとすること。</t>
  </si>
  <si>
    <t>３．４．５　破砕アルミ用精選機（必要に応じて設置）</t>
  </si>
  <si>
    <t>ア 破砕物から選別したアルミ類の純度を高める目的で設置する。</t>
  </si>
  <si>
    <t>３．５　搬送設備</t>
  </si>
  <si>
    <t>搬送設備は、特に火災などが発生しやすい箇所であるため、火災対策に配慮すること。対策検討に当たっては、「ごみ処理施設の火災と爆発　事故防止対策マニュアル　社団法人全国市有物件災害共済会」などを参考とすること。</t>
  </si>
  <si>
    <t>可燃物搬送コンベヤ、高速回転破砕機投入コンベヤ、破砕物搬送コンベヤ、破砕物用選別機投入コンベヤ等の破砕後のごみを搬送するコンベヤについては、次の火災対策として監視機能と初期消火機能を設けること。</t>
  </si>
  <si>
    <t>(1) コンベヤに設ける防じんカバーには容易に開閉可能な点検口を要所に設け、速やかな注水作業を可能にすると同時に、煙突効果による延焼を防止すること。</t>
  </si>
  <si>
    <t>(2) 火災を早期発見するため、炎検知器や熱感知器、ITV監視機能を設けること。</t>
  </si>
  <si>
    <t>(3) 炎検知や熱感知と連動した消火散水設備を設置すること。</t>
  </si>
  <si>
    <t>(4) 破砕機室貫通部分の延焼対策を講じること。また、コンベヤの乗継部には延焼防止のために適所に火災検知器などと連動したダンパ等を設置すること。</t>
  </si>
  <si>
    <t>(5) シュート部には、騒音防止のためのライニング等を施すこと。</t>
  </si>
  <si>
    <t>３．５．１　可燃物搬送コンベヤ（剪断破砕処理系列）</t>
  </si>
  <si>
    <t>【計量設備】</t>
  </si>
  <si>
    <t>ア 隣接する焼却施設へ破砕物を搬送する目的で設置する。</t>
  </si>
  <si>
    <t>イ 通常時は焼却施設のごみピットへ搬送するが、トラブル等により焼却施設での受入が停止した際は、緊急用の可燃物ホッパへ搬送するための系列を有すること。</t>
  </si>
  <si>
    <t>ウ 破砕物の飛散防止のため、ケーシングで覆うこと。</t>
  </si>
  <si>
    <t>エ コンベヤからの落下物を生じないような構造とすること。</t>
  </si>
  <si>
    <t>オ 原則として、点検・補修が容易に行える構造とすること。</t>
  </si>
  <si>
    <t>カ ごみやベルト等が発火した場合等の火災対策設備を設けること。</t>
  </si>
  <si>
    <t>キ 緊急停止装置を設けること。</t>
  </si>
  <si>
    <t>ク 点検・補修が容易に行える構造とすること。</t>
  </si>
  <si>
    <t>３．５．２　高速回転破砕機投入コンベヤ</t>
  </si>
  <si>
    <t>ア 低速二軸回転破砕機で粗破砕したごみを高速回転破砕機に搬送する目的で設置する。</t>
  </si>
  <si>
    <t>イ 破砕物の飛散防止のため、ケーシングで覆うこと。</t>
  </si>
  <si>
    <t>ウ コンベヤからの落下物を生じないような構造とすること。</t>
  </si>
  <si>
    <t>エ 原則として、点検・補修が容易に行える構造とすること。</t>
  </si>
  <si>
    <t>オ ごみやベルト等が発火した場合等の火災対策設備を設けること。</t>
  </si>
  <si>
    <t>キ 点検・補修が容易に行える構造とすること。</t>
  </si>
  <si>
    <t>３．５．３　破砕物搬送コンベヤ</t>
  </si>
  <si>
    <t>ア 高速回転破砕機で破砕したごみを磁力選別機へ搬送する目的で設置する。</t>
  </si>
  <si>
    <t>オ ごみやベルト等が発火した場合等の火災対策設備（火災感知器、散水設備等）を設けること。</t>
  </si>
  <si>
    <t>３．５．４　破砕物用選別機投入コンベヤ</t>
  </si>
  <si>
    <t>ア 破砕物搬送コンベヤから乗り継いだごみを破砕物用選別機に搬送する目的で設置する。なお、破砕物搬送コンベヤから直接シュートを介して投入する場合は不要とする。</t>
  </si>
  <si>
    <t>３．５．５　その他搬送コンベヤ</t>
  </si>
  <si>
    <t>×【　】P×【　】kW</t>
  </si>
  <si>
    <t>ア その他必要な搬送コンベヤである。</t>
  </si>
  <si>
    <t>イ 特記事項は前述のコンベヤに準じる。</t>
  </si>
  <si>
    <t>３．６　搬出・貯留設備</t>
  </si>
  <si>
    <t>貯留ホッパの容量は、10t深ダンプの積載容量を考慮し、一律25～30m3程度で計画すること。なお、鉄類やアルミ類等の重量物については、貯留ホッパ内を2室に区分すること。</t>
  </si>
  <si>
    <t>貯留ホッパ内の貯留物は、火災防止のため、原則その日のうちにホッパから搬出する運用とする。</t>
  </si>
  <si>
    <t>鉄類、アルミ類、不燃物については、貯留ホッパのほか、プラットホーム内に貯留ヤードを設ける。これらは、プラットホーム上で受入ごみから目視で選別されたものを貯留するために整備する。鉄とアルミについては破砕工程で高温になるため、貯留ホッパに一定量貯留した後に運搬車両で貯留ヤードへ搬送し、水噴霧等により冷却し、火災を防止する。</t>
  </si>
  <si>
    <t>３．６．１　可燃物貯留ホッパ（緊急用）</t>
  </si>
  <si>
    <t>エ ゲート駆動方式</t>
  </si>
  <si>
    <t>オ ゲート操作方式</t>
  </si>
  <si>
    <t>【火災検知器、消火設備】</t>
  </si>
  <si>
    <t>ア トラブル等により焼却施設のごみピットへのコンベヤ搬送が困難な場合に非常時対応として一時的に貯留する目的で設置する。</t>
  </si>
  <si>
    <t>イ ゲートは開閉が確実に行える駆動方式とすること。</t>
  </si>
  <si>
    <t>３．６．２　鉄類貯留ホッパ</t>
  </si>
  <si>
    <t>ア 回収後の鉄類を貯留する目的で設置する。</t>
  </si>
  <si>
    <t>イ 貯留ホッパ内を2室に区分すること。</t>
  </si>
  <si>
    <t>ウ ゲートは開閉が確実に行える駆動方式とすること。</t>
  </si>
  <si>
    <t>３．６．３　鉄類貯留ヤード（土木建築工事に含む）</t>
  </si>
  <si>
    <t>（ア）ヤード全体</t>
  </si>
  <si>
    <t>（イ）貯留部</t>
  </si>
  <si>
    <t>ア 回収後の鉄類を場外に搬送するまで貯留するスペースとして設ける。</t>
  </si>
  <si>
    <t>３．６．４　アルミ貯留ホッパ</t>
  </si>
  <si>
    <t>ア 回収後のアルミ類を貯留する目的で設置する。</t>
  </si>
  <si>
    <t>３．６．５　アルミ貯留ヤード（土木建築工事に含む）</t>
  </si>
  <si>
    <t>ア 回収後のアルミ類を場外に搬送するまで貯留するスペースとして設ける。</t>
  </si>
  <si>
    <t>３．６．６　不燃物貯留ホッパ</t>
  </si>
  <si>
    <t>ア 選別した不燃物を貯留する目的で設置する。</t>
  </si>
  <si>
    <t>３．６．７　不燃物貯留ヤード（土木建築工事に含む）</t>
  </si>
  <si>
    <t>ア 選別後の不燃物を場外に搬送するまで貯留するスペースとして設ける。</t>
  </si>
  <si>
    <t>３．６．８　その他貯留ヤード（土木建築工事に含む）</t>
  </si>
  <si>
    <t>本編P132「表 ２-２９　その他貯留ヤード」のとおり</t>
  </si>
  <si>
    <t>ア 選別後の資源物等を場外に搬送するまで貯留するスペースとして設ける。</t>
    <phoneticPr fontId="99"/>
  </si>
  <si>
    <t>様式第13号-4「表 ２－２９　その他貯留ヤード」参照</t>
    <rPh sb="5" eb="6">
      <t>ゴウ</t>
    </rPh>
    <phoneticPr fontId="99"/>
  </si>
  <si>
    <t>３．７　除じん・脱臭設備</t>
  </si>
  <si>
    <t>除じん・脱臭の適用範囲については、「表 ２-３０　除じん・脱臭の対象及び適用範囲」を必須としつつ、良好な作業環境を維持するために必要な箇所を追加すること。</t>
  </si>
  <si>
    <t>本編P133「表 ２－３０　除じん・脱臭の対象及び適用範囲」参照</t>
  </si>
  <si>
    <t>３．７．１　サイクロン</t>
  </si>
  <si>
    <t>【単式サイクロン】</t>
  </si>
  <si>
    <t>ア 処理風量</t>
  </si>
  <si>
    <t>ウ 主要寸法</t>
  </si>
  <si>
    <t>胴径【　】ｍ</t>
  </si>
  <si>
    <t>×高さ【　】ｍ</t>
  </si>
  <si>
    <t>【遠隔自動、現場手動】</t>
  </si>
  <si>
    <t>オ 排じん方式</t>
  </si>
  <si>
    <t>(4) 集じん箇所</t>
  </si>
  <si>
    <t>(5) 付属品</t>
  </si>
  <si>
    <t>ア バグフィルタの前段で施設内のダスト類を捕集する目的で設置する。</t>
  </si>
  <si>
    <t>イ ダスト排出口はシールを完全に行える排出方法とすること。</t>
  </si>
  <si>
    <t>ウ 集じんダストは破砕残渣（可燃分）搬送系列まで搬送すること。</t>
  </si>
  <si>
    <t>３．７．２　バグフィルタ</t>
  </si>
  <si>
    <t>イ 入口含じん量</t>
  </si>
  <si>
    <t>ウ 出口含じん量</t>
  </si>
  <si>
    <t>【　】mg/m3以下</t>
  </si>
  <si>
    <t>オ 寸法</t>
  </si>
  <si>
    <t>カ ろ布面積</t>
  </si>
  <si>
    <t>キ ろ布本数</t>
  </si>
  <si>
    <t>ク ろ布材質</t>
  </si>
  <si>
    <t>ケ 操作方式</t>
  </si>
  <si>
    <t>コ 排じん方式</t>
  </si>
  <si>
    <t>ア 施設内のダスト類を捕集する目的で設置する。</t>
  </si>
  <si>
    <t>イ 内部閉塞が起きない構造とすること。</t>
  </si>
  <si>
    <t>ウ 逆洗機能を有するものとすること。</t>
  </si>
  <si>
    <t>エ 集じんダストは運搬可能なダストボックス等に貯留し、ダストが飛散しない対策を行うこと。</t>
  </si>
  <si>
    <t>３．７．３　脱臭装置</t>
  </si>
  <si>
    <t>イ 充てん材</t>
  </si>
  <si>
    <t>ア 排気中の臭気の脱臭を目的として設置する。</t>
  </si>
  <si>
    <t>イ 各種選別機器から局所吸引した場合、粉じん等による目詰まりで機能を低下させるため、集じん後の排気中の臭気の脱臭を目的とし設置すること。</t>
  </si>
  <si>
    <t>ウ 集じん後の排気は、「表 ２-３０　除じん・脱臭の適用範囲（案）」を必須としつつ、良好な作業環境を維持するために必要な箇所において脱臭装置を通し脱臭後建屋外へ排気すること。</t>
  </si>
  <si>
    <t>エ 必要な性能を満足しつつ維持管理費が削減できる形式を選定すること。</t>
  </si>
  <si>
    <t>オ 充てん材が容易に交換できる構造とし、交換頻度も極力少ない設備とすること。</t>
  </si>
  <si>
    <t>カ 充てん材交換に必要な場合、荷揚装置を設置すること。</t>
  </si>
  <si>
    <t>キ 粉じん等の詰まりが生じない構造とすること。</t>
  </si>
  <si>
    <t>ク 排気口の位置及び向きは、隣接する建物位置や敷地境界までの距離等を考慮して選定すること。</t>
  </si>
  <si>
    <t>３．７．４　排風機</t>
  </si>
  <si>
    <t>【ターボファン】</t>
  </si>
  <si>
    <t>イ 静圧</t>
  </si>
  <si>
    <t>【　】rpm</t>
  </si>
  <si>
    <t>【サイレンサ】</t>
  </si>
  <si>
    <t>ア サイクロン、バグフィルタ、脱臭装置によって集じん及び脱臭された清浄な空気を場外へ搬出する目的で設置する。</t>
  </si>
  <si>
    <t>イ 後流側に消音器を設置すること。</t>
  </si>
  <si>
    <t>ウ 騒音、振動対策を行うこと。</t>
  </si>
  <si>
    <t>３．７．５　集じんダクト及びフード</t>
  </si>
  <si>
    <t>１式</t>
  </si>
  <si>
    <t>ア 局所集じんを行う目的で設置する。</t>
  </si>
  <si>
    <t>イ 十分な断面積を有するものとすること。</t>
  </si>
  <si>
    <t>ウ 湿気の多い箇所等からの集じん部は、腐食対策を行うこと。</t>
  </si>
  <si>
    <t>エ 内部の点検・清掃が容易に行えるように考慮すること。特に、点検歩廊等に近接しない位置にダクトを設置する場合は対策を考慮すること。</t>
  </si>
  <si>
    <t>オ 伸縮継手を必要箇所に設けること。</t>
  </si>
  <si>
    <t>カ マンホールは、ダンパ付近の補修の容易な位置に設けること。</t>
  </si>
  <si>
    <t>キ 必要に応じ消音器を設けること。</t>
  </si>
  <si>
    <t>ク ダクトの防振対策を行うこと。</t>
  </si>
  <si>
    <t>ケ フードは適切な大きさ及び配置とすること。</t>
  </si>
  <si>
    <t>３．７．６　風道</t>
  </si>
  <si>
    <t>ア 脱臭装置から屋外排気口までを接続する目的で設置する。</t>
    <phoneticPr fontId="99"/>
  </si>
  <si>
    <t>イ 点検・清掃が容易に行えるように考慮すること。特に、点検歩廊等に近接しない位置に設置する場合は対策を考慮すること。</t>
  </si>
  <si>
    <t>ウ 伸縮継手を必要箇所に設けること。</t>
  </si>
  <si>
    <t>エ マンホールは、ダンパ付近の補修の容易な位置に設けること。</t>
  </si>
  <si>
    <t>オ 必要に応じ消音器を設けること。</t>
  </si>
  <si>
    <t>カ ダクトの防振対策を行うこと。</t>
  </si>
  <si>
    <t>キ 屋外への排気口の位置及び向きは、周辺環境を十分考慮して計画すること。</t>
  </si>
  <si>
    <t>３．７．７　風道ダンパ</t>
  </si>
  <si>
    <t>ア 風道中の空気の遮断及び流量調整をする目的で設置する。</t>
  </si>
  <si>
    <t>イ 原則として主要なダンパの操作は電動式とし、ダンパの開閉状況を現場及び中央制御室に表示すること。</t>
  </si>
  <si>
    <t>ウ 軸受は無給油式とすること。</t>
  </si>
  <si>
    <t>３．７．８　集じん物搬送コンベア</t>
  </si>
  <si>
    <t>イ 速度</t>
  </si>
  <si>
    <t>～【　】ｍ/min</t>
  </si>
  <si>
    <t>通常使用速度</t>
  </si>
  <si>
    <t>（イ）コンベア</t>
  </si>
  <si>
    <t>オ 駆動方式</t>
  </si>
  <si>
    <t>ア 集じん物を搬送する目的で設置する。</t>
  </si>
  <si>
    <t>イ 飛散防止対策を行うこと。</t>
  </si>
  <si>
    <t>ウ コンベアから落下物が生じない構造とすること。</t>
  </si>
  <si>
    <t>３．８　給水設備</t>
  </si>
  <si>
    <t>３．８．１　共通事項</t>
  </si>
  <si>
    <t>(1) 焼却施設の給水設備から用水の供給を受け、必要各所に供給する。</t>
  </si>
  <si>
    <t>(2) その他の事項は「２．９　給水設備」に準じる。</t>
  </si>
  <si>
    <t>３．８．２　設備仕様</t>
  </si>
  <si>
    <t>「２．９　給水設備」に準じる。</t>
  </si>
  <si>
    <t>３．９　排水処理設備</t>
  </si>
  <si>
    <t>３．９．１　共通事項</t>
  </si>
  <si>
    <t>(1) 破砕施設での排水については、焼却施設へ送水し、処理すること。</t>
  </si>
  <si>
    <t>(2) 汚水配管は容易に管内清掃が行えるよう、要所にフランジ継手を設けること。</t>
  </si>
  <si>
    <t>３．９．２　設備仕様</t>
  </si>
  <si>
    <t>「２．１０　排水処理設備」に準じる。</t>
  </si>
  <si>
    <t>３．１０　その他設備</t>
  </si>
  <si>
    <t>３．１０．１　雑用空気圧縮機</t>
  </si>
  <si>
    <t>ア 施設の稼働に必要な圧縮空気を製造する目的で設置する。</t>
  </si>
  <si>
    <t>イ 必要な空気量に対して、十分な能力を有すること。</t>
  </si>
  <si>
    <t>ウ 無給油式（オイルフリー）とすること。数量は2基以上とすること。</t>
  </si>
  <si>
    <t>エ 数量は2基以上とすること。</t>
  </si>
  <si>
    <t>オ 自動アンローダ運転と現場手動ができること。</t>
  </si>
  <si>
    <t>カ 必要な貯留量の雑用空気タンクを設けること。</t>
  </si>
  <si>
    <t>キ 除湿装置を設けること。</t>
  </si>
  <si>
    <t>ク 圧縮機の腐食防止のため、冷却水は不凍液を循環冷却する方式とするか、空冷式とすること。</t>
  </si>
  <si>
    <t>ケ 防音処理した部屋に設置すること。</t>
  </si>
  <si>
    <t>３．１０．２　機器工具類</t>
  </si>
  <si>
    <t>本施設の保守点検整備に必要な機器工具類を準備する。ただし、焼却施設で用意するものとの供用も可とする。</t>
  </si>
  <si>
    <t>３．１０．３　測定検査器具類</t>
  </si>
  <si>
    <t>ごみ質、排ガス、水質等の分析、電気機械関係測定、作業環境測定等に必要な測定器具類を準備する。ただし、焼却施設で用意するものとの供用も可とする。</t>
  </si>
  <si>
    <t>３．１０．４　機器搬出入用ホイストクレーン、ホイストガイドレール及びフック</t>
  </si>
  <si>
    <t>補修・点検時等機器の搬出入、点検・補修等、施設の維持管理を行うために、機械室、その他の必要な箇所に設置すること。なお、巻上荷重は、対象物に応じ十分な荷重を見込むものとする。また、クレーンのほか要所に機器類搬出入のための吊上げ用フックを設けること。</t>
  </si>
  <si>
    <t>３．１０．５　場内設備機器説明板</t>
  </si>
  <si>
    <t>イ 蒸気タービン発電機及び太陽光発電設備の発電出力、発電電気積算量、売電量、場内消費量等の表示装置を設けること。</t>
  </si>
  <si>
    <t>３．１０．６　模型設備</t>
  </si>
  <si>
    <t>本設備は、敷地内に整備する建築物（焼却施設、破砕施設、管理棟等）に係る模型である。</t>
  </si>
  <si>
    <t>【プラント裁断型　表示灯付】</t>
  </si>
  <si>
    <t>(3) 縮尺</t>
  </si>
  <si>
    <t>【200　】分の1</t>
  </si>
  <si>
    <t>(5) 大きさ</t>
  </si>
  <si>
    <t>幅【3.0　】ｍ</t>
  </si>
  <si>
    <t>×奥行【2.0　】ｍ</t>
  </si>
  <si>
    <t>×高さ【0.8　】ｍ</t>
  </si>
  <si>
    <t>ア 設置場所は提案とする（焼却施設、破砕施設、管理棟等）。</t>
  </si>
  <si>
    <t>イ 製作前より本市と協議を行うこと。</t>
  </si>
  <si>
    <t>３．１０．７　その他設備</t>
  </si>
  <si>
    <t>その他、見学者通路全般の計画として、「第１編　２．８．３　環境保全への配慮」に基づき以下の設備等を設置すること。詳細は提案とする。</t>
  </si>
  <si>
    <t>(1) 必要箇所にプラント設備の処理フローが分かる説明パネル等を設けること。</t>
  </si>
  <si>
    <t>(2) 見学者通路の発電機室付近に、所内電力や売電電力等の表示が可能な計画とすること。</t>
  </si>
  <si>
    <t>(3) 展示に使用するディスプレイは、65インチ以上、4K以上の薄型パネルとすること。</t>
    <phoneticPr fontId="99"/>
  </si>
  <si>
    <t>(4) 見学者通路にはピクチャーレールを設けること。</t>
  </si>
  <si>
    <t>(5) 施設の理解を深めるため疑似体験等ができる設備を設けること。（炉の模型の中に入れる、ごみピットを上から見られる、煙突を登れる、ホログラム、ごみホッパ側から見られる等、受注者決定後に調整を行い決定する。）</t>
  </si>
  <si>
    <t>(6) プロジェクションマッピング等を用い、見学者の環境学習啓発効果を高めること。</t>
  </si>
  <si>
    <t>第４章　電気計装設備工事仕様</t>
  </si>
  <si>
    <t>４．１　電気設備</t>
  </si>
  <si>
    <t>特別高圧受電設備を設置し、本施設へ電力供給を行う。設備範囲は、特別高圧線引き込み取り合い点（責任分界点）以降の、本施設の運転並びに運用に必要なすべての電気設備とする。</t>
  </si>
  <si>
    <t>４．１．１　計画概要</t>
  </si>
  <si>
    <t>(1) 場内の電力供給は、特別高圧(66kV)で受電した電力を高圧（6.6kV）へ変圧して必要各所に配電し、用途に応じて低圧（420V、210V、105V）へ変圧して利用する。タービン発電機が稼働する際は、発電電力を高圧もしくは低圧で場内利用し、余剰電力は66kVへ変圧して売電する。なお、焼却炉動力のうち一部の動力（誘引通風機等）については、低圧へ変圧することなく高圧で利用する場合もある。</t>
  </si>
  <si>
    <t>(2) 受変電設備については、電力事業者と協議の上引き込み位置を決定し、焼却施設に屋内開閉所を設けるものとし、電力事業者との責任分界点を開閉器として計画する。特別高圧管路を地中埋設にて受電するものとし、十分な容量を有する適切な形式の設備とする。敷地内の地中引込管路（配線は電力事業者所掌）は電力事業者と協議の上、建設事業者にて敷設すること。必要箇所に買電用（電力事業者所掌）と売電用（電力事業者設置で費用負担）の電力量計を備えること。また、VCTは兼用可能とする。</t>
  </si>
  <si>
    <t>(3) 使用する電気設備機器は、関係法令、規格を遵守し、使用条件を十分満足するように合理的に設計・製作されたものとし、各炉・各系列・負荷・系統別に定期整備・保守点検ができるように設備構成させ、共通部整備のための全停電期間は短期間で行えるものとし、運転・保守管理の容易性、安全性及び耐久性に優れた設備とする。また、電力事業者送電系統との連系に適合した設備とし、電力事業者との打合せ及び経済産業省の指導に従い機器の形式及び連系方法等を決めるものとする。高調波対策については、資源エネルギー庁策定の「高調波抑制対策ガイドライン」に基づいて決めるものとする。</t>
  </si>
  <si>
    <t>(4) 場内で発電した電力は本施設の運転に利用するとともに豊平・南清掃事務所及び保養センター駒岡へ送電し残りを売却する。売却によって得られた収入は、本市に帰属するものとする。発電量不足時及び全炉停止期間は、電力事業者より供給を受けるものとする。これらを十分に考慮して計画し必要な設備を完備すること。なお、発電設備の設計においては、「電力品質確保に係る系統連系技術要件ガイドライン」他に準拠すること。</t>
  </si>
  <si>
    <t>(5) 炉の立上げ時、全炉停止時など、発電ができない場合も十分に考慮し計画すること。</t>
  </si>
  <si>
    <t>各炉・負荷・系統別に定期整備が行えるものとし、毎年行う定期修理中において共通設備の全停電は、ごみの受入がない日で、かつ、1日程度で行えるものとすること。</t>
    <phoneticPr fontId="99"/>
  </si>
  <si>
    <t>(6) 瞬時停電対策を施すとともに、施設内外に起因する停電等の事故に対応し安全に炉を停止するのに必要な電気設備を設置すること。</t>
  </si>
  <si>
    <t>(7) 雷サージ対策を講じること。</t>
  </si>
  <si>
    <t>(8) 各機器は特殊なものを除いて、形式、定格等は統一し、メーカーについても極力統一を図ること。</t>
  </si>
  <si>
    <t>(9) 売買電計量器の付近に計量用パルス出力対策がとれるように、電力事業者と協議の上、コンセント電源及び電話回線（予備線）を設置すること。</t>
  </si>
  <si>
    <t>４．１．２　電気方式</t>
  </si>
  <si>
    <t>本設備は、以下の事項を満たすものとする。</t>
  </si>
  <si>
    <t>(1) 受電電圧</t>
  </si>
  <si>
    <t>交流3相3線式 66kV、50Hz、2回線受電(常用･予備)</t>
  </si>
  <si>
    <t>(2) 配電種別</t>
  </si>
  <si>
    <t>一般線</t>
  </si>
  <si>
    <t>(3) 配電方式及び電圧</t>
  </si>
  <si>
    <t>ア 特別高圧配電</t>
  </si>
  <si>
    <t>交流3相3線式 66kV</t>
  </si>
  <si>
    <t>イ 高圧配電</t>
  </si>
  <si>
    <t>交流3相3線式 6.6kV</t>
  </si>
  <si>
    <t>ウ プラント動力</t>
  </si>
  <si>
    <t>交流3相3線式 6.6kV、交流三相3線式 420V</t>
  </si>
  <si>
    <t>エ 建築動力</t>
  </si>
  <si>
    <t>交流3相3線式 420V、交流三相3線式 210V</t>
  </si>
  <si>
    <t>オ 保守用動力</t>
  </si>
  <si>
    <t>交流3相3線式 210V</t>
  </si>
  <si>
    <t>カ 照明、計装</t>
  </si>
  <si>
    <t>交流単相3線式 210/105V、交流単相3線式 100V</t>
  </si>
  <si>
    <t>キ 操作回路</t>
  </si>
  <si>
    <t>交流単相2線式 100V、直流 100V</t>
  </si>
  <si>
    <t>ク 直流電源装置</t>
  </si>
  <si>
    <t>直流 100V</t>
  </si>
  <si>
    <t>ケ 電子計算機電源</t>
  </si>
  <si>
    <t>交流単相2線式 100V</t>
  </si>
  <si>
    <t>ア 使用する電気装置、機器は、関係法令、規格を遵守し、使用条件を十分満足するように、合理的にかつ安全面を考慮して設計、製作されたものとすること。</t>
  </si>
  <si>
    <t>イ 施設で使用する全電力に対して、十分な容量を有する適切な形式の電気設備とすること。</t>
  </si>
  <si>
    <t>ウ 受変配電設備は、機器の事故等により電力供給が極力停止しないシステムとすること。</t>
  </si>
  <si>
    <t>エ 変圧器等、施設が長期にわたって運転不能となる機器の事故が考えられる場合には、適切な対応策を講ずること。</t>
  </si>
  <si>
    <t>オ 変圧器は、トップランナー基準とすること。</t>
  </si>
  <si>
    <t>カ 高圧変圧器二次側低圧幹線は、原則としてバスダクト方式とすること。</t>
  </si>
  <si>
    <t>キ 配電盤・電気機器のメンテナンスのため、十分なメンテナンススペースを設けること。</t>
  </si>
  <si>
    <t>ク 配電盤の扉を開けたとき、充電部に触れる危険性があるところには、透明な保護カバーを設置すること。また、外線･盤間端子台にもカバーを設置すること。</t>
  </si>
  <si>
    <t>４．１．３　特別高圧受変電・送電設備</t>
  </si>
  <si>
    <t>本設備は、電力事業者と協議を行い送電系統との連系に適した機器を構成し受変電室に設置するものとし、以下の事項を満たすものとする。</t>
  </si>
  <si>
    <t>(1) ガス絶縁開閉装置</t>
  </si>
  <si>
    <t>【キュービクル形三相一括型ガス絶縁開閉装置（C-GIS）】</t>
  </si>
  <si>
    <t>ウ 主要機器</t>
  </si>
  <si>
    <t>（ア）受電用遮断器</t>
  </si>
  <si>
    <t>（イ）断路器</t>
  </si>
  <si>
    <t>（ウ）接地開閉装置</t>
  </si>
  <si>
    <t>（エ）母線</t>
  </si>
  <si>
    <t>（オ）避雷器</t>
  </si>
  <si>
    <t>（カ）計器用変圧器</t>
  </si>
  <si>
    <t>（キ）計器用変流器</t>
  </si>
  <si>
    <t>（ク）取引用変圧変流器(買電用・売電用兼用)及び有効・無効電力計（買電用、売電用）</t>
  </si>
  <si>
    <t>（ケ）現場操作盤</t>
  </si>
  <si>
    <t>（コ）転送遮断装置又は単独運転検出装置</t>
  </si>
  <si>
    <t>（サ）電圧検知器</t>
  </si>
  <si>
    <t>（シ）その他必要な設備</t>
  </si>
  <si>
    <t>（ア）ガス圧系統ごとに、温度補償付き圧力スイッチ及び点検用バルブを設けること。</t>
  </si>
  <si>
    <t>（イ）遮断器には、現場手動操作のための操作スイッチと入切表示窓及び度数計を設けること。</t>
  </si>
  <si>
    <t>（ウ）断路器は、電動操作式とし、現場手動操作のための操作スイッチと入－切表示窓及び手動操作ハンドルを設けること。</t>
  </si>
  <si>
    <t>（エ）接地開閉器は、電動操作式又は手動操作式とし、電動操作式には現場手動操作のための操作スイッチと入－切表示窓、手動操作式には手動操作ハンドルと入-切表示窓を設けること。</t>
  </si>
  <si>
    <t>（オ）避雷器接地側には、各相に放電電流記録装置と3相一括の放電度数計を設けること。</t>
  </si>
  <si>
    <t>(2) 特別高圧変圧器</t>
  </si>
  <si>
    <t>1台</t>
  </si>
  <si>
    <t>ウ 主要項目</t>
  </si>
  <si>
    <t>（ア）電圧</t>
  </si>
  <si>
    <t>一次 66kV、二次 6.6kV</t>
  </si>
  <si>
    <t>（イ）タップ切替</t>
  </si>
  <si>
    <t>無負荷時タップ切替付</t>
  </si>
  <si>
    <t>エ 主要機器</t>
  </si>
  <si>
    <t>（ア）複合型保護継電器</t>
  </si>
  <si>
    <t>（ア）電圧変動に対応できる設備とすること。なお、電圧変動幅は電力事業者との協議の上で決定すること。</t>
  </si>
  <si>
    <t>（イ）受配電の全ての信号は、中央制御室（中央型監視制御方式）へ伝送する方式とすること。</t>
  </si>
  <si>
    <t>（ウ）電力引込に関する条件及び系統連系要件については、電気会社と詳細に協議を行い、設計に反映すること。</t>
  </si>
  <si>
    <t>（エ）取引用計器の所掌は電気会社と協議し決定すること。（VCTの兼用は可能である。）</t>
  </si>
  <si>
    <t>(3) 特高変電設備保護監視盤</t>
  </si>
  <si>
    <t>ア 電力事業者と協議の上で決定すること。</t>
  </si>
  <si>
    <t>イ 各継電器は、電力事業者変電所の継電器から所内フィーダ回路に至るまで保護協調を十分考慮すること。</t>
  </si>
  <si>
    <t>ウ タービン発電機を電力事業者系統と系統連系運転を行う場合には、電力品質確保に係る系統連系技術要件ガイドラインを満足する保護継電器を設けること。単独運転防止装置等は実施設計時に電力事業者を交えた協議により決定すること。</t>
  </si>
  <si>
    <t>４．１．４　高圧受配変電設備</t>
  </si>
  <si>
    <t>本設備は、各負荷に配電する設備で、高圧引込盤、蒸気タービン発電機連絡盤、高圧配電盤、高圧動力盤、進相コンデンサ盤、変圧器盤等で構成され、受変電室に設置するものとし、以下の事項を満たすものとする。各盤の扉は十分な強度を有するとともに、盤内機器から発生する熱の放散を十分考慮した設計とすること。</t>
  </si>
  <si>
    <t>(1) 高圧引込盤</t>
  </si>
  <si>
    <t>鋼板製垂直自立閉鎖形</t>
  </si>
  <si>
    <t>(盤の構造は「４．１．１２　盤の構造」に準ずる)</t>
  </si>
  <si>
    <t>（ア）真空遮断器</t>
  </si>
  <si>
    <t>（イ）計器用変圧器</t>
  </si>
  <si>
    <t>（ウ）計器用変流器</t>
  </si>
  <si>
    <t>（エ）保護継電器類、電圧計、電流計等必要な計器</t>
  </si>
  <si>
    <t>(2) 蒸気タービン発電機連絡盤</t>
  </si>
  <si>
    <t>（盤の構造は「４．１．１２　盤の構造」に準ずる)</t>
  </si>
  <si>
    <t>（イ）計器用変流器</t>
  </si>
  <si>
    <t>（ウ）継電器、複合デジタル継電器</t>
  </si>
  <si>
    <t>（エ）その他必要なもの</t>
  </si>
  <si>
    <t>(3) 高圧配電盤</t>
  </si>
  <si>
    <t>（ウ）変流器</t>
  </si>
  <si>
    <t>エ 盤構成</t>
  </si>
  <si>
    <t>（ア）プラント動力盤</t>
  </si>
  <si>
    <t xml:space="preserve">（イ）誘引通風機盤(必要に応じて設置) </t>
  </si>
  <si>
    <t>（ウ）プラント共通動力盤</t>
  </si>
  <si>
    <t>（エ）建築動力盤</t>
  </si>
  <si>
    <t>（オ）非常用プラント動力盤</t>
  </si>
  <si>
    <t>（カ）進相コンデンサ主幹盤</t>
  </si>
  <si>
    <t>（キ）破砕処理施設分岐盤</t>
  </si>
  <si>
    <t>（ク）その他必要な盤</t>
  </si>
  <si>
    <t>（ア）真空遮断器の電流、短時間電流は、負荷に応じた最適な値とすること。</t>
  </si>
  <si>
    <t>（イ）配電回線は、過電流、短絡、地絡保護を行うこと。</t>
  </si>
  <si>
    <t>（ウ）配電盤は、作業性、保守管理性の容易性、能率性、安全性を考慮し、盤の面数、配置、大きさ、構造等は施設の規模に適合したものとすること。</t>
  </si>
  <si>
    <t>（エ）常用－非常用母線連絡遮断器盤は、系統復電時、非常用発電機を本遮断器により系統と瞬時並列運転を行って、非常用負荷を停電させることなく正常状態に復帰させること。ただし、電力事業者との協議により瞬時並列運転が不可となった場合は除外する。</t>
  </si>
  <si>
    <t>(4) 高圧動力盤（必要に応じて設置）</t>
  </si>
  <si>
    <t>（ア）定格容量</t>
  </si>
  <si>
    <t>（イ）電気方式</t>
  </si>
  <si>
    <t>交流三相3線式 6.6kV、50Hz</t>
  </si>
  <si>
    <t>（ア）限流ヒューズ(ｺﾝﾋﾞﾈｰｼｮﾝｽﾀｰﾀ</t>
  </si>
  <si>
    <t>（イ）真空電磁接触器</t>
  </si>
  <si>
    <t>（ウ）計器用変流器 モールド型</t>
  </si>
  <si>
    <t>（エ）零相変流器 モールド型</t>
  </si>
  <si>
    <t>（オ）その他必要なもの</t>
  </si>
  <si>
    <t>（ア）配電回線は、過電流、短絡、地絡保護を行うこと。</t>
  </si>
  <si>
    <t>(5) 進相コンデンサ盤</t>
  </si>
  <si>
    <t>乾式型</t>
  </si>
  <si>
    <t>（ア）使用電圧</t>
  </si>
  <si>
    <t>6.6kV、50Hz</t>
  </si>
  <si>
    <t>（ア）開閉器</t>
  </si>
  <si>
    <t>（イ）放電抵抗</t>
  </si>
  <si>
    <t>（ウ）直列リアクトル</t>
  </si>
  <si>
    <t>（エ）進相コンデンサ</t>
  </si>
  <si>
    <t>（オ）その他</t>
  </si>
  <si>
    <t>（ア）手動及び自動力率調整装置を設けること。</t>
  </si>
  <si>
    <t>（イ）大容量機器には個別に進相コンデンサを設けること。</t>
  </si>
  <si>
    <t>（ウ）容器の変形検知など、異常を早期に発見できること。</t>
  </si>
  <si>
    <t>（エ）必要に応じて複数の異なる容量のバンクに分割し、最適な力率を維持できる構造とすること。</t>
  </si>
  <si>
    <t>(6) 変圧器盤</t>
  </si>
  <si>
    <t>（ア）変圧器</t>
  </si>
  <si>
    <t>（イ）付属品</t>
  </si>
  <si>
    <t>エ 盤(負荷)構成</t>
  </si>
  <si>
    <t>（ア）プラント動力用変圧器</t>
  </si>
  <si>
    <t>i）形式</t>
  </si>
  <si>
    <t>モールド形</t>
  </si>
  <si>
    <t>ii）数量</t>
  </si>
  <si>
    <t>（イ）プラント共通動力用変圧器</t>
  </si>
  <si>
    <t>（ウ）建築動力用変圧器</t>
  </si>
  <si>
    <t>（エ）照明等用変圧器</t>
  </si>
  <si>
    <t>（オ）非常用プラント動力変圧器</t>
  </si>
  <si>
    <t>（カ）その他必要な変圧器</t>
  </si>
  <si>
    <t>(7) 自動負荷選択遮断</t>
  </si>
  <si>
    <t>受電とタービン発電機が系統連系運転を行っているときに、落雷等何らかの原因によって受電又は発電機がトリップした場合には、適切な負荷（高圧又は低圧）を自動選択遮断することによって、残った電源が過負荷又は契約電力超過にならずに継続して運転が可能となるようにすること。</t>
  </si>
  <si>
    <t>４．１．５　電力監視操作設備</t>
  </si>
  <si>
    <t>(1) 受電、タービン発電機、所内、非常用発電機各回路等はDCSを構成するオペレータコンソール上に表示し、専用モニタを介し操作、監視できるものとすること。</t>
  </si>
  <si>
    <t>(2) 受電回路の計量機器は買電用、売電用の2台とし、VarM、PFMは4象限のものを用いること。計量機器の買電用は電力事業者負担、売電用は建設事業者負担とする。</t>
  </si>
  <si>
    <t>(3) 中央制御室に設置するものとし、中央監視盤やオペレータズコンソールとバランスのとれたものとすること。</t>
  </si>
  <si>
    <t>(4) 保安専用電話等の関連機器は近傍に集中させること。</t>
  </si>
  <si>
    <t>(5) ごみ処理のプロセス等とは独立し、商用電源の停止時にも電力監視操作が可能なものとすること。</t>
  </si>
  <si>
    <t>４．１．６　低圧配電設備</t>
  </si>
  <si>
    <t>低圧動力主幹盤（プラント・建築）、照明主幹盤で構成し、電気室に設置するものとし、以下の事項を満たすものとする。容量の大きい配線用遮断器には、ハンドルの操作力軽減のための補助アダプタを用意すること。</t>
  </si>
  <si>
    <t>(1) 低圧動力主幹盤（プラント・建築）</t>
  </si>
  <si>
    <t>鋼板製屋内自立閉鎖形</t>
  </si>
  <si>
    <t>420V、210V</t>
  </si>
  <si>
    <t>（ア）配線用遮断器(MCCB)</t>
  </si>
  <si>
    <t>（イ）表示灯(LED)</t>
  </si>
  <si>
    <t>（ウ）地絡保護装置</t>
  </si>
  <si>
    <t>（エ）零相変流器</t>
  </si>
  <si>
    <t xml:space="preserve">（オ）非常用切替器(常用－発電) </t>
  </si>
  <si>
    <t>（カ）その他必要なもの</t>
  </si>
  <si>
    <t>（ア）省エネルギー管理の観点から、最新機器を採用して計画すること。</t>
  </si>
  <si>
    <t>（イ）低圧配電盤は原則としてロードセンター方式とすること。</t>
  </si>
  <si>
    <t>（ウ）統括(一元)管理・機能分散制御方式を基本に置いて計画すること。</t>
  </si>
  <si>
    <t>（エ）地絡事故を他負荷又はフィーダに波及させないこと。</t>
  </si>
  <si>
    <t>（オ）漏電による遮断は原則末端で行うこと。</t>
  </si>
  <si>
    <t>(2) 照明主幹盤</t>
  </si>
  <si>
    <t>210V、105V</t>
  </si>
  <si>
    <t xml:space="preserve">（イ）補助変圧器(乾式モールド) </t>
  </si>
  <si>
    <t>（ウ）表示灯(LED)</t>
  </si>
  <si>
    <t>（エ）地絡保護装置</t>
  </si>
  <si>
    <t>（オ）零相変流器</t>
  </si>
  <si>
    <t xml:space="preserve">（カ）非常用切替器(常用－発電) </t>
  </si>
  <si>
    <t>（キ）その他必要なもの</t>
  </si>
  <si>
    <t>（イ）統括(一元)管理・機能分散制御方式を基本に置いて計画すること。</t>
  </si>
  <si>
    <t>（ウ）地絡事故を他負荷又はフィーダに波及させないこと。</t>
  </si>
  <si>
    <t>（エ）漏電による遮断は原則末端で行うこと。</t>
  </si>
  <si>
    <t>４．１．７　動力配電設備</t>
  </si>
  <si>
    <t>本設備は、制御盤、監視盤、操作盤等から構成し、運転、監視及び制御が確実に行えるものとする。遠隔操作方式を原則とするが、現場にて単独操作もできる方式とする。</t>
  </si>
  <si>
    <t>(1) 一般事項</t>
  </si>
  <si>
    <t>ア 各装置、機器の運転及び制御が容易にかつ効率的に行う事ができるもので、操作、監視は遠隔制御監視方式とし、中央制御室にて集中監視制御ができ、また現場において装置、機器の試験運転等のために単独操作が行えるものとし、この場合現場操作盤に操作場所の切換スイッチを設けること。</t>
  </si>
  <si>
    <t>イ 現場に設置される盤について、特にシーケンサ等の電子装置が収納される盤については、塵埃、水気あるいは湿気、ガス、高温等の悪環境下でも長年にわたり問題が生じないように、配置、構造等について十分留意すること。</t>
  </si>
  <si>
    <t>ウ 各機器フィーダ（末端のフィーダ）のELCB又はMCCBは、そのフィーダに短絡事故が発生したとき、上位のELCB又はMCCBに頼ることなく自身で短絡電流を遮断（全容量遮断）できるように設計すること。</t>
  </si>
  <si>
    <t>エ 落雷等による系統の瞬時停電時（1秒程度以下）、施設が運転継続するのに必要な機器は電圧復帰後運転を継続できるよう設けること。</t>
  </si>
  <si>
    <t>オ インバータを使用する場合は高調波対策を施すこと。</t>
  </si>
  <si>
    <t>カ 保守用電源として動力と電灯の電源を必要箇所に設けること。</t>
  </si>
  <si>
    <t>キ 内線規程に準じて力率調整は極力低圧負荷で行うものとする。</t>
  </si>
  <si>
    <t>(2) 高圧制御盤（必要に応じて設置）</t>
  </si>
  <si>
    <t>（イ）制御方式</t>
  </si>
  <si>
    <t>インバータ制御方式</t>
  </si>
  <si>
    <t>（ア）高圧真空電磁接触器</t>
  </si>
  <si>
    <t>（イ）電力ヒューズ</t>
  </si>
  <si>
    <t>（ウ）インバータ制御装置</t>
  </si>
  <si>
    <t>（ア）盤を設置する室は、粉じん対策を考慮すること。</t>
  </si>
  <si>
    <t>（イ）瞬停時には、インバータの継続運転が対応可能な機能（瞬停再始動等）を有すること。</t>
  </si>
  <si>
    <t>（ウ）停電からの復電時に直ちにインバータ運転が可能な機能（拾い上げ等）を有すること。</t>
  </si>
  <si>
    <t>(3) インバータ制御盤</t>
  </si>
  <si>
    <t>（ア）制御方式</t>
  </si>
  <si>
    <t>（ア）インバータ制御装置</t>
  </si>
  <si>
    <t>（イ）その他必要なもの</t>
  </si>
  <si>
    <t>(4) 低圧動力制御盤</t>
  </si>
  <si>
    <t>ウ 主要機器（収納機器1ユニットにつき）</t>
  </si>
  <si>
    <t>（ア）配線用遮断器（トリップ警報接点付）</t>
  </si>
  <si>
    <t>（イ）電磁接触器（モータ負荷の場合）</t>
  </si>
  <si>
    <t>（ウ）サーマルリレー（モータ負荷の場合）</t>
  </si>
  <si>
    <t>（エ）補助継電器（必要なユニット）</t>
  </si>
  <si>
    <t>（オ）運転、警報表示灯（モータ負荷の場合）</t>
  </si>
  <si>
    <t>（ア）炉用動力、共通動力、保安動力、その他動力ごとに適切なブロックに分けること。</t>
  </si>
  <si>
    <t>（イ）盤面には、表示灯等を取り付けること。</t>
  </si>
  <si>
    <t>（ウ）主回路断路部は、電源側、負荷側とも完全自動連結を行い、引出し操作を容易にすること。</t>
  </si>
  <si>
    <t>（エ）瞬停時に継続運転が必要な機器は、継続運転が対応可能な機能を有すること。</t>
  </si>
  <si>
    <t>(5) 現場制御盤</t>
  </si>
  <si>
    <t>（ア）使用箇所</t>
  </si>
  <si>
    <t>バーナー制御盤、クレーン用動力制御盤、ろ過式集じん器制御盤、有害ガス除去設備制御盤、排水処理制御盤等</t>
    <phoneticPr fontId="99"/>
  </si>
  <si>
    <t>(6) 現場操作盤</t>
  </si>
  <si>
    <t>鋼板製閉鎖式壁掛又はポスト型</t>
  </si>
  <si>
    <t>（ア）電流計(広角、赤針付)</t>
  </si>
  <si>
    <t>（イ）操作スイッチ</t>
  </si>
  <si>
    <t>（ウ）運転表示灯</t>
  </si>
  <si>
    <t>（ア）操作盤は各機器の機側にて、発停操作が行えるとともに、保守点検時に使用するもので、インターロック機構を設けること。</t>
  </si>
  <si>
    <t>（イ）現場操作盤にて現場優先操作から中央優先操作へ切り換え時でも運転が継続する制御回路とすること。</t>
  </si>
  <si>
    <t>（ウ）電流計は、過負荷監視機器及び現場にて作動状況が確認できない機器に設置すること。</t>
  </si>
  <si>
    <t>（エ）停止スイッチはオフロック付とすること。</t>
  </si>
  <si>
    <t>（オ）現場操作に適するように各装置、機器の近くに個別又は集合して設けること。</t>
  </si>
  <si>
    <t>(7) 電動機</t>
  </si>
  <si>
    <t>全閉外扇三相誘導電動機を原則とする。</t>
  </si>
  <si>
    <t>（ア）定格電圧</t>
  </si>
  <si>
    <t>210V、420V又は6.6kV　50Hz</t>
  </si>
  <si>
    <t>（イ）絶縁種別</t>
  </si>
  <si>
    <t>E又はF種</t>
  </si>
  <si>
    <t>（ウ）適用規格</t>
  </si>
  <si>
    <t>原則、JIS規格又はJEM規格によること。</t>
  </si>
  <si>
    <t>（ア）原則としてトップランナーモーターを採用すること。</t>
  </si>
  <si>
    <t>（イ）電動機は、汎用性、経済性、施工の容易性、ケーブルの電圧降下等を考慮して選定すること。</t>
  </si>
  <si>
    <t>（ウ）始動時のトリップ容量を検討すること。</t>
  </si>
  <si>
    <t>（エ）VVVFは、各種流量制御等を効率良く行うことが要求される場合に使用すること。</t>
  </si>
  <si>
    <t>４．１．８　蒸気タービン発電設備</t>
  </si>
  <si>
    <t>(1) 発電機</t>
  </si>
  <si>
    <t>ア 「２．６．３　発電機」のとおりとする。</t>
  </si>
  <si>
    <t>(2) タービン発電機制御盤</t>
  </si>
  <si>
    <t>蒸気タービン発電機の制御、保護、監視及び遮断器の操作等を行うこと。なお、前述の中央制御室設置の電力監視操作盤からも必要な監視及び操作が可能なようにすること。</t>
  </si>
  <si>
    <t>ア 発電機自立運転時は発電機端子電圧一定制御を、受電との系統連系運転時は受電点の無効電力一定制御（AQR、Q≒0）を行うこと。</t>
  </si>
  <si>
    <t>イ 発電機の出力容量オーバーに対する保護を設ける場合には、上記のAQRとは別の独立した機能とすること。</t>
  </si>
  <si>
    <t>ウ 本盤は、電力監視操作盤の一部（タービン発電機監視操作盤）として設置してもよい。</t>
  </si>
  <si>
    <t>エ 本装置で発電機遮断器の自動同期投入を行えるように設計すること。なお、中央制御室設置の発電機監視盤からも同期投入操作が行えるように設計すること。</t>
  </si>
  <si>
    <t>オ 同期投入はかなり慎重さを要する操作であることから、手動による同期投入操作を行う場合には周波数調整、電圧調整のみとし、同期投入は上記自動同期投入装置によるものとすること。</t>
  </si>
  <si>
    <t>カ 自動同期投入装置には、両系統電圧の差電圧を検出する差電圧継電器を設けて、差電圧がほぼ0となったときに動作するようにして、自動同期投入装置と差電圧継電器の双方の動作で同期投入が行われるようにすること。</t>
  </si>
  <si>
    <t>(3) 受発電設備の運転方式は、通常運転は電力事業者とタービン発電機の系統連系運転を行うものとし、余剰電力は電力事業者へ送電すること。なお、タービン発電機の休止時あるいは発電電力不足時には、本施設の運転は必要な電力を電力事業者から買電することによって行う。</t>
  </si>
  <si>
    <t>(4) 受電側停電時は自立運転できるものとし、発電電力の不足分については負荷の自動選択遮断を行って発電機のトリップ防止を行うこと。</t>
  </si>
  <si>
    <t>４．１．９　非常用発電設備</t>
  </si>
  <si>
    <t>本設備は、全停電時にプラントを安全に停止するために必要な機器の電源容量、計量及びごみの搬入に必要な電源容量（ごみクレーンまでの設備、ごみ投入扉、脱臭装置含む）、及び建築設備の保安用動力、保安用電灯の電源を確保するためのものである。</t>
  </si>
  <si>
    <t>非常用電源設備は、非常用発電装置を兼ねたCGSを計画し、CGSで発電した電力を場内の消費電力の一部に充てることで、ごみ（バイオマス）を原料とした蒸気タービン発電機由来の売電電力量の増強を図るとともに、廃熱の有効利用を推進する。</t>
  </si>
  <si>
    <t>非常用発電装置は、停電時に自動運転し、プラント保安電力を供給する。また、災害時等に商用電源が断たれた場合でも焼却炉を再起動可能とすること。</t>
  </si>
  <si>
    <t>ア 停電後40秒以内に電圧確立が可能な性能を有し、タイマー等により自動的に順次負荷投入するものとする。また、消防法・建築基準法に基づく適合規格品とする。</t>
  </si>
  <si>
    <t>イ 設備容量は、プラントが安全に停止するための機器及びごみの受入に必要な設備、保安設備等（建築設備、災害の情報発信、施設内照明、構内の街路灯、携帯電話充電、事務所、避難場所、冬季の暖房を含む）に必要な容量以上、かつ、全停止時から自立運転に至るまでに必要な容量以上とする。また、通常立上げ時の活用及びピークカットへの活用については、消防法などの関係法令及び基準に合致することを条件とし、経済性、効率性を勘案のうえ提案することを可とする。</t>
  </si>
  <si>
    <t>ウ 電力監視操作盤に非常用発電機の監視計器を設置するとともに、重故障及び軽故障表示を中央制御室へ表示すること。</t>
  </si>
  <si>
    <t>エ 運転制御は自動及び手動制御とすること。</t>
  </si>
  <si>
    <t>オ 形式はガスエンジン発電機とすること。非常用発電機出力は、下記を満たす容量の内、大きい方の容量を選定すること。</t>
  </si>
  <si>
    <t>（ア）電力事業者からの送電が停止し、かつ蒸気タービン発電機が停止した際に、焼却炉を安全に停止させるため、プラントで必要な機器及び建築設備で必要な機器の電源を確保できる容量。</t>
  </si>
  <si>
    <t>（イ）焼却炉1炉の立上げ動作を開始してから焼却炉2炉目の炉立上げ完了まで、その時々の蒸気タービン発電機による発電量と合わせて商用電源が断たれていても必要電力を賄える十分な容量（ごみ条件：冬季、基準ごみ質）。</t>
  </si>
  <si>
    <t>カ 蒸気タービン発電機とCGSによる発電電力量の計量管理は各々分離するものとし、「廃棄物処理施設における固定価格買取制度（FIT制度）ガイドブック（平成25年4月環境省大臣官房廃棄物・リサイクル対策部廃棄物対策課）」に沿った計画とすること。</t>
  </si>
  <si>
    <t>キ 運転時間については、昼間10時間/日を基本として計画すること。</t>
  </si>
  <si>
    <t>ク オーバーホールや定期点検期間を除き、焼却施設、破砕施設が稼働する間は運転すること。また、オーバーホールや定期点検を行う時期は、原則として全炉休止期間とすること。</t>
  </si>
  <si>
    <t>ケ CGSの廃熱については、場内暖房等の場内余熱利用先へ供給し、蒸気タービン発電システムへの蒸気使用量を増加させることを計画すること。なお、地域熱供給事業者及び保養センター駒岡への場外供給の熱源としては利用しない。</t>
  </si>
  <si>
    <t>コ 運用方法の弾力性を確保するため、CGSの発電量や廃熱利用量に過度に依存したシステム設計は行わないこと。</t>
  </si>
  <si>
    <t>サ 浸水対策が講じられた場所に設置すること。</t>
  </si>
  <si>
    <t>(2) 原動機</t>
  </si>
  <si>
    <t>ガスエンジン式</t>
  </si>
  <si>
    <t>【1以上】基</t>
  </si>
  <si>
    <t>（ア）操作方式</t>
  </si>
  <si>
    <t>自動及び遠隔手動</t>
  </si>
  <si>
    <t>（イ）燃料</t>
  </si>
  <si>
    <t>（ウ）出力</t>
  </si>
  <si>
    <t>（イ）煙道</t>
  </si>
  <si>
    <t>（ウ）消音器</t>
  </si>
  <si>
    <t>（エ）冷却装置</t>
  </si>
  <si>
    <t>（ア）消音対策を確実にするとともに、煙突から単独で排気すること。</t>
  </si>
  <si>
    <t>（イ）原動機及び発電機の据付は、防振対策を行うこと。</t>
  </si>
  <si>
    <t>(3) 発電機</t>
  </si>
  <si>
    <t>１基</t>
  </si>
  <si>
    <t>（ア）力率</t>
  </si>
  <si>
    <t>80％（遅れ）</t>
  </si>
  <si>
    <t>F種以上</t>
  </si>
  <si>
    <t>（ウ）励磁方式</t>
  </si>
  <si>
    <t>ブラシレス励磁方式</t>
  </si>
  <si>
    <t>（ア）計測器</t>
  </si>
  <si>
    <t>（イ）保護装置</t>
  </si>
  <si>
    <t>(4) 発電機制御装置</t>
  </si>
  <si>
    <t>（ア）温度計･圧力計･電流計･回転計</t>
  </si>
  <si>
    <t>（イ）集合故障表示</t>
  </si>
  <si>
    <t>（ウ）操作スイッチ</t>
  </si>
  <si>
    <t>（ア）自動電圧調整装置を設け、負荷電流に応じ電圧を自動調整する。</t>
  </si>
  <si>
    <t>（イ）周波数調整、回転数の調整は、現場及び中央制御室とする。</t>
  </si>
  <si>
    <t>(5) 発電機遮断器盤、励磁装置盤</t>
  </si>
  <si>
    <t>（ア）主遮断器</t>
  </si>
  <si>
    <t>（イ）励磁装置</t>
  </si>
  <si>
    <t>（ウ）サージアブソーバー</t>
  </si>
  <si>
    <t>（エ）自動電圧調整装置</t>
  </si>
  <si>
    <t>（オ）自動力率調整装置</t>
  </si>
  <si>
    <t>（カ）自動同期投入装置</t>
  </si>
  <si>
    <t>（キ）同期検定装置</t>
  </si>
  <si>
    <t>（ク）保護継電器類、電圧計、電流計等必要な計器</t>
  </si>
  <si>
    <t>（ア）電圧、力率、同期投入等の設定及び監視操作は、現場及び中央制御室にて行うものとする。</t>
  </si>
  <si>
    <t>４．１．１０　無停電電源装置</t>
  </si>
  <si>
    <t>必要負荷の30分間以上</t>
  </si>
  <si>
    <t>イ 蓄電池</t>
  </si>
  <si>
    <t>シール型焼結式アルカリ蓄電池又は長寿命型陰極吸収式鉛蓄電池</t>
    <phoneticPr fontId="99"/>
  </si>
  <si>
    <t>ウ インバータ</t>
  </si>
  <si>
    <t>静止型</t>
  </si>
  <si>
    <t>(4) 主要機器</t>
  </si>
  <si>
    <t>ア 充電器</t>
  </si>
  <si>
    <t>エ 自動無瞬断切替装置</t>
  </si>
  <si>
    <t>(5) 特記事項</t>
    <phoneticPr fontId="99"/>
  </si>
  <si>
    <t>ア 負荷の種類は以下のとおり。</t>
  </si>
  <si>
    <t>（ア）計装分散制御システム</t>
  </si>
  <si>
    <t>（イ）計量機</t>
  </si>
  <si>
    <t>（ウ）ごみクレーン制御回路</t>
  </si>
  <si>
    <t>（エ）シーケンス制御回路</t>
  </si>
  <si>
    <t>（オ）蒸気タービン制御回路</t>
  </si>
  <si>
    <t>（カ）中央制御表示灯</t>
  </si>
  <si>
    <t>（キ）電気室表示灯</t>
  </si>
  <si>
    <t>（ク）発電機表示灯</t>
  </si>
  <si>
    <t>（ケ）その他必要な負荷</t>
  </si>
  <si>
    <t>イ 電力を供給する負荷の特性、容量、用途、周辺環境条件等を検討し、機器の性能等を選定すること。</t>
  </si>
  <si>
    <t>ウ 負荷回路は、各系統別に分けること。</t>
  </si>
  <si>
    <t>エ 装置は点検時には、安全に点検できるよう考慮すること。（別系統から電源供給等）</t>
  </si>
  <si>
    <t>オ 直流電源装置との一体構成を可とする。</t>
  </si>
  <si>
    <t>カ 原則として1台で集中管理する構成とするが、維持管理等で分散設置の優位性が明らかな箇所については、受注後の協議による。</t>
  </si>
  <si>
    <t>４．１．１１　直流電源設備</t>
  </si>
  <si>
    <t>(2) 変換方式</t>
  </si>
  <si>
    <t>サイリスタ方式</t>
  </si>
  <si>
    <t>(4) 主要項目</t>
  </si>
  <si>
    <t>ウ 充電装置</t>
  </si>
  <si>
    <t>（ア）自動定電圧浮動充電方式</t>
  </si>
  <si>
    <t>（イ）均等充電時の負荷電圧補償</t>
  </si>
  <si>
    <t>エ 交流入力</t>
  </si>
  <si>
    <t>交流100～420V、50Hz</t>
  </si>
  <si>
    <t>オ 直流出力</t>
  </si>
  <si>
    <t>直流100V</t>
  </si>
  <si>
    <t>ア 負荷回路は、各系統別に分けること。</t>
  </si>
  <si>
    <t>イ 負荷の種類は原則として以下のとおりとする。</t>
  </si>
  <si>
    <t>（ア）高圧遮断器操作</t>
  </si>
  <si>
    <t>（イ）高圧受電盤、高圧配電盤の制御電源及び表示灯</t>
  </si>
  <si>
    <t>（ウ）蒸気タービン発電機の制御電源</t>
  </si>
  <si>
    <t>（エ）監視表示灯電源</t>
  </si>
  <si>
    <t>ウ 監視制御方式は統括(一元)管理・機能分散制御方式で計画すること。</t>
  </si>
  <si>
    <t>エ 直流電源装置の容量は、非常用照明及び受変電設備の制御に必要な電流並びに供給時間により算出すること。</t>
  </si>
  <si>
    <t>オ 無停電電源装置との一体構成を可とする。</t>
  </si>
  <si>
    <t>４．１．１２　盤の構造</t>
  </si>
  <si>
    <t>鋼板製の受変電盤、配電盤、監視盤、制御盤、操作盤等の構造はJEM1459に基づくとともに、以下によること。</t>
  </si>
  <si>
    <t>(1) 前面枠及び扉　鋼板製　t＝2.3mm</t>
  </si>
  <si>
    <t>(2) 屋外設置の場合はSUS製とする。</t>
  </si>
  <si>
    <t>(3) デスク形及び垂直自立形盤は、原則として前面・裏面共丁番式扉付きとすること。</t>
  </si>
  <si>
    <t>(4) 表示ランプ、照光式スイッチ、アナンシェーター等の光源はLEDとすること。</t>
  </si>
  <si>
    <t>(5) 扉を鍵付とする場合は、キーNOは協議後決定とする。</t>
  </si>
  <si>
    <t>(6) 塗装方法は、メラミン焼付塗装又は粉体塗装（いずれも半艶）とし、盤内外面とも指定色とすること。（プラント及び建築設備関係も統一すること。）</t>
  </si>
  <si>
    <t>(7) 設置する環境に応じた仕様とすること。（粉じん、防水等）</t>
  </si>
  <si>
    <t>(8) 塗装膜厚は外面60μm以上、内面40μm以上とすること。</t>
  </si>
  <si>
    <t>(9) 自立盤は立ったまま操作可能な扉ロックを設けること。</t>
  </si>
  <si>
    <t>４．１．１３　補修用電源</t>
  </si>
  <si>
    <t>補修用電源として、補修用電源盤をプラットホーム、ホッパステージ、炉室の主要階、灰処理室、地下階（灰押出し装置近傍）、バグフィルタ近傍、乾式排ガス処理装置近傍、排処理設備室、灰クレーン近傍等の必要箇所に補修用アーク溶接機用として設置すること。また、電動工具用電源を必要箇所に設けること。</t>
  </si>
  <si>
    <t>４．１．１４　電気配線工事</t>
  </si>
  <si>
    <t>電気配線工事にあっては、電力供給の信頼性、安全性、省エネルギー、省力化、経済性やリサイクルの観点からエコ電線・エコケーブル、配線器具等の機器材料の新製品、新配線工法、配線工事用工具等を検討すること。</t>
  </si>
  <si>
    <t>(1) 配線、配管、配線棚、器具類、盤類及び施工については、関係規格に適合するとともに、国土交通省大臣官房官庁営繕部監修「公共建築工事標準仕様書（電気設備工事編）」及び「公共建築工事標準図（電気設備工事編）」に準拠すること。</t>
  </si>
  <si>
    <t>(2) 高圧・低圧幹線・動力各回路のケーブルサイズ算定計算書を提出すること。</t>
  </si>
  <si>
    <t>(3) 配線ダクト・ケーブルラックの断面サイズ算定計算書を提出すること。</t>
  </si>
  <si>
    <t>(4) 幹線の配管・配線・盤類は、可能な限りEPS(配線室)内に設置できるように建築と整合をとって計画すること。</t>
  </si>
  <si>
    <t>(5) 防火区画貫通処理に当たっては(財)日本建築センター(BCJ)の性能評定を受けた工法で実施すること。</t>
  </si>
  <si>
    <t>(6) 接地工事は、電気設備に関する技術基準を定める省令及び解釈を遵守して施工すること。また、誘導雷により電位差が生じない処置を計画すること。</t>
  </si>
  <si>
    <t>(7) 電線太さは電圧降下等を検討して決定すること。</t>
  </si>
  <si>
    <t>(8) 油の漏えいの可能性がある所等、危険と思われた場合の電気配線の措置は、関係法令に規定された防爆構造とすること。</t>
  </si>
  <si>
    <t>４．１．１５　太陽光発電設備</t>
  </si>
  <si>
    <t>ア 定格出力</t>
  </si>
  <si>
    <t>イ 発電設備設置場所</t>
  </si>
  <si>
    <t>【管理棟（屋上）】</t>
  </si>
  <si>
    <t>ウ 表示内容</t>
  </si>
  <si>
    <t>【発電電力量、消費電力量】</t>
  </si>
  <si>
    <t>ア 災害発生時等の非常用電源として設置する。</t>
  </si>
  <si>
    <t>イ 定格出力は、災害発生時に必要な電力全てを賄う必要はないが、避難場所の1室に非常灯、非常用コンセント、情報提供用の電源として使用できる出力とすること。</t>
  </si>
  <si>
    <t>ウ 発電設備の設置場所は管理棟とし、場内見学者コースからの見学が出来る場所とする。</t>
  </si>
  <si>
    <t>エ 非常時を想定し、蓄電設備を設けること。</t>
  </si>
  <si>
    <t>４．２　計装設備</t>
  </si>
  <si>
    <t>本設備は、プラント設備の運転操作、監視、制御の集中化と自動化を行うことにより、プラント設備の信頼性の向上と省力化を図るとともに、運営管理に必要な情報収集を合理的、かつ迅速に行うことを目的としたものである。</t>
  </si>
  <si>
    <t>４．２．１　計画概要</t>
  </si>
  <si>
    <t>(1) ディスプレイオペレーションを主体とした分散型制御システムを採用する。</t>
  </si>
  <si>
    <t>(2) 本施設内（計量棟含む）に光ファイバ等を用いたデータウェイ（構内LAN）を敷設し、本施設の運転・制御・監視に係る全ての情報（計量関係データ及び監視用モニタ画像を含む）をこれに接続する。</t>
  </si>
  <si>
    <t>(3) 管理棟事務室（本市用事務室及び従業者用事務室）内には、計量棟の計量システムと接続した専用端末を設け、事務室内で計量データを把握・編集可能とし、札幌市環境局環境事業部ごみ処理システム・ネットワークへ接続する。</t>
  </si>
  <si>
    <t>(4) 計装関係で使用する計器、機器類は、互換性及び信頼性等に配慮し、特殊なものを除き、統一的に使用する。</t>
  </si>
  <si>
    <t>(5) 操作、保守及び管理の容易性と省力化を考慮した設備とする。</t>
  </si>
  <si>
    <t>(6) 事故防止及び事故の波及防止を考慮した設備とする。</t>
  </si>
  <si>
    <t>(7) 設備の増設、更新等、将来的な対応を考慮した設備とする。</t>
  </si>
  <si>
    <t>(8) サーバやクライアントPCがダウンした場合でも、処理が引き継げるシステムとし、また、データのバックアップシステムを設ける。</t>
  </si>
  <si>
    <t>(9) データ通信、制御部分の二重化（DCSのCPU、電源部、制御LANインターフェース、シリアルI/O通信部等の二重化は基本とする）、データバスの二重化を図る。</t>
  </si>
  <si>
    <t>(10) 中央制御室での警報表示は一括表示ではなく、詳細内容を表示し、維持管理性の向上を図る。</t>
  </si>
  <si>
    <t>(11) 使用するセンサー類は、信頼性が高く精度のよいものを選定する。</t>
  </si>
  <si>
    <t>(12) 計測器類は全ての設備について、DCSによる自動化及び遠隔監視操作を考慮し、適切なものを選定・設置する。</t>
  </si>
  <si>
    <t>(13) 破砕施設においても原則としてDCSを採用する。</t>
  </si>
  <si>
    <t>(14) 破砕施設における主要な機器の運転監視制御は、原則として中央制御室に中央操作盤を設け全ての機器の操作制御が行えるよう計画する。また、必要に応じて現場操作盤による操作とする。</t>
  </si>
  <si>
    <t>４．２．２　計装制御計画</t>
  </si>
  <si>
    <t>計装制御計画は以下のとおりとする。</t>
  </si>
  <si>
    <t>(1) 計装・制御方針（焼却施設）</t>
  </si>
  <si>
    <t>ア 制御系</t>
  </si>
  <si>
    <t>（ア）制御は自動制御とする。</t>
  </si>
  <si>
    <t>（イ）装置の発停は手動介入により行う。ただし、その発停が手動介入では不具合や危険を生じさせる場合は、自動発停とする。</t>
  </si>
  <si>
    <t>（ウ）制御装置はDCS内、中央制御室、電気関係諸室、現場等に分散して配置する。ただし、粉じん、高温、多湿等の雰囲気中に配置する場合には、制御装置（盤を含む）に保護策を講じる。</t>
  </si>
  <si>
    <t>（エ）制御装置を配置する場合、メンテナンス用スペースと照明を設ける。</t>
  </si>
  <si>
    <t>（オ）制御装置をDCS内以外の場所に設置する場合、DCS にその装置の運転に必要な情報を伝送する。</t>
  </si>
  <si>
    <t>イ 手動介入</t>
  </si>
  <si>
    <t>（ア）装置の発停は中央制御室から行う。また、その設定値の変更等も中央制御室から可能とする。</t>
  </si>
  <si>
    <t>（イ）装置の発停は現場においても行う。現場には発停用のスイッチ、切換スイッチ等を現場制御盤や現場操作盤に設ける。</t>
  </si>
  <si>
    <t>（ウ）分散配置した制御装置の調整はそれぞれの制御装置で行う。DCS内の制御装置の調整はDCS内で行う。</t>
  </si>
  <si>
    <t>（エ）単独で配置された電動機には機側に現場制御操作盤を設け、ここから発停を可能とする。</t>
  </si>
  <si>
    <t>(2) 計装・制御方針（破砕施設）</t>
  </si>
  <si>
    <t>（ア）処理系列の各設備、装置、機器の起動動作は、下流の装置、機器から順次起動するシステムとする。また、各電動機は、通常下流側からのみ順次起動できるようインターロック回路を組む。また、下流側機器の過負荷時には、自動的に停止、速度調整が可能とする。</t>
  </si>
  <si>
    <t>（イ）運転中にある機械が異常のため停止した場合、運転を一斉停止させると共に、中央制御室と現場の警報を発報する。</t>
  </si>
  <si>
    <t>（ウ）回転破砕処理系列等の一連の流れ作業を構成する設備、装置、機器のうち、いずれかの機器が停止した場合には、対象機器の上流側の機器は自動的に停止するシステムとする。</t>
  </si>
  <si>
    <t>（エ）破砕機の過負荷による、ごみの供給量の制御が可能とする。</t>
  </si>
  <si>
    <t>（オ）装置の発停は手動介入により行う。ただし、その発停が手動介入では不具合や危険を生じさせる場合は、自動発停とする。</t>
  </si>
  <si>
    <t>（カ）制御装置はDCS内、中央制御室、電気関係諸室、現場等に分散して配置する。ただし、粉じん、高温、多湿等の雰囲気に配置する場合には、制御装置（盤を含む）に保護策を講じる。</t>
  </si>
  <si>
    <t>（キ）制御装置を配置する場合、メンテナンス用スペースと照明を設ける。</t>
  </si>
  <si>
    <t>（ク）制御装置をDCS内以外の場所に設置する場合、DCSにその装置の運転に必要な情報を伝送する。</t>
  </si>
  <si>
    <t>（ア）通常時においては、装置の発停は中央制御室から行う。また、その設定値の変更等も中央制御室から可能とする。</t>
  </si>
  <si>
    <t>（オ）破砕機、コンベヤ等の機側には、緊急停止装置を設ける。特に機側での日常作業が必要な装置には、作業場所付近に緊急停止装置（コンベヤの引綱スイッチ等）を設ける。緊急停止した場合は、対象装置だけでなく、関連性や安全面を考慮して停止が必要と考えられる全ての装置を一括して停止する。</t>
  </si>
  <si>
    <t>（カ）使用するセンサー類は、信頼性が高く精度のよいものを選定する。</t>
  </si>
  <si>
    <t>（キ）安全対策として、温度検知、炎検知、ガス検知器等を単独又は複合的に計画する。</t>
  </si>
  <si>
    <t>（ク）竪型高速回転破砕機の爆風放散筒には、爆発検知器を設ける。</t>
  </si>
  <si>
    <t>(3) 一般項目</t>
  </si>
  <si>
    <t>ア 一部の周辺機器の故障及びオペレータの誤操作に対しても、システム全体が停止することのないよう、フェイルセーフ、フェイルソフト、フールプルーフ等を考慮したハードウェア、ソフトウェアを設けること。</t>
  </si>
  <si>
    <t>イ 環境対策を十分考慮の上、ごみ処理プロセスの雰囲気に適したシステム構成とし、停電、電圧の変動及びノイズ等に対して十分な保護対策を講ずること。</t>
  </si>
  <si>
    <t>ウ 感震器を設置し、原則として250ガル以上の加速度を感知した場合には、ごみ処理を自動的に停止できるシステムを計画すること。</t>
  </si>
  <si>
    <t>(4) 監視項目</t>
  </si>
  <si>
    <t>ア レベル、温度、圧力等プロセスデータの表示、監視</t>
  </si>
  <si>
    <t>イ ごみ・灰クレーン運転状況の表示</t>
  </si>
  <si>
    <t>ウ 主要機器の運転状態の表示</t>
  </si>
  <si>
    <t>エ 受変電設備運転状態の表示、監視</t>
  </si>
  <si>
    <t>オ 電力デマンド監視</t>
  </si>
  <si>
    <t>カ 各種電動機電流値の監視</t>
  </si>
  <si>
    <t>キ 機器及び制御系統の異常の監視</t>
  </si>
  <si>
    <t>ク 公害関連データの表示、監視</t>
  </si>
  <si>
    <t>ケ その他運転に必要なもの</t>
  </si>
  <si>
    <t>(5) 自動制御機能</t>
  </si>
  <si>
    <t>ア ごみ焼却関係運転制御</t>
  </si>
  <si>
    <t>自動立上、自動立下、緊急時自動立下、燃焼制御（CO、NOx制御含む）、焼却量制御、蒸気発生量安定化制御、その他</t>
  </si>
  <si>
    <t>イ ボイラ関係運転制御</t>
  </si>
  <si>
    <t>ボイラ水面レベル制御、ボイラ水質管理、蒸気発生量管理、蒸気圧力管理、蒸気温度管理、その他</t>
  </si>
  <si>
    <t>ウ 蒸気タービン発電機運転制御</t>
  </si>
  <si>
    <t>自動立上、自動立下、緊急時自動立下、自動同期投入運転制御、その他</t>
  </si>
  <si>
    <t>エ ごみクレーンの運転制御</t>
  </si>
  <si>
    <t>攪拌、投入、つかみ量調整、積替、その他</t>
  </si>
  <si>
    <t>オ 灰クレーンの運転制御</t>
  </si>
  <si>
    <t>つかみ量調整、積込、積替、その他</t>
  </si>
  <si>
    <t>カ 動力機器制御</t>
  </si>
  <si>
    <t>回転数制御、発停制御、交互運転、その他</t>
  </si>
  <si>
    <t>キ 給排水関係運転制御</t>
  </si>
  <si>
    <t>水槽等のレベル制御、排水処理装置制御、その他</t>
  </si>
  <si>
    <t>ク 公害関係運転制御</t>
  </si>
  <si>
    <t>排ガス処理設備制御、飛灰処理装置制御、その他</t>
  </si>
  <si>
    <t>ケ 受配電発電運転制御</t>
  </si>
  <si>
    <t>自動力率調整、非常用発電機自動立上、停止、運転制御、その他</t>
  </si>
  <si>
    <t>コ 車両管制制御</t>
  </si>
  <si>
    <t>車両待機の指示、投入位置（受入可能な投入扉）の指示、その他</t>
  </si>
  <si>
    <t>サ 建築設備関係運転制御</t>
  </si>
  <si>
    <t>発停制御、その他</t>
  </si>
  <si>
    <t>シ その他必要なもの</t>
  </si>
  <si>
    <t>施設機能の発揮及び運転に必要な自動運転制御装置を設けること。</t>
  </si>
  <si>
    <t>(6) データ処理機能</t>
  </si>
  <si>
    <t>ア ごみの搬入データ</t>
  </si>
  <si>
    <t>イ 焼却灰、飛灰（湿灰）、不燃物、処理不適物等の搬出データ</t>
  </si>
  <si>
    <t>ウ 鉄、アルミ等の搬出データ</t>
  </si>
  <si>
    <t>エ ごみ焼却データ</t>
  </si>
  <si>
    <t>オ ごみ低位発熱量演算データ</t>
  </si>
  <si>
    <t>カ 受電、売電量等電力管理データ</t>
  </si>
  <si>
    <t>キ 余熱供給量管理データ</t>
  </si>
  <si>
    <t>ク 各種プロセスデータ</t>
  </si>
  <si>
    <t>ケ 公害監視データ</t>
  </si>
  <si>
    <t>コ 排ガス量データ</t>
  </si>
  <si>
    <t>サ 薬品使用量、ユーティリティ使用量等のデータ</t>
  </si>
  <si>
    <t>シ 各機器の稼働状況のデータ</t>
  </si>
  <si>
    <t>ス アラーム発生記録</t>
  </si>
  <si>
    <t>セ その他必要なデータ</t>
  </si>
  <si>
    <t>(7) 計装リスト</t>
  </si>
  <si>
    <t>計装リストを作成すること。</t>
  </si>
  <si>
    <t>４．２．３　計装機器</t>
  </si>
  <si>
    <t>(1) 一般計装センサー</t>
  </si>
  <si>
    <t>以下の計装機器を必要な箇所に、適切な形式、測定レンジ幅のものを設けること。</t>
  </si>
  <si>
    <t>ア 重量センサー等</t>
  </si>
  <si>
    <t>イ 温度、圧力センサー等</t>
  </si>
  <si>
    <t>ウ 流量計、流速計等</t>
  </si>
  <si>
    <t>エ 開度計、回転数計等</t>
  </si>
  <si>
    <t>オ 電流、電圧、電力、電力量、力率等</t>
  </si>
  <si>
    <t>カ 水槽レベル等</t>
  </si>
  <si>
    <t>キ pH、導電率等</t>
  </si>
  <si>
    <t>ク 感震器</t>
  </si>
  <si>
    <t>ケ その他必要なもの</t>
  </si>
  <si>
    <t>(2) 大気質測定機器</t>
  </si>
  <si>
    <t>本機器は、煙道排ガス中のばい煙濃度並びに気象測定を行うためのものである。ばい煙濃度計は、できるだけ複数の計装項目を同一盤面に納め、コンパクト化を図るとともにサンプリングプローブ、導管等の共有化を図ること。</t>
  </si>
  <si>
    <t>ア 測定機器</t>
  </si>
  <si>
    <t>（ア）硫黄酸化物濃度計（エコノマイザ出口（必要に応じて）、煙突部）</t>
  </si>
  <si>
    <t>（イ）塩化水素濃度計（エコノマイザ出口、煙突部）</t>
  </si>
  <si>
    <t>（ウ）窒素酸化物濃度計（煙突部）</t>
  </si>
  <si>
    <t>（エ）酸素濃度計（燃焼室出口、煙突部）</t>
  </si>
  <si>
    <t>（オ）一酸化炭素濃度計（エコノマイザ出口（必要に応じて）、煙突部）</t>
  </si>
  <si>
    <t>（カ）ばいじん濃度計（煙突部）</t>
  </si>
  <si>
    <t>（キ）二酸化炭素濃度計（煙突部）</t>
  </si>
  <si>
    <t>（ク）水銀濃度計（煙突部）</t>
  </si>
  <si>
    <t>（ケ）水分計（煙突部）</t>
  </si>
  <si>
    <t>（コ）風向、風速（屋外部）</t>
  </si>
  <si>
    <t>（サ）大気温度計（屋外部）</t>
  </si>
  <si>
    <t>（シ）大気湿度計（屋外部）</t>
  </si>
  <si>
    <t>（ス）日射量（屋外部）</t>
  </si>
  <si>
    <t>イ 特記事項</t>
  </si>
  <si>
    <t>（ア）設置場所は、各系列の適切な位置に分析計を設置し、連続監視を行うこと。</t>
  </si>
  <si>
    <t>（イ）測定機器、記録計等必要な機器は、できるだけ複数の計装項目を同一盤面に納め、コンパクト化を図ると共に、導管等の共有化を図ること。</t>
  </si>
  <si>
    <t>（ウ）DCSに分析値を送信すると共に、中央制御室で連続監視を行うことが可能であること。</t>
  </si>
  <si>
    <t>（エ）任意の警報値設定が可能なものとし、警報発信機能も有すること。</t>
  </si>
  <si>
    <t>（オ）各測定機器は、原則として自動校正機能を有すること。</t>
  </si>
  <si>
    <t>(3) ITV装置</t>
  </si>
  <si>
    <t>ア 運転上必要かつ十分なカメラ及びモニタを設置すること。設置場所は「表 ２-３１～３３　カメラ設置場所（標準）」、「表 ２-３４～３６　モニタ設置場所（標準）」を参考とし、同程度もしくはそれ以上の仕様・箇所に設置すること。詳細は協議にて決定する。</t>
  </si>
  <si>
    <t>イ 計量の待ち台数を確認できるカメラ、門扉の監視カメラ等も併せて設けること。</t>
  </si>
  <si>
    <t>ウ 屋外に設置するカメラには、積雪及び内部結露防止対策を講ずること。</t>
  </si>
  <si>
    <t>エ モニタに表示する文字は漢字対応とすること。</t>
  </si>
  <si>
    <t>オ デジタルカメラシステムの採用等、最新の機器を導入すること。</t>
    <phoneticPr fontId="99"/>
  </si>
  <si>
    <t>様式第13-5「表 ２－３１　カメラ設置場所（標準）＜焼却施設＞」参照</t>
    <phoneticPr fontId="99"/>
  </si>
  <si>
    <t>様式第13-5「表 ２－３２　カメラ設置場所（標準）＜破砕施設＞」参照</t>
    <phoneticPr fontId="99"/>
  </si>
  <si>
    <t>様式第13-5「表 ２－３３　カメラ設置場所（標準）＜管理棟、計量棟＞」参照</t>
    <phoneticPr fontId="99"/>
  </si>
  <si>
    <t>様式第13-6「表 ２－３４　モニタ設置場所（標準）＜焼却施設＞」参照</t>
    <phoneticPr fontId="99"/>
  </si>
  <si>
    <t>様式第13-6「表 ２－３５　モニタ設置場所（標準）＜破砕処理施設＞」参照</t>
    <phoneticPr fontId="99"/>
  </si>
  <si>
    <t>様式第13-6「表 ２－３６　モニタ設置場所（標準）＜管理棟、計量棟＞」参照</t>
    <phoneticPr fontId="99"/>
  </si>
  <si>
    <t>４．２．４　中央制御装置</t>
  </si>
  <si>
    <t>(1) 中央監視盤</t>
  </si>
  <si>
    <t>プラント監視用モニタを設置すること。モニタは必要かつ十分な台数とし、画面切換、分割表示が可能なものとすること。また、必要に応じて、プラントの警報表示灯、各種記録計等を設置すること。なお、見学の主要な箇所であるため、見学者用設備としても配慮すること。</t>
  </si>
  <si>
    <t>(2) オペレータコンソール（機械設備、電気設備）</t>
  </si>
  <si>
    <t>形式は、提案によるものとする。プラント運転・監視用に複数台を設置し、不具合発生時でも運転・監視ができる冗長構成とすること。</t>
  </si>
  <si>
    <t>(3) ごみクレーン制御装置</t>
  </si>
  <si>
    <t>形式は、オペレータコンソールと意匠上の統一を図ること。モニタは以下の項目の表示機能を有すること。</t>
  </si>
  <si>
    <t>ア 各ピット番地のごみ高さ</t>
  </si>
  <si>
    <t>イ 自動運転設定画面</t>
  </si>
  <si>
    <t>ウ ごみピット火災報知器温度情報</t>
  </si>
  <si>
    <t>エ その他必要な情報</t>
  </si>
  <si>
    <t>(4) プロセスコントロールステーション</t>
  </si>
  <si>
    <t>各プロセスコントロールステーションの構成及びデータウェイは冗長構成とすること。炉用プロセスには焼却炉の自動燃焼装置を含むこと。なお、独立して自動燃焼装置を計画する場合は、炉用プロセスとの通信は2重化すること。</t>
  </si>
  <si>
    <t>(5) 建築設備関係運転制御装置</t>
  </si>
  <si>
    <t>建築設備機器の発停制御その他を建築総合監視制御盤で集中的に行うこと。</t>
  </si>
  <si>
    <t>４．２．５　データ処理装置</t>
  </si>
  <si>
    <t>(1) データロガ</t>
  </si>
  <si>
    <t>ア 冗長化により、プライマリーがダウンした場合でも、継続運用ができる信頼性の高い構成とすること。</t>
  </si>
  <si>
    <t>イ 記憶装置（ハードディスクドライブ等）への記録は2台平行して行い装置の故障によるデータの損失がないようにすること。</t>
  </si>
  <si>
    <t>ウ 運転管理に必要な出力装置を設けること。形式、数量は提案によるものとする。</t>
  </si>
  <si>
    <t>(2) 汎用プリンタ</t>
  </si>
  <si>
    <t>(3) ごみ処理システム・ネットワーク用データ処理端末</t>
  </si>
  <si>
    <t>ア 本設備は、札幌市環境局環境事業部施設管理課（札幌市役所内）に配置されている端末において、市内にある清掃工場、破砕工場、資源化施設、最終処分場等における計量データを一元的に管理するために、新清掃工場から計量データを札幌市環境局環境事業部ごみ処理システム・ネットワークへ接続して送信するものである。</t>
  </si>
  <si>
    <t>イ 取り扱うデータは計量データとする。なお、現状の使用回線はISDN回線であるが、通信方法の変更について検討中のため、変更となった場合は変更後の通信方式に対応すること。</t>
    <phoneticPr fontId="99"/>
  </si>
  <si>
    <t>ウ システムの概要は「添付資料10　札幌市環境局環境事業部ごみ処理システム・ネットワーク構成図」を参考とすること。</t>
  </si>
  <si>
    <t>４．２．６　ローカル制御装置</t>
  </si>
  <si>
    <t>(1) ごみ計量機データ処理装置</t>
  </si>
  <si>
    <t>ア 計量機台数分の計量が同時、並行に行える仕様とすること。</t>
  </si>
  <si>
    <t>イ 自動計量システムのソフトウェアは、広範に使用されているOS上で起動すること。</t>
  </si>
  <si>
    <t>ウ 手動計量、データの修正、検索機能を有すること。</t>
  </si>
  <si>
    <t>エ 本計量機によるデータは、中央制御室に設置するデータ処理装置に連結し、車両、ごみ種別に日報、月報、年報が作成できること。</t>
  </si>
  <si>
    <t>オ 伝票の表記方法は、本市と協議すること。</t>
  </si>
  <si>
    <t>カ その他の仕様は、「２．２．１　ごみ計量機」に準じる。</t>
  </si>
  <si>
    <t>(2) ごみクレーン自動運転制御装置</t>
  </si>
  <si>
    <t>ア ごみクレーンの全自動、半自動、手動の各運転制御を行えること。</t>
  </si>
  <si>
    <t>イ ごみクレーンによるデータは、中央制御室に設置するデータ処理装置に連結し、日報、月報、年報が作成できること。</t>
  </si>
  <si>
    <t>ウ その他の仕様は、「２．２．７　ごみクレーン」に準じる。</t>
  </si>
  <si>
    <t>４．２．７　計装用空気圧縮機</t>
  </si>
  <si>
    <t>オ 必要な貯留量の計装用空気タンクを設けること。</t>
  </si>
  <si>
    <t>４．２．８　公害防止表示設備</t>
  </si>
  <si>
    <t>【1】面</t>
  </si>
  <si>
    <t>イ 表示方式</t>
  </si>
  <si>
    <t>ウ 表示項目</t>
  </si>
  <si>
    <t>【ばいじん、窒素酸化物、硫黄酸化物、塩化水素、一酸化炭素、風向、風速、ダイオキシン類、水銀、気温、発電量（蒸気タービン、（太陽光））】</t>
    <phoneticPr fontId="99"/>
  </si>
  <si>
    <t>ア 公害監視を目的に、排ガス濃度等を連続的に表示する。表示板の設置位置は屋外とし、詳細は別途協議とする。</t>
  </si>
  <si>
    <t>イ ばいじん、窒素酸化物、硫黄酸化物、塩化水素は、炉ごとに移動平均値（1時間ごと）を自動表示すること。</t>
  </si>
  <si>
    <t>ウ 排ガス中のダイオキシン類及び水銀は、定期測定による分析結果の値を表示できるようにすること。なお、定期測定の分析値であること並びに測定日を併せて示すことができること。</t>
    <phoneticPr fontId="99"/>
  </si>
  <si>
    <t>エ 炉停止の時は「炉停止中」を表示すること。</t>
  </si>
  <si>
    <t>オ 「調整中」やその他連絡事項等、手動入力によるメッセージも表示可能とすること。</t>
  </si>
  <si>
    <t>カ 適宜説明書を設けるなど、分かりやすい表示とすること。</t>
  </si>
  <si>
    <t>４．２．９　その他制御装置</t>
  </si>
  <si>
    <t>その他の施設機能の発揮及び運転に必要な自動運転制御装置を設けること。</t>
  </si>
  <si>
    <t>第５章　土木建築工事仕様</t>
  </si>
  <si>
    <t>５．１　計画基本事項</t>
  </si>
  <si>
    <t>５．１．１　計画概要</t>
  </si>
  <si>
    <t>(1) 工事範囲</t>
  </si>
  <si>
    <t>本施設の工事範囲は、下記工事1式とする。</t>
  </si>
  <si>
    <t>ア 焼却施設建設</t>
  </si>
  <si>
    <t>イ 破砕施設建設</t>
  </si>
  <si>
    <t>ウ 車庫棟（除雪作業車車両等）建設（必要に応じて）</t>
  </si>
  <si>
    <t>エ ランプウェイ（上り、下り）建設</t>
  </si>
  <si>
    <t>オ 管理棟建設</t>
  </si>
  <si>
    <t>カ 計量棟（入口側・出口側）建設</t>
  </si>
  <si>
    <t>キ 独立煙突建設</t>
  </si>
  <si>
    <t>ク 駐車場整備</t>
  </si>
  <si>
    <t>ケ 場内道路整備（敷地進入出道路整備含む）</t>
  </si>
  <si>
    <t>コ 門、囲障設置</t>
  </si>
  <si>
    <t>サ 構内照明設置</t>
  </si>
  <si>
    <t>シ 構内排水設備設置</t>
  </si>
  <si>
    <t>ス 工場棟間、管理棟間の高架通路設置</t>
  </si>
  <si>
    <t>セ 植栽、芝張整備（保全緑地整備含む）</t>
  </si>
  <si>
    <t>ソ 地中障害撤去（確認された場合で、本市と協議の上、撤去となった場合）</t>
  </si>
  <si>
    <t>タ 測量（必要に応じて実施）</t>
  </si>
  <si>
    <t>チ 地質調査（必要に応じて実施）</t>
  </si>
  <si>
    <t>ツ 井戸の掘削</t>
  </si>
  <si>
    <t>テ その他関連するもの</t>
  </si>
  <si>
    <t>(2) 工事に係る環境保全対策</t>
  </si>
  <si>
    <t>ア 必要に応じた散水、工事関係車両の洗浄や搬出入道路の清掃等、粉じん飛散防止対策を行うこと。</t>
  </si>
  <si>
    <t>イ 降雨に伴う濁水は、敷地内の適所で沈砂後、別途工事で設置した調整池を経由して放流すること。また、計画区域外の河川において著しい濁水が生じるようであれば、調整池に汚濁防止膜を設置する等の対策を実施すること。これらの機能を工事期間中保つものとする。また、工事期間中及び工事竣工前に、工事により堆積した調整池の土砂を浚渫する等、機能維持の処置を行うこと。</t>
  </si>
  <si>
    <t>ウ 低騒音、低振動型の機械を使用し、搬送車や工事の集中を避ける等、騒音や振動の低減に努めること。</t>
  </si>
  <si>
    <t>エ 工事車両の走行ルートについては環境影響評価書を踏まえて設定すること。適宜交通指導員を配置する等、事故や交通渋滞を防止すること。</t>
  </si>
  <si>
    <t>オ 資機材運搬車両等が一般車両とすれ違う際は、走行速度に留意し、必要に応じて徐行及び一時停止するなど事故防止に努めること。</t>
  </si>
  <si>
    <t>(3) 工事に係る安全対策</t>
  </si>
  <si>
    <t>ア 建設事業者は、その責任において工事中の安全に十分配慮し、工事車両を含む周辺の交通安全、防火等を含む現場安全管理に万全の対策を講ずること。</t>
  </si>
  <si>
    <t>イ 工事車両の出入りについては、周囲の一般道に対し迷惑とならないよう配慮するものとし、特に場内から泥等を持ち出す恐れのある時は、洗車場を設置して場内で泥を落とす等、周辺の汚損防止対策を講ずること。</t>
  </si>
  <si>
    <t>(4) 測量及び地質調査（必要に応じて）</t>
  </si>
  <si>
    <t>ア 敷地及び敷地の周辺を工事前に測量すること。</t>
  </si>
  <si>
    <t>イ 地質に関する資料は、本市が提示するもののほか、事業者が必要と判断する場合は、建設事業者において調査を行うこと。</t>
  </si>
  <si>
    <t>(5) 掘削工事</t>
  </si>
  <si>
    <t>地下掘削に伴う仮設工事においては「国土交通省大臣官房技術調査室監修土木工事安全施工技術指針（第8章基礎工事）」に従い、調査を実施すること。</t>
  </si>
  <si>
    <t>掘削工事着工に先立ち、地下水の圧力等の検討（透水試験及び観測井の調査等）を十分に行い、工事の進捗状況に支障を来さないよう考慮すること。また、掘削に伴う残土の搬出先は白石清掃工場付近（概算距離20km）及び篠路清掃工場付近（概算距離25㎞）を想定すること。指定場所であり、受入は無償とする。受入条件は、砂質土、粘性土、火山灰、玉石混り土以外不可とする（プレロード用盛土材とするため、大口かつ均質土希望。）。なお、良質な火山灰が発生する場合は、山口処理場（25㎞程度）を搬出先として想定すること（覆土材とするため、大口かつ良質土希望）。</t>
  </si>
  <si>
    <t>５．２　建築工事</t>
  </si>
  <si>
    <t>５．２．１　計画概要</t>
  </si>
  <si>
    <t>(1) 本施設を構成する各建物の規模は、必要な設備を収納しメンテナンスを行うためのスペースを効率的に配置して決定すること。</t>
  </si>
  <si>
    <t>(2) 本施設は居室を中心として、十分な断熱を行う、空調設備は運転効率の高いインバータ運転を行う、熱損失を抑制し空調負荷を軽減する換気機器を使用する、空調機の冷暖房効果を高める設備（全熱交換器）を設置する等、省エネ対策を行うこと。</t>
  </si>
  <si>
    <t>(3) 照明は、人員配置や業務内容から必要にして十分な照度を設定するが、トップライトによる自然光を利用する、人感センサー型の照明にする、自然エネルギー（太陽光、風力等）を利用した照明にする等、設備の省エネ対策を行うこと。</t>
  </si>
  <si>
    <t>(4) 機種、機能、目的の類似した機器は、専用室へ集約した配置とし、点検整備作業の効率化、緊急時への迅速な対処ができるように設けること。</t>
  </si>
  <si>
    <t>(5) 主要な専用室については室名札を設けること。</t>
  </si>
  <si>
    <t>(6) 施設の建築計画においては、札幌市景観条例及び環境影響評価書に基づき、景観との調和や意匠に十分配慮すること。</t>
  </si>
  <si>
    <t>(7) 各棟における建物高さは、以下の数値を超えないように計画すること。なお、建物高さの定義は見えがかりの高さとする。</t>
  </si>
  <si>
    <t>焼却施設：高さ40ｍ、
破砕施設：高さ30ｍ、
管理棟：高さ20ｍ</t>
    <phoneticPr fontId="99"/>
  </si>
  <si>
    <t>(8) 地震・風水害等の大規模災害による被害に対し、費用対効果を踏まえつつ、構造的かつ機能的に強固な施設とすること。</t>
  </si>
  <si>
    <t>(9) 作業員の日常作業の安全性、快適性に配慮し、機能的なレイアウトや必要設備を確保すること。特に、工場棟内は清掃がしやすいように配慮すること。</t>
  </si>
  <si>
    <t>(10) 焼却施設の建築階高とプラント機械歩廊階高は、可能な限り一致させるとともに、建築床からプラント機械歩廊へ水平移動可能となるよう配慮すること。</t>
  </si>
  <si>
    <t>(11) 地球環境問題への対応として、各種リサイクル法、省エネ法等を考慮し、計画・設計を行うこと。</t>
  </si>
  <si>
    <t>(12) CASBEE札幌（札幌市建築物環境配慮制度）の政策上の主旨を理解の上、建築物の環境性能の向上に努めるよう計画するものとし、可能な限り高いランクの取得を目指すこと。特に、管理棟は施設単体でSランクの取得を目指して設計を行うこと。</t>
  </si>
  <si>
    <t>(13) 騒音・振動・悪臭等、周辺環境への悪影響を及ぼす要因をできるだけ防止するとともに、レイアウトにも配慮すること。</t>
  </si>
  <si>
    <t>(14) 地下構造物の外面（土に面する外壁）には、融雪期や豪雨時などの地下水位の上昇に備えて、塗膜防水などによる浸水対策を計画すること。なお、対策の必要性、施工方法等については、事業用地の地下水位や監督員との協議を踏まえて決定するものとする。また、配管貫通部における漏水や浸水にも留意して止水対策を行うこと。</t>
  </si>
  <si>
    <t>(15) 「特定化学物質障害予防規則」に該当する薬品等を取り扱う室には出入り口を2箇所以上設けること。また、適切な標識を設けること。</t>
  </si>
  <si>
    <t>(16) 関係者以外が立ち入ることが危険な場所や、作業者に危険性を喚起する必要がある場所は、安全対策を行った上で標識設置（危険標識、安全標識等）を行うこと。</t>
  </si>
  <si>
    <t>(17) 焼却施設におけるプラント機械設備のメンテナンス用歩廊の区画については、ダイオキシン類暴露対策を講じること。炉室等から前室への出入り口は、エアシャワー室を経由する動線とすること。なお、非常時を考慮し、エアシャワー室を経由しない動線（ドアの設置）についても考慮すること。</t>
  </si>
  <si>
    <t>(18) 避難経路は二方向避難を原則とし、その経路は単純明快で安全な構造とすること（見学者ホール等の不特定多数の人が継続的に使用する室を含む）。</t>
  </si>
  <si>
    <t>(19) 施設配置は、焼却施設及び破砕施設の南端並びに破砕工場の東端は「添付資料2　敷地配置及び動線計画図（参考）」に示す場所を限界点とする。計量棟の位置及び計量棟を1箇所に集約するか、2箇所に分けるかは、同添付資料に示す長さの待車スペースが確保できることを条件に建設事業者の提案を可とする。また、収集作業員便所棟の位置についても、同添付資料に示す位置に限らず、待車の動線、並びに配慮した位置へ配置する提案を可とする。</t>
  </si>
  <si>
    <t>(20) 多くの見学者来場が見込まれることから、啓発設備や見学者スペースの確保とともに、管理部全体はバリアフリーを基本とすること。また、計画・設計はバリアフリー法を基準とすること。</t>
  </si>
  <si>
    <t>(21) 児童、高齢者及び障がい者を含む見学者の対応として、見学者動線に係る設備については次のような対策を行うこと。その他、「札幌市福祉のまちづくり条例」に従って計画するとともに、適用すべき施設に留意して、本条例の目的を十分に踏まえた上で整備基準に適合するよう努めること。</t>
  </si>
  <si>
    <t>ア 出入口</t>
  </si>
  <si>
    <t>（ア）直接地上に通じる出入口の幅は、1,200mm以上とすること。</t>
  </si>
  <si>
    <t>（イ）戸を設ける場合には、自動的に開閉する構造その他の車いす使用者が容易に通過できる構造とし、かつその前後に段差を設けないこと。</t>
  </si>
  <si>
    <t>（ウ）取っ手は使用しやすく、握りやすい形状とし、高さ90cm程度とする。</t>
  </si>
  <si>
    <t>（エ）ガラス戸の場合、床上35cm程度までは車いすあたりとする。</t>
  </si>
  <si>
    <t>イ 廊下</t>
  </si>
  <si>
    <t>（ア）床表面は、粗面又は滑りにくい材料で仕上げ、その前後の階段等との色の明度の差が大きいこと等により、その存在を容易に識別できるものとし、必要な箇所に、点状ブロック等を敷設すること。</t>
  </si>
  <si>
    <t>（イ）幅は3,000mm以上とすること。</t>
  </si>
  <si>
    <t>（ウ）50ｍ以内ごとに車いすの転回に支障がない場所を設けること。</t>
  </si>
  <si>
    <t>（エ）戸を設ける場合には、自動的に開閉する構造その他の車いす使用者が容易に通過できる構造とし、かつその前後に段差を設けないこと。</t>
  </si>
  <si>
    <t>（オ）階段の上端及び下端には、視覚障がい者誘導用ブロックを敷設すること。</t>
  </si>
  <si>
    <t>（カ）手すりを設ける場合は、端部が突出しない構造とし、不特定かつ多数の者が利用し、又は主として視覚障がい者が利用するものについては、必要に応じ、端部付近及び必要な箇所に誘導のための点字表示を行うこと。</t>
  </si>
  <si>
    <t>ウ 傾斜路（階段に代わるもの、又は階段に併設するものに限る）</t>
  </si>
  <si>
    <t>（ア）幅は1,200mm以上とし、勾配は1/12を超えないこと。</t>
  </si>
  <si>
    <t>（イ）床表面は、粗面又は滑りにくい材料で仕上げ、その前後の廊下等との色の明度の差が大きいこと等により、その存在を容易に識別できるものとし、必要な箇所に、点状ブロック等を敷設すること。</t>
  </si>
  <si>
    <t>（ウ）高さが750mmを超えるものにあっては、高さ750mm以内ごとに踏幅1,500mm以上の踊場を設けること。</t>
  </si>
  <si>
    <t>（エ）傾斜がある部分の上端に近接する踊場の部分には、視覚障がい者誘導用ブロックを敷設すること。</t>
  </si>
  <si>
    <t>（オ）手すりを設ける場合は、端部が突出しない構造とし、不特定かつ多数の者が利用し、又は主として視覚障がい者が利用するものについては、必要に応じ、端部付近及び必要な箇所に誘導のための点字表示を行うこと。</t>
  </si>
  <si>
    <t>エ 階段</t>
  </si>
  <si>
    <t>（ア）幅は1,400mm以上、けあげは160mm以下、踏面は300mm以上とすること。</t>
  </si>
  <si>
    <t>（イ）床表面は、粗面又は滑りにくい材料で仕上げ、踏面の端部とその周囲の部分との色の明度の差が大きいこと等により、段を容易に識別できるものとし、必要な箇所に、点状ブロック等を敷設すること。</t>
  </si>
  <si>
    <t>（ウ）段鼻の突き出しがないこと等により、つまずきにくい構造とすること。</t>
  </si>
  <si>
    <t>（エ）段がある部分の上端及び下端に近接する踊場の部分には、視覚障がい者誘導用ブロックを敷設すること。</t>
  </si>
  <si>
    <t>（オ）手すりを設ける場合は、端部が突出しない構造とし、不特定かつ多数の者が利用し、又は主として視覚障がい者が利用するものについては、必要に応じ、端部付近及び必要な箇所に誘導のための点字表示を行うこと。</t>
    <phoneticPr fontId="99"/>
  </si>
  <si>
    <t>（カ）縁端には、壁又はつえの脱落を防止するために必要な立ち上がりを設けること。</t>
  </si>
  <si>
    <t>オ エレベータ</t>
  </si>
  <si>
    <t>（ア）見学者用のエレベータは以下の仕様とし、利便性、安全性に配慮した仕様とすること。</t>
  </si>
  <si>
    <t>（イ）かご及び昇降路の出入り口の幅は1,200mm以上、かごの幅は1,500mm以上、かごの奥行きは2,500mm以上（26人乗り以上）として、かごは車いすの転回に支障がなく、車いす使用者2台同乗が可能な構造とすること。また、すべてのエレベータはストレッチャー対応型とすること。</t>
  </si>
  <si>
    <t>（ウ）乗降ロビーは、高低差がないものとし、その幅及び奥行きは、1,500mm以上とすること。</t>
  </si>
  <si>
    <t>（エ）かご内及び乗降ロビーには、車いす使用者が利用しやすい位置に制御装置を設けること。</t>
  </si>
  <si>
    <t>（オ）かご内に、かごが停止する予定の階及びかごの現在位置を表示する装置を設けること。</t>
  </si>
  <si>
    <t>（カ）かご内に、かごが到着する階並びにかご及び昇降路の出入り口の戸の閉鎖を音声により知らせる装置を設けること。</t>
  </si>
  <si>
    <t>（キ）かご内及び乗降ロビーに設ける制御装置は、点字その他の方法により視覚障がい者が円滑に操作することができる構造とすること。</t>
  </si>
  <si>
    <t>（ク）かご内又は乗降ロビーに、到着するかごの昇降方向を音声により知らせる装置を設けること。</t>
  </si>
  <si>
    <t>カ 便所</t>
  </si>
  <si>
    <t>（ア）男子用、女子用、多目的便所を必要箇所に設置すること。</t>
  </si>
  <si>
    <t>（イ）便所内に、車いす利用者が円滑に利用できるよう、十分な入口幅及び空間を確保し、腰掛け便座、手すり、オストメイト等を適切に配置した便房を1箇所以上設けること。</t>
  </si>
  <si>
    <t>（ウ）便所内に、高齢者、障がい者等が円滑に利用できる構造の水栓器具を設けた便房を1箇所以上設けること。</t>
  </si>
  <si>
    <t>（エ）男子用小便器は、手すり等を適切に配置した便房を1箇所以上設けること。</t>
  </si>
  <si>
    <t>（オ）床表面は、粗面又は滑りにくい材料で仕上げること。</t>
  </si>
  <si>
    <t>（カ）車いす使用者用便房には、非常用の呼出装置を設けること。</t>
  </si>
  <si>
    <t>（キ）車いす使用者用便房には、荷物台が適切に配置されていること。</t>
  </si>
  <si>
    <t>（ク）便所内にハンドドライヤーを設置すること。</t>
  </si>
  <si>
    <t>キ その他</t>
  </si>
  <si>
    <t>（ア）廊下、傾斜路、階段、エレベータのかご内に手摺を設置する場合は、両側に2段手摺として、床上60～65cm（子供用）と75～85cm の高さに設けること。</t>
  </si>
  <si>
    <t>５．２．２　本施設の外観</t>
  </si>
  <si>
    <t>(1) 施設を高さ、壁面の質、形状により分節し、周辺地域に圧迫感や閉塞感、不快感等の印象を与えない、親しみやすいシンプルなデザインとすること。</t>
  </si>
  <si>
    <t>(2) 外観の基調となる色彩の範囲は「札幌市の景観色70色」とし、周辺環境と調和のとれたものとすること。</t>
  </si>
  <si>
    <t>(3) 本施設の色彩は、明度を上げ（マンセル値5～8の範囲）、彩度を落とす（マンセル値5以下）ものとし、反射率も低く押さえること。</t>
  </si>
  <si>
    <t>(4) 本施設は、各施設が調和のとれたデザインとすること。</t>
  </si>
  <si>
    <t>(5) 工場棟や管理棟等は、明るく清潔なイメージ、機能的なレイアウト、より快適安全な室内環境、部位に応じた耐久性等に留意し、各部のバランスを保った合理的な計画で、統一したイメージにすること。</t>
  </si>
  <si>
    <t>(6) 建物高さについてはできるだけ、低く抑えるように配慮すること。</t>
  </si>
  <si>
    <t>(7) 配置上の自由度がある建物構造物は、できるだけ目立たない場所に配置するよう工夫すること。</t>
  </si>
  <si>
    <t>(8) 植栽（高木）を充実させることで、建物の目隠しに配慮すること。</t>
  </si>
  <si>
    <t>(9) 残地森林や法面への緑化により、できるだけ人工色を少なくするよう工夫すること。</t>
  </si>
  <si>
    <t>５．２．３　工場棟平面計画</t>
  </si>
  <si>
    <t>(1) 新清掃工場の建築計画は、明るく清潔なイメージ、機能的なレイアウト、安全快適な室内環境、部位に応じた耐久性等に留意し、各部のバランスを保った合理的な計画とすること。</t>
  </si>
  <si>
    <t>(2) 焼却施設及び破砕施設は、一般の建築物と異なり、熱、臭気、振動、騒音が発生する特殊な形態の大空間を形成するので、これを機能的かつ経済的なものとするため、プラント機器の配置計画、構造計画並びに設備計画は、適切な連係を保ち相互の専門知識を融合させ、総合的にみてバランスのとれた計画とすること。</t>
  </si>
  <si>
    <t>(3) 工場棟は、耐力上必要な部分は鉄筋コンクリート造又は鉄骨鉄筋コンクリート造とし、その他の部分は鉄骨造とすること。</t>
  </si>
  <si>
    <t>(4) 建物の配置は、プラント全体計画に基づき、経済性、安全性、美観、維持管理の容易性を考慮した計画とすること</t>
  </si>
  <si>
    <t>(5) 主要機器、装置はすべて屋内配置とし、点検、整備、補修のための十分なスペースを確保すること。</t>
  </si>
  <si>
    <t>(6) 屋内における諸室配置と動線計画については、点検整備作業の効率化、緊急時の迅速な対応を図ること。</t>
  </si>
  <si>
    <t>(7) 炉室や破砕施設の機械室における歩廊は、原則として設備毎に階高を統一し、保守点検時の機器荷重にも十分安全な構造とし、振動しないものとすること。</t>
  </si>
  <si>
    <t>(8) 騒音が発生する機器が設置されている専用室は、原則として隔離された部屋とし、防音対策を講ずること。なお、室内温度の管理のための換気等を十分に行うが、吸排気口からの騒音の漏れに配慮すること。</t>
  </si>
  <si>
    <t>(9) 振動が発生する機器は、十分な防振対策を行うこと。</t>
  </si>
  <si>
    <t>(10) マシンハッチ、ホイスト、吊り金具等を要所に設ける、消耗品等を置く倉庫を能率的に配置する等、点検、整備、保守等の作業の利便性を確保すること。</t>
  </si>
  <si>
    <t>(11) 炉室や破砕施設の機械室は機械換気設備又は換気モニタにより、十分な換気を行うとともに、トップライトや窓を設け作業環境を良好に維持すること。給排気口は防音に配慮すること。また、機械換気設備や換気モニタは、強風への対策や防食に配慮すること。</t>
  </si>
  <si>
    <t>(12) 作業用の専用室から居室や通路等への出入り口には、防臭区画としての前室を設けるとともに、専用室側に手洗い場（温水）を配置する。また、必要に応じてエアシャワーを設置すること。</t>
  </si>
  <si>
    <t>(13) 作業員が使用する居室・管理諸室は、工場棟内に設置する。管理諸室をプラットホームやごみピット等の防臭区画に隣接して配置する場合は、臭気が漏洩しないよう、徹底した防臭区画対策を講じること。また、管理諸室近傍に書庫及び倉庫を適宜配置すること。</t>
  </si>
  <si>
    <t>(14) 日常点検、補修、整備作業への円滑な動線や、工事への十分な所要スペース及び衛生器具等を確保すること。</t>
  </si>
  <si>
    <t>(15) 建物外部から利用できる便所、洗面所を設けること。</t>
  </si>
  <si>
    <t>(16) 作業員の作業動線と見学者動線は、中央制御室及び渡り廊下以外では交差しないように分離すること。その他、以下の内容に十分配慮すること。</t>
  </si>
  <si>
    <t>ア 新清掃工場に関する見学学習は、管理棟を起点とし、起終点に至るまで連続性のある見学者動線を計画とすること。</t>
  </si>
  <si>
    <t>イ 施設内部の構造や処理工程部分も積極的に見学できるよう工夫し、ごみ処理の一連の流れに沿って、施設の機能・大きさを実感・体感できる見学者動線の設定及び見せ方の工夫に配慮した計画をすること。</t>
  </si>
  <si>
    <t>ウ 施設見学を行いながら、本市における清掃事業の概要、施設の概要、プラント機器の稼働状況、焼却炉や蒸気タービン等の基幹設備の内部構造・機能及び地域熱供給工程が学習できるように、映像・音響装置、模型等で演出した展示スペースを設置すること。特にプラント機械は、外観の見学だけでなく、機能・構造を分かり易く学習できることに配慮すること。</t>
  </si>
  <si>
    <t>(17) 管理棟から各施設等の見学箇所までの移動距離を極力短くするよう工夫すること。</t>
  </si>
  <si>
    <t>(18) ごみからの汚水や散水等で汚れる床は、洗浄のため防水を考慮した仕上げとするとともに、作業員の転倒防止のため滑り難い構造や材質とすること。</t>
  </si>
  <si>
    <t>(19) 焼却施設と破砕施設、管理棟は、渡り廊下で連絡すること。左記3棟の接続方法は、事業者提案によるものとする。また、焼却施設と独立煙突を連絡する煙道を設けること。煙道には、独立煙突の煙道ダクトの管理用通路を設け、有効幅員など、メンテナンス時の利便性や安全面を考慮の上、計画すること。なお、渡り廊下や管理用通路には傾斜をつけないこと。</t>
  </si>
  <si>
    <t>(20) 施設玄関には施設名称板を設けること。</t>
  </si>
  <si>
    <t>(21) 焼却施設において、復水器ヤード等、比較的大きな騒音を発生するプラント機械を収納する室は、極力、焼却施設の東側に配置すること。</t>
  </si>
  <si>
    <t>(22) 事業用地の地下（標高150ｍ以深）は、掘削が困難な硬岩が分布すると想定されることから、地下室の配置は必要最小限に留め、分散配置しないよう配慮すること。</t>
  </si>
  <si>
    <t>(23) 工作室、予備品収納庫、倉庫は、炉室との作業動線の利便性に留意した配置とすること。また、重量物搬出用のホイスト等を設置すること。</t>
  </si>
  <si>
    <t>(24) 倉庫は油脂庫、薬品庫、物品庫等、目的に適した場所と設備を設けること。薬品を保管する室については、薬品の搬入及び利用先への供給が容易に行えるように計画し、床は耐薬品性を有する仕上げとすること。</t>
  </si>
  <si>
    <t>(25) 適所にAED（自動体外式除細動器）を設置すること。なお、運営事業者による設置（リース含む）を可とする。</t>
  </si>
  <si>
    <t>(26) 見学者通路、ホールについては、次に示す事項に配慮すること。</t>
  </si>
  <si>
    <t>ア 見学者動線及び見学者に対する説明用スペースは、小学生の視点や多人数の見学にも配慮し広くする。</t>
  </si>
  <si>
    <t>イ 見学者は、広範囲な設備かつ見学している対象の設備の全体が視界に入るように、点検歩廊を見学者通路側の壁面まで設置しない等、機械設備や歩廊の配置や形状に配慮する。</t>
  </si>
  <si>
    <t>ウ 見学窓は、天井から床まで可能な限り広くし、手すりを設置する等寄りかかりに配慮する。使用するガラスは耐衝撃性を有し、万が一破損した場合、破片が飛散しない材料とする。</t>
  </si>
  <si>
    <t>エ 見学者動線には、適切な箇所に平面、断面図等を用いた順路や位置を明示した案内板を設ける。</t>
  </si>
  <si>
    <t>オ 見学者に係る説明板や案内板等の設備については、統一したイメージのデザインとする。</t>
  </si>
  <si>
    <t>カ 見学者通路は、通常の維持管理作業動線を考慮に入れ、十分な臭気、騒音、振動への対策を行う。</t>
  </si>
  <si>
    <t>キ 見学は1クラスずつのグループ分けで見学が行えるように、ルート、周回、案内設備等に配慮する。</t>
  </si>
  <si>
    <t>ク 見学時間については、多目的ルーム1での説明受講30分、施設見学60分を目安とする。</t>
  </si>
  <si>
    <t>ケ 採光、日照を十分考慮し、明るく清潔感があるものとする。</t>
  </si>
  <si>
    <t>コ 主な見学場所は以下のとおりとする。</t>
  </si>
  <si>
    <t>（ア）多目的ルーム1（管理棟）</t>
  </si>
  <si>
    <t>（イ）ごみピット</t>
  </si>
  <si>
    <t>（ウ）プラットホーム（焼却施設）</t>
  </si>
  <si>
    <t>（エ）プラットホーム（破砕施設）</t>
  </si>
  <si>
    <t>（オ）中央制御室（焼却施設）</t>
  </si>
  <si>
    <t>（カ）中央制御室（破砕施設）</t>
  </si>
  <si>
    <t>（キ）発電機室</t>
  </si>
  <si>
    <t>（ク）ごみクレーン操作室（焼却施設）</t>
  </si>
  <si>
    <t>（ケ）炉室</t>
  </si>
  <si>
    <t>（コ）集じん器や有害ガス除去設備</t>
  </si>
  <si>
    <t>（サ）その他</t>
  </si>
  <si>
    <t>サ 見学者動線及び見学者に対する説明用スペースは、居室扱いとし、二方向避難とする。</t>
  </si>
  <si>
    <t>シ 予定する見学者は、「表 ２-３７　施設見学者」に示すとおりとする。</t>
  </si>
  <si>
    <t>本編P171「表 ２－３７　施設見学者」参照</t>
  </si>
  <si>
    <t>(27) 配置する居室は、「表２-３８　各施設の建築物に係る諸元」に示すとおりとする。なお、表中、概略面積の数値は目安である。各室の備品については、運営事業者が管理事務、運転管理等に必要な備品類は運営事業者が調達し、見学者用の備品類、造り付けの家具・棚等については本施設の建設工事に含むものとする。</t>
    <phoneticPr fontId="99"/>
  </si>
  <si>
    <t>様式第13号-7「表 ２－３８　各施設の建築物に係る諸元（1）（2）」参照</t>
    <rPh sb="5" eb="6">
      <t>ゴウ</t>
    </rPh>
    <phoneticPr fontId="99"/>
  </si>
  <si>
    <t>５．２．４　管理棟計画</t>
  </si>
  <si>
    <t>(1) 管理棟は、工場棟や計量棟への連絡と外部からの来客を考慮し配置を決定すること。</t>
  </si>
  <si>
    <t>(2) 管理棟は、新清掃工場全体を管理する管理事務所としての機能を有する施設として整備し、本市職員及び新清掃工場の運営管理業務を行う事業者の執務スペースを設けること。また、各々の事務室近傍に書庫及び倉庫を適宜配置すること。</t>
  </si>
  <si>
    <t>(3) 新清掃工場における環境学習の起点としての機能を備えるほか、災害発生時における一時的な避難場所など防災拠点（指定避難所（地域））としての機能を備える施設として整備すること（300㎡以上（100名以上の避難者の収容を想定）の室内空間を確保、備蓄スペース及び3日分以上の飲料水や非常食等の備蓄品の確保、給食設備（キッチン、コンロ等）の設置）。なお、その他会議室なども必要に応じて、避難時に開放できるよう想定すること。</t>
    <phoneticPr fontId="99"/>
  </si>
  <si>
    <t>(4) 内部は、各室の用途、使用形態等を十分考慮し、機能性に優れた作業環境を確保すること。</t>
  </si>
  <si>
    <t>(5) 各室は自然光を十分に取り入れ、開放的で明るい雰囲気を演出する配置計画とすること。</t>
  </si>
  <si>
    <t>(6) 構造はRC造又はS造として計画すること。</t>
  </si>
  <si>
    <t>(7) 管理棟は、見学者への情報発信の場としての機能を持たせるための多目的ルーム、中会議室、小会議室を機能的に配置すること。また、新清掃工場の環境学習の起点となる機能を有し、多目的ルーム1での映像プログラム等による学習機能、これを起点とした焼却施設・破砕施設への見学学習動線を構築すること。</t>
  </si>
  <si>
    <t>(8) 多目的ルーム等の多人数が利用する比較的面積の大きい室内では、主要構造の柱を設けないよう柱等の構造軸組みを計画すること。</t>
  </si>
  <si>
    <t>(9) 多目的ルーム2は地域開放スペースとしての利用も想定しているため、必要な設備等については、設計・建設段階から本市、運営事業者及び地域住民と協議の上で決定すること。</t>
  </si>
  <si>
    <t>(10) 管理棟に新清掃工場の運営管理業務を行う事業者のための管理用諸室を整備すること。なお、事業者の運営状況や利便性などを検討の上、工場棟に計画することも可とする。</t>
  </si>
  <si>
    <t>(11) 正面玄関・ホールは来場者動線上、適切な位置とし、天井を高くとり、明るく清潔感のある開放的な空間を構成すること。風除室と車椅子用の車路を設けること。また、玄関・風除室周辺は、良好な外観形成に配慮すること。</t>
  </si>
  <si>
    <t>(12) 施設玄関には施設名称板を設けること。</t>
  </si>
  <si>
    <t>(13) 玄関等外部との出入口の床は、積雪・凍結等に配慮し滑りにくい仕上げとすること。</t>
  </si>
  <si>
    <t>(14) 本市職員用（4～5名、女性含む）の事務室は、管理棟内に設けるものとし、出入口（通用口玄関）と近接した場所に計画すること。この出入口は、見学者用とは別に設けること。</t>
  </si>
  <si>
    <t>(15) 見学者への受付対応が可能な事務室を1階に設け、できるだけ管理棟入口に近い場所に設置すること（SPC職員による見学受付・施設案内対応を想定している）。なお、事業者の運営状況や利便性などを検討の上、工場棟内に配置することも可とする。その場合、管理棟に見学者の受付・来客対応できる人員を配置するスペースを設けること。時間外はインターホンでの対応を可能とすること。</t>
  </si>
  <si>
    <t>５．２．５　構造計画</t>
  </si>
  <si>
    <t>ア 構造計画は、プラント設計、意匠計画及び建築設備設計との調整を図り、経済性に配慮しつつ所要の性能を確保すること。</t>
  </si>
  <si>
    <t>イ 本施設の耐震安全等は、「２．１．８　地震対策」による。</t>
  </si>
  <si>
    <t>(2) 基本計画</t>
  </si>
  <si>
    <t>ア 工場棟は特殊な建築物であり、プラント機器類は重量が大きいことから、十分な構造耐力を持つ建築構造とすること。</t>
  </si>
  <si>
    <t>イ 地震時を考慮し、重量の大きい設備は、剛強な支持架構で支持すること。</t>
  </si>
  <si>
    <t>ウ 新清掃工場の主要なプラント機器は自立構造、又は、独立した鉄骨で支持し、地震時等の水平荷重は建築構造部材へ負担させない計画とすること。</t>
  </si>
  <si>
    <t>(3) 基礎構造</t>
  </si>
  <si>
    <t>ア 基礎は、良質な地盤に支持させること。基礎構造は上部構造の形式、規模、支持地盤の条件及び施工性等を総合的に検討し建物に有害な障害が生じないように配慮すること。</t>
  </si>
  <si>
    <t>イ 建築物の基礎構造は、地質調査の結果を基に、強固で荷重の遍在による不同沈下を生じない基礎とすること。</t>
  </si>
  <si>
    <t>ウ 杭基礎の選定に当たっては、支持地盤の状況を勘案して短杭にならないように注意し、原則として異種基礎構造はさける。また、周辺条件、荷重条件、地質条件、施工条件を十分に考慮し、地震時、強風時の水平力を十分に検討して決定すること。</t>
  </si>
  <si>
    <t>(4) 躯体構造</t>
  </si>
  <si>
    <t>ア 各部の構造的な特殊性及びプラント機器類の維持管理等を考慮して、構造架構形式を選定し計画すること。クレーン、重量機器及び振動発生機器類を支える架構は、SRC造あるいはRC造とし、炉室架構はS造の大スパン架構とすること。</t>
  </si>
  <si>
    <t>イ 上部構造形式は軽量化に留意し、下部構造は十分に剛なものとすること。このため、プラットホーム部、ごみピット部及び炉室部は、それぞれの特殊性を考慮し、架構形式を選定すること。</t>
  </si>
  <si>
    <t>ウ S造屋根面、壁面についてはブレースを十分にとって、剛性を高めること。大スパン架構となることが予想される部分については、変形量をできるだけ少なくするよう考慮すること。</t>
  </si>
  <si>
    <t>エ 地下水槽等は、水密性の高いRC造とし、槽内部からの漏水及び槽外部からの地下水等の流入を防止すること。</t>
  </si>
  <si>
    <t>オ 騒音又は振動を発生する機器を配置する箇所の構造方式の選定に当たって、十分な検討を行うこと。特に、機器等の低周波対策を考慮すること。</t>
  </si>
  <si>
    <t>カ 振動を伴う機械を収納する室は防振対策を十分に考慮すること。</t>
  </si>
  <si>
    <t>キ クレーン架構は、クレーン急制動時に共振しないよう検討し、騒音・振動が他の室へ伝播しない構造とすること。</t>
  </si>
  <si>
    <t>５．２．６　計量棟計画</t>
  </si>
  <si>
    <t>(1) 場内道路上に配置して、計量機はごみ搬入出車動線上に設けること。</t>
  </si>
  <si>
    <t>(2) 照明・空調・居住性について十分配慮すること。</t>
  </si>
  <si>
    <t>(3) 居室には、計量中の車両の排ガスが入り込まないようにすること。</t>
  </si>
  <si>
    <t>(4) 計量棟内に計量室、休憩室、ミニキッチン及び廊下を介した便所（運転要員用）を設けること。</t>
  </si>
  <si>
    <t>(5) 計量棟は、金銭を取り扱うため、防犯対策を行うこと。</t>
  </si>
  <si>
    <t>(6) 計量棟は、駐車スペース側に窓口を設け、自己搬入者の受付が可能な計画とすること。対面受付を考慮し、計量室床レベルは計量機上面よりも20cm程度高くし、外部受付カウンターの高さは計量室床レベルから90cm程度とすること。</t>
  </si>
  <si>
    <t>(7) 計量棟は、自己搬入者の受付窓口を含め、計量棟、計量機の全体を屋根で覆うこと。屋根については、十分な強度とともに、風雨時にも受付場所やリーダポストが雨に濡れることが無いよう、仕舞や大きさに配慮すること。また、計量機から屋根までの有効高さは4.5ｍ以上とすること。</t>
  </si>
  <si>
    <t>(8) 受付のための退避スペースは、受付申請者が雨に濡れることが無いよう、屋根の仕舞や大きさに配慮すること。</t>
  </si>
  <si>
    <t>(9) 窓はごみ搬入出車両、自己搬入車両が良く見える位置に設けること。</t>
  </si>
  <si>
    <t>(10) 搬出用計量機の後に、4t車1台分が一時停車できるスペースを確保すること。</t>
  </si>
  <si>
    <t>(11) 入口側計量機手前に車両待機場所を確保すること。車両待機場所には、収集作業員やごみを持ち込んだ市民が利用できる便所（男女別）を設けること。</t>
  </si>
  <si>
    <t>５．２．７　一般構造</t>
  </si>
  <si>
    <t>(1) 屋根</t>
  </si>
  <si>
    <t>ア 炉室の屋根は、採光に配慮し、換気装置を設けるものとし、雨仕舞と耐久性に配慮すること。</t>
  </si>
  <si>
    <t>イ 外壁と屋根の結露防止を行うこと。</t>
  </si>
  <si>
    <t>ウ 屋根においては、メンテナンスや点検時等の歩行ルートを考慮の上、歩廊・小階段等の設置や陸屋根の養生対策を適宜行うこと。</t>
  </si>
  <si>
    <t>(2) 床</t>
  </si>
  <si>
    <t>ア 重量の大きな機器や振動を発生する設備が載る床は、スラブを厚くし、小梁を有効に配置して構造強度を確保し振動を押さえること。</t>
  </si>
  <si>
    <t>イ 工場棟1階の床は、地下室施工後の埋戻土等の沈下の影響を受けない構造とすること。</t>
  </si>
  <si>
    <t>ウ 汚水が垂れる、粉じんが発生する等、清掃、水洗が必要な専用室の床は防水を行うこと。</t>
  </si>
  <si>
    <t>エ 電力や通信用配線が煩雑となる事務室、中央制御室、電算機室等は、原則としてフリーアクセスフロアとし、用途や機能に応じて強度や高さを定めること。なお、床下は、防じん塗装以上の仕上げを行うこと。</t>
  </si>
  <si>
    <t>(3) 内壁</t>
  </si>
  <si>
    <t>ア 各室の区画壁は、要求される性能や用途上生じる要求（防火、防臭、防音、耐震、防煙、防湿）を満足するとともに、意匠についても配慮すること。</t>
  </si>
  <si>
    <t>イ 不燃材料、防音材料等は、それぞれ必要な機能を満足するとともに、用途に応じて表面強度や吸音性等、他の機能と適切な施工方法をも考慮し選定すること。</t>
  </si>
  <si>
    <t>(4) 建具</t>
  </si>
  <si>
    <t>ア 必要に応じて、防火性、耐食性、遮音性及び機能性を確保すること。</t>
  </si>
  <si>
    <t>イ 外部に面する建具は、耐風、降雨を考慮した、気密性の高いものとすること。</t>
  </si>
  <si>
    <t>ウ 機材の搬出入を行う扉は、搬出入が想定される機材の最大寸法を考慮して形状や大きさを決め、特に大きいものは防音扉とすること。</t>
  </si>
  <si>
    <t>エ 臭気のある室内に出入りする扉はエアタイト構造とすること。</t>
  </si>
  <si>
    <t>オ 居室のガラスは、ペアガラスとし、十分な強度を有し台風時の風圧にも耐えるものとすること。</t>
  </si>
  <si>
    <t>カ 夜間照明への昆虫類等の誘引防止のため、ブラインド等を設置し日没後は光の漏洩を防止すること。</t>
  </si>
  <si>
    <t>キ 網戸（ステンレス製）を設ける場合、各所での必要性を考慮の上、設置すること。</t>
  </si>
  <si>
    <t>５．２．８　仕上計画</t>
  </si>
  <si>
    <t>(1) 外部仕上</t>
  </si>
  <si>
    <t>ア 環境に適合した仕上計画とし、違和感のない、清潔感のあるものとし、工場全体の統一性を図ること。</t>
  </si>
  <si>
    <t>イ 材料は経年変化が少なく、防汚性、耐候性があり、色調変化（色あせ）がし難いものとすること。</t>
  </si>
  <si>
    <t>ウ 屋根、外部仕上げは、鳥の止まりそうな所へは防鳥網の取り付け等鳥害対策を行うこと。</t>
  </si>
  <si>
    <t>エ 通気管等には防虫網を設けること。</t>
  </si>
  <si>
    <t>オ 焼却施設及び破砕施設の壁面の厚さは、鉄筋コンクリートの部分は、基本的に180mm以上とすること。</t>
  </si>
  <si>
    <t>カ 焼却施設及び破砕施設の、鉄骨造部分の外壁、並びに管理棟の外壁及び屋根は、寒冷地における地域特性や必要とされる性能を考慮の上、適切な外装材や仕上げ材を選定すること。</t>
    <phoneticPr fontId="99"/>
  </si>
  <si>
    <t>様式第13号-8「表 ２－３９　外部仕上（1）（2）（参考）」参照</t>
    <rPh sb="5" eb="6">
      <t>ゴウ</t>
    </rPh>
    <phoneticPr fontId="99"/>
  </si>
  <si>
    <t>(2) 内部仕上</t>
  </si>
  <si>
    <t>各部屋の機能、用途に応じて必要かつ適切な仕上材を採用し、温度、湿度等環境の状況も十分考慮すること。主な部屋の仕上げについては次表を参考とし、同程度もしくはそれ以上の水準の内部仕上げを行うものとすること。</t>
  </si>
  <si>
    <t>なお、防音材の厚さは、基本的にグラスウール(50mm以上)とする。</t>
  </si>
  <si>
    <t>その他の必要な部屋の仕上げについては、提案によるものとする。</t>
  </si>
  <si>
    <t>様式第13号-9「表 ２－４０　内部仕上（焼却施設-1）」参照</t>
    <phoneticPr fontId="99"/>
  </si>
  <si>
    <t>様式第13号-9「表 ２－４０　内部仕上（焼却施設-2）」参照</t>
    <phoneticPr fontId="99"/>
  </si>
  <si>
    <t>様式第13号-9「表 ２－４０　内部仕上（破砕施設）」参照</t>
    <phoneticPr fontId="99"/>
  </si>
  <si>
    <t>様式第13号-9「表 ２－４０　内部仕上（管理棟）」参照</t>
    <phoneticPr fontId="99"/>
  </si>
  <si>
    <t>５．２．９　工場棟の主な専用室の大要</t>
  </si>
  <si>
    <t>(1) プラットホーム</t>
  </si>
  <si>
    <t>「２．２．２　プラットホーム（土木建築工事に含む）」に準ずる。</t>
  </si>
  <si>
    <t>(2) ごみピット</t>
  </si>
  <si>
    <t>「２．２．６　ごみピット（土木建築工事に含む）」に準ずる。</t>
  </si>
  <si>
    <t>(3) 前室</t>
  </si>
  <si>
    <t>ア 臭気発生室からの出入口部分や管理区域間には、臭気漏洩を完全に防止するために前室を設けること。特に、天井内部の配管の貫通部の処理に注意すること。</t>
  </si>
  <si>
    <t>イ 前室内部は正圧とし、出入口には臭気漏洩防止のためエアタイト仕様の建具を設置すること。</t>
  </si>
  <si>
    <t>(4) 各種送風機室・油圧装置室</t>
  </si>
  <si>
    <t>ア 誘引通風機、押込送風機、空気圧縮機、その他の騒音発生機械は、専用の部屋に収納するなど、防音対策、防振対策を講ずること。なお、保守点検に必要なホイストの使用に支障をきたさないスペースを確保すること。</t>
  </si>
  <si>
    <t>イ 誘引通風機を配置した専用室には、機材の搬出入のための開口部を設けること。</t>
  </si>
  <si>
    <t>ウ 送風機、通風機、排風機、油圧装置等の騒音・振動の大きな機械は、原則としてRC造の専用の室に収納し、騒音対策、振動対策を行うこと。また、壁面（必要に応じて天井）にはグラスウールボードを施工すること。</t>
  </si>
  <si>
    <t>エ 作動油の交換作業が容易な位置とすること。また、必要で十分な換気を行える構造とすること。</t>
  </si>
  <si>
    <t>(5) 搬出室</t>
  </si>
  <si>
    <t>ア 粉じん等の飛散防止対策を行うこと。</t>
  </si>
  <si>
    <t>(6) 搬出設備室</t>
  </si>
  <si>
    <t>ア 鉄、集じん灰等の搬出設備は、できるだけ一室にまとめて設置し、特に搬出時の粉じん対策には万全を期すこと。また、灰搬出車両を洗浄する洗浄用器具類等を設置すること。</t>
  </si>
  <si>
    <t>イ 原則として、他の部屋とは隔壁により仕切り、気密性を確保する。特にコンベヤ等の壁貫通部の周囲は確実に密閉すること。</t>
  </si>
  <si>
    <t>(7) 各種排水処理水槽</t>
  </si>
  <si>
    <t>ア 系統ごとに適切な位置に設け、悪臭、湿気、漏水の対策を講ずること。</t>
  </si>
  <si>
    <t>イ 酸欠の恐れのある場所、水槽等は、入り口又は目立つ所に「酸欠注意」の標識を設けるとともに、作業時十分な換気が行える設備を設けること。</t>
  </si>
  <si>
    <t>ウ 砂取りや清掃が必要な水槽については、作業が容易な位置、構造とすること。</t>
  </si>
  <si>
    <t>(8) 中央制御室</t>
  </si>
  <si>
    <t>ア 各専門室と密接な連係を保ち、施設全体を統括管理するに相応しい位置とすること。なかでも炉本体、電気関係諸室とは異常時の対応を考慮し、距離的にも短く連絡できる位置に配置すること。その際、炉室への出入口を設けること。</t>
  </si>
  <si>
    <t>イ プラントの運転、操作、監視を行う中枢部であり、常時24時間、運転操作員が執務するので、照明や空調、騒音及び居住性について十分配慮すること。</t>
  </si>
  <si>
    <t>ウ 主要な見学設備であるため、監視盤やパネル等は意匠に配慮すること。</t>
  </si>
  <si>
    <t>エ 床はフリーアクセスフロア（帯電防止置敷きビニール床タイル）とし、保守・点検及び盤の増設等が容易に行えること。</t>
  </si>
  <si>
    <t>(9) 電子演算装置室</t>
  </si>
  <si>
    <t>ア 中央制御室に隣接して設けること。内部の仕上げは、防じん対策に留意して計画すること。床は中央制御室に準じ空調についても十分考慮すること。</t>
  </si>
  <si>
    <t>(10) 電気室</t>
  </si>
  <si>
    <t>ア 中央制御室からの保守・監視業務が円滑に行えるように、中央制御室に近接した位置に設置すること。</t>
  </si>
  <si>
    <t>イ 配置計画と用途に応じて必要な電気室を配置すること。</t>
  </si>
  <si>
    <t>ウ 設置する電気機器の内容に応じて系統的に配置し、点検・整備に支障のない十分な面積を確保し、将来の増設スペースも確保すること。</t>
  </si>
  <si>
    <t>エ 床面はフリーアクセスフロアとし、計画に当たってはケーブル等の配線及び保守点検が余裕を持って行える十分な有効空間を確保すること。</t>
  </si>
  <si>
    <t>オ 電気室の上部には水を扱う諸室を配置しないこと（屋内開閉所も同様）。</t>
  </si>
  <si>
    <t>(11) ごみクレーン操作室</t>
  </si>
  <si>
    <t>ア ピットに面し、ピット内及び周辺の状況が見通せる位置とすること。特に、ごみピットを2ピット式とした場合は、それぞれのピットの位置関係に配慮した配置とすること。</t>
  </si>
  <si>
    <t>イ クレーン操作窓は、はめ込みとし、窓面に影反射の無いよう考慮すること。</t>
  </si>
  <si>
    <t>ウ クレーン操作窓の洗浄を目的に、ごみピット側から安全に清掃が出来るよう、必要に応じて歩廊を設置すること。</t>
  </si>
  <si>
    <t>(12) 炉室</t>
  </si>
  <si>
    <t>ア 炉室は、ストーカ炉及びボイラ等を中心とする吹抜構造とし、必要な機器の設置・配管スペース並びにメンテナンススペース等を十分に確保すること。</t>
  </si>
  <si>
    <t>イ 炉室内には垂直動線上の最適な位置にメンテナンス用エレベータ（人荷用）を設け、メンテナンス動線との連携を図ること。停止階は原則として全ての階とすること。かご室の大きさは間口1,500mm×奥行2,500mm（積載荷重1,800kg）以上とするし、ストレッチャー対応とすること。また、動線上主要な階段を炉室両側に設けること。</t>
  </si>
  <si>
    <t>ウ 要所にマシンハッチを設け、点検、整備、補修等の作業の利便性を確保すること。</t>
  </si>
  <si>
    <t>エ 炉室の上部階は機器点検、修理のためグレーチング製の点検歩廊を設け、必要箇所には手摺を設けること。周囲部は必要機器を設置すると共に他室及び点検歩廊間との連絡を考え回廊、階段を設けること。</t>
  </si>
  <si>
    <t>オ 炉室には大型機器搬入のため外部と連絡できる開口部と通路、マシンハッチを適切な位置に設けること。なお、1階部分には大型車両が進入可能なメンテナンス通路を確保すること。</t>
  </si>
  <si>
    <t>カ 機器の放熱に対処するために、換気モニタ又は機械換気設備を効率的に設けること。また、換気種別は自然吸気又は第2種換気又は第3種換気（方式は提案）が適切に行われるように計画するとともに、トップライトや窓を設け、炉室内の自然採光を十分に確保して、作業環境を良好に維持すること。</t>
  </si>
  <si>
    <t>キ 見学者通路又はホールから炉室を見学できる防音、遮音、防臭対策を施した窓を設置すること。</t>
  </si>
  <si>
    <t>ク 見学者用廊下へ直接出入口を原則として設けないよう計画し、止むを得ず設ける場合、臭気対策が必要な箇所には前室を設けること。また、床面は段差の無いよう計画すること。</t>
  </si>
  <si>
    <t>(13) 整備要員控室</t>
  </si>
  <si>
    <t>ア 炉室付近に整備員が駐在し、適宜休憩をとることが可能な室を設けること。</t>
  </si>
  <si>
    <t>イ 洗濯乾燥室、給湯室を付帯すること。</t>
  </si>
  <si>
    <t>(14) 受変電室</t>
  </si>
  <si>
    <t>ア 機器の放熱や換気に十分留意し、機器の搬出入が容易に行えるものとするとともに、水害や粉じんによる影響のない位置に計画すること。また、上階には水を使用する諸室を設けないこと。</t>
  </si>
  <si>
    <t>イ 室内各機器の点検・整備を考慮した十分なスペース及び空調ダクト、電気配線を行うための十分な天井高さを確保すること。また、大型機器搬入用の大扉を設けること。</t>
  </si>
  <si>
    <t>ウ 焼却施設に設けること。</t>
  </si>
  <si>
    <t>(15) 蒸気タービン発電機室</t>
  </si>
  <si>
    <t>ア 内部空間は、発電機の点検・整備に必要なスペースを確保すること。また、タービン整備用の天井走行クレーンを設けるために構造面にも配慮した計画とすること。</t>
  </si>
  <si>
    <t>イ 発電機の基礎は、振動の影響を遮断するため独立基礎とし、エキスパンションジョイントにより完全に分離した構造とすること。</t>
  </si>
  <si>
    <t>ウ 床面は防じん仕様、壁・天井は吸音材仕上げとし、地下部の床排水についても十分考慮すること。また、機器からの放熱による室温の上昇に対処するため室内の換気に十分留意し計画すること。</t>
  </si>
  <si>
    <t>エ 発電機のメンテナンス用として大扉を設けること。また、地下部の機器搬出入用のマシンハッチを設けること。</t>
  </si>
  <si>
    <t>オ 見学者通路から発電機室の内部の状況を見通せるように、防音、遮音性のよい見学者用窓を設けること。</t>
  </si>
  <si>
    <t>(16) 非常用発電機室</t>
  </si>
  <si>
    <t>ア 非常用発電機室は、蒸気タービン発電機室とは別室として設置すること。</t>
  </si>
  <si>
    <t>イ 床面は防じん仕様、壁・天井は吸音材仕上げとし、床排水、室内換気及び吸気用エアチャンバー、ダクト等も十分配慮して計画すること。</t>
  </si>
  <si>
    <t>(17) 蒸気復水器ヤード（復水器室）</t>
  </si>
  <si>
    <t>ア 復水器からの騒音を減じるために吸音材等による措置を講ずること。また、また、給気エリア、排気エリア等からの鳩等の進入防止のため防鳥対策（防鳥網等）を施すこと。</t>
  </si>
  <si>
    <t>イ 復水器からの熱風がリサーキュレーションを起こさないように考慮した構造とすること。</t>
  </si>
  <si>
    <t>ウ 床はアスファルト防水とコンクリートによる防水仕上げを標準とすること。</t>
  </si>
  <si>
    <t>エ 冬季の過冷却防止のため、自動運転制御と連動したシャッターを設けること。</t>
  </si>
  <si>
    <t>(18) 地域熱供給熱交換器室</t>
  </si>
  <si>
    <t>ア 地域熱供給事業者及び保養センター駒岡へ供給する熱源水を製造する熱交換器を収納する室を設けること。</t>
  </si>
  <si>
    <t>イ 熱交換器室は、敷地内の熱源水配管延長を最短にするため、焼却施設北東側の1階への配置を基本とすること。</t>
  </si>
  <si>
    <t>ウ 熱交換器室では、地域熱供給事業者が作業を行うため、同室内には地域熱供給用熱交換器に関連する装置以外の装置機器は配置しないこと。</t>
  </si>
  <si>
    <t>(19) 排ガス分析室</t>
  </si>
  <si>
    <t>ア 連続排ガス測定器を設置する室を設けること。</t>
  </si>
  <si>
    <t>イ 連続測定は系列ごと（炉別）に設置すること。</t>
  </si>
  <si>
    <t>(20) 破砕機室</t>
  </si>
  <si>
    <t>ア 爆発や火災対策を考慮した鉄筋コンクリート構造とし、適切な位置に大型機器搬入のための十分な広さを有する開口部及び防音防爆用のドアを設けること。</t>
  </si>
  <si>
    <t>イ 万一爆発した場合にも、他の系列に影響を与えない構造とすること。</t>
  </si>
  <si>
    <t>ウ 高速回転破砕機を配置する室は、RC造で囲われた部屋とし、グラスウールボードを施工すること。</t>
  </si>
  <si>
    <t>エ 高速回転破砕機の基礎は、振動の影響を遮断するため独立基礎とし、エキスパンションジョイントにより完全に分離した構造とすること。</t>
  </si>
  <si>
    <t>オ 上部には爆風放散筒を設けること。</t>
  </si>
  <si>
    <t>カ 作業員が点検に入った際、破砕機が停止するリミットスイッチを設けること。</t>
  </si>
  <si>
    <t>(21) 玄関</t>
  </si>
  <si>
    <t>ア 風除室を設けること。</t>
  </si>
  <si>
    <t>(22) 従事者用事務室</t>
  </si>
  <si>
    <t>ア 作業に従事する事業者が執務する事務室を設けること。</t>
  </si>
  <si>
    <t>イ フリーアクセスフロアとして、給湯室を付帯させること</t>
  </si>
  <si>
    <t>(23) 浴室</t>
  </si>
  <si>
    <t>ア 浴室には脱衣室、洗濯乾燥室を付帯すること。</t>
  </si>
  <si>
    <t>イ 浴室は男女別に設けること。</t>
  </si>
  <si>
    <t>(24) 更衣室</t>
  </si>
  <si>
    <t>ア 更衣室は男女別に設けること。</t>
  </si>
  <si>
    <t>(25) 食堂兼ミーティングルーム</t>
  </si>
  <si>
    <t>ア 食堂には、給湯室及び調理スペースを付帯すること。</t>
  </si>
  <si>
    <t>(26) 休憩室</t>
  </si>
  <si>
    <t>ア 作業に従事する事業者が適宜休憩する室を確保すること。</t>
  </si>
  <si>
    <t>(27) その他</t>
  </si>
  <si>
    <t>ア 廊下（見学者を除く）の有効幅員は、2.5ｍ以上とすること。</t>
  </si>
  <si>
    <t>イ 炉室をはじめとする各種機械室には、暖房設備（常用）を設けること。復水器ヤード等の冬季全休炉時に凍結対策を要する室・空間には非常用暖房設備を設けること。</t>
  </si>
  <si>
    <t>ウ 炉室と連絡する前室にはエアシャワー室、靴洗い場を設けること。</t>
  </si>
  <si>
    <t>エ シャワー室に近接して洗濯乾燥室を設けること。</t>
  </si>
  <si>
    <t>オ 危険物庫を適切な位置、広さで設けること。</t>
  </si>
  <si>
    <t>カ 施設内には、整備要員や補修作業員等が利用するシャワー室（1室）と脱衣室を設けること。</t>
  </si>
  <si>
    <t>キ 空調機械室は、原則として隔離された部屋とし、必要な場合は温度上昇、周辺の部屋への騒音対策を講じること。</t>
  </si>
  <si>
    <t>ク 「特定化学物質障害予防規則」に該当する薬品等を取り扱う室には出入り口を2箇所以上設けること。</t>
  </si>
  <si>
    <t>５．３　土木工事及び外構工事</t>
  </si>
  <si>
    <t>５．３．１　一般事項</t>
  </si>
  <si>
    <t>(1) 敷地造成工事及び雨水調整池工事は本市が別途発注する工事において実施する。敷地造成工事及び雨水調整池工事（別途工事）は令和2年度（2020年度）末まで実施するものとする。なお、建築工事に係る掘削および敷地進入出道路の造成等について、宅地造成規制法に係る協議申出書が必要となる。別途実施する敷地造成工事で提出済みの協議書を基に、変更協議書を作成して提出すること。</t>
  </si>
  <si>
    <t>(2) 敷地進入出道路については、本市が実施した基本設計に基づき、建設事業者において実施設計及び敷地進入出道路の施工を行う。</t>
  </si>
  <si>
    <t>(3) （1）及び（2）の詳細については、「添付資料2　敷地配置及び動線計画図（参考）」を参照すること。</t>
  </si>
  <si>
    <t>５．３．２　土木工事</t>
  </si>
  <si>
    <t>(1) 山留、掘削</t>
  </si>
  <si>
    <t>ア 土工事は安全で工期が短縮できる合理的な工法を採用すること。</t>
  </si>
  <si>
    <t>イ 土工事は、計画区域内で切盛バランスをとることを原則とする。施設建設エリアは、貯留ピット等の構造物残土及び構内舗装厚を考慮して最終仕上げ高はFH＝158.0ｍに、粗造成高さはFH=157.2ｍとする（舗装凍結深0.8ｍ）。残土又は不足土が発生した場合には、外部処分又は購入することで対応すること。残土搬出先は白石清掃工場付近（概算距離20km）及び篠路清掃工場付近（概算距離25㎞）を想定すること。指定場所であり、受入は無償とする。受入条件は、砂質土、粘性土、火山灰、玉石混り土以外不可とする（プレロード用盛土材とするため、大口かつ均質土希望。）。なお、良質な火山灰が発生する場合は、山口処理場（25㎞程度）を搬出先として想定すること（覆土材とするため、大口かつ良質土希望）。</t>
  </si>
  <si>
    <t>ウ 南側保全緑地はFH＝165.0ｍで粗造成を行う予定である。</t>
  </si>
  <si>
    <t>(2) 外構工事</t>
  </si>
  <si>
    <t>ア 施設の外構については敷地の地形、地質、周辺環境との調和を考慮した合理的な配置とし、施工及び維持管理の容易さ、経済性等に配慮した計画とすること。</t>
  </si>
  <si>
    <t>イ CBR試験等により舗装構成を決定し、凍結深についても考慮すること。また、必要に応じて、降雪及び凍結に対する滑り止め対策を計画すること。</t>
  </si>
  <si>
    <t>ウ 植栽工事については、「（5）植栽、芝張工事」を参照すること。</t>
  </si>
  <si>
    <t>(3) 場内道路及び駐車場</t>
  </si>
  <si>
    <t>ア 場内道路は、十分な強度と耐久性を持つ構造で、車両動線が円滑となるような計画とすること。また、必要に応じて、白線引き、標識等を設け、車両の交通安全を図ること。</t>
  </si>
  <si>
    <t>イ 雨水調整池や法肩に近接する箇所など、車両等の転落が懸念される箇所においては、防護柵を設置すること。</t>
  </si>
  <si>
    <t>ウ 計画する駐車場は、「表 ２-４１　駐車場の利用者別の必要駐車台数」に示すとおりとする。</t>
  </si>
  <si>
    <t>本編P189「表 ２－４１　駐車場の利用者別の必要駐車台数」参照</t>
  </si>
  <si>
    <t>エ 場内道路の設計は舗装設計便覧（社団法人　日本道路協会編）、アスファルト舗装要綱（社団法人日本道路協会）等による。</t>
  </si>
  <si>
    <t>オ 場内道路仕様は以下のとおりとする。</t>
  </si>
  <si>
    <t>（ア）交通量の区分はN4交通、信頼度90％、設計期間10年とする。</t>
  </si>
  <si>
    <t>（イ）アスファルト舗装に路面標示をする。</t>
  </si>
  <si>
    <t>（ウ）施工前に、CBR試験を実施して最終の舗装仕様を決定する。</t>
  </si>
  <si>
    <t>（エ）必要な雨水排水設備を設ける。</t>
  </si>
  <si>
    <t>（オ）その他、場内道路の諸元は「表 ２-４２　場内道路の諸元」に示すとおりとする。</t>
  </si>
  <si>
    <t>本編P189「表 ２－４２　場内道路の諸元」参照</t>
  </si>
  <si>
    <t>カ 駐車場仕様は以下のとおりとする。</t>
  </si>
  <si>
    <t>（ア）白線、案内矢印引き、アスファルト舗装とする。</t>
  </si>
  <si>
    <t>（イ）舗装仕様は、場内道路に準拠する。</t>
  </si>
  <si>
    <t>(4) 構内雨水集排水設備工事</t>
  </si>
  <si>
    <t>ア 設計</t>
  </si>
  <si>
    <t>別途実施する雨水調整池工事との整合を図ること。なお、構内雨水集排水設備は、位置、寸法、勾配、耐圧に注意し、不等沈下、漏水のない計画とすること。</t>
  </si>
  <si>
    <t>イ 工事内容</t>
  </si>
  <si>
    <t>（ア）排水溝</t>
  </si>
  <si>
    <t>（イ）排水管</t>
  </si>
  <si>
    <t>（ウ）付帯設備</t>
  </si>
  <si>
    <t>ウ 施工</t>
  </si>
  <si>
    <t>敷地外周部及び必要な箇所に幹線水路を設置すること。接続箇所は別途指定する。その他、施設周りに適切な排水設備を設け適当な位置で幹線水路に接続させること。</t>
  </si>
  <si>
    <t>(5) 植栽、芝張工事</t>
  </si>
  <si>
    <t>敷地内空地は原則として高木、中木、芝張り等により良好な環境の維持に努めること。</t>
  </si>
  <si>
    <t>ア 緑化は、基本的な方針として敷地外周に可能な範囲で10ｍ程度の幅を持つ緩衝緑地帯を設置すること。また、緩衝緑地帯については、監視カメラや外灯の設置、侵入防止用フェンスの設置等により防犯上の配慮を行うこと。なお、「添付資料12　所掌区分図」で示す敷地境界と本工事範囲の間の範囲（敷地造成工事での工事範囲かつ本件事業で維持管理を行う範囲）における緑化を提案可とする。</t>
  </si>
  <si>
    <t>イ 周辺の緑との連続性に留意し、周辺からの眺望に配慮するとともに、維持管理の容易さや管理方法についても十分配慮すること。</t>
  </si>
  <si>
    <t>ウ 樹種の選定に当たっては、事業実施区域及び周辺樹林に生育する種及び植生を考慮すること。</t>
  </si>
  <si>
    <t>エ 必要に応じて植栽への散水設備等を設けること。</t>
  </si>
  <si>
    <t>(6) 保全緑地整備工事</t>
  </si>
  <si>
    <t>南側保全緑地について、整備工事を行う。</t>
  </si>
  <si>
    <t>ア 芝張り、植栽、水飲み場、電源（盆踊りなどの地域活動等で使用できるもの）を整備すること。なお、環境影響評価書において「保全緑地にエゾシカの誘因餌となる植物を極力植えない。」としていることに留意すること。</t>
  </si>
  <si>
    <t>イ 上記以外の設備等については、設計・建設段階から本市、運営事業者及び地域市民と協議の上で決定すること。</t>
  </si>
  <si>
    <t>(7) 構内照明工事</t>
  </si>
  <si>
    <t>ア 場内、場内道路及び進入路、その他必要な箇所に、構内照明を常夜灯回路とその他の回路に分けて設けること。なお、過剰な構内照明の設置は避けること。</t>
  </si>
  <si>
    <t>イ 事業用地西側の道路境界に照明灯を設置すること。</t>
  </si>
  <si>
    <t>ウ 構内照明は、太陽光、風力等の自然エネルギーの利用やLED照明等の使用を検討すること。</t>
  </si>
  <si>
    <t>エ 点滅は、自動操作（自動点滅器、タイマー併用）及び焼却施設工場棟の中央制御室による手動操作とすること。</t>
  </si>
  <si>
    <t>(8) 門扉工事及びフェンス設置工事</t>
  </si>
  <si>
    <t>ア 設置位置は「添付資料11　門扉及びフェンス施工範囲」のとおりとすること。</t>
  </si>
  <si>
    <t>イ 意匠に配慮した門柱とし、鋼製門扉を設置すること。</t>
  </si>
  <si>
    <t>ウ 降雪時においても円滑に使用できるような構造とすること。</t>
  </si>
  <si>
    <t>エ 門扉には、施設名称板を設置すること。</t>
  </si>
  <si>
    <t>オ フェンス高さは1.1ｍ程度で計画し、意匠に配慮すること。また、積雪にも長期間耐えられる仕様とすること。</t>
  </si>
  <si>
    <t>(9) 共同溝敷設工事</t>
  </si>
  <si>
    <t>ア 敷設位置は「添付資料4　インフラ設備取合い点」のとおりとすること。</t>
  </si>
  <si>
    <t>イ 共同溝内には、別途工事において電力事業者の電線、都市ガス管、地域熱供給用及び保養センター駒岡のロードヒーティング用の熱導管、豊平・南清掃事務所及び保養センター駒岡用の送電線を収容する。</t>
  </si>
  <si>
    <t>ウ 共同溝内には点検用の通路を確保すること。</t>
  </si>
  <si>
    <t>(10) 敷地進入出道路工事</t>
  </si>
  <si>
    <t>ア 敷地進入出道路は別途実施した基本設計に基づき本工事で実施設計及び施工を行うこと。</t>
  </si>
  <si>
    <t>イ 舗装仕様の設計基準は、場内道路に準拠すること。</t>
  </si>
  <si>
    <t>ウ 敷地進入出道路設置に伴い撤去が必要となる設備等がある。本工事において以下に示す設備等の撤去等を行うこと。</t>
  </si>
  <si>
    <t>（ア）U型側溝</t>
  </si>
  <si>
    <t>（イ）集水桝</t>
  </si>
  <si>
    <t>（ウ）擁壁、車両用防護柵</t>
  </si>
  <si>
    <t>（エ）照明、電気施設</t>
  </si>
  <si>
    <t>（オ）暗渠管</t>
  </si>
  <si>
    <t>（カ）ロードヒーティング設備</t>
  </si>
  <si>
    <t>エ 敷地進入出道路の概要は「表 ２-４３　敷地進入出道路の概要」に示すとおりとする。</t>
  </si>
  <si>
    <t>本編P191「表 ２－４３　敷地進入出道路の概要」参照</t>
  </si>
  <si>
    <t>(11) 雨水調整池工事（別途工事-参考）</t>
  </si>
  <si>
    <t>ア 敷地北西側に雨水調整池を整備する。</t>
  </si>
  <si>
    <t>イ 別途工事で実施する雨水調整池工事の概要は「表 ２-４４　雨水調整池工事の概要（参考）」に示すとおりとする。</t>
  </si>
  <si>
    <t>ウ 雨水調整池完成後は、本工事中の雨水は放流可能とする。</t>
  </si>
  <si>
    <t>本編P191「表 ２－４４　雨水調整池工事の概要（参考）」参照</t>
  </si>
  <si>
    <t>(12) その他工事</t>
  </si>
  <si>
    <t>ア 敷地造成工事及び雨水調整池工事引渡し以降に必要な土木工事（本工事着工までの敷地管理含む）は、本工事の範囲内とする。</t>
  </si>
  <si>
    <t>５．４　建築機械設備工事</t>
  </si>
  <si>
    <t>５．４．１　計画概要</t>
  </si>
  <si>
    <t>(1) 焼却施設、破砕施設、管理棟及び付帯建屋に係る諸室には、空調設備を計画し、畜熱槽、空調機、風道、配管等により構成する。室の用途に応じて24時間、8時間及び随時の3系統でゾーニングを行う。</t>
  </si>
  <si>
    <t>(2) 各種事務室、会議室、研修室、見学者廊下及びホール、中央制御室、各種休憩室及び控室、計量室、プラットホーム監視室等の居室の外気取入れ風量は30m3/h･人を最小単位として計画する。</t>
  </si>
  <si>
    <t>(3) 換気方式は、対象とする室の用途、作業環境等に応じて第一種換気、第二種換気、第三種換気、自然換気を計画する。</t>
  </si>
  <si>
    <t>(4) 換気風量については、外気取入れ風量、室内温度等の室内条件を満足するよう計画する。</t>
  </si>
  <si>
    <t>(5) 給排水衛生設備は、建築設備に係る給水設備、給湯設備、衛生器具設備、排水設備で構成する。</t>
  </si>
  <si>
    <t>(6) 給水設備は、各種受水槽、高置水槽からの用水（生活用水、建築設備用水等）の供給を受け、必要各所で利用する設備とする。生活用水への給水量は、施設内従事者を200L/日･人（8時間）、見学者・来場者を30L/日･人（3時間）を最小単位として計画する。</t>
  </si>
  <si>
    <t>(7) 給湯設備は、焼却施設、破砕施設、管理棟及び付帯建屋の流し台用、シャワー用、手洗い用等に給湯する設備とする。</t>
  </si>
  <si>
    <t>(8) 洗面化粧台、洗面器等の給水栓は省エネタイプの自動水栓とするほか、凍結の可能性のある場所の器具は凍結防止対策を講じる。</t>
  </si>
  <si>
    <t>(9) 排水設備は、建築設備排水（一部のプラント排水系を含む）、雨水を各々排水するための設備とする。</t>
  </si>
  <si>
    <t>(10) 計量機ピット、プラットホーム、床洗浄等で油分を含む可能性のある排水は、スクリーン及びオイルトラップを介してプラント排水処理設備へ排水する。</t>
  </si>
  <si>
    <t>(11) 炉室作業用等の衣類用洗濯排水、灰、粉じん、薬品が混入するおそれがある床排水はプラント排水処理設備へ排水する。</t>
  </si>
  <si>
    <t>(12) 消火設備は焼却施設、破砕施設、管理棟及び付帯建屋の電気火災、油火災及び普通火災に対処し、消防の用に供する設備、消火活動上必要な施設で構成する。消火設備は、関係機関と協議の上、消防関係法令に基づいて計画する。</t>
  </si>
  <si>
    <t>５．４．２　空気調和設備工事</t>
  </si>
  <si>
    <t>(1) 焼却施設、破砕施設、管理棟及び付帯建屋に係る諸室に計画するものとして、原則として、各居室、見学者通路、電気室、電算機室、計量棟等を対象とする。</t>
  </si>
  <si>
    <t>(2) 諸室の用途、環境、使用時間を考慮して、原則としてゾーニングにより複数の諸室を中央の熱源で空調する中央方式、諸室毎に個別の熱源で空調する個別方式の併用とする。また、24時間、8時間、随時の3系統とする。</t>
  </si>
  <si>
    <t>(3) 電気関係諸室は、原則としてパッケージ形冷房専用とし、漏水、結露による漏電等の電気事故を防止する対策を施すこと。</t>
  </si>
  <si>
    <t>(4) 空調室内機は、電気関係諸室等の床置きを除いて、天井カセット式を基本とし、必要に応じて天井埋込型とすること。</t>
  </si>
  <si>
    <t>(5) 設計外気条件は、「建築設備設計基準」(国土交通省大臣官房官庁営繕部・環境課監修)を基本とし、本施設の立地条件を加味して適切に設定すること。また、設計室内条件は、下記とする。</t>
  </si>
  <si>
    <t>ア 夏季　温度26℃(DB)　湿度50％(RH)</t>
  </si>
  <si>
    <t>イ 冬季　温度22℃(DB)　湿度40％(RH)</t>
  </si>
  <si>
    <t>(6) 諸室の用途に応じ、中間季・冬季の外気冷房や室内の二酸化炭素濃度管理による導入外気削減等、省エネルギー運転に配慮すること。なお、事務室、会議室等の外気取入れ風量は、原則として30m3/h・人とする。</t>
  </si>
  <si>
    <t>５．４．３　換気設備工事</t>
  </si>
  <si>
    <t>(1) 本施設の作業環境を良好に維持し、各機器の機能を保持するため、換気を必要とする部屋に応じた換気を行うこと。また、省エネを考慮した全熱交換器を設置すること。</t>
  </si>
  <si>
    <t>(2) 換気方式は、対象とする室の用途、作業環境等に応じて第一種換気、第二種換気、第三種換気、自然換気を計画すること。</t>
  </si>
  <si>
    <t>(3) 建物全体の換気バランスをとるとともに、位置及び構造を十分に考慮すること。</t>
  </si>
  <si>
    <t>(4) 換気風量については、外気取入れ風量、室内温度等の室内条件を満足するよう計画すること。</t>
  </si>
  <si>
    <t>(5) 臭気の発生する部屋では、他の系統のダクトと確実に分離するとともに、できるだけ単独に離して排気する計画とすること。また、建築プラン上でも前室を設ける等気密化を計ること。</t>
  </si>
  <si>
    <t>(6) 換気設備の機器及び風道等は、工場棟の特殊性（腐食ガス）を考慮して使用材料を選定すること。</t>
  </si>
  <si>
    <t>(7) 換気設備は、合理的なゾーニングに基づいて、可能な限り系統分けを行い、実際の運転状態に合う省エネにも対応できるものとすること。また、建築的に区画された壁を貫通してダクトを共用する場合は、運転を停止する時も、臭気等の拡散が起こらないように考慮すること。</t>
  </si>
  <si>
    <t>(8) 耐食性を必要とするダクトの材質は、原則としてガルバリウム又はステンレス製を使用すること。また、耐火区画の貫通部については、耐火性のダクト又は、サヤ管式を採用すること。</t>
  </si>
  <si>
    <t>(9) 送風機の機種及び材質は、使用目的に適した物を選定すること。</t>
  </si>
  <si>
    <t>(10) 騒音、車両排ガス、粉じん等から給排気口の設置場所に考慮すること。</t>
  </si>
  <si>
    <t>(11) 室温が高い炉室・各機器室・電気室等や、粉じん・臭気が問題となる諸室等は、室内条件を十分把握して、「表 ２-４５　換気風量の条件（参考）」を参考として必要にして十分な換気を行うこと。</t>
  </si>
  <si>
    <t>本編P193「表 ２－４５　換気風量の条件（参考）」参照</t>
  </si>
  <si>
    <t>５．４．４　給排水衛生設備工事</t>
  </si>
  <si>
    <t>(1) 給排水衛生設備は、建築設備に係る給水設備、給湯設備、衛生器具設備、排水設備で構成すること。</t>
  </si>
  <si>
    <t>(2) 給水水量は、運営事業者職員は提案した人数となるが、本市職員は15人程度を想定する。</t>
  </si>
  <si>
    <t>(3) 給水設備は、各種受水槽、高置水槽からの用水（生活用水、建築設備用水等）の供給を受け、必要各所で利用する設備として計画し、方式は提案とする。</t>
  </si>
  <si>
    <t>(4) 便所の手洗いは自動水栓、浴室の水栓はサーモスタット付き水栓（シャワー付き）とすること。</t>
  </si>
  <si>
    <t>(5) 洋式便所は温水洗浄便座、小便器はセンサー付きとする。</t>
  </si>
  <si>
    <t>(6) 給湯設備は、焼却施設、破砕施設、管理棟及び付帯建屋の流し台用、シャワー用、手洗い用等に給湯する設備とすること。</t>
  </si>
  <si>
    <t>(7) 洗面化粧台、洗面器等の給水栓は省エネタイプの自動水栓とするほか、凍結の可能性のある場所の器具は凍結防止対策を講じること。</t>
  </si>
  <si>
    <t>(8) 排水設備は、建築設備排水（一部のプラント排水系を含む）を各々排水するための設備とすること。</t>
  </si>
  <si>
    <t>(9) 計量機ピット、プラットホーム、床洗浄で油分を含む可能性のある排水は、スクリーン及びオイルトラップを介してプラント排水処理設備へ排水すること。</t>
  </si>
  <si>
    <t>(10) 炉室作業用等の衣類用洗濯排水、灰、粉じん、薬品が混入するおそれがある床排水はプラント排水処理設備へ排水すること。</t>
  </si>
  <si>
    <t>(11) 屋外の給水配管は、凍結深度を考慮した根入れ深さを十分確保すること。</t>
  </si>
  <si>
    <t>５．４．５　消火設備工事</t>
  </si>
  <si>
    <t>消火設備は焼却施設、破砕施設、管理棟及び付帯建屋の電気火災、油火災及び普通火災に対処し、消防の用に供する設備、消火活動上必要な施設で構成すること。</t>
  </si>
  <si>
    <t>消防法規に基づくものとし、実際の施工に際しては、所轄の消防署など関係機関と協議の上計画すること。</t>
  </si>
  <si>
    <t>５．４．６　給湯設備工事</t>
  </si>
  <si>
    <t>各室及び対象室に給湯設備を設けること。なお、給湯水栓は混合水栓とし、給湯方式（余熱利用、電気式等）は提案とする。</t>
  </si>
  <si>
    <t>５．４．７　エレベータ設備工事</t>
  </si>
  <si>
    <t>(1) エレベータは見学者用と作業用をそれぞれ設けること。</t>
  </si>
  <si>
    <t>(2) 停電や地震等の災害発生時に最寄階に停止しドアが開くなど、安全対応が可能な機種とすること。</t>
  </si>
  <si>
    <t>(3) 見学者用エレベータは障がい者対応型とし、点字・音声案内を設けること。</t>
  </si>
  <si>
    <t>(4) 見学者用並びに炉室用のエレベータはストレッチャー対応型とすること。</t>
  </si>
  <si>
    <t>(5) 作業用エレベータは、日常点検、補修用機材や油脂類、薬品類の運搬などを考慮して、停止階を決定すること。</t>
  </si>
  <si>
    <t>５．５　建築電気設備工事</t>
  </si>
  <si>
    <t>５．５．１　計画概要</t>
  </si>
  <si>
    <t>(1) 動力設備は建築機械設備のエレベータ、各種ポンプ、送・排風機、空調、給水、排水設備等の電動機類の電源設備とする。</t>
  </si>
  <si>
    <t>(2) コンセントは、一般用、保安用、OA用及び機器用コンセントを設置する。用途、周囲条件に応じて防じん、防水、防爆等を備えた器具とする。また、必要な箇所の分電盤内個別回路用ブレーカーは、漏電トリップ機能付を使用する。</t>
  </si>
  <si>
    <t>(3) 照明及び配線は、作業の安全及び作業能率と快適な作業環境の確保を考慮した計画とする。照明器具は、LED器具や省エネ機器の採用を優先し、用途及び周辺条件に応じて防じん、防水、防湿タイプを使用する。</t>
  </si>
  <si>
    <t>(4) 非常用照明、誘導灯等は建築基準法、消防法に準拠して設置する。</t>
  </si>
  <si>
    <t>(5) 外灯は、構内道路及び搬入道路の道路沿いに25ｍ間隔を標準として設置する。</t>
  </si>
  <si>
    <t>(6) 炉室等の高天井付器具については、保守点検上支障の無いよう、器具への安全な寄り付きルートを確保する。</t>
  </si>
  <si>
    <t>(7) 弱電設備は、放送設備、テレビ受信設備、インターネット設備（LAN設備）、インターホン設備、自動火災報知器設備、時計設備等より構成する。</t>
  </si>
  <si>
    <t>(8) 構内連絡放送用として構内放送設備を設ける。マイクは中央制御室、管理棟事務室等に設置し、スピーカーは構内各所に、適切な音量で聴取可能となるように設置する。</t>
  </si>
  <si>
    <t>(9) 構内PHSを構築し、敷地内に不感地帯が無いよう計画する。</t>
  </si>
  <si>
    <t>(10) インターネット設備（LAN設備）は、運営事業者が執務に必要な範囲で計画する。</t>
  </si>
  <si>
    <t>(11) 消防法に準拠し、自動火災報知器を設ける。</t>
  </si>
  <si>
    <t>(12) 外部及び構内相互連絡のための電話設備を設ける。</t>
  </si>
  <si>
    <t>(13) 煙突上部及び施設上部に建屋の全体（付帯建屋を含む）を保護するように避雷設備を設置する。設備構成は避雷針、棟上導体、避雷導線、接続端子、接地測定用端子箱、測定用接地棒、接地極等より構成する。その他、弱電避雷対策を計画する（アレスター、サージキラー等）。</t>
  </si>
  <si>
    <t>５．５．２　動力設備</t>
  </si>
  <si>
    <t>(1) 本設備は、建築設備の各種ポンプ、送排風機、空調、給水、排水設備等に含まれる電動機類の電源設備とすること。</t>
  </si>
  <si>
    <t>(2) 電気室に主幹盤を設け、各制御盤、電灯分電盤にケーブル配線を行うことを原則とすること。</t>
  </si>
  <si>
    <t>(3) 機器の監視は、中央制御室での集中監視とし、制御は各現場制御盤による分散制御を基本とすること。なお、中央制御室でも運転停止操作が可能なようにすること。</t>
  </si>
  <si>
    <t>(4) 電動機の分岐回路は、原則として1台ごとに専用の分岐回路とすること。</t>
  </si>
  <si>
    <t>(5) やむを得ず地階等湿気の多い場所に制御盤等を設置する場合は、簡易防滴形とし、スペースヒーター組み込みとすること。</t>
  </si>
  <si>
    <t>(6) 床面に機器、盤類を据え付ける場合は、コンクリート基礎を設けること。</t>
  </si>
  <si>
    <t>５．５．３　照明コンセント設備工事</t>
  </si>
  <si>
    <t>(1) 照明コンセント設備は、作業の安全及び作業能率と快適な作業環境の確保を図った設計とすること。</t>
  </si>
  <si>
    <t>(2) 照度は、適用規格（JIS 基準）によること。</t>
  </si>
  <si>
    <t>(3) 非常用照明、誘導灯等は建築基準法、消防法に準拠し、省電力に心掛けて設置すること。</t>
  </si>
  <si>
    <t>(4) 保安照明は、常に人の使用する部分の点検通路、廊下、階段、中央制御室、事務室に設置すること。</t>
  </si>
  <si>
    <t>(5) 照明器具は、省エネに配慮しLED照明等を採用し用途及び周辺条件により、防湿、防水、防じん型を使用すること。なお、破損の危険性がある場所は、ガード付とすること。</t>
  </si>
  <si>
    <t>(6) 炉室等の高天井付器具については、安全に交換でき、保守点検上支障のない構造とすること。</t>
  </si>
  <si>
    <t>(7) 屋外部分に設置する外灯は、風力、太陽光等の自然エネルギーを利用したLED照明等の使用を検討すること。</t>
  </si>
  <si>
    <t>(8) コンセントは、維持管理性を考慮した個数を設置し、用途及び使用条件に応じて防水、防爆、防湿型とすること。</t>
  </si>
  <si>
    <t>(9) 照明は、消し忘れ防止対策として中央制御室からも点滅操作が可能なようにすること（アナンシェーター設置）。</t>
  </si>
  <si>
    <t>(10) 床洗浄を行う部屋については原則、床上80cm以上の位置に取り付ける。</t>
  </si>
  <si>
    <t>(11) 主な仕様は以下のとおりとする。</t>
  </si>
  <si>
    <t>ア 材料</t>
  </si>
  <si>
    <t>配線</t>
  </si>
  <si>
    <t>【エコケーブル又はエコ電線】</t>
  </si>
  <si>
    <t>配管</t>
  </si>
  <si>
    <t>【厚鋼・薄鋼電線管、PF管、ライニング鋼管、波付硬質ポリエチレン管】</t>
    <phoneticPr fontId="99"/>
  </si>
  <si>
    <t>イ 主要機器</t>
  </si>
  <si>
    <t>（ア）照明器具</t>
  </si>
  <si>
    <t>（イ）配線配管器具</t>
  </si>
  <si>
    <t>（ウ）その他必要な機器</t>
  </si>
  <si>
    <t>各室の照度は、用途に応じ十分なものとし、機器の運転管理上特に必要な箇所には局部照明装置を設けるものとする。</t>
  </si>
  <si>
    <t>照度設計基準（平均照度）は、「表 ２-４６　照度設計基準（平均照度）」の値を参考にすること。記載なき室名の照度については、同じ用途に準拠する。</t>
  </si>
  <si>
    <t>本編P196「表 ２－４６　照度設計基準（平均照度）」参照</t>
  </si>
  <si>
    <t>５．５．４　その他工事</t>
  </si>
  <si>
    <t>(1) 自動火災報知設備</t>
  </si>
  <si>
    <t>ア 主受信機</t>
  </si>
  <si>
    <t>型式【R型】</t>
  </si>
  <si>
    <t>中央制御室（焼却施設、破砕施設）</t>
  </si>
  <si>
    <t>イ 副受信機</t>
  </si>
  <si>
    <t>型式【　】</t>
  </si>
  <si>
    <t>従業者用事務室、本市用事務室、その他必要箇所</t>
  </si>
  <si>
    <t>ウ 感知器</t>
  </si>
  <si>
    <t>型式</t>
  </si>
  <si>
    <t>【埋設型及び露出型】</t>
  </si>
  <si>
    <t>数量</t>
  </si>
  <si>
    <t>エ 非常電源</t>
  </si>
  <si>
    <t>（ア）消防法規に基づくものとし、実際の施工に際しては、所轄の消防署と協議の上行うこと。</t>
  </si>
  <si>
    <t>（イ）薬品及び粉じんの発生する場所については耐酸型、耐アルカリ型、防爆型とすること。</t>
  </si>
  <si>
    <t>（ウ）破砕施設、管理棟、計量棟等からの移報を受信できるように計画すること。計画に当たっては、所轄の消防署と協議の上行うこと。</t>
  </si>
  <si>
    <t>(2) 電話設備工事</t>
  </si>
  <si>
    <t>ア 外線用</t>
  </si>
  <si>
    <t>【4】回線</t>
  </si>
  <si>
    <t>イ 内線用</t>
  </si>
  <si>
    <t>【　】回線</t>
  </si>
  <si>
    <t>ウ 光通信</t>
  </si>
  <si>
    <t>1回線</t>
  </si>
  <si>
    <t>エ 構内電話</t>
  </si>
  <si>
    <t>（ア）型式</t>
  </si>
  <si>
    <t>【PBX】方式</t>
  </si>
  <si>
    <t>（イ）台数</t>
  </si>
  <si>
    <t>一般用</t>
  </si>
  <si>
    <t>停電用</t>
  </si>
  <si>
    <t>オ 配管配線工事</t>
  </si>
  <si>
    <t>カ 特記事項</t>
  </si>
  <si>
    <t>（ア）外線は、施設代表用（電話3回線以上、FAX1回線）及び本市用（1回線）を想定し、それ以上は事業者において必要数を確保すること。</t>
  </si>
  <si>
    <t>（イ）内線電話設備を設け、必要な箇所から、局線への受発信、内線の個別、一斉呼出、内線の相互通話ができること。</t>
  </si>
  <si>
    <t>（ウ）工場棟内は騒音が大きいため、居室関係以外の内線電話はPHS等の移動体通信設備とすること。</t>
  </si>
  <si>
    <t>（エ）拡声放送設備でのページング機能付とすること。</t>
  </si>
  <si>
    <t>(3) 拡声放送設備工事</t>
  </si>
  <si>
    <t>ア 主要機器</t>
  </si>
  <si>
    <t>（ア）増幅器</t>
  </si>
  <si>
    <t>（イ）遠隔操作器</t>
  </si>
  <si>
    <t>（ウ）スピーカー</t>
  </si>
  <si>
    <t>（エ）その他必要な付属品</t>
  </si>
  <si>
    <t>（ア）AM、FMラジオチューナー内蔵型（AM、FMアンテナ）、一般放送、非常放送兼用、BGM放送（CD/DVD）機能を有すること。</t>
  </si>
  <si>
    <t>（イ）スピーカーは、必要な場所に、必要な台数を設置すること。また、敷地外周への放送設備も設けること。</t>
  </si>
  <si>
    <t>（ウ）マイクロホンは、事務室、焼却施設の中央制御室、破砕施設の中央制御室等に設置すること。</t>
  </si>
  <si>
    <t>（エ）多目的ルーム、会議室、プラットホームにはローカル放送設備を設けること。</t>
  </si>
  <si>
    <t>（オ）スピーカーを設置するそれぞれの箇所で、音量調整が可能なものとすること。</t>
  </si>
  <si>
    <t>（カ）非常放送が流れた場合、ローカル放送設備はカットリレーにより遮断されること。</t>
  </si>
  <si>
    <t>(4) インターホン設備</t>
  </si>
  <si>
    <t>（ア）インターホン設備</t>
  </si>
  <si>
    <t>1式（カメラ付）</t>
  </si>
  <si>
    <t>相互通話式のものを敷地出入口、管理棟玄関、工場棟内に設置すること。設置場所は本市と協議のうえ決定する。</t>
  </si>
  <si>
    <t>(5) テレビ受信設備</t>
  </si>
  <si>
    <t>ア アンテナ形式</t>
  </si>
  <si>
    <t>地上デジタル、BSデジタル放送用</t>
  </si>
  <si>
    <t>イ 受信</t>
  </si>
  <si>
    <t>地上デジタル、BSデジタル</t>
  </si>
  <si>
    <t>ウ 数量</t>
  </si>
  <si>
    <t>エ 材質</t>
  </si>
  <si>
    <t>オ 主要機器</t>
  </si>
  <si>
    <t>（ア）UHFアンテナ</t>
  </si>
  <si>
    <t>（イ）BSアンテナ</t>
  </si>
  <si>
    <t>（ウ）配線、配管材料</t>
  </si>
  <si>
    <t>(6) 避雷設備</t>
  </si>
  <si>
    <t>建築基準法に基づく新JIS規格</t>
  </si>
  <si>
    <t>イ 突針</t>
  </si>
  <si>
    <t>（ア）煙突</t>
  </si>
  <si>
    <t>（イ）建物</t>
  </si>
  <si>
    <t>ウ 特記事項</t>
  </si>
  <si>
    <t>誘導雷対策も考慮すること。</t>
  </si>
  <si>
    <t>(7) 防犯警備設備</t>
  </si>
  <si>
    <t>工場棟、管理棟及び計量棟について、防犯上の警備設備の設置が可能なように電気配管工事等を行うこと。</t>
  </si>
  <si>
    <t>(8) 時計設備</t>
  </si>
  <si>
    <t>工場棟、管理棟及び計量棟の時計は電気時計とし、親機を焼却施設の中央制御室に設置すること。タイムサーバによる時間同期をとること。</t>
  </si>
  <si>
    <t>(9) インターネット設備（LAN設備）及びサーバ設備</t>
  </si>
  <si>
    <t>ア 焼却施設、破砕施設、計量棟、管理棟等とのデータ送受信に利用するインターネット設備（LAN設備）及びサーバ設備を設置すること。</t>
  </si>
  <si>
    <t>イ 必要な各室にLANケーブル及びHUBを敷設すること。</t>
  </si>
  <si>
    <t>ウ サーバの仕様、容量については十分な余裕を見込むこと。</t>
  </si>
  <si>
    <t>エ 外部との接続を行う場合等にはセキュリティ対策を施すこと。</t>
  </si>
  <si>
    <t>(10) 便所呼出表示装置</t>
  </si>
  <si>
    <t>ア 親機は、焼却施設中央制御室、従業者用事務室に設置すること。また、相互通話が可能な方式とすること。</t>
  </si>
  <si>
    <t>イ 高齢者、障がい者等が円滑に利用できる特定建築物の建築の促進に関する法律に準拠すること。</t>
  </si>
  <si>
    <t>(11) 札幌市防災行政無線システムの移設</t>
  </si>
  <si>
    <t>駒岡清掃工場（管理棟）に設置されている無線機本体の移設にあたり、アンテナ（支給）及びアンテナ用マストの設置及び配管配線工事を行うこと。移設位置については、災害発生時に対策拠点となる室を想定しているが、詳細は市との協議によるものとする。（無線機本体の移設及び試験調整は別途市が行う。）</t>
  </si>
  <si>
    <t>(12) その他</t>
  </si>
  <si>
    <t>必要に応じてITV設備や予備配管等を設けること。 </t>
  </si>
  <si>
    <t>第３編　運営・維持管理業務</t>
  </si>
  <si>
    <t>１．１　運営・維持管理業務の基本事項</t>
  </si>
  <si>
    <t>本要求水準書第3編は、本市が発注する「駒岡清掃工場更新事業」のうち、運営・維持管理業務に適用する。</t>
  </si>
  <si>
    <t>１．１．２　運営・維持管理業務の概要</t>
  </si>
  <si>
    <t>(1) 運営・維持管理する施設</t>
  </si>
  <si>
    <t>「第２編　１．１．２　設計・建設業務の概要」に準ずる。</t>
  </si>
  <si>
    <t>(2) 焼却施設の基本条件</t>
  </si>
  <si>
    <t>「第２編　１．２．１　処理能力等(焼却施設)」に準ずる。</t>
  </si>
  <si>
    <t>(3) 破砕施設の基本条件</t>
  </si>
  <si>
    <t>「第２編　１．２．２　処理能力等(破砕施設)」に準ずる。</t>
  </si>
  <si>
    <t>(4) 運営・維持管理業務期間</t>
  </si>
  <si>
    <t>令和7年（2025年）4月1日から令和27年（2045年）3月31日まで（20年間）</t>
  </si>
  <si>
    <t>１．１．３　一般事項</t>
  </si>
  <si>
    <t>(1) 本業務における対象施設</t>
  </si>
  <si>
    <t>本事業で整備される本施設及び別途工事で整備された一部の植栽等の運営・維持管理に関連する全ての施設・設備（構内道路、駐車場等を含む）を対象とする（ただし、「添付資料12　所掌区分図」で示した駒岡資源選別センター駐車場は対象外とする）。</t>
  </si>
  <si>
    <t>(2) 計画処理量</t>
  </si>
  <si>
    <t>運営・維持管理業務期間における計画処理量は、「第２編　１．２．５　年間稼働日数及び稼働時間（焼却施設）」及び「第２編　１．２．６　年間稼働日数及び稼働時間（破砕施設）」に準ずる。</t>
  </si>
  <si>
    <t>(3) 公害防止基準</t>
  </si>
  <si>
    <t>本施設の公害防止基準は、「第２編　１．２．１１　公害防止基準」に準ずる。</t>
  </si>
  <si>
    <t>(4) 用役条件</t>
  </si>
  <si>
    <t>本施設の用役条件は、「第１編　２．９．５　敷地周辺設備」に準ずる。</t>
  </si>
  <si>
    <t>(5) 搬入出条件</t>
  </si>
  <si>
    <t>本施設の搬入出条件（ごみの搬入形態、搬入出台数、搬入・搬出車両の最大仕様、搬入・搬出日及び時間）は、「第２編　１．２．３　搬入出条件」に準ずる。</t>
  </si>
  <si>
    <t>１．１．４　運営事業者の業務範囲</t>
  </si>
  <si>
    <t>運営事業者が行う業務の概要は以下のとおりとする。</t>
  </si>
  <si>
    <t>(1) 運営事業者は、性能保証条件を満足しながらプラント設備を運転し受入対象物を適正に処理するとともに、保守点検、維持補修、更新、用役管理などを含む本施設の包括的な維持管理業務を行うこと。</t>
    <phoneticPr fontId="99"/>
  </si>
  <si>
    <t>(2) 運営事業者は、ごみの処理に伴って発生する熱エネルギーを利用して発電を行い、本施設内での利用を行うとともに、余剰電力を電力事業者へ送電すること。なお、売電収入は本市に帰属するものとするが、運営事業者は当該売電収入の向上に努めること。</t>
  </si>
  <si>
    <t>(3) 運営事業者は、ごみの処理に伴って発生する熱エネルギーを利用して地域熱供給事業者等への熱供給を行うこと。</t>
  </si>
  <si>
    <t>(4) 運営事業者は、ごみ処理の過程において、金属類の回収に努めるとともに、回収した金属類を施設内に適切に貯留・保管すること。</t>
  </si>
  <si>
    <t>(5) 運営事業者は、副生成物のうち、埋立対象物の発生量を抑制するとともに、発生した埋立対象物を本施設内に適切に貯留・保管すること。</t>
  </si>
  <si>
    <t>(6) 運営事業者は、副生成物のうち、飛灰の発生量を抑制するとともに、飛灰処理物を本施設内に適切に貯留・保管すること。</t>
  </si>
  <si>
    <t>(7) 運営事業者は、本施設への見学者及び視察者等に対し、予約の受付を自ら行うとともに、見学者及び視察者等に対し説明を主体的に行うこと。なお、行政視察等については、予約の受付を含め本市が行うが、運営事業者はこれに協力すること。</t>
  </si>
  <si>
    <t>(8) 運営事業者は、市民等からごみの受入等に関する電話問合せに対応すること。</t>
  </si>
  <si>
    <t>(9) 運営事業者は、本施設の運営・維持管理期間における周辺住民からの意見や苦情に対する対応を本市と連携して行うこと。</t>
  </si>
  <si>
    <t>(10) 運営事業者は、本件施設の他、別途工事で施工する敷地境界内の一切に関しての維持管理を行うこと。なお、駒岡資源選別センター駐車場は維持管理範囲外とする。</t>
  </si>
  <si>
    <t>(11) 運営事業者は、本件事業で整備する環境学習機能を有効活用するため、地域住民や見学者等に対して、会議室や保全緑地等を利用したサービスを提供すること。</t>
  </si>
  <si>
    <t>(12) 運営事業者は、非常災害等の発生に際し、一時的な避難者（100名以上の避難者の収容を想定）の受入れ、3日分以上の飲料水や非常食等の備蓄及び情報提供など地域防災への貢献を行うこと。</t>
  </si>
  <si>
    <t>(13) 運営事業者は、FIT申請に係る書類、発電に係る各種書類（発電計画、バイオマス比率、CO2計算書類、発電停止連絡等）及び電気関係報告規則に基づく書類並びに自家用発電実績等の作成・報告について、本市に全面的に協力するものとする。</t>
  </si>
  <si>
    <t>１．１．５　本市の業務範囲</t>
  </si>
  <si>
    <t>(1) 本市は、運営・維持管理業務の運営モニタリングを行う。本市が行う運営モニタリングに要する費用は、本市の負担とする。</t>
  </si>
  <si>
    <t>(2) 本市は、運営モニタリングの結果に応じて、運営事業者に運営委託費を支払う。</t>
  </si>
  <si>
    <t>(3) 本市は、焼却施設及び破砕施設へ受入対象物の搬入を行う。本市は、搬入指導員（各施設5～6名程度）を焼却施設及び破砕施設に配置し、搬入されるごみが、本市が定める受入基準を満足するかを確認する。</t>
  </si>
  <si>
    <t>(4) 本市は、埋立対象物の最終処分又は資源化等の方法により処理処分を行う。</t>
  </si>
  <si>
    <t>(5) 本市は、本事業を実施する上で必要な各種行政手続を行う。</t>
  </si>
  <si>
    <t>(6) 本市は、本施設の運営・維持管理期間における周辺住民からの意見や苦情に対する対応を運営事業者と連携して行う。</t>
  </si>
  <si>
    <t>(7) 本市は、別途工事である敷地造成工事及び雨水調整池整備工事で整備する範囲（本件事業の建設工事で整備しない範囲）について、災害等により機能損傷が発生した場合や、施設運営に支障が生じた場合の復旧を行う。</t>
  </si>
  <si>
    <t>１．２　関係法令等の遵守</t>
  </si>
  <si>
    <t>「第２編　１．２．１６　関係法令の遵守」に準ずる。</t>
  </si>
  <si>
    <t>１．３　運営・維持管理業務の基本条件</t>
  </si>
  <si>
    <t>１．３．１　本要求水準書の遵守</t>
  </si>
  <si>
    <t>本要求水準書に記載される要件について、運営・維持管理期間中遵守すること。</t>
  </si>
  <si>
    <t>(1) 記載事項の補足等</t>
  </si>
  <si>
    <t>本要求水準書で記載された事項は、運営・維持管理業務における基本的部分について定めたものであり、これを上回って運営することを妨げるものではない。本要求水準書に記載されていない事項であっても、本施設を運営するために必要と思われるものについては、全て運営事業者の責任において必要な措置を行うものとする。</t>
  </si>
  <si>
    <t>(2) 「（参考）」の取り扱い</t>
  </si>
  <si>
    <t>本要求水準書の図、表等で「（参考）」と記載されたものは、一例を示すものである。運営事業者は「（参考）」と記載されたものに基づき、それ以外のものであっても本施設を運営するために必要と思われるものについては、全て運営事業者の責任において必要な措置を行うものとする。</t>
  </si>
  <si>
    <t>(3) 契約金額の変更</t>
  </si>
  <si>
    <t>上記（1）及び（2）の場合、契約金額の増額の手続きは行わない。ただし、環境影響評価書等の公告、縦覧に伴い、施設仕様や運営業務の内容に変更が生じる場合は、本市と運営事業者の間で協議を行う。また、本市との合意の上で施設内容及び運営・維持管理方法が変更となった場合は、本市と運営事業者の間で協議を行う。</t>
  </si>
  <si>
    <t>１．３．２　環境影響評価書の遵守</t>
  </si>
  <si>
    <t>運営・維持管理期間中、駒岡清掃工場更新事業に係る環境影響評価書を遵守すること。また、運営事業者が自ら行う調査により、環境に影響が見られた場合は、本市と協議の上、対策を講ずること。</t>
  </si>
  <si>
    <t>１．３．３　疑義</t>
  </si>
  <si>
    <t>本要求水準書等に疑義が生じた場合は、本市と運営事業者で協議の上、疑義に係る解釈の決定を行う。</t>
  </si>
  <si>
    <t>１．３．４　関係官公署等の指導</t>
  </si>
  <si>
    <t>運営・維持管理期間中、本事業の実施に当たっては、関係官公署の指導等に従うこと。なお、法改正等に伴い本施設の改造等が必要な場合、その費用の負担は本市とする。</t>
  </si>
  <si>
    <t>１．３．５　運営情報の公開</t>
  </si>
  <si>
    <t>本市は、操業データ等を公開し、開かれた施設運営に努める。その際、運営事業者は、本市に協力すること。本市と関係団体との協議の場への出席等を含め、本市の要請に基づき協力すること。</t>
  </si>
  <si>
    <t>１．３．６　本市及び関係官公署への報告</t>
  </si>
  <si>
    <t>本施設の運営に関して、本市及び関係官公署が必要とする資料、記録書等の提出、あるいは報告の指示があった場合は、速やかに対応すること。なお、関係官公署から直接報告、記録、資料提供等の要求が運営事業者に対してあった場合については、本市の指示に基づき対応するものとし、費用が発生する場合は、運営事業者の負担とする。</t>
  </si>
  <si>
    <t>１．３．７　基本性能</t>
  </si>
  <si>
    <t>本要求水準書に示す基本性能とは、設備によって備え持つ本施設としての機能であり、完成図書において保証される内容である。ここでいう完成図書とは、第２編第１章１．８に示す、本施設に係る設計を最終的に取りまとめたものを表す図書のことである。</t>
  </si>
  <si>
    <t>１．３．８　本施設の基本性能の維持</t>
  </si>
  <si>
    <t>本施設の基本性能を確保した状態での延命及び事故防止を図り、運営・維持管理期間終了後も適正に本施設の稼働ができるようにすること。</t>
  </si>
  <si>
    <t>１．３．９　車両等</t>
  </si>
  <si>
    <t>本施設の運営（試運転期間を含む）に必要な車両、重機等は、運営事業者が用意すること。破砕施設で必要な重機についても用意すること。当該車両に係る維持管理費用等は、運営事業者の負担とする。必要に応じて車庫棟を整備すること。</t>
  </si>
  <si>
    <t>１．３．１０　災害発生時等の協力</t>
  </si>
  <si>
    <t>風水害・地震等の大規模災害、その他不測の事態により、本要求水準書に示す計画処理量を超え、処理可能量の上限までの多量の廃棄物が発生する等の状況に対して、その処理を本市が実施しようとする場合、運営事業者はその処理に協力すること。変動費を除く費用は本市と運営事業者で協議する。</t>
  </si>
  <si>
    <t>１．３．１１　組織計画</t>
  </si>
  <si>
    <t>本事業に係る組織として、適切な組織構成を行うこと。なお、運転管理体制を変更した場合は、速やかに本市に報告し、本市の承諾を得ること。</t>
  </si>
  <si>
    <t>１．３．１２　教育訓練</t>
  </si>
  <si>
    <t>本施設に関して、運営・維持管理期間を通じた運転教育計画書を策定し、本市の承諾を得ること。策定した運転教育計画書に基づき、運営事業者が自ら確保した従業者等に対し、適切な教育訓練を行うこと。</t>
  </si>
  <si>
    <t>１．３．１３　試運転期間中の運転管理</t>
  </si>
  <si>
    <t>建設事業者が実施する試運転、予備性能試験及び引渡性能試験において、これらの実施にかかる業務については、運営事業者がこれを建設事業者から受託して行うことができる。なお、その際の責任分担等は運営事業者、建設事業者の協議により決定し、本市の確認を受けるものとする。</t>
  </si>
  <si>
    <t>１．４　運営モニタリング</t>
  </si>
  <si>
    <t>本市は、運営事業者による運営・維持管理業務の状況が、基本契約書、運営・維持管理業務委託契約書及び本要求水準書に定める要件を満たしていることを確認するために運営モニタリングを行う。運営事業者は、本市が行う運営モニタリングに対して、必要な協力を行うこと。本市が予定しているモニタリングの概要は、以下に示すとおりである。</t>
  </si>
  <si>
    <t>１．４．１　確認項目</t>
  </si>
  <si>
    <t>(1) ごみ処理状況の確認</t>
  </si>
  <si>
    <t>(2) ごみ質（測定結果）の確認</t>
  </si>
  <si>
    <t>(3) 各種用役の確認</t>
  </si>
  <si>
    <t>(4) 副生成物の発生量の確認</t>
  </si>
  <si>
    <t>(5) 売電実績の確認</t>
  </si>
  <si>
    <t>(6) 点検、補修、更新状況の確認</t>
  </si>
  <si>
    <t>(7) 安全体制、緊急連絡等の体制の確認</t>
  </si>
  <si>
    <t>(8) 安全教育、避難訓練等の実施状況の確認</t>
  </si>
  <si>
    <t>(9) 事故記録と予防保全の周知状況の確認</t>
  </si>
  <si>
    <t>(10) 緊急対応マニュアルの評価及び実施状況の確認</t>
  </si>
  <si>
    <t>(11) 初期故障、各設備不具合事項への対応状況の確認</t>
  </si>
  <si>
    <t>(12) 公害防止基準等の基本性能への適合性の確認</t>
  </si>
  <si>
    <t>(13) 環境モニタリング</t>
  </si>
  <si>
    <t>(14) 運転状況、薬品等使用状況の確認</t>
  </si>
  <si>
    <t>(15) プラント施設の稼働状況の確認</t>
  </si>
  <si>
    <t>(16) 建築物及び建築設備（機械設備、電気設備）の稼働状況、維持管理状況の確認</t>
  </si>
  <si>
    <t>(17) 外構設備の保守状況、維持管理状況の確認</t>
  </si>
  <si>
    <t>(18) 財務状況の確認</t>
  </si>
  <si>
    <t>(19) その他、事業者提案に係る確認</t>
  </si>
  <si>
    <t>１．４．２　確認方法</t>
    <phoneticPr fontId="99"/>
  </si>
  <si>
    <t>本市は、運営事業者が提出する、運転日誌、業務日報、月次業務報告書、年次業務報告書等により、運営事業者の業務実施状況を監視する。また、本市は、施設の運転管理業務等の状況把握を目的として、随時、書面及び現地調査等により運営事業者の業務実施状況の確認を行う。</t>
  </si>
  <si>
    <t>１．４．３　セルフモニタリング</t>
    <phoneticPr fontId="99"/>
  </si>
  <si>
    <t>運営事業者は、運営・維持管理業務期間中、セルフモニタリングを行うこと。詳細は運営・維持管理業務委託契約締結後、セルフモニタリング実施計画書を作成し本市へ提出し、協議を行い本市の承諾を得ること。</t>
  </si>
  <si>
    <t>第２章　運営・維持管理業務の実施</t>
  </si>
  <si>
    <t>２．１　施設運営の基本方針</t>
  </si>
  <si>
    <t>「第１編、第２章、２．１．４　施設整備の基本方針」のとおりとする。</t>
  </si>
  <si>
    <t>２．２　業務実施体制</t>
  </si>
  <si>
    <t>運営事業者は、本業務にかかる組織として、以下により適切な業務実施体制を構築すること。</t>
  </si>
  <si>
    <t>(1) 運営事業者は、廃棄物処理施設技術管理者講習（ごみ処理施設）を修了し、一般廃棄物処理施設（ボイラー・タービン式発電設備付きの全連続燃焼式焼却施設（施設規模100t/日以上、複数炉構成））の現場総括責任者としての経験を有する技術者を本件事業の現場総括責任者として運営開始後2年間以上配置する。</t>
  </si>
  <si>
    <t>(2) 運営事業者は、ボイラー・タービン主任技術者及び電気主任技術者の資格を有する者を配置する。なお、当該有資格者については、本施設における電気事業法上の主任技術者として選任し、電気事業法に定められた法令上の責任を負うものとする。</t>
  </si>
  <si>
    <t>(3) 運営事業者は、本事業を行うに当たり、上記の技術者の他、以下の表を参考として、必要な有資格者を配置する。また、選任が必要な場合は、有資格者を選任する。</t>
  </si>
  <si>
    <t>(4) 障がい者雇用については、業務内容を適切に考慮の上、積極的な対応に努めるようにする。</t>
  </si>
  <si>
    <t>本編P204「表 ３－１　必要有資格者（参考）」</t>
  </si>
  <si>
    <t>２．３　運営マニュアル及び運営計画書等の作成、改訂業務</t>
  </si>
  <si>
    <t>２．３．１　運営マニュアル及び運営計画書の作成、改訂</t>
  </si>
  <si>
    <t>(1) 本市から交付を受けた建設事業者作成の運営マニュアル(保守管理に関する各種の検査マニュアル等を含む。以下同じ。)を、試運転の結果等を踏まえ、適宜追加、変更等を行い、運営・維持管理期間の開始前に本市の承諾を得ること。</t>
  </si>
  <si>
    <t>(2) 本市の確認を受けた運営マニュアルを踏まえ、プラント設備及び本施設全体に係る詳細な実施内容を記載した運営計画書を作成し、本市の確認を受けた上で、本施設の運営業務を行うこと。</t>
  </si>
  <si>
    <t>(3) 必要に応じて、本市と協議の上、運営マニュアル及び運営計画書の更新を適宜行い、常に最新版を保管し、更新の都度、変更された部分を本市に提出すること。</t>
  </si>
  <si>
    <t>(4) 本施設の運営・維持管理期間終了に際しては、運営・維持管理期間の運営実績及び運営事業者の提案事項を反映させた運営マニュアル及び運営計画書を提出すること。</t>
  </si>
  <si>
    <t>(5) プラント設備について本要求水準書における基本性能を維持し、運営するため、常に運営マニュアル及び運営計画書を適正なものにするよう努めること。</t>
  </si>
  <si>
    <t>(6) 運営マニュアルには、保守管理に関する各種の検査マニュアルも含まれるものとする。運営計画書においては、運営・維持管理期間を通じた計画を明確にし、特に主要設備の交換サイクルを明記すること。運営マニュアルには、次に示す内容も含むものとする。</t>
  </si>
  <si>
    <t>ア 受付・計量マニュアル</t>
  </si>
  <si>
    <t>イ プラットホーム管理マニュアル（焼却施設）</t>
  </si>
  <si>
    <t>ウ プラットホーム管理マニュアル（破砕施設）</t>
  </si>
  <si>
    <t>エ 緊急対応マニュアル</t>
  </si>
  <si>
    <t>(7) 運営計画書は、次に示す内容とする。これらに関する報告書様式も作成すること。</t>
  </si>
  <si>
    <t>ア プラント設備に係るもの</t>
  </si>
  <si>
    <t>（ア）運転計画書（年間、月間）、運転管理マニュアル</t>
  </si>
  <si>
    <t>（イ）環境保全計画書</t>
  </si>
  <si>
    <t>（ウ）作業環境管理計画書</t>
  </si>
  <si>
    <t>（エ）補修計画書（実施計画書含む）</t>
  </si>
  <si>
    <t>（オ）点検、検査計画書（実施計画書含む）</t>
  </si>
  <si>
    <t>（カ）更新計画書（実施計画書含む）</t>
  </si>
  <si>
    <t>（キ）調達計画書</t>
  </si>
  <si>
    <t>（ク）その他必要な計画</t>
  </si>
  <si>
    <t>イ 本施設全体に係るもの</t>
  </si>
  <si>
    <t>（ア）維持管理計画書</t>
  </si>
  <si>
    <t>（イ）労働安全衛生管理計画書</t>
  </si>
  <si>
    <t>（ウ）施設警備、防犯計画書</t>
  </si>
  <si>
    <t>（エ）防火管理計画書</t>
  </si>
  <si>
    <t>（オ）防災管理計画書</t>
  </si>
  <si>
    <t>（カ）清掃計画書</t>
  </si>
  <si>
    <t>（キ）除雪計画書</t>
  </si>
  <si>
    <t>（ク）運転教育計画書</t>
  </si>
  <si>
    <t>（ケ）環境保全計画書</t>
  </si>
  <si>
    <t>（コ）事業継続計画書</t>
  </si>
  <si>
    <t>（サ）その他必要な計画</t>
  </si>
  <si>
    <t>(8) 事業継続計画書においては、大雪、風水害、地震等の非常災害を想定した緊急対応や事業の継続、早期の再開等の内容を作成し、本市の承諾を得るものとする。なお、事業継続計画書は、本事業の進捗状況等を踏まえて必要に応じて見直しを行うものとし、この場合についても本市に提出して承諾を得るものとする。</t>
  </si>
  <si>
    <t>２．３．２　業務報告書の作成</t>
  </si>
  <si>
    <t>(1) 運営事業者は、本件事業における各業務の遂行状況に関し、日報、月報、年報その他の報告書（以下「業務報告書」という。）を作成し、それぞれ所定の提出期限までに、市に提出するものとする。なお、業務報告書の様式、記載方法等については、本市と運営事業者の協議により定めるものとする。運営事業者は、上述の業務報告書のほか、各種の日誌、点検記録、報告書等を作成し、運営事業者の事業所内に作成後契約期間にわたって保管し、本市に引き渡ししなければならない。運営事業者は、本市の要請があるときは、それらの日誌、点検記録、報告書等を市の閲覧又は謄写に供しなければならない。</t>
  </si>
  <si>
    <t>２．４　受付、計量業務</t>
  </si>
  <si>
    <t>２．４．１　受付管理、計量及び計量データ管理</t>
  </si>
  <si>
    <t>(1) ごみ搬入者に対して、ごみの排出地域、性状、形状、内容について、正しくごみが分別されていることを確認すること。基準を満たしていないごみを確認した場合は、受入れないものとする。併せて、その旨を速やかに本市に報告すること。</t>
  </si>
  <si>
    <t>(2) 運営事業者は、ごみ搬入に係る全ての車両について、種類毎の計量を行うこと。</t>
  </si>
  <si>
    <t>(3) 市民の直接搬入及び事業系ごみの直接搬入については、搬入時に「ごみ搬入申込書」を提出することとしている。本申込書は事前に本市ホームページ等からダウンロードし事前記入を原則としているが、当日記入する場合があることも想定すること。</t>
  </si>
  <si>
    <t>(4) 混載（自己搬入車が可燃ごみと不燃ごみ等を1台の車で持ち込む場合等）で搬入する車両については、聞き取りにより最も重量が重いと思われる品目で計量すること。</t>
  </si>
  <si>
    <t>(5) 運営事業者は、場外へ搬出する焼却灰、飛灰処理物、資源物等について、品目毎に計量を行うこと。</t>
  </si>
  <si>
    <t>(6) 運営事業者は、処理対象物、搬出資源物などの計量データを記録し、定期的に本市へ報告すること。報告は、管理棟事務室内に設置する計量棟の計量システムと接続した専用端末と札幌市環境局環境事業部ごみ処理システム・ネットワークへ接続することで実施すること。</t>
  </si>
  <si>
    <t>(7) 運営事業者は、計量データ品目の変更・追加や帳票様式の変更を、本市の求めに応じて適宜行うこと。</t>
  </si>
  <si>
    <t>２．４．２　ごみ処理手数料の収納など</t>
  </si>
  <si>
    <t>(1) 許可業者及び自己搬入者からのごみ処理手数料については、本市が定める金額を本市が定める方法で収納すること。ごみ処理手数料は原則として現金収納とする（一部は後納（本市所掌））。</t>
  </si>
  <si>
    <t>(2) 収納した料金は、その金額を本市に報告した上で、本市が定める方法によって本市の指定金融機関へ払い込むものとする（翌日を想定）。</t>
  </si>
  <si>
    <t>(3) 本市は、ごみ処理手数料の滞納者に対し、搬入制限を行うことがある。運営事業者は、その対応に協力すること。</t>
  </si>
  <si>
    <t>２．４．３　搬入管理</t>
  </si>
  <si>
    <t>(1) 安全に搬入が行われるように、ごみ計量機周辺、焼却施設及び破砕施設のプラットホーム内及びその周辺において搬入車両を誘導、指示する。誘導員を配置し、適切な誘導、指示を行うこと。なお、繁忙期においても安全に誘導できる体制を構築すること。</t>
  </si>
  <si>
    <t>(2) 自己搬入は、内容物に応じて「焼却施設」、「破砕施設」、「焼却施設及び破砕施設」とする（提案を妨げるものではない）。</t>
  </si>
  <si>
    <t>(3) 本市は、焼却施設（ダンピングボックス前）及び破砕施設（自己搬入受入貯留ヤード）に搬入指導員を配置し、自己搬入の荷降ろし時に必要な監視、指示を行う。処理困難物が搬入された場合には、処理方法を説明のうえ、持ち帰りを指導する。</t>
  </si>
  <si>
    <t>(4) 焼却施設におけるダンピングボックスへの誘導及びダンピングボックスの操作、自己搬入受入貯留ヤードへの誘導、指示は、搬入指導員が行う。</t>
  </si>
  <si>
    <t>(5) 本市が定期的に実施する搬入検査への協力を行うこと。</t>
  </si>
  <si>
    <t>(6) 運営事業者は、荷下ろしされたごみについて異物除去等を行い、処理困難物及び処理不適物が残った場合、本施設の運転に支障が無いように取り除き、その他貯留ヤードに搬送し保管すること。</t>
  </si>
  <si>
    <t>(7) 小動物（受入基準である50cm以下で搬入された動物）について、燃やせるごみとして排出されたものは受入、処理を行うこと。</t>
  </si>
  <si>
    <t>２．５　運転管理業務</t>
  </si>
  <si>
    <t>２．５．１　運転管理業務に関する基本的事項</t>
  </si>
  <si>
    <t>(1) 運転条件</t>
  </si>
  <si>
    <t>第２編第１章に示す条件に基づき、焼却施設及び破砕施設の運転を行うこと。なお、破砕施設については、原則として搬入されたごみを即日処理すること。破砕施設の運転を9時間実施してもごみが処理できない場合や、機器トラブル等により即日処理が困難となる場合には、本市へ報告するとともに、貯留ヤードにおける火災対策等を行ったうえで翌日以降の処理とすること。</t>
  </si>
  <si>
    <t>(2) 物質収支及びエネルギー収支</t>
  </si>
  <si>
    <t>運営・維持管理期間においては、処理対象物の投入から副生成物の回収に至るまでの物質収支及びエネルギー収支を把握すること。</t>
  </si>
  <si>
    <t>(3) 熱エネルギーの供給</t>
  </si>
  <si>
    <t>運営事業者は、ごみの処理に伴って発生する熱エネルギーを利用して地域熱供給事業者等への熱供給を行うこと。余熱供給方法等は、「第２編第２章　２．６　余熱利用設備」に準ずる。</t>
  </si>
  <si>
    <t>２．５．２　運転計画書、運転管理マニュアルの作成</t>
  </si>
  <si>
    <t>(1) 本市と協議の上、計画処理量に基づく本施設の点検、補修等を考慮した年間運転計画書を毎年度作成し、本市に提出すること。</t>
  </si>
  <si>
    <t>(2) 年間運転計画書に基づき、毎月、月間運転計画書を作成し、本市に提出すること。</t>
  </si>
  <si>
    <t>(3) 作成した年間運転計画書及び月間運転計画書に変更が生じる場合、本市と協議の上、計画を変更すること。</t>
  </si>
  <si>
    <t>(4) 運営事業者は、施設の運転操作に関して、操作手順及び方法について取扱説明書に基づいて基準化した運転管理マニュアルを作成（運営業務開始日の30日前まで）し、マニュアルに基づいた運転を実施しなければならない。運営事業者は、策定した運転管理マニュアルについて、施設の運転にあわせて随時改善していかなければならない。</t>
  </si>
  <si>
    <t>２．５．３　法定有資格者の配置</t>
  </si>
  <si>
    <t>(1) 運営事業者は、「２．２　業務実施体制」で示す法定有資格者等の配置を行うこと。</t>
  </si>
  <si>
    <t>２．５．４　適正処理、適正運転</t>
  </si>
  <si>
    <t>(1) 関係法令、公害防止基準等を遵守し、搬入された処理対象物について適正に処理を行うこと。特にダイオキシン類の排出抑制に努めた処理を行うこと。</t>
  </si>
  <si>
    <t>(2) 焼却施設より回収される飛灰処理物等が関係法令、公害防止基準等を満たすように適正に処理すること。飛灰処理物等が関係法令、公害防止基準等を満たさない場合、関係法令、公害防止基準等を満たすよう必要な処置を行うこと。</t>
  </si>
  <si>
    <t>(3) 本施設の運営が、関係法令、公害防止基準等を満たしていることを自らが行う検査によって確認すること。</t>
  </si>
  <si>
    <t>(4) 適正処理、適正運転に当たり、特に以下の事項に留意する。</t>
  </si>
  <si>
    <t>ア 貯留については、ねずみ、蚊や蠅等の害虫等が発生しないようにする。また、汚水の発生が無いようにすること。</t>
  </si>
  <si>
    <t>イ 焼却施設ピット内のごみは、適宜撹拌を行い均質にすること。</t>
  </si>
  <si>
    <t>ウ 破砕施設における燃やせないごみ処理について、燃やせないごみは、作業スペースにおいて、原則として全量、作業員が確認し、バラで搬入される処理困難物、処理不適物、可燃性ごみ、危険物、資源物を選別し、受入ホッパ付近に移動する。</t>
  </si>
  <si>
    <t>エ 大型ごみとして搬入されたスプリングマットレスは、一時貯留を行い、可燃物を除去した後に本市に引き渡す。運営事業者は、車両への積み込みまでを行うこと（平成29年度は年間約7,400枚）。</t>
  </si>
  <si>
    <t>オ 自己搬入受入貯留ヤードに持ち込まれた燃やせないごみや大型ごみは、一時貯留後、回転破砕処理系列又は剪断破砕処理系列の受入部に搬送すること。</t>
  </si>
  <si>
    <t>カ 自己搬入受入貯留ヤードに持ち込まれた各資源物については、その他貯留ヤードに搬送すること。</t>
  </si>
  <si>
    <t>キ 運営事業者は、プラットホームに搬入された紙くずを紙類圧縮梱包機で圧縮梱包し、成形物の保管及び成形物のフックロール式コンテナに積み込みまでを行うこと。紙くずの搬入量は、平成29年度で約710トンである。</t>
  </si>
  <si>
    <t>ク 運営事業者は、プラットホームに搬入されその他貯留ヤード（木くず）に堆積した木くずをフックロール式コンテナに積み込みまでを行うこと。木くずの運搬量は、平成29年度で約492トンである。</t>
  </si>
  <si>
    <t>２．５．５　各種データの計測管理</t>
  </si>
  <si>
    <t>本施設の運営に当たって、「表 ３-２　計測項目及び計測頻度」に示した回数以上の計測管理を実施、記録、データの保存、必要に応じた公開をすること。なお、独自の判断でより詳細な計測を行った場合は、本市の要請に従い同様に扱うこと。</t>
  </si>
  <si>
    <t>本市が独自に計測管理を行う場合は、本市の負担とするが、運営事業者はその計測管理作業に協力すること。また、各種データは、本市がインターネット等で公開する。</t>
  </si>
  <si>
    <t>本編P209「表 ３－２　計測項目及び計測頻度」参照</t>
  </si>
  <si>
    <t>２．５．６　排ガス基準の設定及び基準超過時の対応</t>
  </si>
  <si>
    <t>(1) 基準値の設定</t>
  </si>
  <si>
    <t>本施設の環境面での性能達成基準として、「表 ３-３　排ガス基準値」のとおり排ガス基準を設ける。</t>
  </si>
  <si>
    <t>本編P209「表 ３－３　排ガス基準値」参照</t>
  </si>
  <si>
    <t>(2) 基準値超過時の対応</t>
  </si>
  <si>
    <t>停止基準となる場合は、次に示す手順で復旧を行うこと。</t>
  </si>
  <si>
    <t>ア プラント設備を即時停止する。</t>
  </si>
  <si>
    <t>イ 基準を満足できない原因を把握する。</t>
  </si>
  <si>
    <t>ウ 復旧計画書（復旧期間のごみ処理を含む）を作成し、本市の承諾を得る。</t>
  </si>
  <si>
    <t>エ プラント設備の改善作業を行う。</t>
  </si>
  <si>
    <t>オ 改善作業の終了を報告し本市は検査を行う。</t>
  </si>
  <si>
    <t>カ 試運転を行い、その報告書について本市の承諾を得る。</t>
  </si>
  <si>
    <t>キ 改善作業実施後、継続して計測を行いながら維持管理を行う。</t>
  </si>
  <si>
    <t>２．５．７　試運転期間中の教育訓練</t>
  </si>
  <si>
    <t>建設事業者より、本施設の運営に必要な教育訓練を、本施設の試運転期間中に受けること。</t>
  </si>
  <si>
    <t>２．６　環境管理業務</t>
  </si>
  <si>
    <t>２．６．１　環境保全基準</t>
  </si>
  <si>
    <t>(1) 運営事業者は、公害防止基準、関係法令、環境影響評価書等を遵守した環境保全基準を定めること。</t>
  </si>
  <si>
    <t>(2) 運営事業者は、運営に当たり、環境保全基準を遵守すること。</t>
  </si>
  <si>
    <t>(3) 法改正等により環境保全基準を変更する場合は、本市と協議する。</t>
  </si>
  <si>
    <t>２．６．２　環境保全計画</t>
  </si>
  <si>
    <t>(1) 運営事業者は、運営期間中、運営対象施設からの排ガス、騒音、振動、悪臭等により周辺環境に影響を及ぼすことがないように、環境保全基準の遵守状況を確認するために必要な測定項目・方法・頻度・時期等を定めた環境保全計画書を作成し､本市の承諾を得ること。</t>
  </si>
  <si>
    <t>(2) 運営事業者は、環境保全計画書に基づき､環境保全基準の遵守状況を確認すること。</t>
  </si>
  <si>
    <t>(3) 運営事業者は、環境保全基準の遵守状況について、環境保全報告書を作成し、本市に報告すること。</t>
  </si>
  <si>
    <t>(4) 報告書の提出頻度、時期、詳細項目は、法令等で定められた内容以外については本市と協議の上、決定すること。</t>
  </si>
  <si>
    <t>(5) 環境管理関連データは、印刷物としては原則3年以上保存するものとし、必要なものについては本市との協議による年数保管すること。電子データについては、運営・維持管理期間終了まで保存し、本市に引き渡すこと。</t>
  </si>
  <si>
    <t>２．６．３　作業環境管理基準</t>
  </si>
  <si>
    <t>(1) 運営事業者は、ダイオキシン類対策特別措置法、労働安全衛生法等を遵守した作業環境管理基準を定めること。</t>
  </si>
  <si>
    <t>(2) 運営事業者は、運営に当たり、作業環境管理基準を遵守すること。</t>
  </si>
  <si>
    <t>(3) 法改正等により作業環境管理基準を変更する場合は、本市と協議する。</t>
  </si>
  <si>
    <t>２．６．４　作業環境管理計画</t>
  </si>
  <si>
    <t>(1) 運営事業者は、運営期間中、作業環境管理基準の遵守状況を確認するために必要な測定項目・方法・頻度・時期等を定めた作業環境管理計画書を作成し、本市の承諾を得ること。</t>
  </si>
  <si>
    <t>(2) 運営事業者は、作業環境管理計画書に基づき、作業環境管理基準の遵守状況を確認すること。</t>
  </si>
  <si>
    <t>(3) 運営事業者は、作業環境管理基準の遵守状況について、作業環境管理報告書を作成し、本市に報告すること。</t>
  </si>
  <si>
    <t>(5) 作業環境管理関連データは、印刷物としては原則3年以上保存するものとし、必要なものについては本市との協議による年数保管すること。電子データについては、運営・維持管理期間終了まで保存し、本市に引き渡すこと。</t>
  </si>
  <si>
    <t>２．７　副生成物及び資源物に係る業務</t>
  </si>
  <si>
    <t>２．７．１　保管、管理</t>
  </si>
  <si>
    <t>本施設より搬出される副生成物及び自己搬入の資源物について保管、管理を行うこと。</t>
  </si>
  <si>
    <t>２．７．２　副生成物及び資源物の取扱い</t>
  </si>
  <si>
    <t>(1) 破砕鉄、破砕アルミ</t>
  </si>
  <si>
    <t>ア 運営事業者は、破砕鉄等、破砕処理に伴い発生する各金属類を本市に引き渡すものとする。具体的には搬送車への積み込みまでを行う。</t>
  </si>
  <si>
    <t>(2) 埋立対象物（焼却灰、飛灰処理物）</t>
  </si>
  <si>
    <t>ア 運営事業者は、埋立対象物に対し、本市が手配する搬出車両への積み込みを行うこと。</t>
  </si>
  <si>
    <t>(3) 処理困難物</t>
  </si>
  <si>
    <t>ア 適切な搬入管理を実施していても混入された処理困難物は、廃タイヤ、廃バッテリー、プロパンボンベ、引火性危険物、家電リサイクル法対象品目等を想定しており、それぞれ分けて保管すること。</t>
  </si>
  <si>
    <t>ア 処理不適物は、それぞれ分けて保管すること。</t>
  </si>
  <si>
    <t>２．８　プラント設備の点検、検査、補修、更新業務</t>
  </si>
  <si>
    <t>２．８．１　機器履歴台帳の管理</t>
  </si>
  <si>
    <t>(1) 建設事業者が作成した、プラント設備に係る機器履歴台帳（変更前後の図面を含む。以後同様の取扱いとする。）を管理すること。</t>
  </si>
  <si>
    <t>(2) 点検、検査、補修、更新の結果に基づき、機器履歴台帳及び機器台帳を改訂し、改訂した機器履歴台帳及び機器台帳を本市に提出すること。</t>
  </si>
  <si>
    <t>２．８．２　補修に関する考え方</t>
  </si>
  <si>
    <t>(1) 補修は、本施設の基本性能を確保した状態での延命及び事故防止を図り、運営・維持管理期間終了後も適正に本施設の運転ができるようにすることを目的とする。</t>
  </si>
  <si>
    <t>(2) 想定外の経年変化等によって生じる改修、補修工事については本市と協議すること。</t>
  </si>
  <si>
    <t>(3) 生産性の向上、環境負荷低減に寄与する改良保全としての工事については本市と協議すること。</t>
  </si>
  <si>
    <t>(4) 契約期間満了の3年前に、本市が主体となって運営・維持管理業務期間終了後の補修計画書を作成する。なお、本計画書の作成に当たっては運営事業者も協力すること。</t>
  </si>
  <si>
    <t>２．８．３　補修計画書の作成</t>
  </si>
  <si>
    <t>(1) 機器履歴台帳に含まれる設備、機器について、運営・維持管理期間を通じた補修計画書を策定し、本市の承諾を得ること。なお、運営・維持管理期間を通じた補修計画書の策定に当たっては、処理対象物の搬入量に係る月変動を十分考慮すること。</t>
  </si>
  <si>
    <t>(2) 運営・維持管理期間を通じた補修計画書は、点検、検査、補修、更新の結果及びごみの年間搬入量等に基づき毎年度更新し、本市の承諾を得ること。</t>
  </si>
  <si>
    <t>(3) 本市は、補修計画書について、補足、修正又は更新が適宜できるものとする。</t>
  </si>
  <si>
    <t>(4) 点検、検査結果に基づき、設備、機器の耐久度と消耗状況を把握し、運営・維持管理期間中の各年度で実施すべき補修について、当該年度の開始前までに補修実施計画書を作成し、本市の承諾を得ること。</t>
  </si>
  <si>
    <t>２．８．４　補修の実施</t>
  </si>
  <si>
    <t>(1) 各年度の補修実施計画書に基づき、プラント設備の基本性能を維持するために補修を行うこと。</t>
  </si>
  <si>
    <t>(2) 補修の作業が終了したときは、必要な試運転及び性能試験を行い、作業が完了したことを本市に報告すること。</t>
  </si>
  <si>
    <t>(3) 本市は、当該補修の検査を実施し、必要に応じて補修計画書、運営マニュアル及び運転計画書等を改訂するように運営事業者に求めることができる。</t>
  </si>
  <si>
    <t>(4) 補修の履歴を運営・維持管理期間中にわたり電子データとして保存するとともに、運営・維持管理期間終了後に本市に引き渡すこと。</t>
  </si>
  <si>
    <t>(5) 運営事業者が行うべき補修の範囲は「表 ３-４　補修の範囲（参考）」に示すとおりとする。</t>
  </si>
  <si>
    <t>ア 点検、検査結果より、設備の基本性能を維持するための部分取替、調整</t>
  </si>
  <si>
    <t>イ 設備が故障した場合の修理、調整</t>
  </si>
  <si>
    <t>ウ 再発防止のための修理、調整</t>
  </si>
  <si>
    <t>本編P212「表 ３－４　補修の範囲（参考）」参照</t>
  </si>
  <si>
    <t>２．８．５　臨機の措置</t>
  </si>
  <si>
    <t>本施設の設計、施工に起因しない故障、不可抗力による損傷等運営事業者の責に帰さないものについても臨機の措置を講じ、遅滞なく本市に報告すること。</t>
  </si>
  <si>
    <t>２．８．６　点検、検査計画書の作成</t>
  </si>
  <si>
    <t>(1) 機器履歴台帳に含まれる設備、機器について、運営・維持管理期間の開始までに、運営・維持管理期間を通じた点検、検査計画書を策定し、本市の承諾を得ること。</t>
  </si>
  <si>
    <t>(2) 点検、検査計画書には、日常点検、定期点検、法定点検、検査（表 ３-５　法定点検項目（参考））、自主検査等の内容について、機器の項目、頻度等を記載すること。</t>
  </si>
  <si>
    <t>(3) 運営・維持管理期間中を通じた点検、検査計画書に基づき、運営・維持管理期間中の各年度で実施すべき点検、検査について、当該年度の開始前までに点検、検査実施計画書を策定し、本市の確認を受けること。</t>
  </si>
  <si>
    <t>(4) 全ての点検、検査は、安全性及び運転の効率性を考慮し計画すること。</t>
  </si>
  <si>
    <t>本編P213「表 ３－５　法定点検項目（参考）」参照</t>
  </si>
  <si>
    <t>２．８．７　点検、検査の実施</t>
  </si>
  <si>
    <t>(1) 点検、検査は、毎年度本市に提出する点検、検査実施計画書に基づいて実施すること。</t>
  </si>
  <si>
    <t>(2) 日常点検で、異常又は故障が発見された場合等は、臨時点検を実施すること。</t>
  </si>
  <si>
    <t>(3) 点検、検査結果報告書を作成し本市に提出すること。</t>
  </si>
  <si>
    <t>(4) 点検、検査の履歴を運営・維持管理期間中にわたり電子データとして残すとともに、運営・維持管理期間終了後に本市に引き渡すこと。</t>
  </si>
  <si>
    <t>２．８．８　精密機能検査</t>
  </si>
  <si>
    <t>(1) 本施設の設備、機器について、3年に1回以上、機能状況、耐用の度合い等について、第三者機関による精密機能検査を受けること。精密機能検査の費用は運営事業者の負担とする。</t>
  </si>
  <si>
    <t>(2) 精密機能検査報告書を本市に提出すること。</t>
  </si>
  <si>
    <t>(3) 精密機能検査の履歴を運営・維持管理期間中にわたり電子データとして残すとともに、運営・維持管理期間終了後に本市に引き渡すこと。</t>
  </si>
  <si>
    <t>２．８．９　更新計画書の作成</t>
  </si>
  <si>
    <t>(1) 機器履歴台帳に含まれる設備、機器について、運営・維持管理期間の開始までに、運営・維持管理期間を通じた更新計画書を策定し、本市の承諾を得ること。</t>
  </si>
  <si>
    <t>(2) 機器更新終了後、更新結果報告書を作成し本市に提出すること。</t>
  </si>
  <si>
    <t>(3) 更新の履歴を運営・維持管理期間中にわたり電子データとして残すとともに、運営・維持管理期間終了後に本市に引き渡すこと。</t>
  </si>
  <si>
    <t>２．８．１０　更新の実施</t>
  </si>
  <si>
    <t>(1) 各年度の更新実施計画書に基づき、本施設の基本性能を維持するために機器の更新を行うこと。</t>
  </si>
  <si>
    <t>(2) 機器更新の作業が終了したときは、必要な試運転及び性能試験を行い、作業が完了したことを本市に報告すること。</t>
  </si>
  <si>
    <t>(3) 本市は、当該機器更新の施工検査を実施し、必要に応じて更新計画書、運営マニュアル及び運営計画書を改訂するように運営事業者に求めることができる。</t>
  </si>
  <si>
    <t>(4) 機器更新の履歴を運営・維持管理期間中にわたり電子データとして保存するとともに、運営・維持管理期間終了後に本市に引き渡すこと。</t>
  </si>
  <si>
    <t>(5) 法令改正、不可抗力による機器更新は、運営事業者による機器更新の対象から除くものとする。</t>
  </si>
  <si>
    <t>２．８．１１　改良保全</t>
  </si>
  <si>
    <t>本市又は運営事業者は、プラント設備の機能向上のため、新たに開発された技術の採用による改良等の計画を提案することができる。提案された場合、本市と運営事業者は当該提案の実施及び費用の負担について協議する。</t>
  </si>
  <si>
    <t>２．８．１２　点検、検査、補修、更新等により発生する残材の取扱い</t>
  </si>
  <si>
    <t>点検、検査、補修、更新等で発生する取り換え部品等の残材（金属類のスクラップ、部品、廃材等）の処分（廃棄・リサイクル）とそれに伴う費用（支出・収入）は全て運営事業者の所掌とする。</t>
  </si>
  <si>
    <t>２．９　用役管理業務</t>
  </si>
  <si>
    <t>２．９．１　用役の調達及び管理</t>
  </si>
  <si>
    <t>運営事業者は、年間運転計画及び月間運転計画に基づき、調達計画書を作成すること。運営・維持管理期間中、調達計画書に基づき必要な燃料、薬品、油脂等を調達すること。調達した燃料、薬品、油脂等は常に安全に保管し、必要の際には支障なく使用できるように適切に管理すること。</t>
  </si>
  <si>
    <t>万が一の災害発生時等に備え、水、薬品等は常時2炉運転（基準ごみ質時）に必要な量の7日分以上を備蓄する運用体制とすること。</t>
  </si>
  <si>
    <t>また、電気、用水、ガス等については、運営事業者の責任において「表 ３-６　電気、用水、ガス等」のとおり調達及び費用負担等を行うこと。</t>
  </si>
  <si>
    <t>本編P215「表 ３－６　電気、用水、ガス等」参照</t>
  </si>
  <si>
    <t>２．１０　機器等の管理業務</t>
  </si>
  <si>
    <t>２．１０．１　消耗品、予備品の調達及び管理</t>
  </si>
  <si>
    <t>運営事業者は、年間運転計画及び月間運転計画に基づき、調達計画書を作成すること。運営・維持管理期間中、調達計画書に基づき必要な消耗品、予備品を調達すること。調達した消耗品、予備品は常に安全に保管し、必要の際には支障なく使用できるように適切に管理すること。なお、運営・維持管理期間中、外部対応にて消耗する消耗品についても、運営事業者において調達すること。主に以下のとおりとする。</t>
  </si>
  <si>
    <t>(1) 本施設の見学者に配布するパンフレット</t>
  </si>
  <si>
    <t>ア 運営準備期間（当初）</t>
  </si>
  <si>
    <t>大人用300部、小学生用3,000部</t>
  </si>
  <si>
    <t>イ 運営期間中</t>
  </si>
  <si>
    <t>大人用300部、小学生用3,000部（年間、外国語含む）</t>
  </si>
  <si>
    <t>２．１０．２　工作機械、測定機器等の管理</t>
  </si>
  <si>
    <t>本施設の運営に必要な工作機械、測定機器等を、必要の際には支障なく使用できるように適切に管理すること。</t>
  </si>
  <si>
    <t>２．１０．３　工作機械、測定機器等の更新</t>
  </si>
  <si>
    <t>本施設の運営に必要な工作機械、測定機器等について、更新の必要がある場合は、運営事業者において調達すること。</t>
  </si>
  <si>
    <t>２．１１　建築物等の保守管理業務</t>
  </si>
  <si>
    <t>２．１１．１　建築物の保守管理</t>
  </si>
  <si>
    <t>建築物の保守管理については、次に示すとおり行うものとし、詳細は維持管理計画書に定めるものとする。</t>
  </si>
  <si>
    <t>(1) 安全性及び防災性を確保し、人災発生を未然に防止すること。</t>
  </si>
  <si>
    <t>(2) 突発的な事故等を未然に防ぎ、経済的損失を抑制すること。</t>
  </si>
  <si>
    <t>(3) 建築物の資産価値の維持を図ること。</t>
  </si>
  <si>
    <t>(4) 美観及び品位を維持し、地域社会の環境向上に貢献すること。</t>
  </si>
  <si>
    <t>(5) エレベータ、消防用設備、AED（自動体外式除細動器）についても保守、点検を行うこと。</t>
  </si>
  <si>
    <t>(6) 対象となる建築物の照明、採光設備、給排水衛生設備、空調設備等の点検を定期的に行い、適切な補修、更新等を次のとおり行う。</t>
  </si>
  <si>
    <t>ア 建築物について、運営・維持管理期間の開始までに、運営・維持管理期間を通じた維持管理計画書を策定し、本市の承諾を得ること。</t>
  </si>
  <si>
    <t>イ 維持管理作業が終了したときは、必要な検査等を行い、作業が完了したことを本市に報告すること。</t>
  </si>
  <si>
    <t>ウ 本市は、当該維持管理作業の施工検査を実施し、必要に応じて維持管理計画書、運営マニュアル及び運営計画書を改訂するよう運営事業者に求めることができる。</t>
  </si>
  <si>
    <t>エ 維持管理の履歴を運営・維持管理期間中にわたり電子データとして保存するとともに、運営・維持管理期間終了後に本市に引き渡すこと。</t>
  </si>
  <si>
    <t>(7) 屋根、外壁、建具、天井・内壁、床、階段等について、以下の項目を中心にセルフモニタリングを行う。</t>
  </si>
  <si>
    <t>ア 漏水等がないこと</t>
  </si>
  <si>
    <t>イ 腐食等がないこと</t>
  </si>
  <si>
    <t>ウ ひび割れ等がないこと</t>
  </si>
  <si>
    <t>エ 稼働部の異常作動等がないこと</t>
  </si>
  <si>
    <t>オ 変形等がないこと</t>
  </si>
  <si>
    <t>カ その他運営上で支障となる項目等がないこと</t>
  </si>
  <si>
    <t>２．１１．２　外構、植栽等の保守管理</t>
  </si>
  <si>
    <t>運営事業者は、敷地内全て（駒岡資源選別センター駐車場を除く）の外構、植栽、保全緑地、敷地進入出道路、雨水調整池等の保守管理を次に示すとおり行うものとし、詳細は維持管理計画書に定めるものとする。</t>
  </si>
  <si>
    <t>(1) 資産価値の維持を図ること。</t>
  </si>
  <si>
    <t>(2) 美観及び品位を維持し、周辺環境の向上に貢献すること。</t>
  </si>
  <si>
    <t>(3) 外構、植栽等の点検を定期的に行い、適切な維持管理等を次のとおり行う。</t>
  </si>
  <si>
    <t>ア 外構、植栽等について、運営・維持管理期間の開始までに、運営・維持管理期間を通じた維持管理計画書を策定し、本市の承諾を得ること。</t>
  </si>
  <si>
    <t>ウ 本市は、当該維持管理作業の施工検査を実施し、必要に応じて維持管理計画書、運営マニュアル及び運営計画書を改訂するように運営事業者に求めることができる。</t>
  </si>
  <si>
    <t>(4) 以下の項目を中心にセルフモニタリングを行う。</t>
  </si>
  <si>
    <t>ア 整然とした状態であること（植栽）</t>
  </si>
  <si>
    <t>イ 雑草等の除去等が行われていること（植栽）</t>
  </si>
  <si>
    <t>ウ コンクリート表面・舗装等が適切に保たれていること（駐車場）</t>
  </si>
  <si>
    <t>エ マーキング等が適切に保たれていること（駐車場）</t>
  </si>
  <si>
    <t>オ その他運営上で支障となる項目等がないこと</t>
  </si>
  <si>
    <t>２．１１．３　警備、防犯</t>
  </si>
  <si>
    <t>運営事業にかかる警備、防犯業務を以下により実施する。</t>
  </si>
  <si>
    <t>(1) 本施設の警備、防犯体制を整備するとともに、運営・維持管理期間を通じた施設警備、防犯計画書を策定し、本市の承諾を得ること。</t>
  </si>
  <si>
    <t>(2) 整備した警備、防犯体制について本市に報告する。なお、体制を変更した場合は速やかに本市に報告すること。</t>
  </si>
  <si>
    <t>(3) 本施設の警備を実施し、第三者の安全を確保すること。</t>
  </si>
  <si>
    <t>(4) 夜間、休日等は、必要に応じて来訪者の対応を行うこと。</t>
  </si>
  <si>
    <t>(5) 以下の項目を中心にセルフモニタリングを行う。</t>
  </si>
  <si>
    <t>ア 定期的に巡回を行い、安全を確保すること</t>
  </si>
  <si>
    <t>イ 門扉の開閉や鍵の管理等について、開閉状況及び保持状況等を記録すること</t>
  </si>
  <si>
    <t>ウ その他運営上の支障とならないための対応がなされていること</t>
  </si>
  <si>
    <t>２．１１．４　清掃</t>
  </si>
  <si>
    <t>本施設の清掃計画書を作成し、本施設を常に清掃し、清潔に保つこと。特に見学者等の第3者が立ち寄る場所は、常に清潔な環境を維持すること。</t>
  </si>
  <si>
    <t>(1) 清掃の内容は概ね以下を想定する。</t>
  </si>
  <si>
    <t>ア 日常清掃：毎日1回程度行う清掃作業</t>
  </si>
  <si>
    <t>（ア）床清掃（タイル、塩ビシート、カーペット、畳等）</t>
  </si>
  <si>
    <t>（イ）トイレ清掃</t>
  </si>
  <si>
    <t>（ウ）その他の清掃</t>
  </si>
  <si>
    <t>イ 定期清掃：月1回，若しくは年1回程度の間隔で行う清掃作業</t>
  </si>
  <si>
    <t>（イ）その他の清掃</t>
  </si>
  <si>
    <t>ウ 特別清掃：特殊な部位の清掃を年1～3回程度行う清掃作業</t>
  </si>
  <si>
    <t>（ア）外壁窓ガラス洗浄</t>
  </si>
  <si>
    <t>（イ）外壁サッシ洗浄、シャッター清掃（シャッターを設ける場合）</t>
  </si>
  <si>
    <t>（ウ）ブラインド洗浄、照明器具清掃、吸込口及び吹出口清掃、ダクト清掃</t>
  </si>
  <si>
    <t>（エ）排水溝清掃、マンホール清掃</t>
  </si>
  <si>
    <t>（オ）その他の清掃</t>
  </si>
  <si>
    <t>(2) 以下の項目を中心にセルフモニタリングを行う。</t>
  </si>
  <si>
    <t>ア 目に見える埃、シミ、汚れがない状態を維持していること</t>
  </si>
  <si>
    <t>イ 外構の排水構が定期的に清掃され、詰まりのない状態に保たれていること</t>
  </si>
  <si>
    <t>ウ 廃棄物置き場は常時廃棄物を捨てられる状態に、且つ清潔に保たれていること</t>
  </si>
  <si>
    <t>エ その他、諸室等が衛生的に保たれていること</t>
  </si>
  <si>
    <t>２．１１．５　除雪</t>
  </si>
  <si>
    <t>本施設はロードヒーティングを敷設する予定であるが、除雪が必要となる状況等を想定した除雪計画書を作成し、本施設を常に除雪し、安全に保つこと。</t>
  </si>
  <si>
    <t>(1) 敷地内の道路等の除雪を行い、搬入車両の走行、施設の稼働・運転に支障が無いようにすること。また、必要に応じて本施設内及び本市が指定する範囲の除雪作業を行うこと。特に、屋根からのつらら、落雪が生じないように配慮すること。止むを得ず危険が生じる場合には、危険表示等を行うこと。</t>
  </si>
  <si>
    <t>(2) 除雪作業は、日常業務に支障を来さないように行うこと。</t>
  </si>
  <si>
    <t>(3) 除雪用の重機は、破砕施設のホイールローダの兼用を可とするが、専用重機が必要な場合は、運営事業者で手配すること。</t>
  </si>
  <si>
    <t>(4) 保全緑地の除雪も考慮すること。</t>
  </si>
  <si>
    <t>２．１２　運営事務</t>
  </si>
  <si>
    <t>２．１２．１　労働安全衛生管理</t>
  </si>
  <si>
    <t>運営事業にかかる労働安全衛生管理として、以下により実施する。</t>
  </si>
  <si>
    <t>(1) 労働安全衛生法等関係法令に基づき、従業者の安全と健康を確保するために、運営事業に必要な管理者、組織等を整備するとともに、運営・維持管理期間を通じた労働安全衛生管理計画書を策定し、本市の承諾を得ること。</t>
  </si>
  <si>
    <t>(2) 整備した安全衛生管理体制について本市に報告すること。なお、体制を変更した場合は速やかに本市に報告すること。</t>
  </si>
  <si>
    <t>(3) 作業に必要な保護具、測定器等を整備し、従業者に使用させること。また、保護具、測定器等は定期的に点検し、安全な状態を保つこと。</t>
  </si>
  <si>
    <t>(4) 「廃棄物焼却施設内作業におけるダイオキシン類ばく露防止対策要綱（基発第401号の2、平成13年4月25日）」に基づき、運営事業者にてダイオキシン類ばく露防止対策委員会を設置すること。同委員会において「ダイオキシン類へのばく露防止推進計画」を策定し、これを遵守すること。</t>
  </si>
  <si>
    <t>(5) 「廃棄物焼却施設内作業におけるダイオキシン類ばく露防止対策要綱(基発第401号の2、平成13年4月25日)」並びに「ダイオキシン類へのばく露防止推進計画」に基づき、従業者に対しダイオキシン類ばく露防止対策措置を行うこと。</t>
  </si>
  <si>
    <t>(6) 日常点検、定期点検等を実施した結果、労働安全衛生上問題がある場合は、本市と協議の上、本施設の改善を行うこと。</t>
  </si>
  <si>
    <t>(7) 労働安全衛生法等関係法令に基づき、従業者に対して健康診断を実施すること。</t>
  </si>
  <si>
    <t>(8) 従業者に対して、定期的に安全衛生教育を行うこと。</t>
  </si>
  <si>
    <t>(9) 安全確保に必要な訓練を定期的に行うこと。訓練の開催については、事前に本市に連絡し、本市の参加について協議すること。</t>
  </si>
  <si>
    <t>(10) 場内の整理整頓及び清潔の保持に努め、本施設の作業環境を常に良好に保つこと。</t>
  </si>
  <si>
    <t>２．１２．２　連絡体制、防災管理、事故対応</t>
  </si>
  <si>
    <t>運営事業にかかる連絡体制、防災管理、事故対応として、以下により実施する。</t>
  </si>
  <si>
    <t>(1) 平常時及び緊急時の本市等への連絡体制を整備すること。台風、大雪、大雨等の気象警報が発令された場合、火災、事故、従業者の怪我等が発生した場合に備えて、自主防災組織を整備するとともに、自主防災組織及び警察、消防、本市等への連絡体制を整備すること。なお、体制を変更した場合は速やかに本市に報告すること。</t>
  </si>
  <si>
    <t>(2) 本施設の防災管理体制を整備するとともに、運営・維持管理期間を通じた防災管理計画書を策定し、本市の承諾を得ること。</t>
  </si>
  <si>
    <t>(3) 風水害・地震等の大規模災害、機器の故障、停電等の緊急時においては、人身の安全を確保するとともに、環境及び本施設へ与える影響を最小限に抑えるように焼却施設等を安全に停止させ、二次災害の防止に努めること。</t>
  </si>
  <si>
    <t>(4) 緊急時における人身の安全確保、焼却施設等の安全停止と復旧等の手順を定めた緊急対応マニュアルを作成し、本市の承諾を得ること。緊急時には緊急対応マニュアルに従った適切な対応を行うこと。なお、運営事業者は作成した緊急対応マニュアルについて必要に応じて随時改訂すること。</t>
  </si>
  <si>
    <t>(5) 緊急時に自主防災組織及び連絡体制が適切に機能するように、定期的に防災訓練等を行うこと。</t>
  </si>
  <si>
    <t>(6) 事故が発生した場合は、緊急対応マニュアルに従い、直ちに事故の発生状況、事故時の運転記録等を本市に報告すること。報告後、速やかに対応策等を記した事故報告書を作成し、本市に提出すること。</t>
  </si>
  <si>
    <t>(7) 特に夜間については焼却施設のみ運転人員が従事することが想定されるが、施設全体における火災、事故等の発生時の運転操作、火災・事故の確認・対処、相互連絡・緊急連絡等の対処に人数不足が生じない体制を構築すること。</t>
  </si>
  <si>
    <t>２．１２．３　防火管理</t>
  </si>
  <si>
    <t>運営事業にかかる防火管理として、以下により実施する。</t>
  </si>
  <si>
    <t>(1) 消防法等関係法令に基づき、本施設の防火体制を整備するとともに、運営・維持管理期間を通じた防火管理計画書を策定し、本市の承諾を得ること。</t>
  </si>
  <si>
    <t>(2) 整備した防火管理体制について本市に報告する。なお、体制を変更した場合は速やかに本市に報告すること。</t>
  </si>
  <si>
    <t>(3) 日常点検、定期点検等を実施した結果、防火管理上問題がある場合は、本市と協議の上、本施設の改善を行うこと。</t>
  </si>
  <si>
    <t>２．１２．４　見学者対応及び必要機能の更新</t>
  </si>
  <si>
    <t>(1) 見学者対応</t>
  </si>
  <si>
    <t>見学者や視察者等の対応は、受付から引率や説明、その他の対応について運営事業者が行うものとする。なお、行政視察等については、予約の受付を含め本市が行うが、運営事業者はこれに協力すること。現時点での見学者数は、「添付資料13　駒岡清掃工場見学者実績（参考）」を参照すること。</t>
  </si>
  <si>
    <t>見学対応は、月曜日から金曜日を標準とする。対応時間、管理方法等については本市と協議を行うものとする。</t>
  </si>
  <si>
    <t>(2) 保全緑地等の貸し出し</t>
  </si>
  <si>
    <t>地域住民の方からの希望に応じ、保全緑地や多目的ルーム2等の貸し出しを行うものとする。運営事業者は、貸し出しに関する手続を行うものとする。</t>
  </si>
  <si>
    <t>保全緑地等の貸し出しに関する規定については本市と協議を行うものとする。</t>
  </si>
  <si>
    <t>(3) 必要機能の更新</t>
  </si>
  <si>
    <t>見学者対応設備等の内容（パンフレット、映像ソフト等も含む）について、必要な更新を行い、陳腐化を抑制すること。</t>
  </si>
  <si>
    <t>２．１２．５　住民への対応</t>
  </si>
  <si>
    <t>(1) 運営事業者は、常に適切な運営・維持管理を行うことにより、周辺の住民の理解、協力を得るものとする。</t>
  </si>
  <si>
    <t>(2) 住民等による意見等を運営事業者が受け付けた場合には、速やかに本市に報告し、対応等について本市と協議を行うものとする。</t>
  </si>
  <si>
    <t>(3) 廃棄物の処理及び清掃に関する法律第8条の4に基づいて、運営・維持管理対象施設の維持管理に関し環境省令で定める事項の記録を当該維持管理に関し生活環境の保全上利害関係を有する者に閲覧を求められた場合には、運営事業者は速やかに対応し、その結果等を本市に報告する。</t>
  </si>
  <si>
    <t>(4) 運営事業者は、本件事業で整備する環境学習機能を有効活用するため、地域住民や見学者等に対して、会議室や保全緑地等を利用した様々なニーズに対応する環境学習やワークショップ等のサービスを提供すること。このサービスの提供に当たっては、運営事業者が主体的に企画、立案し、地域コミュニティの醸成に協力すること。詳細については、運営事業者による提案とする。また、基本的なサービス内容については、設計・建設段階から本市及び地域市民と協議の上で決定すること。</t>
  </si>
  <si>
    <t>(5) 非常災害等の発生に際し、一時的な避難者の受入れ、飲料水・非常食の備蓄及び情報提供など地域防災への貢献を行うこと。地域と協力して開設・運営体制を確保すること。なお、本対応は運営事業者が協力要請の範囲で行うものとし、費用が大きく必要となる場合は本市と協議して取り扱いを定めるものとする。</t>
  </si>
  <si>
    <t>２．１２．６　協議の場の設置</t>
  </si>
  <si>
    <t>(1) 運営事業者と本市は、本業務を円滑に遂行するため、情報交換及び業務の調整を図ることを目的とした協議を行う場を設ける。</t>
  </si>
  <si>
    <t>(2) 運営事業者と本市は、協議の上、前項の協議の場に、関連する企業、団体、外部有識者を参加させることができるものとする。</t>
  </si>
  <si>
    <t>２．１２．７　環境報告書等の作成</t>
  </si>
  <si>
    <t>(1) 運営事業者は、必要に応じて毎年の環境負荷低減内容等を整理した環境報告書等を作成すること。</t>
  </si>
  <si>
    <t>２．１２．８　保険への加入</t>
  </si>
  <si>
    <t>本施設の運営に際して、火災保険、労働者災害補償保険、第三者損害賠償保険等の必要な保険に加入すること。なお、保険契約の内容及び保険証書の内容について、事前に本市の承諾を得ること。</t>
  </si>
  <si>
    <t>２．１２．９　運営開始前の許認可</t>
  </si>
  <si>
    <t>本施設の運営に当たって、運営事業者が取得する必要がある許認可は、運営事業者の責任においてすべて取得すること。</t>
  </si>
  <si>
    <t>２．１２．１０　帳票類の管理</t>
  </si>
  <si>
    <t>運営に必要な帳票類を整備し、管理運用すること。なお、帳票類の管理運用に当たっては、地元企業への業務発注額が判別可能となるようにすること。</t>
  </si>
  <si>
    <t>２．１３　情報管理業務</t>
  </si>
  <si>
    <t>２．１３．１　運転記録報告</t>
  </si>
  <si>
    <t>(1) ごみの搬入データ、搬出データ、ごみ処理データ、薬品使用量等の運転データ、業務報告書（日次、月次、年次）等を記載した運転記録報告書を作成し、本市に提出すること。</t>
  </si>
  <si>
    <t>(2) 報告書の提出頻度、時期、詳細項目は、法令等で定められた内容以外については本市と協議の上、決定すること。</t>
  </si>
  <si>
    <t>(3) 運転記録関連データは、印刷物としては原則3年以上保存するものとし、必要なものについては本市との協議による年数保管とすること。電子データについては、運営・維持管理期間終了まで保存し、本市に引き渡すこと。</t>
  </si>
  <si>
    <t>(4) 本市は、操業データ等を公開し、開かれた施設運営に努める。その際、運営事業者は、本市に協力すること。</t>
  </si>
  <si>
    <t>２．１３．２　点検、検査報告</t>
  </si>
  <si>
    <t>(1) 点検、検査結果を記載した点検、検査結果報告書を作成し、本市に提出すること。</t>
  </si>
  <si>
    <t>(2) 報告書は、点検、検査実施後適宜提出すること。</t>
  </si>
  <si>
    <t>(3) 点検、検査関連データは、印刷物としては原則3年以上保存するものとし、必要なものについては本市との協議による年数保管する。電子データについては、運営・維持管理期間終了まで保存し、本市に引き渡すこと。</t>
  </si>
  <si>
    <t>２．１３．３　補修、更新報告</t>
  </si>
  <si>
    <t>(1) 補修結果を記載した補修結果報告書、更新結果を記載した更新結果報告書を作成し、本市に提出すること。</t>
  </si>
  <si>
    <t>(2) 報告書は、補修、更新実施後適宜提出すること。</t>
  </si>
  <si>
    <t>(3) 補修、更新関連データは、印刷物としては原則3年以上保存するものとし、必要なものについては本市との協議による年数保管すること。電子データについては、運営・維持管理期間終了まで保存し、本市に引き渡すこと。</t>
  </si>
  <si>
    <t>２．１３．４　施設情報管理</t>
  </si>
  <si>
    <t>(1) 本施設に関する各種マニュアル、図面等を運営・維持管理期間にわたり適切に管理すること。</t>
  </si>
  <si>
    <t>(2) 補修、更新、改良保全等により、本施設に変更が生じた場合、各種マニュアル、図面等を速やかに変更すること。</t>
  </si>
  <si>
    <t>(3) 本施設に関する各種マニュアル、図面等の管理方法については、本市と協議の上、決定すること。</t>
  </si>
  <si>
    <t>２．１３．５　その他管理記録報告</t>
  </si>
  <si>
    <t>(1) 本施設の設備により管理記録が可能な項目、又は運営事業者が自主的に管理記録する項目で、本市が要望するその他の管理記録について、管理記録報告書を作成し、本市に提出すること。</t>
  </si>
  <si>
    <t>(3) 本市が要望する管理記録データについては、印刷物としては原則3年以上保存するものとし、必要なものについては本市との協議による年数保管すること。電子データについては、運営・維持管理期間終了まで保存し、本市に引き渡すこと。</t>
  </si>
  <si>
    <t>２．１４　地域貢献事業</t>
  </si>
  <si>
    <t>２．１４．１　地域経済等への配慮</t>
  </si>
  <si>
    <t>運営事業者は、運営・維持管理業務の実施に当たっては、関係法令に基づく雇用基準等を遵守した上で、市内での人材雇用に十分配慮するとともに、材料の調達、納品等を含め市内に本店所在地を有する地元企業を活用するなど、運営・維持管理業務期間を通して、地域経済及び地域社会への貢献について積極的な配慮を行うこと。</t>
  </si>
  <si>
    <t>第３章　事業期間終了時の取扱い</t>
  </si>
  <si>
    <t>３．１　事業期間終了時の機能検査</t>
    <phoneticPr fontId="99"/>
  </si>
  <si>
    <t>事業期間終了後も継続して10年間にわたり使用することに支障がない状態であることを確認するため、事業期間最終年度に第三者機関による機能検査を、本市の立会の下に実施すること。</t>
  </si>
  <si>
    <t>当該検査の結果、本施設が事業期間終了後も継続して10年間にわたり使用することに支障がなく、次に示すような状態であることを確認したことをもって、本市は事業期間終了時の確認とする。</t>
  </si>
  <si>
    <t>また、当該検査の結果、本施設が事業期間終了後も継続して10年間にわたり使用することに支障がある場合は、運営事業者は、自らの費用負担において、必要な補修等を実施すること。</t>
  </si>
  <si>
    <t>(1) プラント設備が、当初の完成図書において保証されている基本性能を満たしていること。</t>
  </si>
  <si>
    <t>(2) 建物の主要構造部等に、大きな破損や汚損等がなく良好な状態であること。</t>
  </si>
  <si>
    <t>内外の仕上げや設備機器等に、大きな破損や汚損等がなく良好な状態であること。</t>
  </si>
  <si>
    <t>なお、ここで「継続して10年間にわたり使用する」とあるのは、期間満了後の10年間の運営を担当する事業者（又は本市）が、適切な点検、補修等を行いながら使用することをいう。</t>
  </si>
  <si>
    <t>また、「プラント設備が、当初の完成図書において保証されている基本性能を満たしている」とは、本施設が本要求水準書　第2編　第1章に定められる条件を満たすために求められる各設備機器の能力を満たすことをいう。</t>
  </si>
  <si>
    <t>３．２　事業期間終了後の運営方法の検討</t>
  </si>
  <si>
    <t>(1) 本市と運営事業者は、本市の申出により事業期間終了前の36ヶ月前までに、事業期間終了後の本施設の運営について協議すること。運営事業者は、本市請求に応じて必要な情報及び資料の提供等に協力すること。</t>
  </si>
  <si>
    <t>(2) 本市が、事業期間終了後の本施設の運営を自ら行う場合、又はこれについて公募等の方法により新たな運営事業者を選定する場合、運営事業者は次の事項に関して協力すること。</t>
  </si>
  <si>
    <t>ア 新たな運営事業者の選定に際して、資格審査を通過した者に対する運営事業者が所有する資料の開示</t>
  </si>
  <si>
    <t>イ 新たな運営事業者による本施設及び運転状況の視察</t>
  </si>
  <si>
    <t>ウ 事業期間中の引継ぎ業務（最長3ヶ月）</t>
  </si>
  <si>
    <t>エ その他新たな運営事業者の円滑な業務の開始に必要な支援</t>
  </si>
  <si>
    <t>(3) 本市が、事業期間終了後の運営事業者を公募しないと判断した場合は、運営事業者は本施設の運営事業について本市と次に示す協議に応じること。</t>
  </si>
  <si>
    <t>ア 本市と運営事業者は、事業期間の終了日の36ヶ月前に、将来の運営について協議を開始する。事業期間終了日の12ヶ月前までに、本市と運営事業者が合意した場合は、合意された内容に基づき新たな運営事業契約締結に向けた対応を開始する。</t>
  </si>
  <si>
    <t>イ 本市が運営事業者と事業期間終了後の運営事業について協議する場合、事業期間終了後の運営事業に関する委託費は、運営・維持管理期間中の委託費に基づいて決定する。このために、運営・維持管理期間中の費用明細(人件費、運転経費、維持補修費（点検、検査、補修、更新費用）、用役費、運営・維持管理期間中の財務諸表、その他必要な資料)及び事業終了翌年度の諸実施計画を事業終了の9ヶ月前までに提出すること。</t>
  </si>
  <si>
    <t>ウ 事業期間終了日の12ヶ月前までに合意が整わない場合には、運営・維持管理業務委託契約は、運営・維持管理期間満了日をもって終了するものとする。</t>
  </si>
  <si>
    <t>(4) 事業期間終了時には、本施設の運転に必要な用役を補充し、規定数量を満たした上で、引き渡す。また、予備品や消耗品等については、6ヶ月間程度使用できる量を補充した上で、引き渡すこと。</t>
  </si>
  <si>
    <t>様式第13号-2</t>
    <rPh sb="0" eb="2">
      <t>ヨウシキ</t>
    </rPh>
    <rPh sb="2" eb="3">
      <t>ダイ</t>
    </rPh>
    <rPh sb="5" eb="6">
      <t>ゴウ</t>
    </rPh>
    <phoneticPr fontId="99"/>
  </si>
  <si>
    <t>表2-13　破砕施設の設備方式概要</t>
    <phoneticPr fontId="99"/>
  </si>
  <si>
    <t>設備名</t>
  </si>
  <si>
    <t>設備方式概要</t>
  </si>
  <si>
    <t>受入供給設備</t>
  </si>
  <si>
    <t>・市収集、許可搬入【燃やせないごみ】</t>
  </si>
  <si>
    <t>　プラットホーム→（異物除去等）→受入供給設備</t>
  </si>
  <si>
    <t>・収集、許可搬入【大型ごみ】</t>
  </si>
  <si>
    <t>　プラットホーム→受入供給設備</t>
  </si>
  <si>
    <t>・自己搬入【燃やせないごみ、大型ごみ】</t>
  </si>
  <si>
    <t>　自己搬入車両用受入貯留ヤード→作業員が受入供給設備内へ搬入</t>
  </si>
  <si>
    <t>破砕設備</t>
  </si>
  <si>
    <t>・燃やせないごみ、不燃性大型ごみ</t>
  </si>
  <si>
    <t>　低速二軸回転破砕機、高速回転破砕機（竪型）</t>
  </si>
  <si>
    <t>・可燃性大型ごみ</t>
  </si>
  <si>
    <t>　剪断破砕機（2基）</t>
  </si>
  <si>
    <t>搬送・選別設備</t>
  </si>
  <si>
    <t>搬送コンベヤ、磁力選別機、アルミ選別機、破砕物用選別機</t>
  </si>
  <si>
    <t>貯留・搬出設備</t>
  </si>
  <si>
    <t>・鉄、アルミ</t>
  </si>
  <si>
    <t>→貯留【ホッパ貯留の後ヤードで保管】→資源化</t>
  </si>
  <si>
    <t>・破砕残渣（可燃分）</t>
  </si>
  <si>
    <t>　搬送コンベヤ→焼却施設ごみピットへ</t>
  </si>
  <si>
    <t>（緊急時は貯留し他工場へ搬送できる仕様とする）</t>
  </si>
  <si>
    <t>・破砕残渣（不燃分）</t>
  </si>
  <si>
    <t>→貯留【ホッパ貯留の後ヤードで保管】→最終処分場へ</t>
  </si>
  <si>
    <t>紙類圧縮梱包機（紙くずの中継用、圧縮梱包しコンテナに積み込みごみ資源化工場へ搬送）</t>
  </si>
  <si>
    <t>木くずの中継（コンテナに積み込みごみ資源化工場へ搬送）</t>
  </si>
  <si>
    <t>排水処理設備</t>
  </si>
  <si>
    <t>焼却施設へ圧送</t>
  </si>
  <si>
    <t>電気計装設備</t>
  </si>
  <si>
    <t>DCS等</t>
  </si>
  <si>
    <t>様式第13号-3</t>
    <rPh sb="0" eb="2">
      <t>ヨウシキ</t>
    </rPh>
    <rPh sb="2" eb="3">
      <t>ダイ</t>
    </rPh>
    <rPh sb="5" eb="6">
      <t>ゴウ</t>
    </rPh>
    <phoneticPr fontId="99"/>
  </si>
  <si>
    <t>表2-25　各部速度及び電動機（ごみクレーン）</t>
    <rPh sb="0" eb="1">
      <t>ヒョウ</t>
    </rPh>
    <phoneticPr fontId="27"/>
  </si>
  <si>
    <t>速度(ｍ/min)</t>
  </si>
  <si>
    <t>出力(kW)</t>
  </si>
  <si>
    <t>ED(％)</t>
  </si>
  <si>
    <t>横行用</t>
  </si>
  <si>
    <t>走行用</t>
  </si>
  <si>
    <t>巻上用</t>
  </si>
  <si>
    <t>開閉用
（油圧式）</t>
    <rPh sb="5" eb="7">
      <t>ユアツ</t>
    </rPh>
    <rPh sb="7" eb="8">
      <t>シキ</t>
    </rPh>
    <phoneticPr fontId="27"/>
  </si>
  <si>
    <t>開【　】秒以下</t>
  </si>
  <si>
    <t>連続</t>
  </si>
  <si>
    <t>閉【　】秒以下</t>
  </si>
  <si>
    <t>表2-27　各部速度及び電動機（灰クレーン）</t>
    <rPh sb="0" eb="1">
      <t>ヒョウ</t>
    </rPh>
    <rPh sb="16" eb="17">
      <t>ハイ</t>
    </rPh>
    <phoneticPr fontId="27"/>
  </si>
  <si>
    <t>様式第13号-4</t>
    <rPh sb="0" eb="2">
      <t>ヨウシキ</t>
    </rPh>
    <rPh sb="2" eb="3">
      <t>ダイ</t>
    </rPh>
    <rPh sb="5" eb="6">
      <t>ゴウ</t>
    </rPh>
    <phoneticPr fontId="99"/>
  </si>
  <si>
    <t>表2-29　その他貯留ヤード</t>
    <phoneticPr fontId="99"/>
  </si>
  <si>
    <t>貯留物の種類</t>
  </si>
  <si>
    <t>保管面積等の条件</t>
  </si>
  <si>
    <t>備考</t>
  </si>
  <si>
    <t>紙くず成形物</t>
  </si>
  <si>
    <t>【20】m2以上</t>
    <phoneticPr fontId="99"/>
  </si>
  <si>
    <t>紙類圧縮梱包機付近にフックロール式コンテナ（幅2.35m×長さ4.8m×深さ1.9m）を2台分配置できる面積</t>
  </si>
  <si>
    <t>木くず</t>
  </si>
  <si>
    <t>【70】m2以上</t>
  </si>
  <si>
    <t>ヤード内にフックロール式コンテナ（幅2.35m×長さ4.8m×深さ1.9m）を常時1台配置</t>
  </si>
  <si>
    <t>小型家電</t>
  </si>
  <si>
    <t>【2】m2以上</t>
  </si>
  <si>
    <t>電池類・ライター</t>
  </si>
  <si>
    <t>スプレー缶</t>
  </si>
  <si>
    <t>消火器類</t>
  </si>
  <si>
    <t>ケーブル類</t>
  </si>
  <si>
    <t>スプリングマットレス等（解体前）</t>
  </si>
  <si>
    <t>【20】m2以上</t>
  </si>
  <si>
    <t>スプリングマットレス等解体後バネ</t>
  </si>
  <si>
    <t>【10】m2以上</t>
  </si>
  <si>
    <t>その他保管品</t>
  </si>
  <si>
    <t>処理困難物及び処理不適物</t>
  </si>
  <si>
    <t>【5】m2以上</t>
  </si>
  <si>
    <t>様式第13号-5</t>
    <rPh sb="0" eb="2">
      <t>ヨウシキ</t>
    </rPh>
    <rPh sb="2" eb="3">
      <t>ダイ</t>
    </rPh>
    <rPh sb="5" eb="6">
      <t>ゴウ</t>
    </rPh>
    <phoneticPr fontId="99"/>
  </si>
  <si>
    <t>※提案がある場合はこちらの表に記載してください。</t>
    <rPh sb="1" eb="3">
      <t>テイアン</t>
    </rPh>
    <rPh sb="6" eb="8">
      <t>バアイ</t>
    </rPh>
    <rPh sb="13" eb="14">
      <t>ヒョウ</t>
    </rPh>
    <rPh sb="15" eb="17">
      <t>キサイ</t>
    </rPh>
    <phoneticPr fontId="99"/>
  </si>
  <si>
    <t>表2-31　「カメラ設置場所リスト」〈焼却施設〉</t>
    <rPh sb="19" eb="21">
      <t>ショウキャク</t>
    </rPh>
    <rPh sb="21" eb="23">
      <t>シセツ</t>
    </rPh>
    <phoneticPr fontId="99"/>
  </si>
  <si>
    <t>表「カメラ設置場所リスト」</t>
    <phoneticPr fontId="99"/>
  </si>
  <si>
    <t>記号</t>
  </si>
  <si>
    <t>設置場所</t>
    <phoneticPr fontId="99"/>
  </si>
  <si>
    <t>台数</t>
  </si>
  <si>
    <t>種別</t>
  </si>
  <si>
    <t>レンズ形式</t>
  </si>
  <si>
    <t>ケース</t>
  </si>
  <si>
    <t>A</t>
  </si>
  <si>
    <t>炉内</t>
  </si>
  <si>
    <t>カラー</t>
  </si>
  <si>
    <t>標準</t>
  </si>
  <si>
    <t>水冷</t>
  </si>
  <si>
    <t>B</t>
  </si>
  <si>
    <t>煙突</t>
  </si>
  <si>
    <t>電動ズーム</t>
  </si>
  <si>
    <t>全天候</t>
  </si>
  <si>
    <t>ワイパー付</t>
  </si>
  <si>
    <t>C</t>
  </si>
  <si>
    <t>プラットホーム</t>
  </si>
  <si>
    <t>防じん</t>
  </si>
  <si>
    <t>回転雲台付</t>
  </si>
  <si>
    <t>D</t>
  </si>
  <si>
    <t>ダンピングボックス</t>
  </si>
  <si>
    <t>録画機能</t>
  </si>
  <si>
    <t>E</t>
  </si>
  <si>
    <t>ホッパ</t>
  </si>
  <si>
    <t>望遠</t>
  </si>
  <si>
    <t>F</t>
  </si>
  <si>
    <t>ボイラドラム液面計</t>
  </si>
  <si>
    <t>水冷or空冷</t>
  </si>
  <si>
    <t>G</t>
  </si>
  <si>
    <t>ごみピット</t>
  </si>
  <si>
    <t>H</t>
  </si>
  <si>
    <t>灰ピット</t>
  </si>
  <si>
    <t>I</t>
  </si>
  <si>
    <t>灰積出場</t>
  </si>
  <si>
    <t>J</t>
  </si>
  <si>
    <t>集じん灰処理装置</t>
  </si>
  <si>
    <t>K</t>
  </si>
  <si>
    <t>タービン発電機</t>
  </si>
  <si>
    <t>L</t>
  </si>
  <si>
    <t>その他必要な場所</t>
  </si>
  <si>
    <t>設置場所による</t>
  </si>
  <si>
    <t>表2-32　「カメラ設置場所リスト」〈破砕施設〉</t>
    <rPh sb="19" eb="21">
      <t>ハサイ</t>
    </rPh>
    <rPh sb="21" eb="23">
      <t>シセツ</t>
    </rPh>
    <phoneticPr fontId="99"/>
  </si>
  <si>
    <t>各受入ヤード</t>
  </si>
  <si>
    <t>回転雲台付、自己搬入車両用受入貯留ヤードには2台以上（録画機能）</t>
  </si>
  <si>
    <t>各受入ホッパ</t>
  </si>
  <si>
    <t>各破砕機入口（内部）</t>
  </si>
  <si>
    <t>各破砕機出口</t>
  </si>
  <si>
    <t>竪形高速回転破砕機出口は必要に応じて</t>
  </si>
  <si>
    <t>磁選機</t>
  </si>
  <si>
    <t>アルミ選別機</t>
  </si>
  <si>
    <t>破砕物選別機</t>
  </si>
  <si>
    <t>搬出設備室</t>
  </si>
  <si>
    <t>その他必要な箇所</t>
  </si>
  <si>
    <t>表2-33 　「カメラ設置場所リスト」〈管理棟、計量棟〉</t>
    <rPh sb="20" eb="23">
      <t>カンリトウ</t>
    </rPh>
    <rPh sb="24" eb="26">
      <t>ケイリョウ</t>
    </rPh>
    <rPh sb="26" eb="27">
      <t>トウ</t>
    </rPh>
    <phoneticPr fontId="99"/>
  </si>
  <si>
    <t>計量機（入口）</t>
  </si>
  <si>
    <t>1式</t>
    <phoneticPr fontId="99"/>
  </si>
  <si>
    <t>カラー</t>
    <phoneticPr fontId="99"/>
  </si>
  <si>
    <t>防水</t>
  </si>
  <si>
    <t>電動雲台,ワイパー</t>
  </si>
  <si>
    <t>計量機（出口）</t>
  </si>
  <si>
    <t>門扉</t>
  </si>
  <si>
    <t>ワイパー</t>
  </si>
  <si>
    <t>入口～計量棟付近</t>
  </si>
  <si>
    <t>玄関（各工場棟）</t>
  </si>
  <si>
    <t>玄関（管理棟）</t>
  </si>
  <si>
    <t>構内道路</t>
  </si>
  <si>
    <t>敷地境界</t>
  </si>
  <si>
    <t>様式第13号-6</t>
    <phoneticPr fontId="99"/>
  </si>
  <si>
    <t>表2-34 　「モニタ設置場所リスト」〈焼却設備〉</t>
    <rPh sb="20" eb="22">
      <t>ショウキャク</t>
    </rPh>
    <rPh sb="22" eb="24">
      <t>セツビ</t>
    </rPh>
    <phoneticPr fontId="99"/>
  </si>
  <si>
    <t>表「モニタ設置場所リスト」〈焼却施設〉</t>
    <rPh sb="14" eb="16">
      <t>ショウキャク</t>
    </rPh>
    <rPh sb="16" eb="18">
      <t>シセツ</t>
    </rPh>
    <phoneticPr fontId="99"/>
  </si>
  <si>
    <t>大きさ</t>
  </si>
  <si>
    <t>監視対象</t>
  </si>
  <si>
    <t>中央制御室</t>
  </si>
  <si>
    <t>炉数</t>
  </si>
  <si>
    <t>【　】ｲﾝﾁ</t>
    <phoneticPr fontId="99"/>
  </si>
  <si>
    <t>Ａ</t>
    <phoneticPr fontId="99"/>
  </si>
  <si>
    <t>【　】ｲﾝﾁ</t>
  </si>
  <si>
    <t>Ｂ</t>
  </si>
  <si>
    <t>切替</t>
  </si>
  <si>
    <t>Ｆ</t>
    <phoneticPr fontId="99"/>
  </si>
  <si>
    <t>画面分割</t>
  </si>
  <si>
    <t>Ｃ，Ｄ，Ｅ，Ｇ</t>
  </si>
  <si>
    <t>Ｈ，Ｉ，Ｊ，Ｋ，Ｌ</t>
  </si>
  <si>
    <t>切替</t>
    <phoneticPr fontId="99"/>
  </si>
  <si>
    <t>a～l</t>
  </si>
  <si>
    <t>切替</t>
    <phoneticPr fontId="99"/>
  </si>
  <si>
    <t>(ⅰ)～(ⅸ)</t>
  </si>
  <si>
    <t>ごみクレーン操作室</t>
  </si>
  <si>
    <t>Ｃ，Ｅ，Ｇ,(ⅰ)</t>
  </si>
  <si>
    <t>灰クレーン操作室</t>
  </si>
  <si>
    <t>Ｈ，Ｉ，Ｊ</t>
    <phoneticPr fontId="99"/>
  </si>
  <si>
    <t>切替</t>
    <phoneticPr fontId="99"/>
  </si>
  <si>
    <t>プラットホーム監視員室</t>
  </si>
  <si>
    <t>Ｃ，Ｇ，(ⅰ),(ⅲ)，(ⅳ)</t>
    <phoneticPr fontId="99"/>
  </si>
  <si>
    <t>搬入指導員室</t>
  </si>
  <si>
    <t>Ｃ,Ｄ，(ⅰ),(ⅲ)，(ⅳ)</t>
  </si>
  <si>
    <t>ズーム及び回転雲台の操作は中央制御室から行えるよう計画すること。</t>
    <phoneticPr fontId="99"/>
  </si>
  <si>
    <t>表2-35 　「モニタ設置場所リスト」〈破砕処理施設〉</t>
    <rPh sb="20" eb="22">
      <t>ハサイ</t>
    </rPh>
    <rPh sb="22" eb="24">
      <t>ショリ</t>
    </rPh>
    <rPh sb="24" eb="26">
      <t>シセツ</t>
    </rPh>
    <phoneticPr fontId="99"/>
  </si>
  <si>
    <t>表「モニタ設置場所リスト」〈破砕処理施設〉</t>
    <rPh sb="14" eb="16">
      <t>ハサイ</t>
    </rPh>
    <rPh sb="16" eb="18">
      <t>ショリ</t>
    </rPh>
    <rPh sb="18" eb="20">
      <t>シセツ</t>
    </rPh>
    <phoneticPr fontId="99"/>
  </si>
  <si>
    <t>分割表示型
50ｲﾝﾁ以上</t>
    <phoneticPr fontId="99"/>
  </si>
  <si>
    <t>切替式、4分割表示可</t>
  </si>
  <si>
    <t>20ｲﾝﾁ以上</t>
  </si>
  <si>
    <t>4画面以上</t>
  </si>
  <si>
    <t>a,b,(ⅰ),(ⅲ)，(ⅳ)</t>
  </si>
  <si>
    <t>表2-36 　「モニタ設置場所リスト」〈管理棟、計量棟〉</t>
    <rPh sb="20" eb="23">
      <t>カンリトウ</t>
    </rPh>
    <rPh sb="24" eb="26">
      <t>ケイリョウ</t>
    </rPh>
    <rPh sb="26" eb="27">
      <t>トウ</t>
    </rPh>
    <phoneticPr fontId="99"/>
  </si>
  <si>
    <t>表「モニタ設置場所リスト」〈管理棟、計量棟〉</t>
    <rPh sb="14" eb="17">
      <t>カンリトウ</t>
    </rPh>
    <rPh sb="18" eb="20">
      <t>ケイリョウ</t>
    </rPh>
    <rPh sb="20" eb="21">
      <t>トウ</t>
    </rPh>
    <phoneticPr fontId="99"/>
  </si>
  <si>
    <t>事務室</t>
    <phoneticPr fontId="99"/>
  </si>
  <si>
    <t>焼却：Ａ,Ｂ,Ｃ,その他</t>
  </si>
  <si>
    <t>切替式、4分割表示可能とする</t>
  </si>
  <si>
    <t>破砕：a,b,d,h,その他</t>
  </si>
  <si>
    <t>管理、計量：(ⅰ)～(ⅸ)</t>
  </si>
  <si>
    <t>オペレータ画面</t>
  </si>
  <si>
    <t>多目的ルーム1</t>
  </si>
  <si>
    <t>100ｲﾝﾁ以上</t>
  </si>
  <si>
    <t>Ａ～Ｋ、a～l，(ⅰ)～(ⅸ),オペレータ画面</t>
  </si>
  <si>
    <t>計量棟（入口）</t>
  </si>
  <si>
    <t>2台</t>
  </si>
  <si>
    <t>(ⅰ),(ⅲ),(ⅳ)</t>
  </si>
  <si>
    <t>計量棟（出口）</t>
  </si>
  <si>
    <t>Ｃ,a,b,(ⅱ),(ⅲ),(ⅶ)</t>
    <phoneticPr fontId="99"/>
  </si>
  <si>
    <t>様式第13号-7</t>
    <phoneticPr fontId="99"/>
  </si>
  <si>
    <t>※下表に記載の無い室は適宜，行を挿入し追記すること。</t>
    <rPh sb="1" eb="3">
      <t>カヒョウ</t>
    </rPh>
    <rPh sb="4" eb="6">
      <t>キサイ</t>
    </rPh>
    <rPh sb="7" eb="8">
      <t>ナ</t>
    </rPh>
    <rPh sb="9" eb="10">
      <t>シツ</t>
    </rPh>
    <rPh sb="11" eb="13">
      <t>テキギ</t>
    </rPh>
    <rPh sb="14" eb="15">
      <t>ギョウ</t>
    </rPh>
    <rPh sb="16" eb="18">
      <t>ソウニュウ</t>
    </rPh>
    <rPh sb="19" eb="21">
      <t>ツイキ</t>
    </rPh>
    <phoneticPr fontId="27"/>
  </si>
  <si>
    <t>表2-38　各施設の建築物に係る諸元（1）</t>
    <rPh sb="0" eb="1">
      <t>ヒョウ</t>
    </rPh>
    <phoneticPr fontId="99"/>
  </si>
  <si>
    <t>諸室</t>
    <rPh sb="0" eb="1">
      <t>ショ</t>
    </rPh>
    <rPh sb="1" eb="2">
      <t>シツ</t>
    </rPh>
    <phoneticPr fontId="99"/>
  </si>
  <si>
    <t>概要(収容人員、収容予定備品)</t>
    <rPh sb="3" eb="5">
      <t>シュウヨウ</t>
    </rPh>
    <rPh sb="5" eb="6">
      <t>ニン</t>
    </rPh>
    <rPh sb="6" eb="7">
      <t>イン</t>
    </rPh>
    <rPh sb="8" eb="10">
      <t>シュウヨウ</t>
    </rPh>
    <rPh sb="10" eb="12">
      <t>ヨテイ</t>
    </rPh>
    <rPh sb="12" eb="14">
      <t>ビヒン</t>
    </rPh>
    <phoneticPr fontId="99"/>
  </si>
  <si>
    <t>概略床</t>
  </si>
  <si>
    <t>建築</t>
  </si>
  <si>
    <t>提案</t>
    <rPh sb="0" eb="2">
      <t>テイアン</t>
    </rPh>
    <phoneticPr fontId="27"/>
  </si>
  <si>
    <t>提案建築</t>
    <rPh sb="0" eb="2">
      <t>テイアン</t>
    </rPh>
    <phoneticPr fontId="27"/>
  </si>
  <si>
    <t>面積</t>
  </si>
  <si>
    <t>床面積</t>
    <rPh sb="0" eb="3">
      <t>ユカメンセキ</t>
    </rPh>
    <phoneticPr fontId="27"/>
  </si>
  <si>
    <t>（㎡）</t>
    <phoneticPr fontId="27"/>
  </si>
  <si>
    <t>（㎡）</t>
  </si>
  <si>
    <t>焼却施設</t>
    <rPh sb="0" eb="2">
      <t>ショウキャク</t>
    </rPh>
    <rPh sb="2" eb="4">
      <t>シセツ</t>
    </rPh>
    <phoneticPr fontId="99"/>
  </si>
  <si>
    <t>暖房設備を設置。2階を標準とする</t>
    <rPh sb="0" eb="2">
      <t>ダンボウ</t>
    </rPh>
    <rPh sb="2" eb="4">
      <t>セツビ</t>
    </rPh>
    <rPh sb="5" eb="7">
      <t>セッチ</t>
    </rPh>
    <rPh sb="9" eb="10">
      <t>カイ</t>
    </rPh>
    <rPh sb="11" eb="13">
      <t>ヒョウジュン</t>
    </rPh>
    <phoneticPr fontId="99"/>
  </si>
  <si>
    <t>＊</t>
    <phoneticPr fontId="99"/>
  </si>
  <si>
    <t>【　　】</t>
    <phoneticPr fontId="27"/>
  </si>
  <si>
    <t>【　　】</t>
    <phoneticPr fontId="99"/>
  </si>
  <si>
    <t>プラットホーム監視室</t>
    <phoneticPr fontId="99"/>
  </si>
  <si>
    <t>5～6人用の広さ。プラットホームより高い位置に配置</t>
    <rPh sb="3" eb="4">
      <t>ニン</t>
    </rPh>
    <rPh sb="4" eb="5">
      <t>ヨウ</t>
    </rPh>
    <rPh sb="6" eb="7">
      <t>ヒロ</t>
    </rPh>
    <rPh sb="18" eb="19">
      <t>タカ</t>
    </rPh>
    <rPh sb="20" eb="22">
      <t>イチ</t>
    </rPh>
    <rPh sb="23" eb="25">
      <t>ハイチ</t>
    </rPh>
    <phoneticPr fontId="99"/>
  </si>
  <si>
    <t>【　　】</t>
    <phoneticPr fontId="27"/>
  </si>
  <si>
    <t>プラットホーム監視室便所</t>
    <rPh sb="10" eb="12">
      <t>ベンジョ</t>
    </rPh>
    <phoneticPr fontId="99"/>
  </si>
  <si>
    <t>プラットホーム監視員室付近に設ける</t>
    <rPh sb="7" eb="9">
      <t>カンシ</t>
    </rPh>
    <rPh sb="9" eb="10">
      <t>イン</t>
    </rPh>
    <rPh sb="10" eb="11">
      <t>シツ</t>
    </rPh>
    <rPh sb="11" eb="13">
      <t>フキン</t>
    </rPh>
    <rPh sb="14" eb="15">
      <t>モウ</t>
    </rPh>
    <phoneticPr fontId="99"/>
  </si>
  <si>
    <t>*</t>
    <phoneticPr fontId="99"/>
  </si>
  <si>
    <t>処理機械各室</t>
  </si>
  <si>
    <t>設備毎の部屋、保守スペースを確保</t>
    <rPh sb="0" eb="2">
      <t>セツビ</t>
    </rPh>
    <rPh sb="2" eb="3">
      <t>ゴト</t>
    </rPh>
    <rPh sb="4" eb="6">
      <t>ヘヤ</t>
    </rPh>
    <rPh sb="7" eb="9">
      <t>ホシュ</t>
    </rPh>
    <rPh sb="14" eb="16">
      <t>カクホ</t>
    </rPh>
    <phoneticPr fontId="99"/>
  </si>
  <si>
    <t>炉室</t>
    <rPh sb="0" eb="1">
      <t>ロ</t>
    </rPh>
    <rPh sb="1" eb="2">
      <t>シツ</t>
    </rPh>
    <phoneticPr fontId="99"/>
  </si>
  <si>
    <t>焼却炉・ボイラ等主要機器を配置。1階部分にメンテナンス通路を確保</t>
    <rPh sb="0" eb="2">
      <t>ショウキャク</t>
    </rPh>
    <rPh sb="2" eb="3">
      <t>ロ</t>
    </rPh>
    <rPh sb="7" eb="8">
      <t>トウ</t>
    </rPh>
    <rPh sb="8" eb="10">
      <t>シュヨウ</t>
    </rPh>
    <rPh sb="10" eb="12">
      <t>キキ</t>
    </rPh>
    <rPh sb="13" eb="15">
      <t>ハイチ</t>
    </rPh>
    <rPh sb="17" eb="18">
      <t>カイ</t>
    </rPh>
    <rPh sb="18" eb="20">
      <t>ブブン</t>
    </rPh>
    <rPh sb="27" eb="29">
      <t>ツウロ</t>
    </rPh>
    <rPh sb="30" eb="32">
      <t>カクホ</t>
    </rPh>
    <phoneticPr fontId="99"/>
  </si>
  <si>
    <t>灰積出場</t>
    <rPh sb="0" eb="1">
      <t>ハイ</t>
    </rPh>
    <rPh sb="1" eb="2">
      <t>セキ</t>
    </rPh>
    <rPh sb="2" eb="3">
      <t>シュツ</t>
    </rPh>
    <rPh sb="3" eb="4">
      <t>ジョウ</t>
    </rPh>
    <phoneticPr fontId="99"/>
  </si>
  <si>
    <t>灰の積出し（搬出車両を収納できる長さ、天蓋が中で開閉できる幅を有する）。暖房設備を設置（灰凍結対策）</t>
    <rPh sb="0" eb="1">
      <t>ハイ</t>
    </rPh>
    <rPh sb="2" eb="3">
      <t>セキ</t>
    </rPh>
    <rPh sb="3" eb="4">
      <t>ダ</t>
    </rPh>
    <rPh sb="6" eb="8">
      <t>ハンシュツ</t>
    </rPh>
    <rPh sb="8" eb="10">
      <t>シャリョウ</t>
    </rPh>
    <rPh sb="11" eb="13">
      <t>シュウノウ</t>
    </rPh>
    <rPh sb="16" eb="17">
      <t>ナガ</t>
    </rPh>
    <rPh sb="19" eb="21">
      <t>テンガイ</t>
    </rPh>
    <rPh sb="22" eb="23">
      <t>ナカ</t>
    </rPh>
    <rPh sb="24" eb="26">
      <t>カイヘイ</t>
    </rPh>
    <rPh sb="29" eb="30">
      <t>ハバ</t>
    </rPh>
    <rPh sb="31" eb="32">
      <t>ユウ</t>
    </rPh>
    <rPh sb="36" eb="38">
      <t>ダンボウ</t>
    </rPh>
    <rPh sb="38" eb="40">
      <t>セツビ</t>
    </rPh>
    <rPh sb="41" eb="43">
      <t>セッチ</t>
    </rPh>
    <rPh sb="44" eb="45">
      <t>ハイ</t>
    </rPh>
    <rPh sb="45" eb="47">
      <t>トウケツ</t>
    </rPh>
    <rPh sb="47" eb="49">
      <t>タイサク</t>
    </rPh>
    <phoneticPr fontId="99"/>
  </si>
  <si>
    <t>灰クレーン操作室</t>
    <rPh sb="0" eb="1">
      <t>ハイ</t>
    </rPh>
    <rPh sb="5" eb="7">
      <t>ソウサ</t>
    </rPh>
    <rPh sb="7" eb="8">
      <t>シツ</t>
    </rPh>
    <phoneticPr fontId="99"/>
  </si>
  <si>
    <t>クレーン操作位置から灰ピット全域及び灰積出場の状況が目に考慮した構造とする</t>
    <rPh sb="4" eb="6">
      <t>ソウサ</t>
    </rPh>
    <rPh sb="6" eb="8">
      <t>イチ</t>
    </rPh>
    <rPh sb="10" eb="11">
      <t>ハイ</t>
    </rPh>
    <rPh sb="14" eb="16">
      <t>ゼンイキ</t>
    </rPh>
    <rPh sb="16" eb="17">
      <t>オヨ</t>
    </rPh>
    <rPh sb="18" eb="19">
      <t>ハイ</t>
    </rPh>
    <rPh sb="19" eb="20">
      <t>セキ</t>
    </rPh>
    <rPh sb="20" eb="21">
      <t>シュツ</t>
    </rPh>
    <rPh sb="21" eb="22">
      <t>ジョウ</t>
    </rPh>
    <rPh sb="23" eb="25">
      <t>ジョウキョウ</t>
    </rPh>
    <rPh sb="26" eb="27">
      <t>メ</t>
    </rPh>
    <rPh sb="28" eb="30">
      <t>コウリョ</t>
    </rPh>
    <rPh sb="32" eb="34">
      <t>コウゾウ</t>
    </rPh>
    <phoneticPr fontId="99"/>
  </si>
  <si>
    <t>蒸気腹水器ヤード(腹水器室)</t>
    <rPh sb="0" eb="2">
      <t>ジョウキ</t>
    </rPh>
    <rPh sb="2" eb="4">
      <t>フクスイ</t>
    </rPh>
    <rPh sb="4" eb="5">
      <t>キ</t>
    </rPh>
    <rPh sb="9" eb="11">
      <t>フクスイ</t>
    </rPh>
    <rPh sb="11" eb="12">
      <t>キ</t>
    </rPh>
    <rPh sb="12" eb="13">
      <t>シツ</t>
    </rPh>
    <phoneticPr fontId="99"/>
  </si>
  <si>
    <t>腹水器からの熱風がリサーキュレーションを起こさないように考慮した構造とする</t>
    <rPh sb="0" eb="2">
      <t>フクスイ</t>
    </rPh>
    <rPh sb="2" eb="3">
      <t>キ</t>
    </rPh>
    <rPh sb="6" eb="8">
      <t>ネップウ</t>
    </rPh>
    <rPh sb="20" eb="21">
      <t>オ</t>
    </rPh>
    <rPh sb="28" eb="30">
      <t>コウリョ</t>
    </rPh>
    <rPh sb="32" eb="34">
      <t>コウゾウ</t>
    </rPh>
    <phoneticPr fontId="99"/>
  </si>
  <si>
    <t>油圧装置室</t>
    <rPh sb="0" eb="2">
      <t>ユアツ</t>
    </rPh>
    <rPh sb="2" eb="4">
      <t>ソウチ</t>
    </rPh>
    <rPh sb="4" eb="5">
      <t>シツ</t>
    </rPh>
    <phoneticPr fontId="99"/>
  </si>
  <si>
    <t>作動油の交換作業が容易な位置とする</t>
    <rPh sb="0" eb="2">
      <t>サドウ</t>
    </rPh>
    <rPh sb="2" eb="3">
      <t>アブラ</t>
    </rPh>
    <rPh sb="4" eb="6">
      <t>コウカン</t>
    </rPh>
    <rPh sb="6" eb="8">
      <t>サギョウ</t>
    </rPh>
    <rPh sb="9" eb="11">
      <t>ヨウイ</t>
    </rPh>
    <rPh sb="12" eb="14">
      <t>イチ</t>
    </rPh>
    <phoneticPr fontId="99"/>
  </si>
  <si>
    <t>各種送風機室</t>
    <rPh sb="0" eb="2">
      <t>カクシュ</t>
    </rPh>
    <rPh sb="2" eb="4">
      <t>ソウフウ</t>
    </rPh>
    <rPh sb="4" eb="5">
      <t>キ</t>
    </rPh>
    <rPh sb="5" eb="6">
      <t>シツ</t>
    </rPh>
    <phoneticPr fontId="99"/>
  </si>
  <si>
    <t>誘引送風機室、押込送風機室、空気圧縮機室他</t>
    <rPh sb="0" eb="2">
      <t>ユウイン</t>
    </rPh>
    <rPh sb="2" eb="4">
      <t>ソウフウ</t>
    </rPh>
    <rPh sb="4" eb="5">
      <t>キ</t>
    </rPh>
    <rPh sb="5" eb="6">
      <t>シツ</t>
    </rPh>
    <rPh sb="7" eb="8">
      <t>オサ</t>
    </rPh>
    <rPh sb="8" eb="9">
      <t>コ</t>
    </rPh>
    <rPh sb="9" eb="10">
      <t>ソウ</t>
    </rPh>
    <rPh sb="10" eb="11">
      <t>フウ</t>
    </rPh>
    <rPh sb="11" eb="12">
      <t>キ</t>
    </rPh>
    <rPh sb="12" eb="13">
      <t>シツ</t>
    </rPh>
    <rPh sb="14" eb="16">
      <t>クウキ</t>
    </rPh>
    <rPh sb="16" eb="18">
      <t>アッシュク</t>
    </rPh>
    <rPh sb="18" eb="19">
      <t>キ</t>
    </rPh>
    <rPh sb="19" eb="20">
      <t>シツ</t>
    </rPh>
    <rPh sb="20" eb="21">
      <t>ホカ</t>
    </rPh>
    <phoneticPr fontId="99"/>
  </si>
  <si>
    <t>搬出室（バンカ室）</t>
    <rPh sb="0" eb="2">
      <t>ハンシュツ</t>
    </rPh>
    <rPh sb="2" eb="3">
      <t>シツ</t>
    </rPh>
    <rPh sb="7" eb="8">
      <t>シツ</t>
    </rPh>
    <phoneticPr fontId="99"/>
  </si>
  <si>
    <t>粉じん等の飛散防止対策を行う（該当ない場合不要）</t>
    <rPh sb="0" eb="1">
      <t>コナ</t>
    </rPh>
    <rPh sb="3" eb="4">
      <t>トウ</t>
    </rPh>
    <rPh sb="5" eb="7">
      <t>ヒサン</t>
    </rPh>
    <rPh sb="7" eb="9">
      <t>ボウシ</t>
    </rPh>
    <rPh sb="9" eb="11">
      <t>タイサク</t>
    </rPh>
    <rPh sb="12" eb="13">
      <t>オコナ</t>
    </rPh>
    <rPh sb="15" eb="17">
      <t>ガイトウ</t>
    </rPh>
    <rPh sb="19" eb="21">
      <t>バアイ</t>
    </rPh>
    <rPh sb="21" eb="23">
      <t>フヨウ</t>
    </rPh>
    <phoneticPr fontId="99"/>
  </si>
  <si>
    <t>搬出設備室</t>
    <rPh sb="0" eb="2">
      <t>ハンシュツ</t>
    </rPh>
    <rPh sb="2" eb="4">
      <t>セツビ</t>
    </rPh>
    <rPh sb="4" eb="5">
      <t>シツ</t>
    </rPh>
    <phoneticPr fontId="99"/>
  </si>
  <si>
    <t>一室にまとめて設置して搬出時の粉じん対策を行う</t>
    <rPh sb="0" eb="1">
      <t>イチ</t>
    </rPh>
    <rPh sb="1" eb="2">
      <t>シツ</t>
    </rPh>
    <rPh sb="7" eb="9">
      <t>セッチ</t>
    </rPh>
    <rPh sb="11" eb="13">
      <t>ハンシュツ</t>
    </rPh>
    <rPh sb="13" eb="14">
      <t>ジ</t>
    </rPh>
    <rPh sb="15" eb="16">
      <t>フン</t>
    </rPh>
    <rPh sb="18" eb="20">
      <t>タイサク</t>
    </rPh>
    <rPh sb="21" eb="22">
      <t>オコナ</t>
    </rPh>
    <phoneticPr fontId="99"/>
  </si>
  <si>
    <t>地域熱供給熱交換器室</t>
    <rPh sb="0" eb="2">
      <t>チイキ</t>
    </rPh>
    <rPh sb="2" eb="3">
      <t>ネツ</t>
    </rPh>
    <rPh sb="3" eb="5">
      <t>キョウキュウ</t>
    </rPh>
    <rPh sb="5" eb="6">
      <t>ネツ</t>
    </rPh>
    <rPh sb="6" eb="8">
      <t>コウカン</t>
    </rPh>
    <rPh sb="8" eb="9">
      <t>キ</t>
    </rPh>
    <rPh sb="9" eb="10">
      <t>シツ</t>
    </rPh>
    <phoneticPr fontId="99"/>
  </si>
  <si>
    <t>排ガス分析室</t>
    <rPh sb="0" eb="1">
      <t>ハイ</t>
    </rPh>
    <rPh sb="3" eb="5">
      <t>ブンセキ</t>
    </rPh>
    <rPh sb="5" eb="6">
      <t>シツ</t>
    </rPh>
    <phoneticPr fontId="99"/>
  </si>
  <si>
    <t>連続排ガス測定器を設置する室を設ける</t>
    <rPh sb="0" eb="2">
      <t>レンゾク</t>
    </rPh>
    <rPh sb="2" eb="3">
      <t>ハイ</t>
    </rPh>
    <rPh sb="5" eb="7">
      <t>ソクテイ</t>
    </rPh>
    <rPh sb="7" eb="8">
      <t>キ</t>
    </rPh>
    <rPh sb="9" eb="11">
      <t>セッチ</t>
    </rPh>
    <rPh sb="13" eb="14">
      <t>シツ</t>
    </rPh>
    <rPh sb="15" eb="16">
      <t>モウ</t>
    </rPh>
    <phoneticPr fontId="99"/>
  </si>
  <si>
    <t>運転者控室</t>
    <rPh sb="0" eb="2">
      <t>ウンテン</t>
    </rPh>
    <rPh sb="2" eb="3">
      <t>シャ</t>
    </rPh>
    <rPh sb="3" eb="5">
      <t>ヒカエシツ</t>
    </rPh>
    <phoneticPr fontId="99"/>
  </si>
  <si>
    <t>灰積出し車両の運転手控室。便所を近接して設置</t>
    <rPh sb="0" eb="1">
      <t>ハイ</t>
    </rPh>
    <rPh sb="1" eb="2">
      <t>セキ</t>
    </rPh>
    <rPh sb="2" eb="3">
      <t>ダ</t>
    </rPh>
    <rPh sb="4" eb="6">
      <t>シャリョウ</t>
    </rPh>
    <rPh sb="7" eb="9">
      <t>ウンテン</t>
    </rPh>
    <rPh sb="9" eb="10">
      <t>シュ</t>
    </rPh>
    <rPh sb="10" eb="12">
      <t>ヒカエシツ</t>
    </rPh>
    <rPh sb="13" eb="15">
      <t>ベンジョ</t>
    </rPh>
    <rPh sb="16" eb="18">
      <t>キンセツ</t>
    </rPh>
    <rPh sb="20" eb="22">
      <t>セッチ</t>
    </rPh>
    <phoneticPr fontId="99"/>
  </si>
  <si>
    <t>中央制御室</t>
    <rPh sb="0" eb="2">
      <t>チュウオウ</t>
    </rPh>
    <rPh sb="2" eb="4">
      <t>セイギョ</t>
    </rPh>
    <rPh sb="4" eb="5">
      <t>シツ</t>
    </rPh>
    <phoneticPr fontId="99"/>
  </si>
  <si>
    <t>見学時に来場者が中央制御室の室内に入って見学するか、見学者通路からのみの見学とするかを提案の上、必要な室面積を計画すること。
操作室の他に打合せテーブル、書棚を置く。</t>
    <rPh sb="0" eb="2">
      <t>ケンガク</t>
    </rPh>
    <rPh sb="2" eb="3">
      <t>ジ</t>
    </rPh>
    <rPh sb="4" eb="7">
      <t>ライジョウシャ</t>
    </rPh>
    <rPh sb="8" eb="10">
      <t>チュウオウ</t>
    </rPh>
    <rPh sb="10" eb="13">
      <t>セイギョシツ</t>
    </rPh>
    <rPh sb="14" eb="16">
      <t>シツナイ</t>
    </rPh>
    <rPh sb="17" eb="18">
      <t>ハイ</t>
    </rPh>
    <rPh sb="20" eb="22">
      <t>ケンガク</t>
    </rPh>
    <rPh sb="26" eb="28">
      <t>ケンガク</t>
    </rPh>
    <rPh sb="28" eb="29">
      <t>シャ</t>
    </rPh>
    <rPh sb="29" eb="31">
      <t>ツウロ</t>
    </rPh>
    <rPh sb="36" eb="38">
      <t>ケンガク</t>
    </rPh>
    <rPh sb="43" eb="45">
      <t>テイアン</t>
    </rPh>
    <rPh sb="46" eb="47">
      <t>ウエ</t>
    </rPh>
    <rPh sb="48" eb="50">
      <t>ヒツヨウ</t>
    </rPh>
    <rPh sb="51" eb="52">
      <t>シツ</t>
    </rPh>
    <rPh sb="52" eb="54">
      <t>メンセキ</t>
    </rPh>
    <rPh sb="55" eb="57">
      <t>ケイカク</t>
    </rPh>
    <rPh sb="63" eb="65">
      <t>ソウサ</t>
    </rPh>
    <rPh sb="65" eb="66">
      <t>シツ</t>
    </rPh>
    <rPh sb="67" eb="68">
      <t>ホカ</t>
    </rPh>
    <rPh sb="69" eb="71">
      <t>ウチアワ</t>
    </rPh>
    <rPh sb="77" eb="79">
      <t>ショダナ</t>
    </rPh>
    <rPh sb="80" eb="81">
      <t>オ</t>
    </rPh>
    <phoneticPr fontId="99"/>
  </si>
  <si>
    <t>ごみクレーン操作室</t>
    <rPh sb="6" eb="8">
      <t>ソウサ</t>
    </rPh>
    <rPh sb="8" eb="9">
      <t>シツ</t>
    </rPh>
    <phoneticPr fontId="99"/>
  </si>
  <si>
    <t>ごみピットに面し、ピット内及び周辺の状況が見通せる位置として、ホッパステージレベルに配置するか、中央制御室と同室とするかは事業者の技術提案とする</t>
    <rPh sb="6" eb="7">
      <t>メン</t>
    </rPh>
    <rPh sb="12" eb="13">
      <t>ナイ</t>
    </rPh>
    <rPh sb="13" eb="14">
      <t>オヨ</t>
    </rPh>
    <rPh sb="15" eb="17">
      <t>シュウヘン</t>
    </rPh>
    <rPh sb="18" eb="20">
      <t>ジョウキョウ</t>
    </rPh>
    <rPh sb="21" eb="23">
      <t>ミトオ</t>
    </rPh>
    <rPh sb="25" eb="27">
      <t>イチ</t>
    </rPh>
    <rPh sb="42" eb="44">
      <t>ハイチ</t>
    </rPh>
    <rPh sb="48" eb="50">
      <t>チュウオウ</t>
    </rPh>
    <rPh sb="50" eb="52">
      <t>セイギョ</t>
    </rPh>
    <rPh sb="52" eb="53">
      <t>シツ</t>
    </rPh>
    <rPh sb="54" eb="56">
      <t>ドウシツ</t>
    </rPh>
    <rPh sb="61" eb="63">
      <t>ジギョウ</t>
    </rPh>
    <rPh sb="63" eb="64">
      <t>シャ</t>
    </rPh>
    <rPh sb="65" eb="67">
      <t>ギジュツ</t>
    </rPh>
    <rPh sb="67" eb="69">
      <t>テイアン</t>
    </rPh>
    <phoneticPr fontId="99"/>
  </si>
  <si>
    <t>電子演算装置室</t>
    <rPh sb="0" eb="2">
      <t>デンシ</t>
    </rPh>
    <rPh sb="2" eb="4">
      <t>エンザン</t>
    </rPh>
    <rPh sb="4" eb="6">
      <t>ソウチ</t>
    </rPh>
    <rPh sb="6" eb="7">
      <t>シツ</t>
    </rPh>
    <phoneticPr fontId="99"/>
  </si>
  <si>
    <t>中央制御室に隣接して設ける</t>
    <rPh sb="0" eb="2">
      <t>チュウオウ</t>
    </rPh>
    <rPh sb="2" eb="4">
      <t>セイギョ</t>
    </rPh>
    <rPh sb="4" eb="5">
      <t>シツ</t>
    </rPh>
    <rPh sb="6" eb="8">
      <t>リンセツ</t>
    </rPh>
    <rPh sb="10" eb="11">
      <t>モウ</t>
    </rPh>
    <phoneticPr fontId="99"/>
  </si>
  <si>
    <t>工作室</t>
    <rPh sb="0" eb="2">
      <t>コウサク</t>
    </rPh>
    <rPh sb="2" eb="3">
      <t>シツ</t>
    </rPh>
    <phoneticPr fontId="99"/>
  </si>
  <si>
    <t>修理、組み立てを行い収納棚・作業台を置く</t>
    <rPh sb="0" eb="2">
      <t>シュウリ</t>
    </rPh>
    <rPh sb="3" eb="4">
      <t>ク</t>
    </rPh>
    <rPh sb="5" eb="6">
      <t>タ</t>
    </rPh>
    <rPh sb="8" eb="9">
      <t>オコナ</t>
    </rPh>
    <rPh sb="10" eb="12">
      <t>シュウノウ</t>
    </rPh>
    <rPh sb="12" eb="13">
      <t>タナ</t>
    </rPh>
    <rPh sb="14" eb="16">
      <t>サギョウ</t>
    </rPh>
    <rPh sb="16" eb="17">
      <t>ダイ</t>
    </rPh>
    <rPh sb="18" eb="19">
      <t>オ</t>
    </rPh>
    <phoneticPr fontId="99"/>
  </si>
  <si>
    <t>整備要員控室</t>
    <rPh sb="0" eb="2">
      <t>セイビ</t>
    </rPh>
    <rPh sb="2" eb="4">
      <t>ヨウイン</t>
    </rPh>
    <rPh sb="4" eb="6">
      <t>ヒカエシツ</t>
    </rPh>
    <phoneticPr fontId="99"/>
  </si>
  <si>
    <t>炉室付近で適宜休憩できる室。洗濯乾燥室・給湯室を付帯</t>
    <rPh sb="0" eb="1">
      <t>ロ</t>
    </rPh>
    <rPh sb="1" eb="2">
      <t>シツ</t>
    </rPh>
    <rPh sb="2" eb="4">
      <t>フキン</t>
    </rPh>
    <rPh sb="5" eb="7">
      <t>テキギ</t>
    </rPh>
    <rPh sb="7" eb="9">
      <t>キュウケイ</t>
    </rPh>
    <rPh sb="12" eb="13">
      <t>シツ</t>
    </rPh>
    <rPh sb="14" eb="16">
      <t>センタク</t>
    </rPh>
    <rPh sb="16" eb="18">
      <t>カンソウ</t>
    </rPh>
    <rPh sb="18" eb="19">
      <t>シツ</t>
    </rPh>
    <rPh sb="20" eb="22">
      <t>キュウトウ</t>
    </rPh>
    <rPh sb="22" eb="23">
      <t>シツ</t>
    </rPh>
    <rPh sb="24" eb="26">
      <t>フタイ</t>
    </rPh>
    <phoneticPr fontId="99"/>
  </si>
  <si>
    <t>搬入指導員室</t>
    <rPh sb="0" eb="2">
      <t>ハンニュウ</t>
    </rPh>
    <rPh sb="2" eb="5">
      <t>シドウイン</t>
    </rPh>
    <rPh sb="5" eb="6">
      <t>シツ</t>
    </rPh>
    <phoneticPr fontId="99"/>
  </si>
  <si>
    <t>プラットホームに隣接。市職員が5～6名常駐。モニタ監視装置、休憩・着替えスペース、ミニキッチン、シャワー室を付帯。便所を併設する。</t>
    <rPh sb="8" eb="10">
      <t>リンセツ</t>
    </rPh>
    <rPh sb="11" eb="12">
      <t>シ</t>
    </rPh>
    <rPh sb="12" eb="14">
      <t>ショクイン</t>
    </rPh>
    <rPh sb="18" eb="19">
      <t>メイ</t>
    </rPh>
    <rPh sb="19" eb="21">
      <t>ジョウチュウ</t>
    </rPh>
    <rPh sb="25" eb="27">
      <t>カンシ</t>
    </rPh>
    <rPh sb="27" eb="29">
      <t>ソウチ</t>
    </rPh>
    <rPh sb="30" eb="32">
      <t>キュウケイ</t>
    </rPh>
    <rPh sb="33" eb="35">
      <t>キガ</t>
    </rPh>
    <rPh sb="52" eb="53">
      <t>シツ</t>
    </rPh>
    <rPh sb="54" eb="56">
      <t>フタイ</t>
    </rPh>
    <rPh sb="57" eb="59">
      <t>ベンジョ</t>
    </rPh>
    <rPh sb="60" eb="62">
      <t>ヘイセツ</t>
    </rPh>
    <phoneticPr fontId="99"/>
  </si>
  <si>
    <t>エアシャワー室</t>
    <rPh sb="6" eb="7">
      <t>シツ</t>
    </rPh>
    <phoneticPr fontId="99"/>
  </si>
  <si>
    <t>エアシャワーユニット（入口に靴洗い場）</t>
    <rPh sb="11" eb="13">
      <t>イリグチ</t>
    </rPh>
    <rPh sb="14" eb="15">
      <t>クツ</t>
    </rPh>
    <rPh sb="15" eb="16">
      <t>アラ</t>
    </rPh>
    <rPh sb="17" eb="18">
      <t>バ</t>
    </rPh>
    <phoneticPr fontId="99"/>
  </si>
  <si>
    <t>消火栓ポンプ室</t>
    <rPh sb="0" eb="3">
      <t>ショウカセン</t>
    </rPh>
    <rPh sb="6" eb="7">
      <t>シツ</t>
    </rPh>
    <phoneticPr fontId="99"/>
  </si>
  <si>
    <t>消防法にて設置</t>
    <rPh sb="0" eb="3">
      <t>ショウボウホウ</t>
    </rPh>
    <rPh sb="5" eb="7">
      <t>セッチ</t>
    </rPh>
    <phoneticPr fontId="99"/>
  </si>
  <si>
    <t>前室（臭気、粉塵のある部屋に付設）</t>
    <rPh sb="0" eb="2">
      <t>ゼンシツ</t>
    </rPh>
    <rPh sb="3" eb="5">
      <t>シュウキ</t>
    </rPh>
    <rPh sb="6" eb="8">
      <t>フンジン</t>
    </rPh>
    <rPh sb="11" eb="13">
      <t>ヘヤ</t>
    </rPh>
    <rPh sb="14" eb="16">
      <t>フセツ</t>
    </rPh>
    <phoneticPr fontId="99"/>
  </si>
  <si>
    <t>原則として機械室と管理諸室との境界に必要箇所設置</t>
    <rPh sb="0" eb="2">
      <t>ゲンソク</t>
    </rPh>
    <rPh sb="5" eb="8">
      <t>キカイシツ</t>
    </rPh>
    <rPh sb="9" eb="11">
      <t>カンリ</t>
    </rPh>
    <rPh sb="11" eb="12">
      <t>ショ</t>
    </rPh>
    <rPh sb="12" eb="13">
      <t>シツ</t>
    </rPh>
    <rPh sb="15" eb="17">
      <t>キョウカイ</t>
    </rPh>
    <rPh sb="18" eb="20">
      <t>ヒツヨウ</t>
    </rPh>
    <rPh sb="20" eb="22">
      <t>カショ</t>
    </rPh>
    <rPh sb="22" eb="24">
      <t>セッチ</t>
    </rPh>
    <phoneticPr fontId="99"/>
  </si>
  <si>
    <t>*</t>
    <phoneticPr fontId="99"/>
  </si>
  <si>
    <t>防護服室</t>
  </si>
  <si>
    <t>炉室等に入る防護服、マスク、ヘルメット、靴を着用するスペース。</t>
  </si>
  <si>
    <t>整備、補修作業員室</t>
    <rPh sb="0" eb="2">
      <t>セイビ</t>
    </rPh>
    <rPh sb="3" eb="5">
      <t>ホシュウ</t>
    </rPh>
    <rPh sb="5" eb="8">
      <t>サギョウイン</t>
    </rPh>
    <rPh sb="8" eb="9">
      <t>シツ</t>
    </rPh>
    <phoneticPr fontId="99"/>
  </si>
  <si>
    <t>運営期間中に点検、整備、補修等を行う企業が執務するスペース</t>
    <rPh sb="0" eb="2">
      <t>ウンエイ</t>
    </rPh>
    <rPh sb="2" eb="5">
      <t>キカンチュウ</t>
    </rPh>
    <rPh sb="6" eb="8">
      <t>テンケン</t>
    </rPh>
    <rPh sb="9" eb="11">
      <t>セイビ</t>
    </rPh>
    <rPh sb="12" eb="14">
      <t>ホシュウ</t>
    </rPh>
    <rPh sb="14" eb="15">
      <t>トウ</t>
    </rPh>
    <rPh sb="16" eb="17">
      <t>オコナ</t>
    </rPh>
    <rPh sb="18" eb="20">
      <t>キギョウ</t>
    </rPh>
    <rPh sb="21" eb="23">
      <t>シツム</t>
    </rPh>
    <phoneticPr fontId="99"/>
  </si>
  <si>
    <t>便所・洗面所（作業員用）</t>
  </si>
  <si>
    <t>男女別、長靴洗い場、出入口扉なし</t>
    <rPh sb="10" eb="13">
      <t>デイリグチ</t>
    </rPh>
    <rPh sb="13" eb="14">
      <t>トビラ</t>
    </rPh>
    <phoneticPr fontId="99"/>
  </si>
  <si>
    <t>便所・洗面所（見学者用）</t>
    <rPh sb="7" eb="10">
      <t>ケンガクシャ</t>
    </rPh>
    <phoneticPr fontId="99"/>
  </si>
  <si>
    <t>男女別、障がい者用、出入口扉なし(障がい者用以外)</t>
    <rPh sb="17" eb="18">
      <t>ショウ</t>
    </rPh>
    <rPh sb="20" eb="21">
      <t>シャ</t>
    </rPh>
    <rPh sb="21" eb="22">
      <t>ヨウ</t>
    </rPh>
    <rPh sb="22" eb="24">
      <t>イガイ</t>
    </rPh>
    <phoneticPr fontId="99"/>
  </si>
  <si>
    <t>各種倉庫</t>
    <rPh sb="0" eb="2">
      <t>カクシュ</t>
    </rPh>
    <rPh sb="2" eb="4">
      <t>ソウコ</t>
    </rPh>
    <phoneticPr fontId="99"/>
  </si>
  <si>
    <t>薬品庫、油庫、器具庫、備品庫</t>
    <rPh sb="0" eb="2">
      <t>ヤクヒン</t>
    </rPh>
    <rPh sb="2" eb="3">
      <t>コ</t>
    </rPh>
    <rPh sb="4" eb="5">
      <t>アブラ</t>
    </rPh>
    <rPh sb="5" eb="6">
      <t>コ</t>
    </rPh>
    <rPh sb="7" eb="10">
      <t>キグコ</t>
    </rPh>
    <rPh sb="11" eb="13">
      <t>ビヒン</t>
    </rPh>
    <rPh sb="13" eb="14">
      <t>コ</t>
    </rPh>
    <phoneticPr fontId="99"/>
  </si>
  <si>
    <t>【　　】</t>
    <phoneticPr fontId="27"/>
  </si>
  <si>
    <t>掃除用具庫</t>
    <rPh sb="0" eb="2">
      <t>ソウジ</t>
    </rPh>
    <phoneticPr fontId="99"/>
  </si>
  <si>
    <t>要所に設置</t>
    <phoneticPr fontId="99"/>
  </si>
  <si>
    <t>書庫</t>
    <rPh sb="0" eb="2">
      <t>ショコ</t>
    </rPh>
    <phoneticPr fontId="99"/>
  </si>
  <si>
    <t>書類、図書類の保管</t>
    <phoneticPr fontId="99"/>
  </si>
  <si>
    <t>玄関・風除室</t>
    <rPh sb="0" eb="2">
      <t>ゲンカン</t>
    </rPh>
    <rPh sb="3" eb="4">
      <t>カゼ</t>
    </rPh>
    <rPh sb="4" eb="5">
      <t>ヨ</t>
    </rPh>
    <rPh sb="5" eb="6">
      <t>シツ</t>
    </rPh>
    <phoneticPr fontId="99"/>
  </si>
  <si>
    <t>傘立てを置く、下足のまま</t>
    <rPh sb="7" eb="9">
      <t>ゲソク</t>
    </rPh>
    <phoneticPr fontId="99"/>
  </si>
  <si>
    <t>見学者通路</t>
  </si>
  <si>
    <t>男女別。</t>
  </si>
  <si>
    <t>階段</t>
  </si>
  <si>
    <t>見学者動線の場合は小学生を考慮</t>
    <phoneticPr fontId="99"/>
  </si>
  <si>
    <t>通用口玄関</t>
  </si>
  <si>
    <t>運転職員用玄関、下足のまま</t>
    <phoneticPr fontId="99"/>
  </si>
  <si>
    <t>廊下</t>
    <rPh sb="0" eb="2">
      <t>ロウカ</t>
    </rPh>
    <phoneticPr fontId="99"/>
  </si>
  <si>
    <t>幅員をできるだけ広く取る</t>
    <rPh sb="0" eb="1">
      <t>ハバ</t>
    </rPh>
    <rPh sb="1" eb="2">
      <t>イン</t>
    </rPh>
    <rPh sb="8" eb="9">
      <t>ヒロ</t>
    </rPh>
    <rPh sb="10" eb="11">
      <t>ト</t>
    </rPh>
    <phoneticPr fontId="99"/>
  </si>
  <si>
    <t>表2-38　各施設の建築物に係る諸元（2）</t>
    <rPh sb="0" eb="1">
      <t>ヒョウ</t>
    </rPh>
    <phoneticPr fontId="99"/>
  </si>
  <si>
    <t>概要(収容人員、収容予定備品)</t>
    <rPh sb="3" eb="5">
      <t>シュウヨウ</t>
    </rPh>
    <rPh sb="5" eb="7">
      <t>ジンイン</t>
    </rPh>
    <rPh sb="8" eb="10">
      <t>シュウヨウ</t>
    </rPh>
    <rPh sb="10" eb="12">
      <t>ヨテイ</t>
    </rPh>
    <rPh sb="12" eb="14">
      <t>ビヒン</t>
    </rPh>
    <phoneticPr fontId="99"/>
  </si>
  <si>
    <t>破砕施設</t>
    <rPh sb="0" eb="2">
      <t>ハサイ</t>
    </rPh>
    <rPh sb="2" eb="4">
      <t>シセツ</t>
    </rPh>
    <phoneticPr fontId="99"/>
  </si>
  <si>
    <t>暖房設備を設置。</t>
    <rPh sb="0" eb="2">
      <t>ダンボウ</t>
    </rPh>
    <rPh sb="2" eb="4">
      <t>セツビ</t>
    </rPh>
    <rPh sb="5" eb="7">
      <t>セッチ</t>
    </rPh>
    <phoneticPr fontId="99"/>
  </si>
  <si>
    <t>建築面積・延べ面積*</t>
    <rPh sb="2" eb="4">
      <t>メンセキ</t>
    </rPh>
    <rPh sb="5" eb="6">
      <t>ノ</t>
    </rPh>
    <rPh sb="7" eb="9">
      <t>メンセキ</t>
    </rPh>
    <phoneticPr fontId="99"/>
  </si>
  <si>
    <t>　　プラットホーム監視室</t>
    <phoneticPr fontId="99"/>
  </si>
  <si>
    <t>【　　】</t>
    <phoneticPr fontId="27"/>
  </si>
  <si>
    <t>　　プラットホーム監視室便所</t>
    <phoneticPr fontId="99"/>
  </si>
  <si>
    <t>プラットホーム監視員室付近に設ける</t>
    <phoneticPr fontId="99"/>
  </si>
  <si>
    <t>破砕機室</t>
    <rPh sb="0" eb="2">
      <t>ハサイ</t>
    </rPh>
    <rPh sb="2" eb="3">
      <t>キ</t>
    </rPh>
    <rPh sb="3" eb="4">
      <t>シツ</t>
    </rPh>
    <phoneticPr fontId="99"/>
  </si>
  <si>
    <t>爆発の可能性がある破砕機室は独立して設置</t>
    <rPh sb="0" eb="2">
      <t>バクハツ</t>
    </rPh>
    <rPh sb="3" eb="5">
      <t>カノウ</t>
    </rPh>
    <rPh sb="5" eb="6">
      <t>セイ</t>
    </rPh>
    <rPh sb="9" eb="12">
      <t>ハサイキ</t>
    </rPh>
    <rPh sb="12" eb="13">
      <t>シツ</t>
    </rPh>
    <rPh sb="14" eb="16">
      <t>ドクリツ</t>
    </rPh>
    <rPh sb="18" eb="20">
      <t>セッチ</t>
    </rPh>
    <phoneticPr fontId="99"/>
  </si>
  <si>
    <t>電気室</t>
    <rPh sb="0" eb="2">
      <t>デンキ</t>
    </rPh>
    <rPh sb="2" eb="3">
      <t>シツ</t>
    </rPh>
    <phoneticPr fontId="99"/>
  </si>
  <si>
    <t>中央制御室等関連諸室との配置に注意</t>
    <rPh sb="0" eb="2">
      <t>チュウオウ</t>
    </rPh>
    <rPh sb="2" eb="4">
      <t>セイギョ</t>
    </rPh>
    <rPh sb="4" eb="5">
      <t>シツ</t>
    </rPh>
    <rPh sb="5" eb="6">
      <t>トウ</t>
    </rPh>
    <rPh sb="6" eb="7">
      <t>セキ</t>
    </rPh>
    <rPh sb="7" eb="8">
      <t>レン</t>
    </rPh>
    <rPh sb="8" eb="9">
      <t>ショ</t>
    </rPh>
    <rPh sb="9" eb="10">
      <t>シツ</t>
    </rPh>
    <rPh sb="12" eb="14">
      <t>ハイチ</t>
    </rPh>
    <rPh sb="15" eb="17">
      <t>チュウイ</t>
    </rPh>
    <phoneticPr fontId="99"/>
  </si>
  <si>
    <t>*</t>
    <phoneticPr fontId="99"/>
  </si>
  <si>
    <t>【　　】</t>
    <phoneticPr fontId="27"/>
  </si>
  <si>
    <t>中央制御室に隣接して設ける</t>
    <rPh sb="0" eb="2">
      <t>チュウオウ</t>
    </rPh>
    <rPh sb="2" eb="5">
      <t>セイギョシツ</t>
    </rPh>
    <rPh sb="6" eb="8">
      <t>リンセツ</t>
    </rPh>
    <rPh sb="10" eb="11">
      <t>モウ</t>
    </rPh>
    <phoneticPr fontId="99"/>
  </si>
  <si>
    <t>書類、図書類の保管</t>
    <phoneticPr fontId="99"/>
  </si>
  <si>
    <t>3.0m幅以上を基本、各施設を見渡せるスペース設置</t>
    <rPh sb="4" eb="5">
      <t>ハバ</t>
    </rPh>
    <rPh sb="5" eb="7">
      <t>イジョウ</t>
    </rPh>
    <rPh sb="8" eb="10">
      <t>キホン</t>
    </rPh>
    <rPh sb="11" eb="14">
      <t>カクシセツ</t>
    </rPh>
    <rPh sb="15" eb="17">
      <t>ミワタ</t>
    </rPh>
    <rPh sb="23" eb="25">
      <t>セッチ</t>
    </rPh>
    <phoneticPr fontId="99"/>
  </si>
  <si>
    <t>*</t>
    <phoneticPr fontId="99"/>
  </si>
  <si>
    <t>見学者動線の場合は小学生を考慮</t>
    <phoneticPr fontId="99"/>
  </si>
  <si>
    <t>【　　】</t>
    <phoneticPr fontId="27"/>
  </si>
  <si>
    <t>運転職員用玄関、下足のまま</t>
    <phoneticPr fontId="99"/>
  </si>
  <si>
    <t>本市用事務室</t>
    <rPh sb="0" eb="2">
      <t>ホンシ</t>
    </rPh>
    <rPh sb="2" eb="3">
      <t>ヨウ</t>
    </rPh>
    <rPh sb="3" eb="6">
      <t>ジムシツ</t>
    </rPh>
    <phoneticPr fontId="99"/>
  </si>
  <si>
    <t>本市職員、湯沸室、シャワー室を併設</t>
    <rPh sb="0" eb="2">
      <t>ホンシ</t>
    </rPh>
    <rPh sb="2" eb="4">
      <t>ショクイン</t>
    </rPh>
    <rPh sb="5" eb="8">
      <t>ユワカシシツ</t>
    </rPh>
    <rPh sb="13" eb="14">
      <t>シツ</t>
    </rPh>
    <rPh sb="15" eb="17">
      <t>ヘイセツ</t>
    </rPh>
    <phoneticPr fontId="99"/>
  </si>
  <si>
    <t>多目的ルーム１</t>
    <rPh sb="0" eb="3">
      <t>タモクテキ</t>
    </rPh>
    <phoneticPr fontId="99"/>
  </si>
  <si>
    <t>見学者団体用(180名)、研修機能を有する、地域避難所機能を有するよう計画（想定収容人数：100名以上)</t>
    <rPh sb="0" eb="2">
      <t>ケンガク</t>
    </rPh>
    <rPh sb="2" eb="3">
      <t>シャ</t>
    </rPh>
    <rPh sb="3" eb="5">
      <t>ダンタイ</t>
    </rPh>
    <rPh sb="5" eb="6">
      <t>ヨウ</t>
    </rPh>
    <rPh sb="10" eb="11">
      <t>メイ</t>
    </rPh>
    <rPh sb="13" eb="15">
      <t>ケンシュウ</t>
    </rPh>
    <rPh sb="15" eb="17">
      <t>キノウ</t>
    </rPh>
    <rPh sb="18" eb="19">
      <t>ユウ</t>
    </rPh>
    <rPh sb="22" eb="24">
      <t>チイキ</t>
    </rPh>
    <rPh sb="24" eb="27">
      <t>ヒナンショ</t>
    </rPh>
    <rPh sb="27" eb="29">
      <t>キノウ</t>
    </rPh>
    <rPh sb="30" eb="31">
      <t>ユウ</t>
    </rPh>
    <rPh sb="35" eb="37">
      <t>ケイカク</t>
    </rPh>
    <rPh sb="38" eb="40">
      <t>ソウテイ</t>
    </rPh>
    <rPh sb="40" eb="42">
      <t>シュウヨウ</t>
    </rPh>
    <rPh sb="42" eb="43">
      <t>ジン</t>
    </rPh>
    <rPh sb="43" eb="44">
      <t>スウ</t>
    </rPh>
    <rPh sb="48" eb="49">
      <t>メイ</t>
    </rPh>
    <rPh sb="49" eb="51">
      <t>イジョウ</t>
    </rPh>
    <phoneticPr fontId="99"/>
  </si>
  <si>
    <t>多目的ルーム２</t>
    <rPh sb="0" eb="3">
      <t>タモクテキ</t>
    </rPh>
    <phoneticPr fontId="99"/>
  </si>
  <si>
    <t>体験学習及び地域開放用スペース、キッチンセット（地域避難所給食設備機能)を設ける</t>
    <rPh sb="0" eb="2">
      <t>タイケン</t>
    </rPh>
    <rPh sb="2" eb="4">
      <t>ガクシュウ</t>
    </rPh>
    <rPh sb="4" eb="5">
      <t>オヨ</t>
    </rPh>
    <rPh sb="6" eb="8">
      <t>チイキ</t>
    </rPh>
    <rPh sb="8" eb="10">
      <t>カイホウ</t>
    </rPh>
    <rPh sb="10" eb="11">
      <t>ヨウ</t>
    </rPh>
    <rPh sb="24" eb="26">
      <t>チイキ</t>
    </rPh>
    <rPh sb="26" eb="29">
      <t>ヒナンショ</t>
    </rPh>
    <rPh sb="29" eb="31">
      <t>キュウショク</t>
    </rPh>
    <rPh sb="31" eb="33">
      <t>セツビ</t>
    </rPh>
    <rPh sb="33" eb="35">
      <t>キノウ</t>
    </rPh>
    <rPh sb="37" eb="38">
      <t>モウ</t>
    </rPh>
    <phoneticPr fontId="99"/>
  </si>
  <si>
    <t>中会議室</t>
  </si>
  <si>
    <t>24名程度</t>
    <rPh sb="2" eb="3">
      <t>メイ</t>
    </rPh>
    <rPh sb="3" eb="5">
      <t>テイド</t>
    </rPh>
    <phoneticPr fontId="99"/>
  </si>
  <si>
    <t>小会議室</t>
  </si>
  <si>
    <t>16名程度</t>
    <rPh sb="2" eb="3">
      <t>メイ</t>
    </rPh>
    <rPh sb="3" eb="5">
      <t>テイド</t>
    </rPh>
    <phoneticPr fontId="99"/>
  </si>
  <si>
    <t>【　　】</t>
    <phoneticPr fontId="27"/>
  </si>
  <si>
    <t>災害用備蓄倉庫</t>
    <rPh sb="0" eb="2">
      <t>サイガイ</t>
    </rPh>
    <rPh sb="2" eb="3">
      <t>ヨウ</t>
    </rPh>
    <rPh sb="3" eb="5">
      <t>ビチク</t>
    </rPh>
    <rPh sb="5" eb="7">
      <t>ソウコ</t>
    </rPh>
    <phoneticPr fontId="99"/>
  </si>
  <si>
    <t>災害発生時の地域避難所と共に確保する、3日分以上の備蓄品を確保を必須とし、避難時の想定人数(100名以上)により室面積を決定する</t>
    <rPh sb="0" eb="2">
      <t>サイガイ</t>
    </rPh>
    <rPh sb="2" eb="4">
      <t>ハッセイ</t>
    </rPh>
    <rPh sb="4" eb="5">
      <t>ジ</t>
    </rPh>
    <rPh sb="6" eb="8">
      <t>チイキ</t>
    </rPh>
    <rPh sb="8" eb="10">
      <t>ヒナン</t>
    </rPh>
    <rPh sb="10" eb="11">
      <t>ジョ</t>
    </rPh>
    <rPh sb="12" eb="13">
      <t>トモ</t>
    </rPh>
    <rPh sb="14" eb="16">
      <t>カクホ</t>
    </rPh>
    <rPh sb="20" eb="22">
      <t>カブン</t>
    </rPh>
    <rPh sb="22" eb="24">
      <t>イジョウ</t>
    </rPh>
    <rPh sb="25" eb="27">
      <t>ビチク</t>
    </rPh>
    <rPh sb="27" eb="28">
      <t>ヒン</t>
    </rPh>
    <rPh sb="29" eb="31">
      <t>カクホ</t>
    </rPh>
    <rPh sb="32" eb="34">
      <t>ヒッス</t>
    </rPh>
    <rPh sb="37" eb="39">
      <t>ヒナン</t>
    </rPh>
    <rPh sb="39" eb="40">
      <t>ジ</t>
    </rPh>
    <rPh sb="41" eb="43">
      <t>ソウテイ</t>
    </rPh>
    <rPh sb="43" eb="44">
      <t>ニン</t>
    </rPh>
    <rPh sb="44" eb="45">
      <t>スウ</t>
    </rPh>
    <rPh sb="49" eb="50">
      <t>メイ</t>
    </rPh>
    <rPh sb="50" eb="52">
      <t>イジョウ</t>
    </rPh>
    <rPh sb="56" eb="57">
      <t>シツ</t>
    </rPh>
    <rPh sb="57" eb="59">
      <t>メンセキ</t>
    </rPh>
    <rPh sb="60" eb="62">
      <t>ケッテイ</t>
    </rPh>
    <phoneticPr fontId="99"/>
  </si>
  <si>
    <t>従業員用事務室</t>
    <rPh sb="0" eb="3">
      <t>ジュウギョウイン</t>
    </rPh>
    <rPh sb="3" eb="4">
      <t>ヨウ</t>
    </rPh>
    <rPh sb="4" eb="7">
      <t>ジムシツ</t>
    </rPh>
    <phoneticPr fontId="99"/>
  </si>
  <si>
    <t>運転人員の机、棚類を置く。
なお、工場棟内に配置することも可とするが、見学者の受付・来客対応できるスペースは設けること。</t>
    <rPh sb="2" eb="4">
      <t>ジンイン</t>
    </rPh>
    <rPh sb="5" eb="6">
      <t>ツクエ</t>
    </rPh>
    <rPh sb="7" eb="8">
      <t>タナ</t>
    </rPh>
    <rPh sb="8" eb="9">
      <t>ルイ</t>
    </rPh>
    <rPh sb="10" eb="11">
      <t>オ</t>
    </rPh>
    <rPh sb="17" eb="19">
      <t>コウジョウ</t>
    </rPh>
    <rPh sb="19" eb="20">
      <t>トウ</t>
    </rPh>
    <rPh sb="20" eb="21">
      <t>ナイ</t>
    </rPh>
    <rPh sb="22" eb="24">
      <t>ハイチ</t>
    </rPh>
    <rPh sb="29" eb="30">
      <t>カ</t>
    </rPh>
    <rPh sb="35" eb="38">
      <t>ケンガクシャ</t>
    </rPh>
    <rPh sb="39" eb="41">
      <t>ウケツケ</t>
    </rPh>
    <rPh sb="42" eb="44">
      <t>ライキャク</t>
    </rPh>
    <rPh sb="44" eb="46">
      <t>タイオウ</t>
    </rPh>
    <rPh sb="54" eb="55">
      <t>モウ</t>
    </rPh>
    <phoneticPr fontId="99"/>
  </si>
  <si>
    <t>従業員用会議室</t>
    <rPh sb="0" eb="3">
      <t>ジュウギョウイン</t>
    </rPh>
    <rPh sb="3" eb="4">
      <t>ヨウ</t>
    </rPh>
    <rPh sb="4" eb="6">
      <t>カイギ</t>
    </rPh>
    <rPh sb="6" eb="7">
      <t>シツ</t>
    </rPh>
    <phoneticPr fontId="99"/>
  </si>
  <si>
    <t>14名程度</t>
    <rPh sb="2" eb="3">
      <t>メイ</t>
    </rPh>
    <rPh sb="3" eb="5">
      <t>テイド</t>
    </rPh>
    <phoneticPr fontId="99"/>
  </si>
  <si>
    <t>従業員用食堂兼ミーティングルーム</t>
    <rPh sb="0" eb="3">
      <t>ジュウギョウイン</t>
    </rPh>
    <rPh sb="3" eb="4">
      <t>ヨウ</t>
    </rPh>
    <rPh sb="4" eb="6">
      <t>ショクドウ</t>
    </rPh>
    <rPh sb="6" eb="7">
      <t>ケン</t>
    </rPh>
    <phoneticPr fontId="99"/>
  </si>
  <si>
    <t>昼人員数のテーブル、いす、流し台、棚を置く</t>
    <rPh sb="0" eb="1">
      <t>ヒル</t>
    </rPh>
    <rPh sb="1" eb="3">
      <t>ジンイン</t>
    </rPh>
    <rPh sb="3" eb="4">
      <t>スウ</t>
    </rPh>
    <rPh sb="13" eb="14">
      <t>ナガ</t>
    </rPh>
    <rPh sb="15" eb="16">
      <t>ダイ</t>
    </rPh>
    <rPh sb="17" eb="18">
      <t>タナ</t>
    </rPh>
    <rPh sb="19" eb="20">
      <t>オ</t>
    </rPh>
    <phoneticPr fontId="99"/>
  </si>
  <si>
    <t>従業員用休憩室兼仮眠室</t>
    <rPh sb="0" eb="4">
      <t>ジュウギョウインヨウ</t>
    </rPh>
    <rPh sb="4" eb="7">
      <t>キュウケイシツ</t>
    </rPh>
    <rPh sb="7" eb="8">
      <t>ケン</t>
    </rPh>
    <rPh sb="8" eb="10">
      <t>カミン</t>
    </rPh>
    <rPh sb="10" eb="11">
      <t>シツ</t>
    </rPh>
    <phoneticPr fontId="99"/>
  </si>
  <si>
    <t>和室18畳程度、押入れ、収納、地板を設ける</t>
    <rPh sb="0" eb="2">
      <t>ワシツ</t>
    </rPh>
    <rPh sb="4" eb="5">
      <t>ジョウ</t>
    </rPh>
    <rPh sb="5" eb="7">
      <t>テイド</t>
    </rPh>
    <rPh sb="8" eb="10">
      <t>オシイ</t>
    </rPh>
    <rPh sb="12" eb="14">
      <t>シュウノウ</t>
    </rPh>
    <rPh sb="15" eb="16">
      <t>チ</t>
    </rPh>
    <rPh sb="16" eb="17">
      <t>イタ</t>
    </rPh>
    <rPh sb="18" eb="19">
      <t>モウ</t>
    </rPh>
    <phoneticPr fontId="99"/>
  </si>
  <si>
    <t>従業員用更衣室</t>
    <rPh sb="0" eb="4">
      <t>ジュウギョウインヨウ</t>
    </rPh>
    <rPh sb="4" eb="7">
      <t>コウイシツ</t>
    </rPh>
    <phoneticPr fontId="99"/>
  </si>
  <si>
    <t>男女別、ロッカーを置く</t>
    <rPh sb="0" eb="2">
      <t>ダンジョ</t>
    </rPh>
    <rPh sb="2" eb="3">
      <t>ベツ</t>
    </rPh>
    <rPh sb="9" eb="10">
      <t>オ</t>
    </rPh>
    <phoneticPr fontId="99"/>
  </si>
  <si>
    <t>従業員用浴室</t>
    <rPh sb="0" eb="4">
      <t>ジュウギョウインヨウ</t>
    </rPh>
    <rPh sb="4" eb="6">
      <t>ヨクシツ</t>
    </rPh>
    <phoneticPr fontId="99"/>
  </si>
  <si>
    <t>男女別、浴槽実質5人、シャワー水栓5カ所程度</t>
    <rPh sb="0" eb="2">
      <t>ダンジョ</t>
    </rPh>
    <rPh sb="2" eb="3">
      <t>ベツ</t>
    </rPh>
    <rPh sb="4" eb="6">
      <t>ヨクソウ</t>
    </rPh>
    <rPh sb="6" eb="8">
      <t>ジッシツ</t>
    </rPh>
    <rPh sb="9" eb="10">
      <t>ニン</t>
    </rPh>
    <rPh sb="15" eb="17">
      <t>スイセン</t>
    </rPh>
    <rPh sb="19" eb="20">
      <t>ショ</t>
    </rPh>
    <rPh sb="20" eb="22">
      <t>テイド</t>
    </rPh>
    <phoneticPr fontId="99"/>
  </si>
  <si>
    <t>従業員用脱衣室</t>
    <rPh sb="0" eb="4">
      <t>ジュウギョウインヨウ</t>
    </rPh>
    <rPh sb="4" eb="7">
      <t>ダツイシツ</t>
    </rPh>
    <phoneticPr fontId="99"/>
  </si>
  <si>
    <t>男女別、脱衣棚と洗面器を置く</t>
    <rPh sb="0" eb="2">
      <t>ダンジョ</t>
    </rPh>
    <rPh sb="2" eb="3">
      <t>ベツ</t>
    </rPh>
    <rPh sb="4" eb="6">
      <t>ダツイ</t>
    </rPh>
    <rPh sb="6" eb="7">
      <t>タナ</t>
    </rPh>
    <rPh sb="8" eb="11">
      <t>センメンキ</t>
    </rPh>
    <rPh sb="12" eb="13">
      <t>オ</t>
    </rPh>
    <phoneticPr fontId="99"/>
  </si>
  <si>
    <t>従業員用洗濯室</t>
    <rPh sb="0" eb="4">
      <t>ジュウギョウインヨウ</t>
    </rPh>
    <rPh sb="4" eb="6">
      <t>センタク</t>
    </rPh>
    <rPh sb="6" eb="7">
      <t>シツ</t>
    </rPh>
    <phoneticPr fontId="99"/>
  </si>
  <si>
    <t>洗濯機、乾燥機を置き、流し、物干し、収納を設ける</t>
    <rPh sb="0" eb="3">
      <t>センタクキ</t>
    </rPh>
    <rPh sb="4" eb="7">
      <t>カンソウキ</t>
    </rPh>
    <rPh sb="8" eb="9">
      <t>オ</t>
    </rPh>
    <rPh sb="11" eb="12">
      <t>ナガ</t>
    </rPh>
    <rPh sb="14" eb="16">
      <t>モノホ</t>
    </rPh>
    <rPh sb="18" eb="20">
      <t>シュウノウ</t>
    </rPh>
    <rPh sb="21" eb="22">
      <t>モウ</t>
    </rPh>
    <phoneticPr fontId="99"/>
  </si>
  <si>
    <t>従業員用書庫、収納庫、掃除用具庫</t>
    <rPh sb="0" eb="4">
      <t>ジュウギョウインヨウ</t>
    </rPh>
    <rPh sb="4" eb="6">
      <t>ショコ</t>
    </rPh>
    <rPh sb="7" eb="9">
      <t>シュウノウ</t>
    </rPh>
    <rPh sb="9" eb="10">
      <t>コ</t>
    </rPh>
    <rPh sb="11" eb="13">
      <t>ソウジ</t>
    </rPh>
    <rPh sb="13" eb="15">
      <t>ヨウグ</t>
    </rPh>
    <rPh sb="15" eb="16">
      <t>コ</t>
    </rPh>
    <phoneticPr fontId="99"/>
  </si>
  <si>
    <t>書類、図書類の保管、備品等の物置、掃除用具</t>
    <rPh sb="10" eb="12">
      <t>ビヒン</t>
    </rPh>
    <rPh sb="12" eb="13">
      <t>トウ</t>
    </rPh>
    <rPh sb="14" eb="16">
      <t>モノオキ</t>
    </rPh>
    <rPh sb="17" eb="19">
      <t>ソウジ</t>
    </rPh>
    <rPh sb="19" eb="21">
      <t>ヨウグ</t>
    </rPh>
    <phoneticPr fontId="99"/>
  </si>
  <si>
    <t>従業員用湯沸室</t>
    <rPh sb="0" eb="4">
      <t>ジュウギョウインヨウ</t>
    </rPh>
    <rPh sb="4" eb="6">
      <t>ユワカシ</t>
    </rPh>
    <rPh sb="6" eb="7">
      <t>シツ</t>
    </rPh>
    <phoneticPr fontId="99"/>
  </si>
  <si>
    <t>ミニキッチン、冷蔵庫、食器棚を置く</t>
    <rPh sb="7" eb="10">
      <t>レイゾウコ</t>
    </rPh>
    <rPh sb="11" eb="13">
      <t>ショッキ</t>
    </rPh>
    <rPh sb="13" eb="14">
      <t>タナ</t>
    </rPh>
    <rPh sb="15" eb="16">
      <t>オ</t>
    </rPh>
    <phoneticPr fontId="99"/>
  </si>
  <si>
    <t>見学者通路</t>
    <phoneticPr fontId="99"/>
  </si>
  <si>
    <t>3.0m幅以上を基本とする</t>
    <rPh sb="4" eb="5">
      <t>ハバ</t>
    </rPh>
    <rPh sb="5" eb="7">
      <t>イジョウ</t>
    </rPh>
    <rPh sb="8" eb="10">
      <t>キホン</t>
    </rPh>
    <phoneticPr fontId="99"/>
  </si>
  <si>
    <t>通用口玄関</t>
    <phoneticPr fontId="99"/>
  </si>
  <si>
    <t>従業員用玄関、下足のまま</t>
    <rPh sb="0" eb="3">
      <t>ジュウギョウイン</t>
    </rPh>
    <rPh sb="3" eb="4">
      <t>ヨウ</t>
    </rPh>
    <rPh sb="4" eb="6">
      <t>ゲンカン</t>
    </rPh>
    <rPh sb="7" eb="9">
      <t>ゲソク</t>
    </rPh>
    <phoneticPr fontId="99"/>
  </si>
  <si>
    <t>来客、見学者用傘立てを置く、下足のまま</t>
    <rPh sb="14" eb="16">
      <t>ゲソク</t>
    </rPh>
    <phoneticPr fontId="99"/>
  </si>
  <si>
    <t>玄関ホール</t>
    <rPh sb="0" eb="2">
      <t>ゲンカン</t>
    </rPh>
    <phoneticPr fontId="99"/>
  </si>
  <si>
    <t>上下足の履き替えなし</t>
    <rPh sb="0" eb="1">
      <t>ジョウ</t>
    </rPh>
    <rPh sb="1" eb="3">
      <t>ゲソク</t>
    </rPh>
    <rPh sb="4" eb="5">
      <t>ハ</t>
    </rPh>
    <rPh sb="6" eb="7">
      <t>カ</t>
    </rPh>
    <phoneticPr fontId="99"/>
  </si>
  <si>
    <t>階段</t>
    <phoneticPr fontId="99"/>
  </si>
  <si>
    <t>便所・洗面所</t>
    <rPh sb="0" eb="1">
      <t>ベン</t>
    </rPh>
    <rPh sb="1" eb="2">
      <t>ショ</t>
    </rPh>
    <rPh sb="3" eb="5">
      <t>センメン</t>
    </rPh>
    <rPh sb="5" eb="6">
      <t>ジョ</t>
    </rPh>
    <phoneticPr fontId="99"/>
  </si>
  <si>
    <t>男女別、障がい者用、出入口扉なし（障がい者用以外)</t>
    <rPh sb="0" eb="2">
      <t>ダンジョ</t>
    </rPh>
    <rPh sb="2" eb="3">
      <t>ベツ</t>
    </rPh>
    <rPh sb="4" eb="5">
      <t>ショウ</t>
    </rPh>
    <rPh sb="7" eb="8">
      <t>シャ</t>
    </rPh>
    <rPh sb="8" eb="9">
      <t>ヨウ</t>
    </rPh>
    <rPh sb="10" eb="13">
      <t>デイリグチ</t>
    </rPh>
    <rPh sb="13" eb="14">
      <t>トビラ</t>
    </rPh>
    <rPh sb="17" eb="18">
      <t>ショウ</t>
    </rPh>
    <rPh sb="20" eb="21">
      <t>シャ</t>
    </rPh>
    <rPh sb="21" eb="22">
      <t>ヨウ</t>
    </rPh>
    <rPh sb="22" eb="24">
      <t>イガイ</t>
    </rPh>
    <phoneticPr fontId="99"/>
  </si>
  <si>
    <t>その他</t>
    <rPh sb="2" eb="3">
      <t>タ</t>
    </rPh>
    <phoneticPr fontId="99"/>
  </si>
  <si>
    <t>計量棟（入口）</t>
    <rPh sb="0" eb="2">
      <t>ケイリョウ</t>
    </rPh>
    <rPh sb="2" eb="3">
      <t>トウ</t>
    </rPh>
    <rPh sb="4" eb="6">
      <t>イリグチ</t>
    </rPh>
    <phoneticPr fontId="99"/>
  </si>
  <si>
    <t>休憩室、ミニキッチン、便所を含む</t>
    <rPh sb="0" eb="3">
      <t>キュウケイシツ</t>
    </rPh>
    <rPh sb="11" eb="13">
      <t>ベンジョ</t>
    </rPh>
    <rPh sb="14" eb="15">
      <t>フク</t>
    </rPh>
    <phoneticPr fontId="99"/>
  </si>
  <si>
    <t>計量棟（出口）</t>
    <rPh sb="0" eb="2">
      <t>ケイリョウ</t>
    </rPh>
    <rPh sb="2" eb="3">
      <t>トウ</t>
    </rPh>
    <rPh sb="4" eb="6">
      <t>デグチ</t>
    </rPh>
    <phoneticPr fontId="99"/>
  </si>
  <si>
    <t>渡り廊下１</t>
    <rPh sb="0" eb="1">
      <t>ワタ</t>
    </rPh>
    <rPh sb="2" eb="4">
      <t>ロウカ</t>
    </rPh>
    <phoneticPr fontId="99"/>
  </si>
  <si>
    <t>焼却施設工場棟～破砕処理施設工場棟</t>
    <rPh sb="0" eb="2">
      <t>ショウキャク</t>
    </rPh>
    <rPh sb="2" eb="4">
      <t>シセツ</t>
    </rPh>
    <rPh sb="4" eb="6">
      <t>コウジョウ</t>
    </rPh>
    <rPh sb="6" eb="7">
      <t>トウ</t>
    </rPh>
    <rPh sb="8" eb="10">
      <t>ハサイ</t>
    </rPh>
    <rPh sb="10" eb="12">
      <t>ショリ</t>
    </rPh>
    <rPh sb="12" eb="14">
      <t>シセツ</t>
    </rPh>
    <rPh sb="14" eb="16">
      <t>コウジョウ</t>
    </rPh>
    <rPh sb="16" eb="17">
      <t>トウ</t>
    </rPh>
    <phoneticPr fontId="99"/>
  </si>
  <si>
    <t>渡り廊下２</t>
    <rPh sb="0" eb="1">
      <t>ワタ</t>
    </rPh>
    <rPh sb="2" eb="4">
      <t>ロウカ</t>
    </rPh>
    <phoneticPr fontId="99"/>
  </si>
  <si>
    <t>工場棟～管理棟（接続方法は事業者提案）</t>
    <rPh sb="0" eb="2">
      <t>コウジョウ</t>
    </rPh>
    <rPh sb="2" eb="3">
      <t>トウ</t>
    </rPh>
    <rPh sb="4" eb="6">
      <t>カンリ</t>
    </rPh>
    <rPh sb="6" eb="7">
      <t>トウ</t>
    </rPh>
    <rPh sb="8" eb="10">
      <t>セツゾク</t>
    </rPh>
    <rPh sb="10" eb="12">
      <t>ホウホウ</t>
    </rPh>
    <rPh sb="13" eb="15">
      <t>ジギョウ</t>
    </rPh>
    <rPh sb="15" eb="16">
      <t>シャ</t>
    </rPh>
    <rPh sb="16" eb="18">
      <t>テイアン</t>
    </rPh>
    <phoneticPr fontId="99"/>
  </si>
  <si>
    <t>煙道</t>
    <rPh sb="0" eb="2">
      <t>エンドウ</t>
    </rPh>
    <phoneticPr fontId="99"/>
  </si>
  <si>
    <t>焼却施設工場棟～煙突。屋内空間とすること。</t>
    <rPh sb="0" eb="2">
      <t>ショウキャク</t>
    </rPh>
    <rPh sb="2" eb="4">
      <t>シセツ</t>
    </rPh>
    <rPh sb="4" eb="6">
      <t>コウジョウ</t>
    </rPh>
    <rPh sb="6" eb="7">
      <t>トウ</t>
    </rPh>
    <rPh sb="8" eb="10">
      <t>エントツ</t>
    </rPh>
    <rPh sb="11" eb="13">
      <t>オクナイ</t>
    </rPh>
    <rPh sb="13" eb="15">
      <t>クウカン</t>
    </rPh>
    <phoneticPr fontId="99"/>
  </si>
  <si>
    <t>ランプウェイ</t>
    <phoneticPr fontId="99"/>
  </si>
  <si>
    <t>焼却施設工場棟に設置</t>
    <rPh sb="0" eb="2">
      <t>ショウキャク</t>
    </rPh>
    <rPh sb="2" eb="4">
      <t>シセツ</t>
    </rPh>
    <rPh sb="4" eb="6">
      <t>コウジョウ</t>
    </rPh>
    <rPh sb="6" eb="7">
      <t>トウ</t>
    </rPh>
    <rPh sb="8" eb="10">
      <t>セッチ</t>
    </rPh>
    <phoneticPr fontId="99"/>
  </si>
  <si>
    <t>収集作業員便所棟</t>
    <rPh sb="0" eb="2">
      <t>シュウシュウ</t>
    </rPh>
    <rPh sb="2" eb="5">
      <t>サギョウイン</t>
    </rPh>
    <rPh sb="5" eb="6">
      <t>ベン</t>
    </rPh>
    <rPh sb="6" eb="7">
      <t>ショ</t>
    </rPh>
    <rPh sb="7" eb="8">
      <t>トウ</t>
    </rPh>
    <phoneticPr fontId="99"/>
  </si>
  <si>
    <t>入口側計量棟手前の車両待機場所に設置</t>
    <rPh sb="0" eb="2">
      <t>イリグチ</t>
    </rPh>
    <rPh sb="2" eb="3">
      <t>ガワ</t>
    </rPh>
    <rPh sb="3" eb="5">
      <t>ケイリョウ</t>
    </rPh>
    <rPh sb="5" eb="6">
      <t>トウ</t>
    </rPh>
    <rPh sb="6" eb="8">
      <t>テマエ</t>
    </rPh>
    <rPh sb="9" eb="11">
      <t>シャリョウ</t>
    </rPh>
    <rPh sb="11" eb="13">
      <t>タイキ</t>
    </rPh>
    <rPh sb="13" eb="15">
      <t>バショ</t>
    </rPh>
    <rPh sb="16" eb="18">
      <t>セッチ</t>
    </rPh>
    <phoneticPr fontId="99"/>
  </si>
  <si>
    <t>※必要面積は提案による。</t>
    <rPh sb="1" eb="3">
      <t>ヒツヨウ</t>
    </rPh>
    <rPh sb="3" eb="5">
      <t>メンセキ</t>
    </rPh>
    <rPh sb="6" eb="8">
      <t>テイアン</t>
    </rPh>
    <phoneticPr fontId="99"/>
  </si>
  <si>
    <t>様式第13号-8</t>
    <phoneticPr fontId="99"/>
  </si>
  <si>
    <t>表2ｰ39　外部仕上（1）、（2）</t>
    <rPh sb="0" eb="1">
      <t>ヒョウ</t>
    </rPh>
    <rPh sb="6" eb="8">
      <t>ガイブ</t>
    </rPh>
    <rPh sb="8" eb="10">
      <t>シアゲ</t>
    </rPh>
    <phoneticPr fontId="99"/>
  </si>
  <si>
    <t>表「外部仕上」</t>
    <rPh sb="0" eb="1">
      <t>ヒョウ</t>
    </rPh>
    <rPh sb="2" eb="4">
      <t>ガイブ</t>
    </rPh>
    <rPh sb="4" eb="6">
      <t>シア</t>
    </rPh>
    <phoneticPr fontId="99"/>
  </si>
  <si>
    <t>部位</t>
    <rPh sb="0" eb="2">
      <t>ブイ</t>
    </rPh>
    <phoneticPr fontId="27"/>
  </si>
  <si>
    <t>場所</t>
    <rPh sb="0" eb="2">
      <t>バショ</t>
    </rPh>
    <phoneticPr fontId="27"/>
  </si>
  <si>
    <t>材質</t>
    <rPh sb="0" eb="2">
      <t>ザイシツ</t>
    </rPh>
    <phoneticPr fontId="27"/>
  </si>
  <si>
    <t>部位</t>
    <rPh sb="0" eb="2">
      <t>ブイ</t>
    </rPh>
    <phoneticPr fontId="99"/>
  </si>
  <si>
    <t>焼却施設</t>
    <phoneticPr fontId="27"/>
  </si>
  <si>
    <t>屋根</t>
  </si>
  <si>
    <t>防水・仕上</t>
    <rPh sb="3" eb="5">
      <t>シア</t>
    </rPh>
    <phoneticPr fontId="27"/>
  </si>
  <si>
    <t>プラットホーム</t>
    <phoneticPr fontId="27"/>
  </si>
  <si>
    <t>デッキコンクリート＋アスファルト防水
または、穴あきPC版＋アスファルト防水</t>
    <phoneticPr fontId="27"/>
  </si>
  <si>
    <t>ごみピット</t>
    <phoneticPr fontId="27"/>
  </si>
  <si>
    <t>デッキコンクリート＋アスファルト防水（断熱）
または、穴あきPC版＋アスファルト防水（断熱）</t>
    <rPh sb="19" eb="21">
      <t>ダンネツ</t>
    </rPh>
    <phoneticPr fontId="27"/>
  </si>
  <si>
    <t>炉室</t>
    <phoneticPr fontId="27"/>
  </si>
  <si>
    <t>デッキプレート＋断熱材＋シート防水
または、穴あきPC版＋アスファルト防水（断熱）</t>
    <rPh sb="8" eb="11">
      <t>ダンネツザイ</t>
    </rPh>
    <rPh sb="15" eb="17">
      <t>ボウスイ</t>
    </rPh>
    <rPh sb="22" eb="23">
      <t>アナ</t>
    </rPh>
    <rPh sb="27" eb="28">
      <t>ハン</t>
    </rPh>
    <rPh sb="35" eb="37">
      <t>ボウスイ</t>
    </rPh>
    <rPh sb="38" eb="40">
      <t>ダンネツ</t>
    </rPh>
    <phoneticPr fontId="27"/>
  </si>
  <si>
    <t>管理諸室</t>
    <rPh sb="0" eb="2">
      <t>カンリ</t>
    </rPh>
    <rPh sb="2" eb="3">
      <t>ショ</t>
    </rPh>
    <rPh sb="3" eb="4">
      <t>シツ</t>
    </rPh>
    <phoneticPr fontId="27"/>
  </si>
  <si>
    <t>デッキプレート＋断熱材＋シート防水
または、穴あきPC版＋アスファルト防水（断熱）</t>
    <rPh sb="8" eb="11">
      <t>ダンネツザイ</t>
    </rPh>
    <rPh sb="15" eb="17">
      <t>ボウスイ</t>
    </rPh>
    <phoneticPr fontId="27"/>
  </si>
  <si>
    <t>構造</t>
    <rPh sb="0" eb="2">
      <t>コウゾウ</t>
    </rPh>
    <phoneticPr fontId="27"/>
  </si>
  <si>
    <t>床：ＲＣ造、屋根・梁：ＲＣ造または、Ｓ造</t>
    <rPh sb="0" eb="1">
      <t>ユカ</t>
    </rPh>
    <rPh sb="4" eb="5">
      <t>ゾウ</t>
    </rPh>
    <rPh sb="6" eb="8">
      <t>ヤネ</t>
    </rPh>
    <rPh sb="9" eb="10">
      <t>ハリ</t>
    </rPh>
    <rPh sb="13" eb="14">
      <t>ゾウ</t>
    </rPh>
    <rPh sb="19" eb="20">
      <t>ゾウ</t>
    </rPh>
    <phoneticPr fontId="27"/>
  </si>
  <si>
    <t>床：ＲＣ造、屋根・梁：ＳＲＣ造または、Ｓ造</t>
    <rPh sb="0" eb="1">
      <t>ユカ</t>
    </rPh>
    <rPh sb="4" eb="5">
      <t>ゾウ</t>
    </rPh>
    <rPh sb="6" eb="8">
      <t>ヤネ</t>
    </rPh>
    <rPh sb="9" eb="10">
      <t>ハリ</t>
    </rPh>
    <rPh sb="14" eb="15">
      <t>ゾウ</t>
    </rPh>
    <rPh sb="20" eb="21">
      <t>ゾウ</t>
    </rPh>
    <phoneticPr fontId="27"/>
  </si>
  <si>
    <t>屋根・梁：Ｓ造</t>
    <rPh sb="0" eb="2">
      <t>ヤネ</t>
    </rPh>
    <rPh sb="3" eb="4">
      <t>ハリ</t>
    </rPh>
    <rPh sb="6" eb="7">
      <t>ゾウ</t>
    </rPh>
    <phoneticPr fontId="27"/>
  </si>
  <si>
    <t>外壁</t>
  </si>
  <si>
    <t>ＲＣ造・ＳＲＣ造</t>
    <phoneticPr fontId="27"/>
  </si>
  <si>
    <t>コンクリート打放し補修の上、
複層塗材（低汚染型・弾性系）
適宜、断熱材吹付</t>
    <rPh sb="6" eb="7">
      <t>ウ</t>
    </rPh>
    <rPh sb="7" eb="8">
      <t>ハナ</t>
    </rPh>
    <rPh sb="9" eb="11">
      <t>ホシュウ</t>
    </rPh>
    <rPh sb="12" eb="13">
      <t>ウエ</t>
    </rPh>
    <rPh sb="15" eb="17">
      <t>フクソウ</t>
    </rPh>
    <rPh sb="17" eb="19">
      <t>トザイ</t>
    </rPh>
    <rPh sb="27" eb="28">
      <t>ケイ</t>
    </rPh>
    <rPh sb="30" eb="32">
      <t>テキギ</t>
    </rPh>
    <rPh sb="33" eb="36">
      <t>ダンネツザイ</t>
    </rPh>
    <rPh sb="36" eb="37">
      <t>フ</t>
    </rPh>
    <rPh sb="37" eb="38">
      <t>ツ</t>
    </rPh>
    <phoneticPr fontId="99"/>
  </si>
  <si>
    <t>Ｓ造</t>
    <phoneticPr fontId="99"/>
  </si>
  <si>
    <t>穴あきPC版または押出成形セメント板の上、複層塗材（低汚染型仕様） 適宜、断熱材吹付
または、金属成形板＋焼付塗装（断熱パネル・低汚染型仕様）</t>
    <rPh sb="19" eb="20">
      <t>ウエ</t>
    </rPh>
    <rPh sb="30" eb="32">
      <t>シヨウ</t>
    </rPh>
    <rPh sb="47" eb="49">
      <t>キンゾク</t>
    </rPh>
    <rPh sb="49" eb="51">
      <t>セイケイ</t>
    </rPh>
    <rPh sb="51" eb="52">
      <t>イタ</t>
    </rPh>
    <rPh sb="58" eb="60">
      <t>ダンネツ</t>
    </rPh>
    <rPh sb="64" eb="65">
      <t>テイ</t>
    </rPh>
    <rPh sb="65" eb="67">
      <t>オセン</t>
    </rPh>
    <rPh sb="67" eb="68">
      <t>ガタ</t>
    </rPh>
    <rPh sb="68" eb="70">
      <t>シヨウ</t>
    </rPh>
    <phoneticPr fontId="27"/>
  </si>
  <si>
    <t>破砕施設</t>
    <phoneticPr fontId="27"/>
  </si>
  <si>
    <t>プラント機械室</t>
    <rPh sb="4" eb="6">
      <t>キカイ</t>
    </rPh>
    <rPh sb="6" eb="7">
      <t>シツ</t>
    </rPh>
    <phoneticPr fontId="27"/>
  </si>
  <si>
    <t>焼却・破砕他共通</t>
    <rPh sb="5" eb="6">
      <t>ホカ</t>
    </rPh>
    <phoneticPr fontId="27"/>
  </si>
  <si>
    <t>外部
各部</t>
    <rPh sb="0" eb="2">
      <t>ガイブ</t>
    </rPh>
    <rPh sb="3" eb="5">
      <t>カクブ</t>
    </rPh>
    <phoneticPr fontId="27"/>
  </si>
  <si>
    <t>トップライト</t>
  </si>
  <si>
    <t>－</t>
    <phoneticPr fontId="99"/>
  </si>
  <si>
    <t>強度や防錆対策、太陽光の一点集中等による発火の恐れや防眩対策に留意して、仕様を決定すること</t>
    <rPh sb="0" eb="2">
      <t>キョウド</t>
    </rPh>
    <rPh sb="3" eb="5">
      <t>ボウセイ</t>
    </rPh>
    <rPh sb="5" eb="7">
      <t>タイサク</t>
    </rPh>
    <rPh sb="8" eb="11">
      <t>タイヨウコウ</t>
    </rPh>
    <rPh sb="12" eb="14">
      <t>イッテン</t>
    </rPh>
    <rPh sb="14" eb="16">
      <t>シュウチュウ</t>
    </rPh>
    <rPh sb="16" eb="17">
      <t>トウ</t>
    </rPh>
    <rPh sb="20" eb="22">
      <t>ハッカ</t>
    </rPh>
    <rPh sb="23" eb="24">
      <t>オソ</t>
    </rPh>
    <rPh sb="26" eb="28">
      <t>ボウゲン</t>
    </rPh>
    <rPh sb="28" eb="30">
      <t>タイサク</t>
    </rPh>
    <rPh sb="31" eb="33">
      <t>リュウイ</t>
    </rPh>
    <rPh sb="36" eb="38">
      <t>シヨウ</t>
    </rPh>
    <rPh sb="39" eb="41">
      <t>ケッテイ</t>
    </rPh>
    <phoneticPr fontId="27"/>
  </si>
  <si>
    <t>ルーフドレイン</t>
  </si>
  <si>
    <t>鋳鉄製</t>
  </si>
  <si>
    <t>竪樋</t>
  </si>
  <si>
    <t>外樋：ステンレス製、内樋：ライニング鋼管</t>
    <rPh sb="10" eb="11">
      <t>ウチ</t>
    </rPh>
    <rPh sb="11" eb="12">
      <t>トイ</t>
    </rPh>
    <rPh sb="18" eb="20">
      <t>コウカン</t>
    </rPh>
    <phoneticPr fontId="99"/>
  </si>
  <si>
    <t>丸環</t>
  </si>
  <si>
    <t>ステンレス製（各種メンテナンス時の必要性を判断の上、設置を検討すること）</t>
    <rPh sb="5" eb="6">
      <t>セイ</t>
    </rPh>
    <rPh sb="7" eb="9">
      <t>カクシュ</t>
    </rPh>
    <rPh sb="15" eb="16">
      <t>ジ</t>
    </rPh>
    <rPh sb="17" eb="20">
      <t>ヒツヨウセイ</t>
    </rPh>
    <rPh sb="21" eb="23">
      <t>ハンダン</t>
    </rPh>
    <rPh sb="24" eb="25">
      <t>ウエ</t>
    </rPh>
    <rPh sb="26" eb="28">
      <t>セッチ</t>
    </rPh>
    <rPh sb="29" eb="31">
      <t>ケントウ</t>
    </rPh>
    <phoneticPr fontId="27"/>
  </si>
  <si>
    <t>タラップ</t>
  </si>
  <si>
    <t>ステンレス製</t>
    <rPh sb="5" eb="6">
      <t>セイ</t>
    </rPh>
    <phoneticPr fontId="27"/>
  </si>
  <si>
    <t>笠木</t>
  </si>
  <si>
    <t>アルミ製（鳥除け対策共）</t>
    <rPh sb="5" eb="6">
      <t>トリ</t>
    </rPh>
    <rPh sb="6" eb="7">
      <t>ヨ</t>
    </rPh>
    <rPh sb="8" eb="10">
      <t>タイサク</t>
    </rPh>
    <rPh sb="10" eb="11">
      <t>トモ</t>
    </rPh>
    <phoneticPr fontId="99"/>
  </si>
  <si>
    <t>軒天</t>
  </si>
  <si>
    <t>ＲＣ造</t>
    <phoneticPr fontId="27"/>
  </si>
  <si>
    <t>複層塗材（低汚染型・弾性系）</t>
    <phoneticPr fontId="99"/>
  </si>
  <si>
    <t>ケイ酸カルシウム板</t>
  </si>
  <si>
    <t>耐候性塗料</t>
    <rPh sb="0" eb="3">
      <t>タイコウセイ</t>
    </rPh>
    <rPh sb="3" eb="5">
      <t>トリョウ</t>
    </rPh>
    <phoneticPr fontId="99"/>
  </si>
  <si>
    <t>建具</t>
  </si>
  <si>
    <t>サッシ</t>
    <phoneticPr fontId="27"/>
  </si>
  <si>
    <t>カラーアルミ</t>
  </si>
  <si>
    <t>ガラリ</t>
    <phoneticPr fontId="27"/>
  </si>
  <si>
    <t>カラーアルミ（防鳥網付き）</t>
    <rPh sb="8" eb="9">
      <t>トリ</t>
    </rPh>
    <phoneticPr fontId="27"/>
  </si>
  <si>
    <t>スチールドア</t>
    <phoneticPr fontId="99"/>
  </si>
  <si>
    <t>外部：耐候性塗料</t>
    <phoneticPr fontId="27"/>
  </si>
  <si>
    <t>内部：ＳＯＰ</t>
    <phoneticPr fontId="27"/>
  </si>
  <si>
    <t>コンクリート打放し補修の上、
複層塗材（低汚染型・弾性系）</t>
    <rPh sb="6" eb="7">
      <t>ウ</t>
    </rPh>
    <rPh sb="7" eb="8">
      <t>ハナ</t>
    </rPh>
    <rPh sb="9" eb="11">
      <t>ホシュウ</t>
    </rPh>
    <rPh sb="12" eb="13">
      <t>ウエ</t>
    </rPh>
    <rPh sb="15" eb="17">
      <t>フクソウ</t>
    </rPh>
    <rPh sb="17" eb="19">
      <t>トザイ</t>
    </rPh>
    <rPh sb="27" eb="28">
      <t>ケイ</t>
    </rPh>
    <phoneticPr fontId="99"/>
  </si>
  <si>
    <t>ＲＣ造</t>
    <phoneticPr fontId="27"/>
  </si>
  <si>
    <t>屋根</t>
    <phoneticPr fontId="27"/>
  </si>
  <si>
    <t>頂部スラブ以上：耐候・耐食性防水</t>
    <rPh sb="8" eb="10">
      <t>タイコウ</t>
    </rPh>
    <rPh sb="11" eb="14">
      <t>タイショクセイ</t>
    </rPh>
    <rPh sb="14" eb="16">
      <t>ボウスイ</t>
    </rPh>
    <phoneticPr fontId="99"/>
  </si>
  <si>
    <t>計量棟</t>
    <rPh sb="2" eb="3">
      <t>トウ</t>
    </rPh>
    <phoneticPr fontId="99"/>
  </si>
  <si>
    <t>大屋根</t>
    <rPh sb="0" eb="3">
      <t>オオヤネ</t>
    </rPh>
    <phoneticPr fontId="27"/>
  </si>
  <si>
    <t>ガルバリウム鋼板＋ふっ素樹脂焼付塗装</t>
    <rPh sb="6" eb="8">
      <t>コウハン</t>
    </rPh>
    <rPh sb="11" eb="12">
      <t>ソ</t>
    </rPh>
    <rPh sb="12" eb="14">
      <t>ジュシ</t>
    </rPh>
    <rPh sb="14" eb="16">
      <t>ヤキツケ</t>
    </rPh>
    <rPh sb="16" eb="18">
      <t>トソウ</t>
    </rPh>
    <phoneticPr fontId="27"/>
  </si>
  <si>
    <t>計量室</t>
    <rPh sb="0" eb="2">
      <t>ケイリョウ</t>
    </rPh>
    <rPh sb="2" eb="3">
      <t>シツ</t>
    </rPh>
    <phoneticPr fontId="27"/>
  </si>
  <si>
    <t>ＲＣ造またはＳ造</t>
    <rPh sb="7" eb="8">
      <t>ゾウ</t>
    </rPh>
    <phoneticPr fontId="27"/>
  </si>
  <si>
    <t>断熱防水（アスファルト防水またはシート防水）</t>
    <rPh sb="0" eb="2">
      <t>ダンネツ</t>
    </rPh>
    <rPh sb="11" eb="13">
      <t>ボウスイ</t>
    </rPh>
    <rPh sb="19" eb="21">
      <t>ボウスイ</t>
    </rPh>
    <phoneticPr fontId="27"/>
  </si>
  <si>
    <t>外樋：ステンレス製</t>
    <phoneticPr fontId="99"/>
  </si>
  <si>
    <t>ＲＣ造（腰壁他）</t>
    <rPh sb="4" eb="6">
      <t>コシカベ</t>
    </rPh>
    <rPh sb="6" eb="7">
      <t>ホカ</t>
    </rPh>
    <phoneticPr fontId="27"/>
  </si>
  <si>
    <t>押出成形セメント板の上、複層塗材（低汚染型仕様） 適宜、断熱材吹付</t>
    <phoneticPr fontId="99"/>
  </si>
  <si>
    <t>サッシ、ガラリ、スチールドア</t>
    <phoneticPr fontId="27"/>
  </si>
  <si>
    <t>工場棟に準じる</t>
    <phoneticPr fontId="27"/>
  </si>
  <si>
    <t>様式第13号-9</t>
    <phoneticPr fontId="99"/>
  </si>
  <si>
    <t>※提案がある場合はこちらの表に記載してください。</t>
    <phoneticPr fontId="99"/>
  </si>
  <si>
    <t>表2ｰ40　内部仕上（焼却施設－1）</t>
    <rPh sb="0" eb="1">
      <t>ヒョウ</t>
    </rPh>
    <rPh sb="6" eb="8">
      <t>ナイブ</t>
    </rPh>
    <rPh sb="8" eb="10">
      <t>シアゲ</t>
    </rPh>
    <rPh sb="11" eb="13">
      <t>ショウキャク</t>
    </rPh>
    <rPh sb="13" eb="15">
      <t>シセツ</t>
    </rPh>
    <phoneticPr fontId="99"/>
  </si>
  <si>
    <t>表「内部仕上（焼却施設-1）」</t>
    <rPh sb="0" eb="1">
      <t>ヒョウ</t>
    </rPh>
    <rPh sb="2" eb="4">
      <t>ナイブ</t>
    </rPh>
    <rPh sb="4" eb="6">
      <t>シア</t>
    </rPh>
    <rPh sb="7" eb="9">
      <t>ショウキャク</t>
    </rPh>
    <rPh sb="9" eb="11">
      <t>シセツ</t>
    </rPh>
    <phoneticPr fontId="99"/>
  </si>
  <si>
    <t>No</t>
  </si>
  <si>
    <t>室名</t>
  </si>
  <si>
    <t>床</t>
  </si>
  <si>
    <t>巾木</t>
  </si>
  <si>
    <t>壁</t>
  </si>
  <si>
    <t>天井</t>
  </si>
  <si>
    <t>その他項目</t>
  </si>
  <si>
    <t>保護ｺﾝｸﾘｰﾄ（防水の上）耐摩耗仕上げ</t>
    <rPh sb="0" eb="2">
      <t>ホゴ</t>
    </rPh>
    <rPh sb="9" eb="11">
      <t>ボウスイ</t>
    </rPh>
    <rPh sb="12" eb="13">
      <t>ウエ</t>
    </rPh>
    <phoneticPr fontId="99"/>
  </si>
  <si>
    <t>ｺﾝｸﾘｰﾄ打放し目地切、ﾓﾙﾀﾙｺﾃ押え</t>
    <rPh sb="9" eb="11">
      <t>メジ</t>
    </rPh>
    <rPh sb="11" eb="12">
      <t>キリ</t>
    </rPh>
    <rPh sb="19" eb="20">
      <t>オサ</t>
    </rPh>
    <phoneticPr fontId="99"/>
  </si>
  <si>
    <t>外壁材素地表し
（腰壁はｺﾝｸﾘｰﾄ打放し）</t>
    <phoneticPr fontId="99"/>
  </si>
  <si>
    <t>直天井
一部吸音材貼付</t>
    <rPh sb="4" eb="6">
      <t>イチブ</t>
    </rPh>
    <phoneticPr fontId="27"/>
  </si>
  <si>
    <t>床勾配1.5~1.7％
排水溝、ﾄｯﾌﾟﾗｲﾄ</t>
    <phoneticPr fontId="99"/>
  </si>
  <si>
    <t>プラットホーム監視員室</t>
    <rPh sb="9" eb="10">
      <t>イン</t>
    </rPh>
    <phoneticPr fontId="99"/>
  </si>
  <si>
    <t>長尺ﾋﾞﾆﾙ床ｼｰﾄ</t>
    <rPh sb="6" eb="7">
      <t>ユカ</t>
    </rPh>
    <phoneticPr fontId="99"/>
  </si>
  <si>
    <t>ﾋﾞﾆﾙ巾木</t>
    <phoneticPr fontId="99"/>
  </si>
  <si>
    <t>ﾌﾟﾗｽﾀｰﾎﾞｰﾄﾞ ｸﾛｽ</t>
    <phoneticPr fontId="99"/>
  </si>
  <si>
    <t>化粧石膏ﾎﾞｰﾄﾞ</t>
    <phoneticPr fontId="99"/>
  </si>
  <si>
    <t>監視窓（SUS製）
放送設備</t>
    <rPh sb="7" eb="8">
      <t>セイ</t>
    </rPh>
    <phoneticPr fontId="99"/>
  </si>
  <si>
    <t>プラットホーム監視員室便所</t>
    <rPh sb="7" eb="10">
      <t>カンシイン</t>
    </rPh>
    <rPh sb="10" eb="11">
      <t>シツ</t>
    </rPh>
    <rPh sb="11" eb="13">
      <t>ベンジョ</t>
    </rPh>
    <phoneticPr fontId="99"/>
  </si>
  <si>
    <t>磁器質ﾀｲﾙ（防水の上）</t>
    <phoneticPr fontId="27"/>
  </si>
  <si>
    <t>化粧ケイカル板</t>
    <phoneticPr fontId="99"/>
  </si>
  <si>
    <t>手洗器、鏡</t>
    <phoneticPr fontId="99"/>
  </si>
  <si>
    <t>ごみピット（灰ピット）</t>
    <rPh sb="6" eb="7">
      <t>ハイ</t>
    </rPh>
    <phoneticPr fontId="99"/>
  </si>
  <si>
    <t>水密ｺﾝｸﾘｰﾄ金ｺﾞﾃ押え</t>
    <phoneticPr fontId="99"/>
  </si>
  <si>
    <t>ﾋﾟｯﾄ部：水密ｺﾝｸﾘｰﾄ、上部：ｺﾝｸﾘｰﾄ打放し</t>
    <rPh sb="14" eb="16">
      <t>ジョウブ</t>
    </rPh>
    <phoneticPr fontId="99"/>
  </si>
  <si>
    <t>直天井</t>
  </si>
  <si>
    <t>ﾄｯﾌﾟﾗｲﾄ、貯留目盛 ｽｸﾘｰﾝ</t>
    <phoneticPr fontId="99"/>
  </si>
  <si>
    <t>ホッパステージ</t>
  </si>
  <si>
    <t>ｺﾝｸﾘｰﾄ金ｺﾞﾃ押え（防水の上）</t>
    <rPh sb="14" eb="15">
      <t>ノ</t>
    </rPh>
    <rPh sb="16" eb="17">
      <t>）</t>
    </rPh>
    <phoneticPr fontId="99"/>
  </si>
  <si>
    <t>ｺﾝｸﾘｰﾄ打放し目地切</t>
    <phoneticPr fontId="99"/>
  </si>
  <si>
    <t>ｺﾝｸﾘｰﾄ打放し</t>
  </si>
  <si>
    <t>床、壁はﾊﾞｹｯﾄの衝突を考慮</t>
    <phoneticPr fontId="99"/>
  </si>
  <si>
    <t>脱臭装置室</t>
  </si>
  <si>
    <t>処理機械各室(地上階)</t>
    <rPh sb="0" eb="2">
      <t>ショリ</t>
    </rPh>
    <rPh sb="2" eb="4">
      <t>キカイ</t>
    </rPh>
    <rPh sb="4" eb="5">
      <t>カク</t>
    </rPh>
    <rPh sb="5" eb="6">
      <t>シツ</t>
    </rPh>
    <phoneticPr fontId="108"/>
  </si>
  <si>
    <t>ｺﾝｸﾘｰﾄ金ｺﾞﾃ押え</t>
    <phoneticPr fontId="99"/>
  </si>
  <si>
    <t>ｺﾝｸﾘｰﾄ打放し
素地表し</t>
    <rPh sb="10" eb="12">
      <t>ソジ</t>
    </rPh>
    <phoneticPr fontId="99"/>
  </si>
  <si>
    <t>防液堤、防油堤</t>
    <rPh sb="0" eb="1">
      <t>エキ</t>
    </rPh>
    <rPh sb="1" eb="2">
      <t>ツツミ</t>
    </rPh>
    <rPh sb="4" eb="6">
      <t>ボウユ</t>
    </rPh>
    <rPh sb="6" eb="7">
      <t>ツツミ</t>
    </rPh>
    <phoneticPr fontId="99"/>
  </si>
  <si>
    <t>処理機械各室（騒音のある諸室）</t>
    <phoneticPr fontId="99"/>
  </si>
  <si>
    <t>吸音材貼付（FL+1000以上）</t>
    <rPh sb="13" eb="15">
      <t>イジョウ</t>
    </rPh>
    <phoneticPr fontId="99"/>
  </si>
  <si>
    <t>吸音材貼付</t>
    <phoneticPr fontId="99"/>
  </si>
  <si>
    <t>処理機械各室
(地階)</t>
    <phoneticPr fontId="99"/>
  </si>
  <si>
    <t>水密ｺﾝｸﾘｰﾄ金ｺﾞﾃ押え</t>
    <rPh sb="0" eb="2">
      <t>スイミツ</t>
    </rPh>
    <phoneticPr fontId="99"/>
  </si>
  <si>
    <t>水密ｺﾝｸﾘｰﾄ打放し目地切</t>
    <rPh sb="0" eb="2">
      <t>スイミツ</t>
    </rPh>
    <phoneticPr fontId="99"/>
  </si>
  <si>
    <t>水密ｺﾝｸﾘｰﾄ打放し</t>
    <rPh sb="0" eb="2">
      <t>スイミツ</t>
    </rPh>
    <rPh sb="8" eb="9">
      <t>ウ</t>
    </rPh>
    <rPh sb="9" eb="10">
      <t>ハナ</t>
    </rPh>
    <phoneticPr fontId="99"/>
  </si>
  <si>
    <t>地下外壁廻り側溝</t>
    <rPh sb="0" eb="2">
      <t>チカ</t>
    </rPh>
    <rPh sb="2" eb="4">
      <t>ガイヘキ</t>
    </rPh>
    <phoneticPr fontId="99"/>
  </si>
  <si>
    <t>処理機械各室(地階)（騒音のある諸室）</t>
    <phoneticPr fontId="99"/>
  </si>
  <si>
    <t>炉室</t>
  </si>
  <si>
    <t>ｺﾝｸﾘｰﾄ金ｺﾞﾃ押え 防塵塗床</t>
    <rPh sb="13" eb="15">
      <t>ボウジン</t>
    </rPh>
    <rPh sb="15" eb="17">
      <t>ヌリユカ</t>
    </rPh>
    <phoneticPr fontId="99"/>
  </si>
  <si>
    <t>直天井</t>
    <phoneticPr fontId="99"/>
  </si>
  <si>
    <t>換気ﾓﾆﾀ（またはﾙｰﾌﾌｧﾝ）、側溝</t>
    <rPh sb="17" eb="19">
      <t>ソッコウ</t>
    </rPh>
    <phoneticPr fontId="27"/>
  </si>
  <si>
    <t>排水処理設備室</t>
  </si>
  <si>
    <t>水密ｺﾝｸﾘｰﾄ金ｺﾞﾃ押え、一部耐薬品塗装</t>
    <rPh sb="0" eb="2">
      <t>スイミツ</t>
    </rPh>
    <phoneticPr fontId="99"/>
  </si>
  <si>
    <t>水密ｺﾝｸﾘｰﾄ目地切、床仕上立上り、一部耐薬品塗装</t>
    <rPh sb="0" eb="2">
      <t>スイミツ</t>
    </rPh>
    <phoneticPr fontId="99"/>
  </si>
  <si>
    <t>水密ｺﾝｸﾘｰﾄ</t>
    <rPh sb="0" eb="2">
      <t>スイミツ</t>
    </rPh>
    <phoneticPr fontId="99"/>
  </si>
  <si>
    <t>側溝</t>
    <phoneticPr fontId="99"/>
  </si>
  <si>
    <t>排ガス処理設備室</t>
  </si>
  <si>
    <t>押込送風機室</t>
  </si>
  <si>
    <t>誘引通風機室</t>
  </si>
  <si>
    <t>空気圧縮機室</t>
    <phoneticPr fontId="27"/>
  </si>
  <si>
    <t>油圧装置室</t>
    <phoneticPr fontId="27"/>
  </si>
  <si>
    <t>搬出室（バンカ室）</t>
    <phoneticPr fontId="27"/>
  </si>
  <si>
    <t>灰積出場</t>
    <rPh sb="0" eb="1">
      <t>ハイ</t>
    </rPh>
    <rPh sb="1" eb="2">
      <t>セキ</t>
    </rPh>
    <rPh sb="2" eb="4">
      <t>シュツジョウ</t>
    </rPh>
    <phoneticPr fontId="108"/>
  </si>
  <si>
    <t>運転者控室</t>
    <phoneticPr fontId="27"/>
  </si>
  <si>
    <t>受変電室</t>
  </si>
  <si>
    <t>帯電防止置敷き
ﾋﾞﾆｰﾙ床ﾀｲﾙ　ﾌﾘｰｱｸｾｽﾌﾛｱ</t>
    <rPh sb="4" eb="5">
      <t>オ</t>
    </rPh>
    <rPh sb="5" eb="6">
      <t>シキ</t>
    </rPh>
    <rPh sb="13" eb="14">
      <t>ユカ</t>
    </rPh>
    <phoneticPr fontId="99"/>
  </si>
  <si>
    <t>電気室</t>
  </si>
  <si>
    <t>蒸気タービン発電気室</t>
    <rPh sb="0" eb="2">
      <t>ジョウキ</t>
    </rPh>
    <phoneticPr fontId="27"/>
  </si>
  <si>
    <t>かさ上げｺﾝｸﾘｰﾄ金ｺﾞﾃ押え 塗床</t>
    <rPh sb="2" eb="3">
      <t>ア</t>
    </rPh>
    <phoneticPr fontId="99"/>
  </si>
  <si>
    <t>ｹｰﾌﾞﾙﾋﾟｯﾄ</t>
    <phoneticPr fontId="99"/>
  </si>
  <si>
    <t>非常用発電機室</t>
    <rPh sb="0" eb="3">
      <t>ヒジョウヨウ</t>
    </rPh>
    <rPh sb="3" eb="6">
      <t>ハツデンキ</t>
    </rPh>
    <rPh sb="6" eb="7">
      <t>シツ</t>
    </rPh>
    <phoneticPr fontId="99"/>
  </si>
  <si>
    <t>ｺﾝｸﾘｰﾄ打放し目地切</t>
    <phoneticPr fontId="99"/>
  </si>
  <si>
    <t>ｹｰﾌﾞﾙﾋﾟｯﾄ</t>
    <phoneticPr fontId="99"/>
  </si>
  <si>
    <t>建築設備機械室</t>
  </si>
  <si>
    <t>ｺﾝｸﾘｰﾄ打放し目地切</t>
    <phoneticPr fontId="99"/>
  </si>
  <si>
    <t>換気ﾌｧﾝ室も同仕上</t>
    <rPh sb="5" eb="6">
      <t>シツ</t>
    </rPh>
    <rPh sb="7" eb="8">
      <t>ドウ</t>
    </rPh>
    <rPh sb="8" eb="10">
      <t>シア</t>
    </rPh>
    <phoneticPr fontId="99"/>
  </si>
  <si>
    <t>蒸気復水器ヤード（復水器室）</t>
    <phoneticPr fontId="27"/>
  </si>
  <si>
    <t>保護ｺﾝｸﾘｰﾄ（防水の上）金ｺﾞﾃ押え</t>
    <rPh sb="0" eb="2">
      <t>ホゴ</t>
    </rPh>
    <rPh sb="9" eb="11">
      <t>ボウスイ</t>
    </rPh>
    <rPh sb="12" eb="13">
      <t>ウエ</t>
    </rPh>
    <phoneticPr fontId="99"/>
  </si>
  <si>
    <t>防水層立上り保護材</t>
    <rPh sb="0" eb="2">
      <t>ボウスイ</t>
    </rPh>
    <rPh sb="2" eb="3">
      <t>ソウ</t>
    </rPh>
    <rPh sb="3" eb="4">
      <t>タ</t>
    </rPh>
    <rPh sb="4" eb="5">
      <t>ア</t>
    </rPh>
    <rPh sb="6" eb="8">
      <t>ホゴ</t>
    </rPh>
    <rPh sb="8" eb="9">
      <t>ザイ</t>
    </rPh>
    <phoneticPr fontId="99"/>
  </si>
  <si>
    <t>素地表し
一部吸音材貼付</t>
    <rPh sb="0" eb="2">
      <t>ソジ</t>
    </rPh>
    <phoneticPr fontId="99"/>
  </si>
  <si>
    <t>表2ｰ40　内部仕上（焼却施設－2）</t>
    <rPh sb="0" eb="1">
      <t>ヒョウ</t>
    </rPh>
    <rPh sb="6" eb="8">
      <t>ナイブ</t>
    </rPh>
    <rPh sb="8" eb="10">
      <t>シアゲ</t>
    </rPh>
    <rPh sb="11" eb="13">
      <t>ショウキャク</t>
    </rPh>
    <rPh sb="13" eb="15">
      <t>シセツ</t>
    </rPh>
    <phoneticPr fontId="99"/>
  </si>
  <si>
    <t>表「内部仕上（焼却施設-2）」</t>
    <rPh sb="0" eb="1">
      <t>ヒョウ</t>
    </rPh>
    <rPh sb="2" eb="4">
      <t>ナイブ</t>
    </rPh>
    <rPh sb="4" eb="6">
      <t>シア</t>
    </rPh>
    <rPh sb="7" eb="9">
      <t>ショウキャク</t>
    </rPh>
    <rPh sb="9" eb="11">
      <t>シセツ</t>
    </rPh>
    <phoneticPr fontId="99"/>
  </si>
  <si>
    <t>ごみクレーン操作室</t>
    <phoneticPr fontId="99"/>
  </si>
  <si>
    <t>ﾋﾟｯﾄ側FIX窓</t>
    <phoneticPr fontId="99"/>
  </si>
  <si>
    <t>ごみクレーン電気室</t>
    <rPh sb="6" eb="8">
      <t>デンキ</t>
    </rPh>
    <rPh sb="8" eb="9">
      <t>シツ</t>
    </rPh>
    <phoneticPr fontId="108"/>
  </si>
  <si>
    <t>灰クレーン操作室</t>
    <rPh sb="0" eb="1">
      <t>ハイ</t>
    </rPh>
    <rPh sb="5" eb="8">
      <t>ソウサシツ</t>
    </rPh>
    <phoneticPr fontId="108"/>
  </si>
  <si>
    <t>灰クレーン電気室</t>
    <rPh sb="0" eb="1">
      <t>ハイ</t>
    </rPh>
    <rPh sb="5" eb="7">
      <t>デンキ</t>
    </rPh>
    <rPh sb="7" eb="8">
      <t>シツ</t>
    </rPh>
    <phoneticPr fontId="108"/>
  </si>
  <si>
    <t>岩綿吸音板 
ﾌﾟﾗｽﾀｰﾎﾞｰﾄﾞ捨張</t>
    <phoneticPr fontId="99"/>
  </si>
  <si>
    <t>見学窓（ｽﾃﾝﾚｽ製）</t>
    <rPh sb="9" eb="10">
      <t>セイ</t>
    </rPh>
    <phoneticPr fontId="99"/>
  </si>
  <si>
    <t>洗濯乾燥室</t>
    <rPh sb="0" eb="2">
      <t>センタク</t>
    </rPh>
    <rPh sb="2" eb="4">
      <t>カンソウ</t>
    </rPh>
    <rPh sb="4" eb="5">
      <t>シツ</t>
    </rPh>
    <phoneticPr fontId="99"/>
  </si>
  <si>
    <t>化粧ケイカル板</t>
    <phoneticPr fontId="99"/>
  </si>
  <si>
    <t>洗濯機パン</t>
    <rPh sb="0" eb="3">
      <t>センタッキ</t>
    </rPh>
    <phoneticPr fontId="99"/>
  </si>
  <si>
    <t>湯沸室</t>
    <rPh sb="0" eb="2">
      <t>ユワカ</t>
    </rPh>
    <rPh sb="2" eb="3">
      <t>シツ</t>
    </rPh>
    <phoneticPr fontId="108"/>
  </si>
  <si>
    <t>長尺ﾋﾞﾆﾙ床ｼｰﾄ</t>
    <phoneticPr fontId="27"/>
  </si>
  <si>
    <t>耐水ﾌﾟﾗｽﾀｰﾎﾞｰﾄﾞ ｸﾛｽ</t>
    <rPh sb="0" eb="2">
      <t>タイスイ</t>
    </rPh>
    <phoneticPr fontId="99"/>
  </si>
  <si>
    <t>ミニキッチン、冷蔵庫</t>
    <rPh sb="7" eb="10">
      <t>レイゾウコ</t>
    </rPh>
    <phoneticPr fontId="99"/>
  </si>
  <si>
    <t>ﾋﾞﾆﾙ巾木</t>
    <phoneticPr fontId="99"/>
  </si>
  <si>
    <t>化粧石膏ﾎﾞｰﾄﾞ</t>
    <phoneticPr fontId="99"/>
  </si>
  <si>
    <t>ミニキッチン</t>
    <phoneticPr fontId="99"/>
  </si>
  <si>
    <t>炉前準備室</t>
    <rPh sb="0" eb="1">
      <t>ロ</t>
    </rPh>
    <rPh sb="1" eb="2">
      <t>マエ</t>
    </rPh>
    <rPh sb="2" eb="5">
      <t>ジュンビシツ</t>
    </rPh>
    <phoneticPr fontId="99"/>
  </si>
  <si>
    <t>ｺﾝｸﾘｰﾄ金ｺﾞﾃ押え 塗床</t>
    <phoneticPr fontId="99"/>
  </si>
  <si>
    <t>エアシャワー室（ｴｱｼｬﾜｰﾕﾆｯﾄ）</t>
    <rPh sb="6" eb="7">
      <t>シツ</t>
    </rPh>
    <phoneticPr fontId="99"/>
  </si>
  <si>
    <t>防護服室</t>
    <phoneticPr fontId="27"/>
  </si>
  <si>
    <t>電子演算装置室</t>
    <phoneticPr fontId="99"/>
  </si>
  <si>
    <t>ﾌﾟﾗｽﾀｰﾎﾞｰﾄﾞ ｸﾛｽ</t>
  </si>
  <si>
    <t>工作室</t>
    <rPh sb="0" eb="2">
      <t>コウサク</t>
    </rPh>
    <rPh sb="2" eb="3">
      <t>シツ</t>
    </rPh>
    <phoneticPr fontId="108"/>
  </si>
  <si>
    <t>ｺﾝｸﾘｰﾄ金ｺﾞﾃ押え</t>
    <phoneticPr fontId="99"/>
  </si>
  <si>
    <t>工具棚</t>
    <rPh sb="0" eb="2">
      <t>コウグ</t>
    </rPh>
    <rPh sb="2" eb="3">
      <t>タナ</t>
    </rPh>
    <phoneticPr fontId="99"/>
  </si>
  <si>
    <t>消火栓ポンプ室</t>
    <rPh sb="0" eb="3">
      <t>ショウカセン</t>
    </rPh>
    <rPh sb="6" eb="7">
      <t>シツ</t>
    </rPh>
    <phoneticPr fontId="108"/>
  </si>
  <si>
    <t>掃除用具庫</t>
  </si>
  <si>
    <t>ﾋﾞﾆﾙ床ﾀｲﾙ</t>
    <phoneticPr fontId="27"/>
  </si>
  <si>
    <t>ﾌﾟﾗｽﾀｰﾎﾞｰﾄﾞ ｸﾛｽ</t>
    <phoneticPr fontId="108"/>
  </si>
  <si>
    <t>化粧石膏ﾎﾞｰﾄﾞ</t>
  </si>
  <si>
    <t>棚</t>
    <phoneticPr fontId="99"/>
  </si>
  <si>
    <t>書庫</t>
    <phoneticPr fontId="27"/>
  </si>
  <si>
    <t>ﾋﾞﾆﾙ巾木</t>
    <phoneticPr fontId="99"/>
  </si>
  <si>
    <t>各種倉庫</t>
    <rPh sb="0" eb="2">
      <t>カクシュ</t>
    </rPh>
    <rPh sb="2" eb="4">
      <t>ソウコ</t>
    </rPh>
    <phoneticPr fontId="108"/>
  </si>
  <si>
    <t>ﾋﾞﾆﾙ床ﾀｲﾙ</t>
    <phoneticPr fontId="27"/>
  </si>
  <si>
    <t>ﾌﾟﾗｽﾀｰﾎﾞｰﾄﾞ ｸﾛｽ</t>
    <phoneticPr fontId="108"/>
  </si>
  <si>
    <t>前室</t>
    <rPh sb="0" eb="1">
      <t>マエ</t>
    </rPh>
    <rPh sb="1" eb="2">
      <t>シツ</t>
    </rPh>
    <phoneticPr fontId="108"/>
  </si>
  <si>
    <t>見学者通路 
見学者ホール</t>
    <phoneticPr fontId="99"/>
  </si>
  <si>
    <t>ﾋﾞﾆﾙ巾木</t>
    <phoneticPr fontId="99"/>
  </si>
  <si>
    <t>ﾌﾟﾗｽﾀｰﾎﾞｰﾄﾞ ｸﾛｽ
ｸﾞﾗﾌｨｯｸｼｰﾄ貼</t>
    <phoneticPr fontId="99"/>
  </si>
  <si>
    <t>両側に2段手摺
見学窓（ｽﾃﾝﾚｽ製）
ｻｲﾝﾎﾞｰﾄﾞ</t>
    <rPh sb="4" eb="5">
      <t>ダン</t>
    </rPh>
    <rPh sb="17" eb="18">
      <t>セイ</t>
    </rPh>
    <phoneticPr fontId="99"/>
  </si>
  <si>
    <t>階段室</t>
  </si>
  <si>
    <t>段裏：ﾌﾟﾗｽﾀｰﾎﾞｰﾄﾞEP
岩綿吸音板 ﾌﾟﾗｽﾀｰﾎﾞｰﾄﾞ捨張</t>
    <phoneticPr fontId="99"/>
  </si>
  <si>
    <t>両側に2段手摺</t>
    <phoneticPr fontId="99"/>
  </si>
  <si>
    <t>廊下</t>
    <phoneticPr fontId="27"/>
  </si>
  <si>
    <t>便所
（炉室用）</t>
    <rPh sb="4" eb="5">
      <t>ロ</t>
    </rPh>
    <rPh sb="5" eb="6">
      <t>シツ</t>
    </rPh>
    <rPh sb="6" eb="7">
      <t>ヨウ</t>
    </rPh>
    <phoneticPr fontId="108"/>
  </si>
  <si>
    <t>磁器質ﾀｲﾙ貼
ｱｽﾌｧﾙﾄ防水</t>
    <phoneticPr fontId="99"/>
  </si>
  <si>
    <t>手洗器、鏡、汚垂石</t>
    <rPh sb="6" eb="7">
      <t>ヨゴ</t>
    </rPh>
    <rPh sb="7" eb="8">
      <t>タ</t>
    </rPh>
    <rPh sb="8" eb="9">
      <t>イシ</t>
    </rPh>
    <phoneticPr fontId="99"/>
  </si>
  <si>
    <t>便所・洗面所（作業員用）</t>
    <rPh sb="0" eb="2">
      <t>ベンジョ</t>
    </rPh>
    <rPh sb="3" eb="5">
      <t>センメン</t>
    </rPh>
    <rPh sb="5" eb="6">
      <t>ジョ</t>
    </rPh>
    <rPh sb="7" eb="10">
      <t>サギョウイン</t>
    </rPh>
    <rPh sb="10" eb="11">
      <t>ヨウ</t>
    </rPh>
    <phoneticPr fontId="108"/>
  </si>
  <si>
    <t>手洗器、化粧鏡、汚垂石</t>
    <rPh sb="8" eb="9">
      <t>ヨゴ</t>
    </rPh>
    <rPh sb="9" eb="10">
      <t>タ</t>
    </rPh>
    <rPh sb="10" eb="11">
      <t>イシ</t>
    </rPh>
    <phoneticPr fontId="99"/>
  </si>
  <si>
    <t>便所・洗面所（見学者用）</t>
    <rPh sb="0" eb="2">
      <t>ベンジョ</t>
    </rPh>
    <rPh sb="3" eb="5">
      <t>センメン</t>
    </rPh>
    <rPh sb="5" eb="6">
      <t>ジョ</t>
    </rPh>
    <rPh sb="7" eb="10">
      <t>ケンガクシャ</t>
    </rPh>
    <rPh sb="10" eb="11">
      <t>ヨウ</t>
    </rPh>
    <phoneticPr fontId="108"/>
  </si>
  <si>
    <t>化粧ケイカル板</t>
    <phoneticPr fontId="99"/>
  </si>
  <si>
    <t>玄関・風除室</t>
    <rPh sb="0" eb="2">
      <t>ゲンカン</t>
    </rPh>
    <rPh sb="3" eb="4">
      <t>フウ</t>
    </rPh>
    <rPh sb="4" eb="5">
      <t>ジョ</t>
    </rPh>
    <rPh sb="5" eb="6">
      <t>シツ</t>
    </rPh>
    <phoneticPr fontId="108"/>
  </si>
  <si>
    <t>磁器質タイル</t>
    <phoneticPr fontId="99"/>
  </si>
  <si>
    <t>デザインタイル</t>
    <phoneticPr fontId="99"/>
  </si>
  <si>
    <t>デザインタイル</t>
    <phoneticPr fontId="99"/>
  </si>
  <si>
    <t>傘立て</t>
    <phoneticPr fontId="99"/>
  </si>
  <si>
    <t>通用口玄関</t>
    <rPh sb="0" eb="3">
      <t>ツウヨウグチ</t>
    </rPh>
    <rPh sb="3" eb="5">
      <t>ゲンカン</t>
    </rPh>
    <phoneticPr fontId="108"/>
  </si>
  <si>
    <t>磁器質タイル
長尺ﾋﾞﾆﾙ床ｼｰﾄ</t>
    <phoneticPr fontId="99"/>
  </si>
  <si>
    <t>ﾋﾞﾆﾙ巾木</t>
    <phoneticPr fontId="27"/>
  </si>
  <si>
    <t>ﾌﾟﾗｽﾀｰﾎﾞｰﾄﾞ ｸﾛｽ</t>
    <phoneticPr fontId="99"/>
  </si>
  <si>
    <t>地域熱供給熱交換器室</t>
    <phoneticPr fontId="27"/>
  </si>
  <si>
    <t>長尺ﾋﾞﾆﾙ床ｼｰﾄ（耐薬品）</t>
    <rPh sb="11" eb="12">
      <t>タイ</t>
    </rPh>
    <rPh sb="12" eb="14">
      <t>ヤクヒン</t>
    </rPh>
    <phoneticPr fontId="99"/>
  </si>
  <si>
    <t>その他必要な諸室</t>
  </si>
  <si>
    <t>協議による</t>
    <rPh sb="0" eb="2">
      <t>キョウギ</t>
    </rPh>
    <phoneticPr fontId="99"/>
  </si>
  <si>
    <t>協議による</t>
    <phoneticPr fontId="99"/>
  </si>
  <si>
    <t>協議による</t>
    <phoneticPr fontId="99"/>
  </si>
  <si>
    <t>ﾀｲﾙｶｰﾍﾟｯﾄ
ﾌﾘｰｱｸｾｽﾌﾛｱ</t>
    <phoneticPr fontId="99"/>
  </si>
  <si>
    <t>岩綿吸音板 
GB捨張</t>
    <phoneticPr fontId="99"/>
  </si>
  <si>
    <t>表2ｰ40　内部仕上（破砕施設）</t>
    <rPh sb="0" eb="1">
      <t>ヒョウ</t>
    </rPh>
    <rPh sb="6" eb="8">
      <t>ナイブ</t>
    </rPh>
    <rPh sb="8" eb="10">
      <t>シアゲ</t>
    </rPh>
    <rPh sb="11" eb="13">
      <t>ハサイ</t>
    </rPh>
    <rPh sb="13" eb="15">
      <t>シセツ</t>
    </rPh>
    <phoneticPr fontId="99"/>
  </si>
  <si>
    <t>表「内部仕上（破砕施設）」</t>
    <rPh sb="0" eb="1">
      <t>ヒョウ</t>
    </rPh>
    <rPh sb="2" eb="4">
      <t>ナイブ</t>
    </rPh>
    <rPh sb="4" eb="6">
      <t>シアゲ</t>
    </rPh>
    <rPh sb="7" eb="9">
      <t>ハサイ</t>
    </rPh>
    <rPh sb="9" eb="11">
      <t>シセツ</t>
    </rPh>
    <phoneticPr fontId="99"/>
  </si>
  <si>
    <t>プラットホーム、受入ヤード</t>
    <rPh sb="8" eb="10">
      <t>ウケイレ</t>
    </rPh>
    <phoneticPr fontId="108"/>
  </si>
  <si>
    <t>保護ｺﾝｸﾘｰﾄ 耐摩耗仕上げ</t>
    <rPh sb="0" eb="2">
      <t>ホゴ</t>
    </rPh>
    <phoneticPr fontId="99"/>
  </si>
  <si>
    <t>ｺﾝｸﾘｰﾄ打放し目地切</t>
    <rPh sb="9" eb="11">
      <t>メジ</t>
    </rPh>
    <rPh sb="11" eb="12">
      <t>キリ</t>
    </rPh>
    <phoneticPr fontId="99"/>
  </si>
  <si>
    <t>床勾配1.5~1.7％
排水溝、ﾄｯﾌﾟﾗｲﾄ</t>
    <phoneticPr fontId="99"/>
  </si>
  <si>
    <t>化粧石膏ﾎﾞｰﾄﾞ</t>
    <phoneticPr fontId="99"/>
  </si>
  <si>
    <t>ミニキッチン</t>
    <phoneticPr fontId="99"/>
  </si>
  <si>
    <t>機械室</t>
    <rPh sb="0" eb="3">
      <t>キカイシツ</t>
    </rPh>
    <phoneticPr fontId="108"/>
  </si>
  <si>
    <t>ｺﾝｸﾘｰﾄ金ｺﾞﾃ押え</t>
  </si>
  <si>
    <t>騒音のある部屋は吸音材貼付</t>
    <rPh sb="0" eb="2">
      <t>ソウオン</t>
    </rPh>
    <rPh sb="5" eb="7">
      <t>ヘヤ</t>
    </rPh>
    <rPh sb="8" eb="10">
      <t>キュウオン</t>
    </rPh>
    <rPh sb="10" eb="11">
      <t>ザイ</t>
    </rPh>
    <rPh sb="11" eb="12">
      <t>ハリ</t>
    </rPh>
    <rPh sb="12" eb="13">
      <t>ツ</t>
    </rPh>
    <phoneticPr fontId="99"/>
  </si>
  <si>
    <t>搬出設備室</t>
    <rPh sb="0" eb="2">
      <t>ハンシュツ</t>
    </rPh>
    <rPh sb="2" eb="4">
      <t>セツビ</t>
    </rPh>
    <rPh sb="4" eb="5">
      <t>シツ</t>
    </rPh>
    <phoneticPr fontId="108"/>
  </si>
  <si>
    <t>電気室</t>
    <rPh sb="0" eb="2">
      <t>デンキ</t>
    </rPh>
    <rPh sb="2" eb="3">
      <t>シツ</t>
    </rPh>
    <phoneticPr fontId="108"/>
  </si>
  <si>
    <t>破砕機室</t>
    <phoneticPr fontId="27"/>
  </si>
  <si>
    <t>ｺﾝｸﾘｰﾄ打放し</t>
    <phoneticPr fontId="27"/>
  </si>
  <si>
    <t>棚</t>
    <phoneticPr fontId="99"/>
  </si>
  <si>
    <t>見学者通路
見学者ホール</t>
    <rPh sb="0" eb="3">
      <t>ケンガクシャ</t>
    </rPh>
    <rPh sb="3" eb="5">
      <t>ツウロ</t>
    </rPh>
    <phoneticPr fontId="108"/>
  </si>
  <si>
    <t>ﾌﾟﾗｽﾀｰﾎﾞｰﾄﾞ ｸﾛｽ
ｸﾞﾗﾌｨｯｸｼｰﾄ貼</t>
    <phoneticPr fontId="99"/>
  </si>
  <si>
    <t>デザインタイル</t>
    <phoneticPr fontId="99"/>
  </si>
  <si>
    <t>傘立て</t>
    <phoneticPr fontId="99"/>
  </si>
  <si>
    <t>ﾋﾞﾆﾙ巾木</t>
    <phoneticPr fontId="27"/>
  </si>
  <si>
    <t>両側に2段手摺</t>
    <phoneticPr fontId="99"/>
  </si>
  <si>
    <t>渡り廊下</t>
    <rPh sb="0" eb="1">
      <t>ワタ</t>
    </rPh>
    <rPh sb="2" eb="4">
      <t>ロウカ</t>
    </rPh>
    <phoneticPr fontId="108"/>
  </si>
  <si>
    <t>長尺ﾋﾞﾆﾙ床ｼｰﾄ</t>
    <phoneticPr fontId="27"/>
  </si>
  <si>
    <t>両側に2段手摺</t>
    <phoneticPr fontId="27"/>
  </si>
  <si>
    <t>表2ｰ40　内部仕上（管理棟）</t>
    <rPh sb="0" eb="1">
      <t>ヒョウ</t>
    </rPh>
    <rPh sb="6" eb="8">
      <t>ナイブ</t>
    </rPh>
    <rPh sb="8" eb="10">
      <t>シアゲ</t>
    </rPh>
    <rPh sb="11" eb="14">
      <t>カンリトウ</t>
    </rPh>
    <phoneticPr fontId="99"/>
  </si>
  <si>
    <t>表「内部仕上（管理棟）」</t>
    <rPh sb="0" eb="1">
      <t>ヒョウ</t>
    </rPh>
    <rPh sb="2" eb="4">
      <t>ナイブ</t>
    </rPh>
    <rPh sb="4" eb="6">
      <t>シアゲ</t>
    </rPh>
    <rPh sb="7" eb="10">
      <t>カンリトウ</t>
    </rPh>
    <phoneticPr fontId="99"/>
  </si>
  <si>
    <t>磁器質タイル</t>
    <phoneticPr fontId="99"/>
  </si>
  <si>
    <t>玄関ホール</t>
    <rPh sb="0" eb="2">
      <t>ゲンカン</t>
    </rPh>
    <phoneticPr fontId="108"/>
  </si>
  <si>
    <t>ﾌﾟﾗｽﾀｰﾎﾞｰﾄﾞ ｸﾛｽ
ｸﾞﾗﾌｨｯｸｼｰﾄ貼</t>
  </si>
  <si>
    <t>本市用事務室</t>
    <rPh sb="0" eb="2">
      <t>ホンシ</t>
    </rPh>
    <rPh sb="2" eb="3">
      <t>ヨウ</t>
    </rPh>
    <rPh sb="3" eb="6">
      <t>ジムシツ</t>
    </rPh>
    <phoneticPr fontId="108"/>
  </si>
  <si>
    <t>置敷きﾋﾞﾆｰﾙ床ﾀｲﾙ
ﾌﾘｰｱｸｾｽﾌﾛｱ</t>
    <rPh sb="0" eb="1">
      <t>オ</t>
    </rPh>
    <rPh sb="1" eb="2">
      <t>シキ</t>
    </rPh>
    <rPh sb="8" eb="9">
      <t>ユカ</t>
    </rPh>
    <phoneticPr fontId="99"/>
  </si>
  <si>
    <t>湯沸室（ﾐﾆｷｯﾁﾝ
冷蔵庫・食器棚ｽﾍﾟｰｽ）</t>
    <rPh sb="0" eb="2">
      <t>ユワ</t>
    </rPh>
    <rPh sb="2" eb="3">
      <t>シツ</t>
    </rPh>
    <rPh sb="11" eb="14">
      <t>レイゾウコ</t>
    </rPh>
    <rPh sb="15" eb="17">
      <t>ショッキ</t>
    </rPh>
    <rPh sb="17" eb="18">
      <t>ダナ</t>
    </rPh>
    <phoneticPr fontId="99"/>
  </si>
  <si>
    <t>本市用倉庫</t>
    <rPh sb="0" eb="2">
      <t>ホンシ</t>
    </rPh>
    <rPh sb="2" eb="3">
      <t>ヨウ</t>
    </rPh>
    <rPh sb="3" eb="5">
      <t>ソウコ</t>
    </rPh>
    <phoneticPr fontId="108"/>
  </si>
  <si>
    <t>両側に2段手摺
見学窓（ｽﾃﾝﾚｽ枠）
ｻｲﾝﾎﾞｰﾄﾞ</t>
  </si>
  <si>
    <t>多目的ルーム1</t>
    <rPh sb="0" eb="3">
      <t>タモクテキ</t>
    </rPh>
    <phoneticPr fontId="99"/>
  </si>
  <si>
    <t>長尺ﾋﾞﾆﾙ床ｼｰﾄ</t>
    <phoneticPr fontId="27"/>
  </si>
  <si>
    <t>机、椅子、ＡＶセット一式</t>
    <rPh sb="0" eb="1">
      <t>ツクエ</t>
    </rPh>
    <rPh sb="2" eb="4">
      <t>イス</t>
    </rPh>
    <rPh sb="10" eb="12">
      <t>イッシキ</t>
    </rPh>
    <phoneticPr fontId="108"/>
  </si>
  <si>
    <t>多目的ルーム2</t>
    <rPh sb="0" eb="3">
      <t>タモクテキ</t>
    </rPh>
    <phoneticPr fontId="99"/>
  </si>
  <si>
    <t>机、椅子、ＡＶセット一式、棚、キッチンセット（地域避難所給食設備機能）</t>
    <rPh sb="0" eb="1">
      <t>ツクエ</t>
    </rPh>
    <rPh sb="2" eb="4">
      <t>イス</t>
    </rPh>
    <rPh sb="10" eb="12">
      <t>イッシキ</t>
    </rPh>
    <phoneticPr fontId="108"/>
  </si>
  <si>
    <t>中会議室</t>
    <rPh sb="0" eb="1">
      <t>チュウ</t>
    </rPh>
    <rPh sb="1" eb="4">
      <t>カイギシツ</t>
    </rPh>
    <phoneticPr fontId="108"/>
  </si>
  <si>
    <t>机、椅子、ホワイトボード</t>
    <rPh sb="0" eb="1">
      <t>ツクエ</t>
    </rPh>
    <rPh sb="2" eb="4">
      <t>イス</t>
    </rPh>
    <phoneticPr fontId="108"/>
  </si>
  <si>
    <t>小会議室</t>
    <rPh sb="0" eb="4">
      <t>ショウカイギシツ</t>
    </rPh>
    <phoneticPr fontId="108"/>
  </si>
  <si>
    <t>災害用備蓄倉庫</t>
    <rPh sb="0" eb="3">
      <t>サイガイヨウ</t>
    </rPh>
    <rPh sb="3" eb="5">
      <t>ビチク</t>
    </rPh>
    <rPh sb="5" eb="7">
      <t>ソウコ</t>
    </rPh>
    <phoneticPr fontId="108"/>
  </si>
  <si>
    <t>従業者用事務室</t>
    <rPh sb="0" eb="3">
      <t>ジュウギョウシャ</t>
    </rPh>
    <rPh sb="3" eb="4">
      <t>ヨウ</t>
    </rPh>
    <rPh sb="4" eb="7">
      <t>ジムシツ</t>
    </rPh>
    <phoneticPr fontId="108"/>
  </si>
  <si>
    <t>湯沸室（ﾐﾆｷｯﾁﾝ、冷蔵庫）</t>
    <rPh sb="0" eb="2">
      <t>ユワ</t>
    </rPh>
    <rPh sb="2" eb="3">
      <t>シツ</t>
    </rPh>
    <rPh sb="11" eb="14">
      <t>レイゾウコ</t>
    </rPh>
    <phoneticPr fontId="99"/>
  </si>
  <si>
    <t>従業者用会議室</t>
    <rPh sb="4" eb="7">
      <t>カイギシツ</t>
    </rPh>
    <phoneticPr fontId="108"/>
  </si>
  <si>
    <t>ﾎﾜｲﾄﾎﾞｰﾄﾞ</t>
    <phoneticPr fontId="108"/>
  </si>
  <si>
    <t>従業者用食堂兼ミーティングルーム</t>
    <rPh sb="0" eb="3">
      <t>ジュウギョウシャ</t>
    </rPh>
    <rPh sb="3" eb="4">
      <t>ヨウ</t>
    </rPh>
    <rPh sb="4" eb="6">
      <t>ショクドウ</t>
    </rPh>
    <rPh sb="6" eb="7">
      <t>ケン</t>
    </rPh>
    <phoneticPr fontId="99"/>
  </si>
  <si>
    <t>ﾐﾆｷｯﾁﾝ</t>
    <phoneticPr fontId="99"/>
  </si>
  <si>
    <t>従業者用休憩室兼仮眠室</t>
    <rPh sb="0" eb="3">
      <t>ジュウギョウシャ</t>
    </rPh>
    <rPh sb="3" eb="4">
      <t>ヨウ</t>
    </rPh>
    <rPh sb="4" eb="7">
      <t>キュウケイシツ</t>
    </rPh>
    <rPh sb="7" eb="8">
      <t>ケン</t>
    </rPh>
    <rPh sb="8" eb="11">
      <t>カミンシツ</t>
    </rPh>
    <phoneticPr fontId="99"/>
  </si>
  <si>
    <t>長尺ﾋﾞﾆﾙ床ｼｰﾄ
畳</t>
    <phoneticPr fontId="108"/>
  </si>
  <si>
    <t>ﾋﾞﾆﾙ巾木
畳寄</t>
    <phoneticPr fontId="99"/>
  </si>
  <si>
    <t>化粧石膏ﾎﾞｰﾄﾞ（木目）</t>
    <rPh sb="10" eb="12">
      <t>モクメ</t>
    </rPh>
    <phoneticPr fontId="108"/>
  </si>
  <si>
    <t>押入</t>
  </si>
  <si>
    <t>従業者用更衣室</t>
    <rPh sb="0" eb="3">
      <t>ジュウギョウシャ</t>
    </rPh>
    <rPh sb="3" eb="4">
      <t>ヨウ</t>
    </rPh>
    <rPh sb="4" eb="7">
      <t>コウイシツ</t>
    </rPh>
    <phoneticPr fontId="99"/>
  </si>
  <si>
    <t>ロッカー</t>
    <phoneticPr fontId="108"/>
  </si>
  <si>
    <t>従業者用浴室</t>
    <rPh sb="0" eb="3">
      <t>ジュウギョウシャ</t>
    </rPh>
    <rPh sb="3" eb="4">
      <t>ヨウ</t>
    </rPh>
    <rPh sb="4" eb="6">
      <t>ヨクシツ</t>
    </rPh>
    <phoneticPr fontId="99"/>
  </si>
  <si>
    <t>磁器質ﾀｲﾙ</t>
  </si>
  <si>
    <t>バスリブ</t>
    <phoneticPr fontId="99"/>
  </si>
  <si>
    <t>浴槽（SUS製）、カラン、側溝</t>
    <rPh sb="0" eb="2">
      <t>ヨクソウ</t>
    </rPh>
    <rPh sb="6" eb="7">
      <t>セイ</t>
    </rPh>
    <rPh sb="13" eb="15">
      <t>ソッコウ</t>
    </rPh>
    <phoneticPr fontId="108"/>
  </si>
  <si>
    <t>従業者用脱衣室</t>
    <rPh sb="0" eb="3">
      <t>ジュウギョウシャ</t>
    </rPh>
    <rPh sb="3" eb="4">
      <t>ヨウ</t>
    </rPh>
    <rPh sb="4" eb="7">
      <t>ダツイシツ</t>
    </rPh>
    <phoneticPr fontId="99"/>
  </si>
  <si>
    <t>脱衣棚、洗面器</t>
    <rPh sb="0" eb="2">
      <t>ダツイ</t>
    </rPh>
    <rPh sb="2" eb="3">
      <t>ダナ</t>
    </rPh>
    <rPh sb="4" eb="7">
      <t>センメンキ</t>
    </rPh>
    <phoneticPr fontId="108"/>
  </si>
  <si>
    <t>従業者用洗濯室</t>
    <rPh sb="0" eb="3">
      <t>ジュウギョウシャ</t>
    </rPh>
    <rPh sb="3" eb="4">
      <t>ヨウ</t>
    </rPh>
    <rPh sb="4" eb="6">
      <t>センタク</t>
    </rPh>
    <rPh sb="6" eb="7">
      <t>シツ</t>
    </rPh>
    <phoneticPr fontId="99"/>
  </si>
  <si>
    <t>従業者用書庫</t>
    <rPh sb="4" eb="6">
      <t>ショコ</t>
    </rPh>
    <phoneticPr fontId="99"/>
  </si>
  <si>
    <t>移動式書類棚、棚</t>
    <rPh sb="0" eb="2">
      <t>イドウ</t>
    </rPh>
    <rPh sb="2" eb="3">
      <t>シキ</t>
    </rPh>
    <rPh sb="7" eb="8">
      <t>タナ</t>
    </rPh>
    <phoneticPr fontId="99"/>
  </si>
  <si>
    <t>従業者用収納庫、掃除用具庫、倉庫</t>
    <rPh sb="4" eb="7">
      <t>シュウノウコ</t>
    </rPh>
    <rPh sb="8" eb="10">
      <t>ソウジ</t>
    </rPh>
    <rPh sb="10" eb="12">
      <t>ヨウグ</t>
    </rPh>
    <rPh sb="12" eb="13">
      <t>コ</t>
    </rPh>
    <rPh sb="14" eb="16">
      <t>ソウコ</t>
    </rPh>
    <phoneticPr fontId="108"/>
  </si>
  <si>
    <t>従業者用湯沸室</t>
    <rPh sb="0" eb="3">
      <t>ジュウギョウシャ</t>
    </rPh>
    <rPh sb="3" eb="4">
      <t>ヨウ</t>
    </rPh>
    <rPh sb="4" eb="6">
      <t>ユワカ</t>
    </rPh>
    <rPh sb="6" eb="7">
      <t>シツ</t>
    </rPh>
    <phoneticPr fontId="108"/>
  </si>
  <si>
    <t>長尺ﾋﾞﾆﾙ床ｼｰﾄ</t>
    <phoneticPr fontId="108"/>
  </si>
  <si>
    <t>便所・洗面所（従業者用）</t>
    <rPh sb="0" eb="2">
      <t>ベンジョ</t>
    </rPh>
    <rPh sb="3" eb="5">
      <t>センメン</t>
    </rPh>
    <rPh sb="5" eb="6">
      <t>ジョ</t>
    </rPh>
    <rPh sb="7" eb="11">
      <t>ジュウギョウシャヨウ</t>
    </rPh>
    <phoneticPr fontId="108"/>
  </si>
  <si>
    <t>両側に2段手摺
ｻｲﾝﾎﾞｰﾄﾞ</t>
  </si>
  <si>
    <t>【事業の継続性の担保】事業収支計画、運営事業者への協力体制、バックアップ体制</t>
    <rPh sb="22" eb="23">
      <t>シャ</t>
    </rPh>
    <phoneticPr fontId="27"/>
  </si>
  <si>
    <t>年計</t>
  </si>
  <si>
    <t>日数</t>
    <phoneticPr fontId="27"/>
  </si>
  <si>
    <t>5月～7月</t>
    <rPh sb="1" eb="2">
      <t>ガツ</t>
    </rPh>
    <rPh sb="4" eb="5">
      <t>ガツ</t>
    </rPh>
    <phoneticPr fontId="27"/>
  </si>
  <si>
    <t>8月-11月</t>
    <rPh sb="1" eb="2">
      <t>ガツ</t>
    </rPh>
    <rPh sb="5" eb="6">
      <t>ガツ</t>
    </rPh>
    <phoneticPr fontId="27"/>
  </si>
  <si>
    <t>12月-3月</t>
    <rPh sb="2" eb="3">
      <t>ガツ</t>
    </rPh>
    <rPh sb="5" eb="6">
      <t>ガツ</t>
    </rPh>
    <phoneticPr fontId="27"/>
  </si>
  <si>
    <t>搬入・搬出日及び時間は、以下のとおりとする。また、本市が事前に指示する場合（繁忙期や悪天候時を含む）は、以下搬入時間以外でも受入を行うものとする。なお、定期整備期間（5月頃に25日間）は受入を行わない。また、1月1日～3日は市収集車、許可業者（破砕施設）及び自己搬入の受入を行わない。</t>
    <phoneticPr fontId="27"/>
  </si>
  <si>
    <t>イ 許可業者（焼却施設）：毎週　月曜日から日曜日（祝日含む）</t>
    <rPh sb="7" eb="9">
      <t>ショウキャク</t>
    </rPh>
    <rPh sb="9" eb="11">
      <t>シセツ</t>
    </rPh>
    <phoneticPr fontId="27"/>
  </si>
  <si>
    <t>エ 自己搬入：毎週　月曜日から土曜日（祝日含む）</t>
    <phoneticPr fontId="27"/>
  </si>
  <si>
    <t>オ 焼却灰等搬出：月曜日から土曜日（祝日含む）</t>
    <phoneticPr fontId="27"/>
  </si>
  <si>
    <t>ウ 許可業者（破砕施設）：毎週　月曜日から土曜日（祝日含む）</t>
    <phoneticPr fontId="27"/>
  </si>
  <si>
    <t>概ね8時30分～17時まで（昼休み時間帯含む）</t>
    <phoneticPr fontId="27"/>
  </si>
  <si>
    <t>「入札説明書　第3章　2　(2)　エ　（a）」に規定する施設での設計・建設工事実績</t>
    <rPh sb="32" eb="34">
      <t>セッケイ</t>
    </rPh>
    <phoneticPr fontId="27"/>
  </si>
  <si>
    <t>「入札説明書　第3章　2　(2)　エ　（c）」に規定する施設での設計・建設工事実績</t>
    <rPh sb="1" eb="3">
      <t>ニュウサツ</t>
    </rPh>
    <rPh sb="3" eb="6">
      <t>セツメイショ</t>
    </rPh>
    <rPh sb="7" eb="8">
      <t>ダイ</t>
    </rPh>
    <rPh sb="9" eb="10">
      <t>ショウ</t>
    </rPh>
    <rPh sb="24" eb="26">
      <t>キテイ</t>
    </rPh>
    <rPh sb="28" eb="30">
      <t>シセツ</t>
    </rPh>
    <rPh sb="35" eb="37">
      <t>ケンセツ</t>
    </rPh>
    <rPh sb="37" eb="39">
      <t>コウジ</t>
    </rPh>
    <rPh sb="39" eb="41">
      <t>ジッセキ</t>
    </rPh>
    <phoneticPr fontId="27"/>
  </si>
  <si>
    <t>【施設の安全性】トラブルの未然防止・事後対策及び非常時の安全確保</t>
    <rPh sb="5" eb="6">
      <t>ゼン</t>
    </rPh>
    <phoneticPr fontId="27"/>
  </si>
  <si>
    <t>様式第9号-2</t>
    <phoneticPr fontId="27"/>
  </si>
  <si>
    <t>様式第9号-4</t>
    <phoneticPr fontId="27"/>
  </si>
  <si>
    <t>【運営管理体制】運営管理体制・人員配置計画</t>
    <rPh sb="8" eb="10">
      <t>ウンエイ</t>
    </rPh>
    <rPh sb="10" eb="12">
      <t>カンリ</t>
    </rPh>
    <phoneticPr fontId="27"/>
  </si>
  <si>
    <t>様式第16号-1-1</t>
    <phoneticPr fontId="27"/>
  </si>
  <si>
    <t>地域熱供給事業者事業者及び保養センター駒岡へ供給する熱源水を製造する熱交換器を収納する室を設ける。屋外に通じる開口部（3m×3m程度）を設けること</t>
    <rPh sb="0" eb="2">
      <t>チイキ</t>
    </rPh>
    <rPh sb="2" eb="3">
      <t>ネツ</t>
    </rPh>
    <rPh sb="3" eb="5">
      <t>キョウキュウ</t>
    </rPh>
    <rPh sb="5" eb="7">
      <t>ジギョウ</t>
    </rPh>
    <rPh sb="7" eb="8">
      <t>シャ</t>
    </rPh>
    <rPh sb="8" eb="11">
      <t>ジギョウシャ</t>
    </rPh>
    <rPh sb="11" eb="12">
      <t>オヨ</t>
    </rPh>
    <rPh sb="13" eb="15">
      <t>ホヨウ</t>
    </rPh>
    <rPh sb="19" eb="21">
      <t>コマオカ</t>
    </rPh>
    <rPh sb="22" eb="24">
      <t>キョウキュウ</t>
    </rPh>
    <rPh sb="26" eb="28">
      <t>ネツゲン</t>
    </rPh>
    <rPh sb="28" eb="29">
      <t>ミズ</t>
    </rPh>
    <rPh sb="30" eb="32">
      <t>セイゾウ</t>
    </rPh>
    <rPh sb="34" eb="38">
      <t>ネツコウカンキ</t>
    </rPh>
    <rPh sb="39" eb="41">
      <t>シュウノウ</t>
    </rPh>
    <rPh sb="43" eb="44">
      <t>シツ</t>
    </rPh>
    <rPh sb="45" eb="46">
      <t>モウ</t>
    </rPh>
    <rPh sb="49" eb="51">
      <t>オクガイ</t>
    </rPh>
    <rPh sb="52" eb="53">
      <t>ツウ</t>
    </rPh>
    <rPh sb="55" eb="58">
      <t>カイコウブ</t>
    </rPh>
    <rPh sb="64" eb="66">
      <t>テイド</t>
    </rPh>
    <rPh sb="68" eb="69">
      <t>モウ</t>
    </rPh>
    <phoneticPr fontId="99"/>
  </si>
  <si>
    <t>建築工事には建築設備工事、建築電気工事を含むこと。配管工事及び電気・計装工事は、プラント関係とすること。</t>
    <rPh sb="0" eb="2">
      <t>ケンチク</t>
    </rPh>
    <rPh sb="2" eb="4">
      <t>コウジ</t>
    </rPh>
    <rPh sb="6" eb="8">
      <t>ケンチク</t>
    </rPh>
    <rPh sb="8" eb="10">
      <t>セツビ</t>
    </rPh>
    <rPh sb="10" eb="12">
      <t>コウジ</t>
    </rPh>
    <rPh sb="13" eb="15">
      <t>ケンチク</t>
    </rPh>
    <rPh sb="15" eb="17">
      <t>デンキ</t>
    </rPh>
    <rPh sb="17" eb="19">
      <t>コウジ</t>
    </rPh>
    <rPh sb="20" eb="21">
      <t>フク</t>
    </rPh>
    <rPh sb="25" eb="27">
      <t>ハイカン</t>
    </rPh>
    <rPh sb="27" eb="29">
      <t>コウジ</t>
    </rPh>
    <rPh sb="29" eb="30">
      <t>オヨ</t>
    </rPh>
    <rPh sb="31" eb="33">
      <t>デンキ</t>
    </rPh>
    <rPh sb="34" eb="36">
      <t>ケイソウ</t>
    </rPh>
    <rPh sb="36" eb="38">
      <t>コウジ</t>
    </rPh>
    <rPh sb="44" eb="46">
      <t>カンケイ</t>
    </rPh>
    <phoneticPr fontId="27"/>
  </si>
  <si>
    <t>様式第14号（別紙2及び別紙3）、様式第16号-1-2(別紙2～7)との整合に留意すること。</t>
    <rPh sb="7" eb="9">
      <t>ベッシ</t>
    </rPh>
    <rPh sb="10" eb="11">
      <t>オヨ</t>
    </rPh>
    <rPh sb="12" eb="14">
      <t>ベッシ</t>
    </rPh>
    <rPh sb="28" eb="30">
      <t>ベッシ</t>
    </rPh>
    <rPh sb="36" eb="38">
      <t>セイゴウ</t>
    </rPh>
    <rPh sb="39" eb="41">
      <t>リュウイ</t>
    </rPh>
    <phoneticPr fontId="27"/>
  </si>
  <si>
    <t>様式第14号、様式第14号（別紙1及び別紙2）、様式第16号-1-2（別紙1～7)との整合に留意すること。</t>
    <phoneticPr fontId="27"/>
  </si>
  <si>
    <t>グループ名：</t>
    <rPh sb="4" eb="5">
      <t>メイ</t>
    </rPh>
    <phoneticPr fontId="27"/>
  </si>
  <si>
    <t>※６</t>
    <phoneticPr fontId="27"/>
  </si>
  <si>
    <t>E-IRR</t>
    <phoneticPr fontId="27"/>
  </si>
  <si>
    <t>E-IRR算定キャッシュフローの令和6年度には、SPCの最終的な資本金をマイナスで入力してください。</t>
    <rPh sb="5" eb="7">
      <t>サンテイ</t>
    </rPh>
    <rPh sb="16" eb="18">
      <t>レイワ</t>
    </rPh>
    <rPh sb="19" eb="21">
      <t>ネンド</t>
    </rPh>
    <rPh sb="28" eb="31">
      <t>サイシュウテキ</t>
    </rPh>
    <rPh sb="32" eb="35">
      <t>シホンキン</t>
    </rPh>
    <rPh sb="41" eb="43">
      <t>ニュウリョク</t>
    </rPh>
    <phoneticPr fontId="27"/>
  </si>
  <si>
    <t>焼却施設のプラント排水処理設備で一括して処理する方針とする。処理水については極力プラント用水として再利用することで上水使用量を削減し、余剰の処理水を下水道へ放流する。また、下水道へ放流する処理水については、施設内に整備するプラント排水放流水槽で一時貯留して1：00～6：00の間に放流するものとし、同時間帯における最大放流可能水量については50m3/hとする（試運転期間中においては駒岡清掃工場及び新清掃工場の合計）。</t>
    <phoneticPr fontId="27"/>
  </si>
  <si>
    <t>令和元年8月1日</t>
    <rPh sb="0" eb="2">
      <t>レイワ</t>
    </rPh>
    <rPh sb="2" eb="3">
      <t>ガン</t>
    </rPh>
    <rPh sb="3" eb="4">
      <t>ネン</t>
    </rPh>
    <rPh sb="7" eb="8">
      <t>ニチ</t>
    </rPh>
    <phoneticPr fontId="63"/>
  </si>
  <si>
    <t>様式第15号-2-1（別紙1-1）</t>
    <rPh sb="5" eb="6">
      <t>ゴウ</t>
    </rPh>
    <rPh sb="11" eb="13">
      <t>ベッシ</t>
    </rPh>
    <phoneticPr fontId="27"/>
  </si>
  <si>
    <t>（kW）</t>
    <phoneticPr fontId="27"/>
  </si>
  <si>
    <t>（％）</t>
    <phoneticPr fontId="27"/>
  </si>
  <si>
    <t>②</t>
    <phoneticPr fontId="27"/>
  </si>
  <si>
    <t>③</t>
    <phoneticPr fontId="27"/>
  </si>
  <si>
    <t>⑤</t>
    <phoneticPr fontId="27"/>
  </si>
  <si>
    <t>⑦</t>
    <phoneticPr fontId="27"/>
  </si>
  <si>
    <t>①</t>
    <phoneticPr fontId="27"/>
  </si>
  <si>
    <t>⑥</t>
    <phoneticPr fontId="27"/>
  </si>
  <si>
    <t>注2：外部燃料等に起因するものを含めた数値で記入すること。</t>
    <phoneticPr fontId="27"/>
  </si>
  <si>
    <t>％（様式第15号-2-1（別紙1及び2）の条件下）</t>
    <phoneticPr fontId="27"/>
  </si>
  <si>
    <t>注4：効率、利用率、回収率は、CGSを除いたごみ焼却発電の計算値を記入すること。</t>
    <rPh sb="3" eb="5">
      <t>コウリツ</t>
    </rPh>
    <rPh sb="6" eb="8">
      <t>リヨウ</t>
    </rPh>
    <rPh sb="8" eb="9">
      <t>リツ</t>
    </rPh>
    <rPh sb="10" eb="12">
      <t>カイシュウ</t>
    </rPh>
    <rPh sb="12" eb="13">
      <t>リツ</t>
    </rPh>
    <rPh sb="19" eb="20">
      <t>ノゾ</t>
    </rPh>
    <rPh sb="24" eb="26">
      <t>ショウキャク</t>
    </rPh>
    <rPh sb="26" eb="28">
      <t>ハツデン</t>
    </rPh>
    <rPh sb="29" eb="32">
      <t>ケイサンチ</t>
    </rPh>
    <rPh sb="33" eb="35">
      <t>キニュウ</t>
    </rPh>
    <phoneticPr fontId="27"/>
  </si>
  <si>
    <t>②</t>
    <phoneticPr fontId="27"/>
  </si>
  <si>
    <t>③</t>
    <phoneticPr fontId="27"/>
  </si>
  <si>
    <t>④</t>
    <phoneticPr fontId="27"/>
  </si>
  <si>
    <t>⑦</t>
    <phoneticPr fontId="27"/>
  </si>
  <si>
    <t>－</t>
    <phoneticPr fontId="27"/>
  </si>
  <si>
    <t>*00</t>
    <phoneticPr fontId="27"/>
  </si>
  <si>
    <t>⑥</t>
    <phoneticPr fontId="27"/>
  </si>
  <si>
    <t>③</t>
    <phoneticPr fontId="27"/>
  </si>
  <si>
    <t>11,000kJ/kg</t>
    <phoneticPr fontId="27"/>
  </si>
  <si>
    <t>10,000kJ/kg</t>
    <phoneticPr fontId="27"/>
  </si>
  <si>
    <t>9,000kJ/kg</t>
    <phoneticPr fontId="27"/>
  </si>
  <si>
    <t>8,000kJ/kg</t>
    <phoneticPr fontId="27"/>
  </si>
  <si>
    <t>7,000kJ/kg</t>
    <phoneticPr fontId="27"/>
  </si>
  <si>
    <t>6,000kJ/kg</t>
    <phoneticPr fontId="27"/>
  </si>
  <si>
    <t>様式第15号-2-1（別紙1-2）</t>
    <rPh sb="5" eb="6">
      <t>ゴウ</t>
    </rPh>
    <rPh sb="11" eb="13">
      <t>ベッシ</t>
    </rPh>
    <phoneticPr fontId="27"/>
  </si>
  <si>
    <t>（kW）</t>
    <phoneticPr fontId="27"/>
  </si>
  <si>
    <t>（％）</t>
    <phoneticPr fontId="27"/>
  </si>
  <si>
    <t>④</t>
    <phoneticPr fontId="27"/>
  </si>
  <si>
    <t>⑥</t>
    <phoneticPr fontId="27"/>
  </si>
  <si>
    <t>注6：CGSの稼働に係る消費電力は「焼却施設」の設備電力に含めること。</t>
    <rPh sb="7" eb="9">
      <t>カドウ</t>
    </rPh>
    <rPh sb="10" eb="11">
      <t>カカ</t>
    </rPh>
    <rPh sb="12" eb="14">
      <t>ショウヒ</t>
    </rPh>
    <rPh sb="14" eb="16">
      <t>デンリョク</t>
    </rPh>
    <rPh sb="18" eb="20">
      <t>ショウキャク</t>
    </rPh>
    <rPh sb="20" eb="22">
      <t>シセツ</t>
    </rPh>
    <rPh sb="24" eb="26">
      <t>セツビ</t>
    </rPh>
    <rPh sb="26" eb="28">
      <t>デンリョク</t>
    </rPh>
    <rPh sb="29" eb="30">
      <t>フク</t>
    </rPh>
    <phoneticPr fontId="27"/>
  </si>
  <si>
    <t>CGS</t>
    <phoneticPr fontId="27"/>
  </si>
  <si>
    <t>②</t>
    <phoneticPr fontId="27"/>
  </si>
  <si>
    <t>⑥</t>
    <phoneticPr fontId="27"/>
  </si>
  <si>
    <t>注2：外部燃料等に起因するものを含めた数値で記入すること。</t>
    <phoneticPr fontId="27"/>
  </si>
  <si>
    <t>注3：CGSの発電電力がごみ質によらない場合は同じ数値を記入すること。</t>
    <rPh sb="0" eb="1">
      <t>チュウ</t>
    </rPh>
    <rPh sb="7" eb="9">
      <t>ハツデン</t>
    </rPh>
    <rPh sb="9" eb="11">
      <t>デンリョク</t>
    </rPh>
    <rPh sb="14" eb="15">
      <t>シツ</t>
    </rPh>
    <rPh sb="20" eb="22">
      <t>バアイ</t>
    </rPh>
    <rPh sb="23" eb="24">
      <t>オナ</t>
    </rPh>
    <rPh sb="25" eb="27">
      <t>スウチ</t>
    </rPh>
    <rPh sb="28" eb="30">
      <t>キニュウ</t>
    </rPh>
    <phoneticPr fontId="27"/>
  </si>
  <si>
    <t>CGS
日発電
電力量
（kWｈ/日）</t>
    <rPh sb="4" eb="5">
      <t>ニチ</t>
    </rPh>
    <rPh sb="5" eb="7">
      <t>ハツデン</t>
    </rPh>
    <rPh sb="8" eb="10">
      <t>デンリョク</t>
    </rPh>
    <rPh sb="10" eb="11">
      <t>リョウ</t>
    </rPh>
    <rPh sb="17" eb="18">
      <t>ニチ</t>
    </rPh>
    <phoneticPr fontId="27"/>
  </si>
  <si>
    <t>⑤</t>
    <phoneticPr fontId="27"/>
  </si>
  <si>
    <t>⑥</t>
    <phoneticPr fontId="27"/>
  </si>
  <si>
    <t>*01</t>
    <phoneticPr fontId="27"/>
  </si>
  <si>
    <t>⑤</t>
    <phoneticPr fontId="27"/>
  </si>
  <si>
    <t>③</t>
    <phoneticPr fontId="27"/>
  </si>
  <si>
    <t>①</t>
    <phoneticPr fontId="27"/>
  </si>
  <si>
    <t>12,000kJ/kg</t>
    <phoneticPr fontId="27"/>
  </si>
  <si>
    <t>11,000kJ/kg</t>
    <phoneticPr fontId="27"/>
  </si>
  <si>
    <t>9,000kJ/kg</t>
    <phoneticPr fontId="27"/>
  </si>
  <si>
    <t>7,000kJ/kg</t>
    <phoneticPr fontId="27"/>
  </si>
  <si>
    <t>6,000kJ/kg</t>
    <phoneticPr fontId="27"/>
  </si>
  <si>
    <t>様式第15号-2-1（別紙2）</t>
    <phoneticPr fontId="27"/>
  </si>
  <si>
    <t>年計</t>
    <phoneticPr fontId="27"/>
  </si>
  <si>
    <t>1号炉</t>
    <phoneticPr fontId="27"/>
  </si>
  <si>
    <t>2号炉</t>
    <phoneticPr fontId="27"/>
  </si>
  <si>
    <t>日数</t>
    <phoneticPr fontId="27"/>
  </si>
  <si>
    <t>日数</t>
    <phoneticPr fontId="27"/>
  </si>
  <si>
    <t>2号炉</t>
    <phoneticPr fontId="27"/>
  </si>
  <si>
    <t>*</t>
    <phoneticPr fontId="27"/>
  </si>
  <si>
    <t>注9：「2-1　ごみ質の推移」に示す数値（①～⑦）の考え方については、様式第15号-2-2（別紙1）に示すとおりである。</t>
    <phoneticPr fontId="27"/>
  </si>
  <si>
    <t>様式第15号-2-2（別紙1-1）</t>
    <rPh sb="5" eb="6">
      <t>ゴウ</t>
    </rPh>
    <rPh sb="11" eb="13">
      <t>ベッシ</t>
    </rPh>
    <phoneticPr fontId="27"/>
  </si>
  <si>
    <t>kWh/年</t>
    <rPh sb="4" eb="5">
      <t>ネン</t>
    </rPh>
    <phoneticPr fontId="92"/>
  </si>
  <si>
    <t>様式第15号-2-2（別紙1-2）</t>
    <rPh sb="5" eb="6">
      <t>ゴウ</t>
    </rPh>
    <rPh sb="11" eb="13">
      <t>ベッシ</t>
    </rPh>
    <phoneticPr fontId="27"/>
  </si>
  <si>
    <t>様式第15号-2-1（別紙1-1）</t>
    <rPh sb="11" eb="13">
      <t>ベッシ</t>
    </rPh>
    <phoneticPr fontId="27"/>
  </si>
  <si>
    <t>様式第15号-2-1（別紙1-2）</t>
    <rPh sb="11" eb="13">
      <t>ベッシ</t>
    </rPh>
    <phoneticPr fontId="27"/>
  </si>
  <si>
    <t>電力収支及び発電効率等（CGSの稼働を含まない）</t>
    <rPh sb="6" eb="8">
      <t>ハツデン</t>
    </rPh>
    <rPh sb="8" eb="10">
      <t>コウリツ</t>
    </rPh>
    <rPh sb="10" eb="11">
      <t>ナド</t>
    </rPh>
    <phoneticPr fontId="27"/>
  </si>
  <si>
    <t>電力収支及び発電効率等（CGSの稼働を含む）</t>
    <rPh sb="6" eb="8">
      <t>ハツデン</t>
    </rPh>
    <rPh sb="8" eb="10">
      <t>コウリツ</t>
    </rPh>
    <rPh sb="10" eb="11">
      <t>ナド</t>
    </rPh>
    <phoneticPr fontId="27"/>
  </si>
  <si>
    <t>様式第15号-2-2（別紙1-1）</t>
    <rPh sb="11" eb="13">
      <t>ベッシ</t>
    </rPh>
    <phoneticPr fontId="27"/>
  </si>
  <si>
    <t>様式第15号-2-2（別紙1-2）</t>
    <rPh sb="11" eb="13">
      <t>ベッシ</t>
    </rPh>
    <phoneticPr fontId="27"/>
  </si>
  <si>
    <t>二酸化炭素排出量（焼却施設単体）</t>
    <rPh sb="0" eb="3">
      <t>ニサンカ</t>
    </rPh>
    <rPh sb="3" eb="5">
      <t>タンソ</t>
    </rPh>
    <rPh sb="5" eb="7">
      <t>ハイシュツ</t>
    </rPh>
    <rPh sb="7" eb="8">
      <t>リョウ</t>
    </rPh>
    <phoneticPr fontId="27"/>
  </si>
  <si>
    <t>二酸化炭素排出量（施設全体（焼却施設と破砕施設））</t>
    <rPh sb="0" eb="3">
      <t>ニサンカ</t>
    </rPh>
    <rPh sb="3" eb="5">
      <t>タンソ</t>
    </rPh>
    <rPh sb="5" eb="7">
      <t>ハイシュツ</t>
    </rPh>
    <rPh sb="7" eb="8">
      <t>リョウ</t>
    </rPh>
    <phoneticPr fontId="27"/>
  </si>
  <si>
    <t>－</t>
    <phoneticPr fontId="92"/>
  </si>
  <si>
    <t>1/2</t>
    <phoneticPr fontId="92"/>
  </si>
  <si>
    <t>－</t>
    <phoneticPr fontId="92"/>
  </si>
  <si>
    <t>外部へ
熱供給</t>
    <rPh sb="0" eb="2">
      <t>ガイブ</t>
    </rPh>
    <rPh sb="4" eb="5">
      <t>ネツ</t>
    </rPh>
    <rPh sb="5" eb="7">
      <t>キョウキュウ</t>
    </rPh>
    <phoneticPr fontId="92"/>
  </si>
  <si>
    <t>場内ロードヒーティング</t>
    <rPh sb="0" eb="2">
      <t>ジョウナイ</t>
    </rPh>
    <phoneticPr fontId="27"/>
  </si>
  <si>
    <t>その他の施設</t>
    <rPh sb="2" eb="3">
      <t>タ</t>
    </rPh>
    <rPh sb="4" eb="6">
      <t>シセツ</t>
    </rPh>
    <phoneticPr fontId="27"/>
  </si>
  <si>
    <t>地域熱供給事業者、保養センター駒岡ロードヒーティング</t>
    <phoneticPr fontId="27"/>
  </si>
  <si>
    <t>外部へ
電気供給</t>
    <rPh sb="0" eb="2">
      <t>ガイブ</t>
    </rPh>
    <rPh sb="4" eb="6">
      <t>デンキ</t>
    </rPh>
    <rPh sb="6" eb="8">
      <t>キョウキュウ</t>
    </rPh>
    <phoneticPr fontId="92"/>
  </si>
  <si>
    <t>豊平・南清掃事務所、保養センター駒岡</t>
    <phoneticPr fontId="27"/>
  </si>
  <si>
    <t>廃棄物処理部門における温室効果ガス排出抑制等指針より　P11</t>
    <phoneticPr fontId="27"/>
  </si>
  <si>
    <t>廃棄物処理部門における温室効果ガス排出抑制等指針より　P11</t>
    <phoneticPr fontId="27"/>
  </si>
  <si>
    <t>ごみ1tあたり A</t>
    <phoneticPr fontId="92"/>
  </si>
  <si>
    <t>CO2排出量の基準</t>
    <phoneticPr fontId="27"/>
  </si>
  <si>
    <t>自動計算</t>
    <phoneticPr fontId="92"/>
  </si>
  <si>
    <t>－</t>
    <phoneticPr fontId="92"/>
  </si>
  <si>
    <t>注3　焼却施設単体（管理棟、計量棟、外構等は含む）の計算とすること。</t>
    <rPh sb="0" eb="1">
      <t>チュウ</t>
    </rPh>
    <rPh sb="3" eb="5">
      <t>ショウキャク</t>
    </rPh>
    <rPh sb="5" eb="7">
      <t>シセツ</t>
    </rPh>
    <rPh sb="7" eb="9">
      <t>タンタイ</t>
    </rPh>
    <rPh sb="10" eb="13">
      <t>カンリトウ</t>
    </rPh>
    <rPh sb="14" eb="16">
      <t>ケイリョウ</t>
    </rPh>
    <rPh sb="16" eb="17">
      <t>トウ</t>
    </rPh>
    <rPh sb="18" eb="20">
      <t>ガイコウ</t>
    </rPh>
    <rPh sb="20" eb="21">
      <t>トウ</t>
    </rPh>
    <rPh sb="22" eb="23">
      <t>フク</t>
    </rPh>
    <rPh sb="26" eb="28">
      <t>ケイサン</t>
    </rPh>
    <phoneticPr fontId="92"/>
  </si>
  <si>
    <t>注4　CGSの稼働（発電量、都市ガス使用量等）は見込むこと。</t>
    <rPh sb="0" eb="1">
      <t>チュウ</t>
    </rPh>
    <phoneticPr fontId="27"/>
  </si>
  <si>
    <t>－</t>
    <phoneticPr fontId="92"/>
  </si>
  <si>
    <t>1/2</t>
    <phoneticPr fontId="92"/>
  </si>
  <si>
    <t>その他の施設</t>
    <phoneticPr fontId="27"/>
  </si>
  <si>
    <t>地域熱供給事業者、保養センター駒岡ロードヒーティング</t>
  </si>
  <si>
    <t>豊平・南清掃事務所、保養センター駒岡</t>
    <phoneticPr fontId="27"/>
  </si>
  <si>
    <t>ごみ1tあたり A</t>
    <phoneticPr fontId="92"/>
  </si>
  <si>
    <t>注3　施設全体（管理棟、計量棟、外構等に加え破砕施設を含む）の計算とすること。</t>
    <rPh sb="0" eb="1">
      <t>チュウ</t>
    </rPh>
    <rPh sb="3" eb="5">
      <t>シセツ</t>
    </rPh>
    <rPh sb="5" eb="7">
      <t>ゼンタイ</t>
    </rPh>
    <rPh sb="8" eb="11">
      <t>カンリトウ</t>
    </rPh>
    <rPh sb="12" eb="14">
      <t>ケイリョウ</t>
    </rPh>
    <rPh sb="14" eb="15">
      <t>トウ</t>
    </rPh>
    <rPh sb="16" eb="18">
      <t>ガイコウ</t>
    </rPh>
    <rPh sb="18" eb="19">
      <t>トウ</t>
    </rPh>
    <rPh sb="20" eb="21">
      <t>クワ</t>
    </rPh>
    <rPh sb="22" eb="24">
      <t>ハサイ</t>
    </rPh>
    <rPh sb="24" eb="26">
      <t>シセツ</t>
    </rPh>
    <rPh sb="27" eb="28">
      <t>フク</t>
    </rPh>
    <rPh sb="31" eb="33">
      <t>ケイサン</t>
    </rPh>
    <phoneticPr fontId="92"/>
  </si>
  <si>
    <t xml:space="preserve">    運営・維持管理業務委託料A（①変動費（②を除く））</t>
    <rPh sb="19" eb="22">
      <t>ヘンドウヒ</t>
    </rPh>
    <rPh sb="25" eb="26">
      <t>ノゾ</t>
    </rPh>
    <phoneticPr fontId="27"/>
  </si>
  <si>
    <t xml:space="preserve">    運営・維持管理業務委託料A（②CGSによる都市ガスの変動費）</t>
    <rPh sb="25" eb="27">
      <t>トシ</t>
    </rPh>
    <rPh sb="30" eb="33">
      <t>ヘンドウヒ</t>
    </rPh>
    <phoneticPr fontId="27"/>
  </si>
  <si>
    <t>円/ｈ</t>
    <rPh sb="0" eb="1">
      <t>エン</t>
    </rPh>
    <phoneticPr fontId="27"/>
  </si>
  <si>
    <t>c</t>
    <phoneticPr fontId="27"/>
  </si>
  <si>
    <t>d</t>
    <phoneticPr fontId="27"/>
  </si>
  <si>
    <t>※1</t>
    <phoneticPr fontId="27"/>
  </si>
  <si>
    <t>※2</t>
    <phoneticPr fontId="27"/>
  </si>
  <si>
    <t>※3</t>
    <phoneticPr fontId="27"/>
  </si>
  <si>
    <t>※4</t>
    <phoneticPr fontId="27"/>
  </si>
  <si>
    <t>様式第14号、様式第14号（別紙3）、様式第16号-1-2(別紙1～7)との整合に留意すること。</t>
    <phoneticPr fontId="27"/>
  </si>
  <si>
    <t>※5</t>
    <phoneticPr fontId="27"/>
  </si>
  <si>
    <t>運営・維持管理期間</t>
    <phoneticPr fontId="27"/>
  </si>
  <si>
    <t>運営・維持管理業務委託料Ａ（①+②）</t>
    <rPh sb="0" eb="2">
      <t>ウンエイ</t>
    </rPh>
    <rPh sb="3" eb="5">
      <t>イジ</t>
    </rPh>
    <rPh sb="5" eb="7">
      <t>カンリ</t>
    </rPh>
    <rPh sb="7" eb="9">
      <t>ギョウム</t>
    </rPh>
    <rPh sb="9" eb="11">
      <t>イタク</t>
    </rPh>
    <rPh sb="11" eb="12">
      <t>リョウ</t>
    </rPh>
    <phoneticPr fontId="27"/>
  </si>
  <si>
    <t>①焼却施設の変動費（②を除く）</t>
    <rPh sb="1" eb="5">
      <t>ショウキャクシセツ</t>
    </rPh>
    <rPh sb="6" eb="9">
      <t>ヘンドウヒ</t>
    </rPh>
    <rPh sb="12" eb="13">
      <t>ノゾ</t>
    </rPh>
    <phoneticPr fontId="27"/>
  </si>
  <si>
    <t>②CGSによる都市ガスの変動費</t>
    <rPh sb="7" eb="9">
      <t>トシ</t>
    </rPh>
    <rPh sb="12" eb="14">
      <t>ヘンドウ</t>
    </rPh>
    <rPh sb="14" eb="15">
      <t>ヒ</t>
    </rPh>
    <phoneticPr fontId="27"/>
  </si>
  <si>
    <t>②補修費用</t>
    <phoneticPr fontId="27"/>
  </si>
  <si>
    <t>・</t>
    <phoneticPr fontId="27"/>
  </si>
  <si>
    <t>③</t>
    <phoneticPr fontId="27"/>
  </si>
  <si>
    <t>営業損益（＝①－②）</t>
    <phoneticPr fontId="27"/>
  </si>
  <si>
    <t>④</t>
    <phoneticPr fontId="27"/>
  </si>
  <si>
    <t>営業外収入</t>
    <phoneticPr fontId="27"/>
  </si>
  <si>
    <t>運営・維持管理業務委託料A（①焼却施設の変動費（②を除く））</t>
    <rPh sb="0" eb="2">
      <t>ウンエイ</t>
    </rPh>
    <rPh sb="3" eb="5">
      <t>イジ</t>
    </rPh>
    <rPh sb="5" eb="7">
      <t>カンリ</t>
    </rPh>
    <rPh sb="7" eb="9">
      <t>ギョウム</t>
    </rPh>
    <rPh sb="9" eb="12">
      <t>イタクリョウ</t>
    </rPh>
    <rPh sb="15" eb="19">
      <t>ショウキャクシセツ</t>
    </rPh>
    <rPh sb="20" eb="22">
      <t>ヘンドウ</t>
    </rPh>
    <rPh sb="22" eb="23">
      <t>ヒ</t>
    </rPh>
    <rPh sb="26" eb="27">
      <t>ノゾ</t>
    </rPh>
    <phoneticPr fontId="27"/>
  </si>
  <si>
    <t>運営・維持管理業務委託料A（②CGSによる都市ガスの変動費）</t>
    <rPh sb="0" eb="2">
      <t>ウンエイ</t>
    </rPh>
    <rPh sb="3" eb="5">
      <t>イジ</t>
    </rPh>
    <rPh sb="5" eb="7">
      <t>カンリ</t>
    </rPh>
    <rPh sb="7" eb="9">
      <t>ギョウム</t>
    </rPh>
    <rPh sb="9" eb="12">
      <t>イタクリョウ</t>
    </rPh>
    <rPh sb="21" eb="23">
      <t>トシ</t>
    </rPh>
    <rPh sb="26" eb="28">
      <t>ヘンドウ</t>
    </rPh>
    <rPh sb="28" eb="29">
      <t>ヒ</t>
    </rPh>
    <phoneticPr fontId="27"/>
  </si>
  <si>
    <t>(単位：円/ｈ)</t>
    <rPh sb="1" eb="3">
      <t>タンイ</t>
    </rPh>
    <phoneticPr fontId="27"/>
  </si>
  <si>
    <t>CGSによる都市ガスの変動費</t>
    <rPh sb="6" eb="8">
      <t>トシ</t>
    </rPh>
    <rPh sb="11" eb="14">
      <t>ヘンドウヒ</t>
    </rPh>
    <phoneticPr fontId="27"/>
  </si>
  <si>
    <t>CD-Rに保存して提出するデータは、Microsoft Excelで、必ず計算式等を残したファイル（本様式以外のシートに計算式がリンクする場合には、当該シートも含む。）とするよう留意すること。</t>
    <phoneticPr fontId="27"/>
  </si>
  <si>
    <t>様式第16号-1-2（別紙4）</t>
    <phoneticPr fontId="27"/>
  </si>
  <si>
    <t>②CGSによる都市ガスの変動費</t>
    <rPh sb="7" eb="9">
      <t>トシ</t>
    </rPh>
    <rPh sb="12" eb="15">
      <t>ヘンドウヒ</t>
    </rPh>
    <phoneticPr fontId="27"/>
  </si>
  <si>
    <t>稼働時間（計画値）</t>
    <rPh sb="0" eb="4">
      <t>カドウジカン</t>
    </rPh>
    <rPh sb="5" eb="7">
      <t>ケイカク</t>
    </rPh>
    <rPh sb="7" eb="8">
      <t>アタイ</t>
    </rPh>
    <phoneticPr fontId="27"/>
  </si>
  <si>
    <t>ｈ/年</t>
    <rPh sb="2" eb="3">
      <t>ネン</t>
    </rPh>
    <phoneticPr fontId="27"/>
  </si>
  <si>
    <t>運営・維持管理業務委託料Ａ（①+②）　計</t>
    <rPh sb="0" eb="2">
      <t>ウンエイ</t>
    </rPh>
    <rPh sb="3" eb="5">
      <t>イジ</t>
    </rPh>
    <rPh sb="5" eb="7">
      <t>カンリ</t>
    </rPh>
    <rPh sb="7" eb="9">
      <t>ギョウム</t>
    </rPh>
    <rPh sb="9" eb="11">
      <t>イタク</t>
    </rPh>
    <rPh sb="11" eb="12">
      <t>リョウ</t>
    </rPh>
    <rPh sb="19" eb="20">
      <t>ケイ</t>
    </rPh>
    <phoneticPr fontId="27"/>
  </si>
  <si>
    <t>※1</t>
    <phoneticPr fontId="27"/>
  </si>
  <si>
    <t>※2</t>
    <phoneticPr fontId="27"/>
  </si>
  <si>
    <t>A3版・横（A4版に折込み）で作成すること。</t>
    <phoneticPr fontId="27"/>
  </si>
  <si>
    <t>提案単価は円単位とし、その端数は切り捨てとする。</t>
    <phoneticPr fontId="27"/>
  </si>
  <si>
    <t>（令和元年9月3日改訂）</t>
    <rPh sb="1" eb="3">
      <t>レイワ</t>
    </rPh>
    <rPh sb="3" eb="4">
      <t>ガン</t>
    </rPh>
    <rPh sb="4" eb="5">
      <t>ネン</t>
    </rPh>
    <rPh sb="8" eb="9">
      <t>ニチ</t>
    </rPh>
    <rPh sb="9" eb="11">
      <t>カイテイ</t>
    </rPh>
    <phoneticPr fontId="63"/>
  </si>
  <si>
    <t>電力収支及び発電効率等（CGSの稼働を含まない）</t>
    <rPh sb="0" eb="1">
      <t>デン</t>
    </rPh>
    <rPh sb="1" eb="2">
      <t>チカラ</t>
    </rPh>
    <rPh sb="2" eb="3">
      <t>オサム</t>
    </rPh>
    <rPh sb="3" eb="4">
      <t>ササ</t>
    </rPh>
    <rPh sb="4" eb="5">
      <t>オヨ</t>
    </rPh>
    <rPh sb="6" eb="8">
      <t>ハツデン</t>
    </rPh>
    <rPh sb="8" eb="10">
      <t>コウリツ</t>
    </rPh>
    <rPh sb="10" eb="11">
      <t>ナド</t>
    </rPh>
    <rPh sb="16" eb="18">
      <t>カドウ</t>
    </rPh>
    <phoneticPr fontId="27"/>
  </si>
  <si>
    <t>注1：　　　　　　　　　に数値を記述すること。</t>
    <rPh sb="0" eb="1">
      <t>チュウ</t>
    </rPh>
    <rPh sb="13" eb="15">
      <t>スウチ</t>
    </rPh>
    <rPh sb="16" eb="18">
      <t>キジュツ</t>
    </rPh>
    <phoneticPr fontId="27"/>
  </si>
  <si>
    <t>注2：発電効率は、エネルギー回収型廃棄物処理施設整備マニュアル（R1.5改訂</t>
    <rPh sb="3" eb="5">
      <t>ハツデン</t>
    </rPh>
    <rPh sb="5" eb="7">
      <t>コウリツ</t>
    </rPh>
    <rPh sb="14" eb="17">
      <t>カイシュウガタ</t>
    </rPh>
    <rPh sb="17" eb="20">
      <t>ハイキブツ</t>
    </rPh>
    <rPh sb="20" eb="22">
      <t>ショリ</t>
    </rPh>
    <rPh sb="22" eb="24">
      <t>シセツ</t>
    </rPh>
    <rPh sb="24" eb="26">
      <t>セイビ</t>
    </rPh>
    <rPh sb="36" eb="38">
      <t>カイテイ</t>
    </rPh>
    <phoneticPr fontId="27"/>
  </si>
  <si>
    <t>注3：熱利用率は、余熱利用施設に対する供給熱量を要求水準書P.90表2-26</t>
    <rPh sb="3" eb="7">
      <t>ネツリヨウリツ</t>
    </rPh>
    <rPh sb="9" eb="11">
      <t>ヨネツ</t>
    </rPh>
    <rPh sb="11" eb="13">
      <t>リヨウ</t>
    </rPh>
    <rPh sb="13" eb="15">
      <t>シセツ</t>
    </rPh>
    <rPh sb="16" eb="17">
      <t>タイ</t>
    </rPh>
    <rPh sb="19" eb="21">
      <t>キョウキュウ</t>
    </rPh>
    <rPh sb="21" eb="23">
      <t>ネツリョウ</t>
    </rPh>
    <rPh sb="24" eb="26">
      <t>ヨウキュウ</t>
    </rPh>
    <rPh sb="26" eb="28">
      <t>スイジュン</t>
    </rPh>
    <rPh sb="28" eb="29">
      <t>ショ</t>
    </rPh>
    <rPh sb="33" eb="34">
      <t>ヒョウ</t>
    </rPh>
    <phoneticPr fontId="27"/>
  </si>
  <si>
    <t>　　　場内・場外余熱利用リストの条件に基づき、値を記述すること。
　　　なお提案においては有効熱量＝供給熱量と仮定する。</t>
    <rPh sb="38" eb="40">
      <t>テイアン</t>
    </rPh>
    <rPh sb="45" eb="47">
      <t>ユウコウ</t>
    </rPh>
    <rPh sb="47" eb="48">
      <t>ネツ</t>
    </rPh>
    <rPh sb="48" eb="49">
      <t>リョウ</t>
    </rPh>
    <rPh sb="50" eb="52">
      <t>キョウキュウ</t>
    </rPh>
    <rPh sb="52" eb="54">
      <t>ネツリョウ</t>
    </rPh>
    <phoneticPr fontId="27"/>
  </si>
  <si>
    <t>注2：本様式（４．電力量（自動計算））は様式第15号-2-1（別紙2）及び本別紙1の「１．」、「２．」の入力によって自動計算されるものである。</t>
    <rPh sb="0" eb="1">
      <t>チュウ</t>
    </rPh>
    <rPh sb="3" eb="4">
      <t>ホン</t>
    </rPh>
    <rPh sb="4" eb="6">
      <t>ヨウシキ</t>
    </rPh>
    <rPh sb="9" eb="11">
      <t>デンリョク</t>
    </rPh>
    <rPh sb="11" eb="12">
      <t>リョウ</t>
    </rPh>
    <rPh sb="13" eb="15">
      <t>ジドウ</t>
    </rPh>
    <rPh sb="15" eb="17">
      <t>ケイサン</t>
    </rPh>
    <rPh sb="31" eb="33">
      <t>ベッシ</t>
    </rPh>
    <rPh sb="35" eb="36">
      <t>オヨ</t>
    </rPh>
    <rPh sb="37" eb="38">
      <t>ホン</t>
    </rPh>
    <rPh sb="38" eb="40">
      <t>ベッシ</t>
    </rPh>
    <rPh sb="52" eb="54">
      <t>ニュウリョク</t>
    </rPh>
    <rPh sb="58" eb="60">
      <t>ジドウ</t>
    </rPh>
    <rPh sb="60" eb="62">
      <t>ケイサン</t>
    </rPh>
    <phoneticPr fontId="27"/>
  </si>
  <si>
    <t>電力収支及び発電効率等（CGSの稼働を含む）</t>
    <rPh sb="0" eb="1">
      <t>デン</t>
    </rPh>
    <rPh sb="1" eb="2">
      <t>チカラ</t>
    </rPh>
    <rPh sb="2" eb="3">
      <t>オサム</t>
    </rPh>
    <rPh sb="3" eb="4">
      <t>ササ</t>
    </rPh>
    <rPh sb="4" eb="5">
      <t>オヨ</t>
    </rPh>
    <rPh sb="6" eb="8">
      <t>ハツデン</t>
    </rPh>
    <rPh sb="8" eb="10">
      <t>コウリツ</t>
    </rPh>
    <rPh sb="10" eb="11">
      <t>ナド</t>
    </rPh>
    <rPh sb="16" eb="18">
      <t>カドウ</t>
    </rPh>
    <rPh sb="19" eb="20">
      <t>フク</t>
    </rPh>
    <phoneticPr fontId="27"/>
  </si>
  <si>
    <t>焼却施設
日発電
電力量
（kWｈ/日）</t>
    <rPh sb="0" eb="2">
      <t>ショウキャク</t>
    </rPh>
    <rPh sb="2" eb="4">
      <t>シセツ</t>
    </rPh>
    <rPh sb="5" eb="6">
      <t>ニチ</t>
    </rPh>
    <rPh sb="6" eb="8">
      <t>ハツデン</t>
    </rPh>
    <rPh sb="9" eb="11">
      <t>デンリョク</t>
    </rPh>
    <rPh sb="11" eb="12">
      <t>リョウ</t>
    </rPh>
    <rPh sb="18" eb="19">
      <t>ニチ</t>
    </rPh>
    <phoneticPr fontId="27"/>
  </si>
  <si>
    <t>二酸化炭素排出量（焼却施設単体）</t>
    <rPh sb="0" eb="3">
      <t>ニサンカ</t>
    </rPh>
    <rPh sb="3" eb="5">
      <t>タンソ</t>
    </rPh>
    <rPh sb="5" eb="7">
      <t>ハイシュツ</t>
    </rPh>
    <rPh sb="7" eb="8">
      <t>リョウ</t>
    </rPh>
    <rPh sb="9" eb="11">
      <t>ショウキャク</t>
    </rPh>
    <rPh sb="11" eb="13">
      <t>シセツ</t>
    </rPh>
    <rPh sb="13" eb="15">
      <t>タンタイ</t>
    </rPh>
    <phoneticPr fontId="92"/>
  </si>
  <si>
    <r>
      <t>t-CO</t>
    </r>
    <r>
      <rPr>
        <vertAlign val="subscript"/>
        <sz val="11"/>
        <rFont val="ＭＳ Ｐゴシック"/>
        <family val="3"/>
        <charset val="128"/>
      </rPr>
      <t>2</t>
    </r>
    <r>
      <rPr>
        <sz val="11"/>
        <rFont val="ＭＳ Ｐゴシック"/>
        <family val="3"/>
        <charset val="128"/>
      </rPr>
      <t>/kL</t>
    </r>
    <phoneticPr fontId="92"/>
  </si>
  <si>
    <r>
      <t>t-CO</t>
    </r>
    <r>
      <rPr>
        <vertAlign val="subscript"/>
        <sz val="11"/>
        <rFont val="ＭＳ Ｐゴシック"/>
        <family val="3"/>
        <charset val="128"/>
      </rPr>
      <t>2</t>
    </r>
    <r>
      <rPr>
        <sz val="11"/>
        <rFont val="ＭＳ Ｐゴシック"/>
        <family val="3"/>
        <charset val="128"/>
      </rPr>
      <t>/kL</t>
    </r>
    <phoneticPr fontId="92"/>
  </si>
  <si>
    <r>
      <t>t-CO</t>
    </r>
    <r>
      <rPr>
        <vertAlign val="subscript"/>
        <sz val="11"/>
        <rFont val="ＭＳ Ｐゴシック"/>
        <family val="3"/>
        <charset val="128"/>
      </rPr>
      <t>2</t>
    </r>
    <r>
      <rPr>
        <sz val="11"/>
        <rFont val="ＭＳ Ｐゴシック"/>
        <family val="3"/>
        <charset val="128"/>
      </rPr>
      <t>/N㎥</t>
    </r>
    <phoneticPr fontId="92"/>
  </si>
  <si>
    <r>
      <t>t-CO</t>
    </r>
    <r>
      <rPr>
        <vertAlign val="subscript"/>
        <sz val="11"/>
        <rFont val="ＭＳ Ｐゴシック"/>
        <family val="3"/>
        <charset val="128"/>
      </rPr>
      <t>2</t>
    </r>
    <r>
      <rPr>
        <sz val="11"/>
        <rFont val="ＭＳ Ｐゴシック"/>
        <family val="3"/>
        <charset val="128"/>
      </rPr>
      <t>/kWh</t>
    </r>
    <phoneticPr fontId="92"/>
  </si>
  <si>
    <r>
      <t>t-CO</t>
    </r>
    <r>
      <rPr>
        <vertAlign val="subscript"/>
        <sz val="11"/>
        <rFont val="ＭＳ Ｐゴシック"/>
        <family val="3"/>
        <charset val="128"/>
      </rPr>
      <t>2</t>
    </r>
    <r>
      <rPr>
        <sz val="11"/>
        <rFont val="ＭＳ Ｐゴシック"/>
        <family val="3"/>
        <charset val="128"/>
      </rPr>
      <t>/GJ</t>
    </r>
    <phoneticPr fontId="92"/>
  </si>
  <si>
    <r>
      <t>t-CO</t>
    </r>
    <r>
      <rPr>
        <vertAlign val="subscript"/>
        <sz val="11"/>
        <rFont val="ＭＳ Ｐゴシック"/>
        <family val="3"/>
        <charset val="128"/>
      </rPr>
      <t>2</t>
    </r>
    <r>
      <rPr>
        <sz val="11"/>
        <rFont val="ＭＳ Ｐゴシック"/>
        <family val="3"/>
        <charset val="128"/>
      </rPr>
      <t>/年</t>
    </r>
    <rPh sb="6" eb="7">
      <t>ネン</t>
    </rPh>
    <phoneticPr fontId="92"/>
  </si>
  <si>
    <r>
      <t>kg-CO</t>
    </r>
    <r>
      <rPr>
        <vertAlign val="subscript"/>
        <sz val="11"/>
        <rFont val="ＭＳ Ｐゴシック"/>
        <family val="3"/>
        <charset val="128"/>
      </rPr>
      <t>2</t>
    </r>
    <r>
      <rPr>
        <sz val="11"/>
        <rFont val="ＭＳ Ｐゴシック"/>
        <family val="3"/>
        <charset val="128"/>
      </rPr>
      <t>/ｔ-焼却ごみ</t>
    </r>
    <rPh sb="9" eb="11">
      <t>ショウキャク</t>
    </rPh>
    <phoneticPr fontId="92"/>
  </si>
  <si>
    <t>二酸化炭素排出量（施設全体（焼却施設と破砕施設））</t>
    <rPh sb="0" eb="3">
      <t>ニサンカ</t>
    </rPh>
    <rPh sb="3" eb="5">
      <t>タンソ</t>
    </rPh>
    <rPh sb="5" eb="7">
      <t>ハイシュツ</t>
    </rPh>
    <rPh sb="7" eb="8">
      <t>リョウ</t>
    </rPh>
    <rPh sb="9" eb="11">
      <t>シセツ</t>
    </rPh>
    <rPh sb="11" eb="13">
      <t>ゼンタイ</t>
    </rPh>
    <rPh sb="14" eb="16">
      <t>ショウキャク</t>
    </rPh>
    <rPh sb="16" eb="18">
      <t>シセツ</t>
    </rPh>
    <rPh sb="19" eb="21">
      <t>ハサイ</t>
    </rPh>
    <rPh sb="21" eb="23">
      <t>シセツ</t>
    </rPh>
    <phoneticPr fontId="92"/>
  </si>
  <si>
    <r>
      <t>t-CO</t>
    </r>
    <r>
      <rPr>
        <vertAlign val="subscript"/>
        <sz val="11"/>
        <rFont val="ＭＳ Ｐゴシック"/>
        <family val="3"/>
        <charset val="128"/>
      </rPr>
      <t>2</t>
    </r>
    <r>
      <rPr>
        <sz val="11"/>
        <rFont val="ＭＳ Ｐゴシック"/>
        <family val="3"/>
        <charset val="128"/>
      </rPr>
      <t>/GJ</t>
    </r>
    <phoneticPr fontId="92"/>
  </si>
  <si>
    <t>買電
電力量
（kWｈ/日）</t>
    <rPh sb="0" eb="2">
      <t>カイデン</t>
    </rPh>
    <rPh sb="3" eb="5">
      <t>デンリョク</t>
    </rPh>
    <rPh sb="5" eb="6">
      <t>リョウ</t>
    </rPh>
    <phoneticPr fontId="27"/>
  </si>
  <si>
    <t>年間買電
電力量
（kWｈ/年）</t>
    <rPh sb="0" eb="2">
      <t>ネンカン</t>
    </rPh>
    <rPh sb="2" eb="4">
      <t>カイデン</t>
    </rPh>
    <rPh sb="5" eb="7">
      <t>デンリョク</t>
    </rPh>
    <rPh sb="7" eb="8">
      <t>リョウ</t>
    </rPh>
    <rPh sb="14" eb="15">
      <t>ネン</t>
    </rPh>
    <phoneticPr fontId="27"/>
  </si>
  <si>
    <t>３．契約電力</t>
    <rPh sb="2" eb="4">
      <t>ケイヤク</t>
    </rPh>
    <rPh sb="4" eb="6">
      <t>デンリョク</t>
    </rPh>
    <phoneticPr fontId="27"/>
  </si>
  <si>
    <t>*00</t>
    <phoneticPr fontId="27"/>
  </si>
  <si>
    <t>-</t>
    <phoneticPr fontId="27"/>
  </si>
  <si>
    <t>休炉</t>
    <rPh sb="0" eb="1">
      <t>キュウ</t>
    </rPh>
    <rPh sb="1" eb="2">
      <t>ロ</t>
    </rPh>
    <phoneticPr fontId="27"/>
  </si>
</sst>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6" formatCode="&quot;¥&quot;#,##0;[Red]&quot;¥&quot;\-#,##0"/>
    <numFmt numFmtId="41" formatCode="_ * #,##0_ ;_ * \-#,##0_ ;_ * &quot;-&quot;_ ;_ @_ "/>
    <numFmt numFmtId="43" formatCode="_ * #,##0.00_ ;_ * \-#,##0.00_ ;_ * &quot;-&quot;??_ ;_ @_ "/>
    <numFmt numFmtId="176" formatCode="#,##0_ "/>
    <numFmt numFmtId="177" formatCode="0.0%"/>
    <numFmt numFmtId="178" formatCode="#,##0_ ;[Red]\-#,##0\ "/>
    <numFmt numFmtId="179" formatCode="#,##0_);[Red]\(#,##0\)"/>
    <numFmt numFmtId="180" formatCode="0_ "/>
    <numFmt numFmtId="181" formatCode="&quot;$&quot;#,##0_);[Red]\(&quot;$&quot;#,##0\)"/>
    <numFmt numFmtId="182" formatCode="&quot;$&quot;#,##0.00_);[Red]\(&quot;$&quot;#,##0.00\)"/>
    <numFmt numFmtId="183" formatCode="0_);[Red]\(0\)"/>
    <numFmt numFmtId="184" formatCode="&quot;φ&quot;0.0"/>
    <numFmt numFmtId="185" formatCode="_(&quot;$&quot;* #,##0_);_(&quot;$&quot;* \(#,##0\);_(&quot;$&quot;* &quot;-&quot;_);_(@_)"/>
    <numFmt numFmtId="186" formatCode="&quot;,L&quot;0"/>
    <numFmt numFmtId="187" formatCode="0.0&quot;t&quot;"/>
    <numFmt numFmtId="188" formatCode="#,##0&quot; $&quot;;[Red]\-#,##0&quot; $&quot;"/>
    <numFmt numFmtId="189" formatCode="hh:mm\ \T\K"/>
    <numFmt numFmtId="190" formatCode="000"/>
    <numFmt numFmtId="191" formatCode="&quot;H&quot;#,##0"/>
    <numFmt numFmtId="192" formatCode="#,##0.0;[Red]\-#,##0.0"/>
    <numFmt numFmtId="193" formatCode="#,##0.00000;[Red]\-#,##0.00000"/>
    <numFmt numFmtId="194" formatCode="#,##0.000;[Red]\-#,##0.000"/>
  </numFmts>
  <fonts count="111">
    <font>
      <sz val="11"/>
      <name val="ＭＳ Ｐゴシック"/>
      <family val="3"/>
      <charset val="128"/>
    </font>
    <font>
      <sz val="11"/>
      <color theme="1"/>
      <name val="ＭＳ Ｐゴシック"/>
      <family val="2"/>
      <charset val="128"/>
      <scheme val="minor"/>
    </font>
    <font>
      <sz val="11"/>
      <color indexed="8"/>
      <name val="ＭＳ Ｐゴシック"/>
      <family val="3"/>
      <charset val="128"/>
    </font>
    <font>
      <sz val="11"/>
      <color indexed="9"/>
      <name val="ＭＳ Ｐゴシック"/>
      <family val="3"/>
      <charset val="128"/>
    </font>
    <font>
      <sz val="10.5"/>
      <name val="明朝"/>
      <family val="1"/>
      <charset val="128"/>
    </font>
    <font>
      <sz val="10"/>
      <name val="MS Sans Serif"/>
      <family val="2"/>
    </font>
    <font>
      <b/>
      <sz val="12"/>
      <name val="Arial"/>
      <family val="2"/>
    </font>
    <font>
      <sz val="10"/>
      <name val="Arial"/>
      <family val="2"/>
    </font>
    <font>
      <sz val="14"/>
      <name val="System"/>
      <family val="2"/>
    </font>
    <font>
      <b/>
      <sz val="11"/>
      <name val="Helv"/>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8"/>
      <name val="ＭＳ 明朝"/>
      <family val="1"/>
      <charset val="128"/>
    </font>
    <font>
      <b/>
      <sz val="14"/>
      <name val="ＭＳ 明朝"/>
      <family val="1"/>
      <charset val="128"/>
    </font>
    <font>
      <b/>
      <sz val="11"/>
      <name val="ＭＳ 明朝"/>
      <family val="1"/>
      <charset val="128"/>
    </font>
    <font>
      <sz val="10"/>
      <name val="ＭＳ 明朝"/>
      <family val="1"/>
      <charset val="128"/>
    </font>
    <font>
      <sz val="9"/>
      <name val="ＭＳ 明朝"/>
      <family val="1"/>
      <charset val="128"/>
    </font>
    <font>
      <sz val="10"/>
      <color indexed="10"/>
      <name val="ＭＳ 明朝"/>
      <family val="1"/>
      <charset val="128"/>
    </font>
    <font>
      <sz val="12"/>
      <name val="ＭＳ Ｐゴシック"/>
      <family val="3"/>
      <charset val="128"/>
    </font>
    <font>
      <sz val="11"/>
      <name val="Century"/>
      <family val="1"/>
    </font>
    <font>
      <b/>
      <sz val="14"/>
      <name val="ＭＳ ゴシック"/>
      <family val="3"/>
      <charset val="128"/>
    </font>
    <font>
      <b/>
      <sz val="11"/>
      <name val="ＭＳ ゴシック"/>
      <family val="3"/>
      <charset val="128"/>
    </font>
    <font>
      <sz val="14"/>
      <name val="ＭＳ 明朝"/>
      <family val="1"/>
      <charset val="128"/>
    </font>
    <font>
      <sz val="9"/>
      <name val="ＭＳ Ｐ明朝"/>
      <family val="1"/>
      <charset val="128"/>
    </font>
    <font>
      <sz val="10"/>
      <name val="ＭＳ ゴシック"/>
      <family val="3"/>
      <charset val="128"/>
    </font>
    <font>
      <b/>
      <sz val="11"/>
      <name val="ＭＳ Ｐゴシック"/>
      <family val="3"/>
      <charset val="128"/>
    </font>
    <font>
      <sz val="10"/>
      <name val="ＭＳ Ｐゴシック"/>
      <family val="3"/>
      <charset val="128"/>
    </font>
    <font>
      <i/>
      <sz val="10"/>
      <name val="ＭＳ Ｐ明朝"/>
      <family val="1"/>
      <charset val="128"/>
    </font>
    <font>
      <sz val="10"/>
      <name val="ＭＳ Ｐ明朝"/>
      <family val="1"/>
      <charset val="128"/>
    </font>
    <font>
      <b/>
      <sz val="10"/>
      <name val="ＭＳ Ｐゴシック"/>
      <family val="3"/>
      <charset val="128"/>
    </font>
    <font>
      <sz val="9"/>
      <name val="ＭＳ ゴシック"/>
      <family val="3"/>
      <charset val="128"/>
    </font>
    <font>
      <sz val="9"/>
      <name val="ＭＳ Ｐゴシック"/>
      <family val="3"/>
      <charset val="128"/>
    </font>
    <font>
      <sz val="14"/>
      <name val="ＭＳ ゴシック"/>
      <family val="3"/>
      <charset val="128"/>
    </font>
    <font>
      <sz val="11"/>
      <name val="ＭＳ ゴシック"/>
      <family val="3"/>
      <charset val="128"/>
    </font>
    <font>
      <sz val="11"/>
      <name val="ＭＳ Ｐ明朝"/>
      <family val="1"/>
      <charset val="128"/>
    </font>
    <font>
      <sz val="12"/>
      <name val="ＭＳ Ｐ明朝"/>
      <family val="1"/>
      <charset val="128"/>
    </font>
    <font>
      <sz val="10"/>
      <name val="Century"/>
      <family val="1"/>
    </font>
    <font>
      <b/>
      <sz val="14"/>
      <name val="ＭＳ Ｐ明朝"/>
      <family val="1"/>
      <charset val="128"/>
    </font>
    <font>
      <sz val="14"/>
      <name val="ＭＳ Ｐ明朝"/>
      <family val="1"/>
      <charset val="128"/>
    </font>
    <font>
      <b/>
      <sz val="10"/>
      <name val="ＭＳ Ｐ明朝"/>
      <family val="1"/>
      <charset val="128"/>
    </font>
    <font>
      <sz val="8"/>
      <name val="ＭＳ Ｐ明朝"/>
      <family val="1"/>
      <charset val="128"/>
    </font>
    <font>
      <b/>
      <sz val="11"/>
      <name val="ＭＳ Ｐ明朝"/>
      <family val="1"/>
      <charset val="128"/>
    </font>
    <font>
      <sz val="12"/>
      <name val="ＭＳ ゴシック"/>
      <family val="3"/>
      <charset val="128"/>
    </font>
    <font>
      <sz val="22"/>
      <name val="ＭＳ ゴシック"/>
      <family val="3"/>
      <charset val="128"/>
    </font>
    <font>
      <i/>
      <sz val="10"/>
      <name val="ＭＳ Ｐゴシック"/>
      <family val="3"/>
      <charset val="128"/>
    </font>
    <font>
      <sz val="6"/>
      <name val="ＭＳ 明朝"/>
      <family val="1"/>
      <charset val="128"/>
    </font>
    <font>
      <sz val="16"/>
      <name val="ＭＳ ゴシック"/>
      <family val="3"/>
      <charset val="128"/>
    </font>
    <font>
      <sz val="20"/>
      <name val="ＭＳ ゴシック"/>
      <family val="3"/>
      <charset val="128"/>
    </font>
    <font>
      <b/>
      <sz val="9"/>
      <name val="ＭＳ Ｐ明朝"/>
      <family val="1"/>
      <charset val="128"/>
    </font>
    <font>
      <sz val="10"/>
      <color indexed="8"/>
      <name val="ＭＳ Ｐゴシック"/>
      <family val="3"/>
      <charset val="128"/>
    </font>
    <font>
      <sz val="10"/>
      <name val="ＭＳ Ｐゴシック"/>
      <family val="3"/>
      <charset val="128"/>
    </font>
    <font>
      <sz val="14"/>
      <name val="ＭＳ Ｐゴシック"/>
      <family val="3"/>
      <charset val="128"/>
    </font>
    <font>
      <b/>
      <sz val="12"/>
      <name val="ＭＳ 明朝"/>
      <family val="1"/>
      <charset val="128"/>
    </font>
    <font>
      <sz val="20"/>
      <name val="ＭＳ Ｐゴシック"/>
      <family val="3"/>
      <charset val="128"/>
    </font>
    <font>
      <sz val="16"/>
      <name val="ＭＳ Ｐゴシック"/>
      <family val="3"/>
      <charset val="128"/>
    </font>
    <font>
      <sz val="10.5"/>
      <name val="ＭＳ 明朝"/>
      <family val="1"/>
      <charset val="128"/>
    </font>
    <font>
      <sz val="9"/>
      <name val="Times New Roman"/>
      <family val="1"/>
    </font>
    <font>
      <sz val="8"/>
      <name val="Arial"/>
      <family val="2"/>
    </font>
    <font>
      <sz val="8"/>
      <color indexed="16"/>
      <name val="Century Schoolbook"/>
      <family val="1"/>
    </font>
    <font>
      <b/>
      <i/>
      <sz val="10"/>
      <name val="Times New Roman"/>
      <family val="1"/>
    </font>
    <font>
      <b/>
      <sz val="9"/>
      <name val="Times New Roman"/>
      <family val="1"/>
    </font>
    <font>
      <u/>
      <sz val="10"/>
      <name val="ＭＳ Ｐ明朝"/>
      <family val="1"/>
      <charset val="128"/>
    </font>
    <font>
      <sz val="11"/>
      <name val="ＭＳ Ｐゴシック"/>
      <family val="3"/>
      <charset val="128"/>
    </font>
    <font>
      <b/>
      <sz val="10"/>
      <color indexed="43"/>
      <name val="ＭＳ 明朝"/>
      <family val="1"/>
      <charset val="128"/>
    </font>
    <font>
      <sz val="8"/>
      <name val="ＭＳ Ｐゴシック"/>
      <family val="3"/>
      <charset val="128"/>
    </font>
    <font>
      <u/>
      <sz val="12"/>
      <name val="ＭＳ 明朝"/>
      <family val="1"/>
      <charset val="128"/>
    </font>
    <font>
      <b/>
      <sz val="10"/>
      <name val="ＭＳ 明朝"/>
      <family val="1"/>
      <charset val="128"/>
    </font>
    <font>
      <b/>
      <sz val="10"/>
      <name val="ＭＳ ゴシック"/>
      <family val="3"/>
      <charset val="128"/>
    </font>
    <font>
      <sz val="11"/>
      <color theme="1"/>
      <name val="ＭＳ Ｐゴシック"/>
      <family val="3"/>
      <charset val="128"/>
      <scheme val="minor"/>
    </font>
    <font>
      <b/>
      <sz val="16"/>
      <name val="ＭＳ ゴシック"/>
      <family val="3"/>
      <charset val="128"/>
    </font>
    <font>
      <sz val="26"/>
      <name val="ＭＳ Ｐゴシック"/>
      <family val="3"/>
      <charset val="128"/>
    </font>
    <font>
      <sz val="24"/>
      <name val="ＭＳ Ｐゴシック"/>
      <family val="3"/>
      <charset val="128"/>
    </font>
    <font>
      <sz val="11"/>
      <color rgb="FFFF0000"/>
      <name val="ＭＳ Ｐゴシック"/>
      <family val="3"/>
      <charset val="128"/>
    </font>
    <font>
      <sz val="11"/>
      <color theme="1"/>
      <name val="ＭＳ Ｐゴシック"/>
      <family val="2"/>
      <scheme val="minor"/>
    </font>
    <font>
      <sz val="6"/>
      <name val="ＭＳ Ｐゴシック"/>
      <family val="3"/>
      <charset val="128"/>
      <scheme val="minor"/>
    </font>
    <font>
      <sz val="9"/>
      <color theme="1"/>
      <name val="ＭＳ Ｐゴシック"/>
      <family val="3"/>
      <charset val="128"/>
    </font>
    <font>
      <sz val="10.5"/>
      <name val="ＭＳ Ｐゴシック"/>
      <family val="3"/>
      <charset val="128"/>
    </font>
    <font>
      <sz val="11"/>
      <color indexed="8"/>
      <name val="ＭＳ 明朝"/>
      <family val="1"/>
      <charset val="128"/>
    </font>
    <font>
      <sz val="9"/>
      <color indexed="8"/>
      <name val="ＭＳ 明朝"/>
      <family val="1"/>
      <charset val="128"/>
    </font>
    <font>
      <sz val="16"/>
      <color indexed="8"/>
      <name val="ＭＳ ゴシック"/>
      <family val="3"/>
      <charset val="128"/>
    </font>
    <font>
      <sz val="9"/>
      <color indexed="8"/>
      <name val="ＭＳ ゴシック"/>
      <family val="3"/>
      <charset val="128"/>
    </font>
    <font>
      <sz val="6"/>
      <name val="ＭＳ Ｐゴシック"/>
      <family val="2"/>
      <charset val="128"/>
      <scheme val="minor"/>
    </font>
    <font>
      <u/>
      <sz val="9"/>
      <color indexed="12"/>
      <name val="ＭＳ Ｐゴシック"/>
      <family val="3"/>
      <charset val="128"/>
    </font>
    <font>
      <sz val="10"/>
      <color theme="1"/>
      <name val="ＭＳ Ｐゴシック"/>
      <family val="2"/>
      <charset val="128"/>
      <scheme val="minor"/>
    </font>
    <font>
      <sz val="9"/>
      <color theme="1"/>
      <name val="ＭＳ Ｐ明朝"/>
      <family val="1"/>
      <charset val="128"/>
    </font>
    <font>
      <sz val="9"/>
      <color theme="1"/>
      <name val="ＭＳ 明朝"/>
      <family val="1"/>
      <charset val="128"/>
    </font>
    <font>
      <sz val="10"/>
      <color theme="1"/>
      <name val="ＭＳ 明朝"/>
      <family val="1"/>
      <charset val="128"/>
    </font>
    <font>
      <sz val="10.5"/>
      <color theme="1"/>
      <name val="ＭＳ 明朝"/>
      <family val="1"/>
      <charset val="128"/>
    </font>
    <font>
      <b/>
      <sz val="11"/>
      <color rgb="FFFF0000"/>
      <name val="ＭＳ Ｐ明朝"/>
      <family val="1"/>
      <charset val="128"/>
    </font>
    <font>
      <sz val="10.5"/>
      <name val="ＭＳ Ｐ明朝"/>
      <family val="1"/>
      <charset val="128"/>
    </font>
    <font>
      <sz val="6"/>
      <name val="ＭＳ Ｐ明朝"/>
      <family val="1"/>
      <charset val="128"/>
    </font>
    <font>
      <vertAlign val="subscript"/>
      <sz val="11"/>
      <name val="ＭＳ Ｐゴシック"/>
      <family val="3"/>
      <charset val="128"/>
    </font>
    <font>
      <sz val="11"/>
      <color theme="1"/>
      <name val="ＭＳ Ｐゴシック"/>
      <family val="3"/>
      <charset val="128"/>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2"/>
        <bgColor indexed="64"/>
      </patternFill>
    </fill>
    <fill>
      <patternFill patternType="solid">
        <fgColor indexed="55"/>
      </patternFill>
    </fill>
    <fill>
      <patternFill patternType="solid">
        <fgColor indexed="43"/>
      </patternFill>
    </fill>
    <fill>
      <patternFill patternType="solid">
        <fgColor indexed="43"/>
        <bgColor indexed="64"/>
      </patternFill>
    </fill>
    <fill>
      <patternFill patternType="solid">
        <fgColor indexed="26"/>
      </patternFill>
    </fill>
    <fill>
      <patternFill patternType="solid">
        <fgColor indexed="22"/>
      </patternFill>
    </fill>
    <fill>
      <patternFill patternType="solid">
        <fgColor indexed="15"/>
        <bgColor indexed="64"/>
      </patternFill>
    </fill>
    <fill>
      <patternFill patternType="solid">
        <fgColor indexed="9"/>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bgColor indexed="64"/>
      </patternFill>
    </fill>
    <fill>
      <patternFill patternType="solid">
        <fgColor theme="7" tint="0.59999389629810485"/>
        <bgColor indexed="64"/>
      </patternFill>
    </fill>
    <fill>
      <patternFill patternType="solid">
        <fgColor rgb="FF00FFFF"/>
        <bgColor indexed="64"/>
      </patternFill>
    </fill>
    <fill>
      <patternFill patternType="solid">
        <fgColor indexed="41"/>
        <bgColor indexed="64"/>
      </patternFill>
    </fill>
    <fill>
      <patternFill patternType="solid">
        <fgColor rgb="FFFFFFCC"/>
        <bgColor indexed="64"/>
      </patternFill>
    </fill>
  </fills>
  <borders count="297">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double">
        <color indexed="64"/>
      </left>
      <right style="double">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right/>
      <top/>
      <bottom style="medium">
        <color indexed="64"/>
      </bottom>
      <diagonal/>
    </border>
    <border>
      <left style="medium">
        <color indexed="64"/>
      </left>
      <right style="thin">
        <color indexed="64"/>
      </right>
      <top/>
      <bottom/>
      <diagonal/>
    </border>
    <border>
      <left style="thin">
        <color indexed="64"/>
      </left>
      <right/>
      <top/>
      <bottom style="thin">
        <color indexed="64"/>
      </bottom>
      <diagonal/>
    </border>
    <border>
      <left style="medium">
        <color indexed="64"/>
      </left>
      <right style="medium">
        <color indexed="64"/>
      </right>
      <top/>
      <bottom style="medium">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diagonal/>
    </border>
    <border>
      <left style="thin">
        <color indexed="64"/>
      </left>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medium">
        <color indexed="64"/>
      </left>
      <right style="medium">
        <color indexed="64"/>
      </right>
      <top/>
      <bottom style="dashed">
        <color indexed="64"/>
      </bottom>
      <diagonal/>
    </border>
    <border>
      <left/>
      <right/>
      <top/>
      <bottom style="thin">
        <color indexed="64"/>
      </bottom>
      <diagonal/>
    </border>
    <border>
      <left style="medium">
        <color indexed="64"/>
      </left>
      <right style="medium">
        <color indexed="64"/>
      </right>
      <top style="dashed">
        <color indexed="64"/>
      </top>
      <bottom style="thin">
        <color indexed="64"/>
      </bottom>
      <diagonal/>
    </border>
    <border>
      <left style="medium">
        <color indexed="64"/>
      </left>
      <right style="medium">
        <color indexed="64"/>
      </right>
      <top/>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top style="medium">
        <color indexed="64"/>
      </top>
      <bottom/>
      <diagonal/>
    </border>
    <border>
      <left style="medium">
        <color indexed="64"/>
      </left>
      <right style="medium">
        <color indexed="64"/>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medium">
        <color indexed="64"/>
      </left>
      <right style="medium">
        <color indexed="64"/>
      </right>
      <top style="thin">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style="thin">
        <color indexed="64"/>
      </left>
      <right style="thin">
        <color indexed="64"/>
      </right>
      <top/>
      <bottom style="hair">
        <color indexed="64"/>
      </bottom>
      <diagonal/>
    </border>
    <border>
      <left style="medium">
        <color indexed="64"/>
      </left>
      <right style="medium">
        <color indexed="64"/>
      </right>
      <top style="thin">
        <color indexed="64"/>
      </top>
      <bottom style="hair">
        <color indexed="64"/>
      </bottom>
      <diagonal/>
    </border>
    <border>
      <left/>
      <right style="thin">
        <color indexed="64"/>
      </right>
      <top style="dashed">
        <color indexed="64"/>
      </top>
      <bottom style="dashed">
        <color indexed="64"/>
      </bottom>
      <diagonal/>
    </border>
    <border>
      <left/>
      <right style="thin">
        <color indexed="64"/>
      </right>
      <top/>
      <bottom style="hair">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top style="thin">
        <color indexed="64"/>
      </top>
      <bottom style="dashed">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dashed">
        <color indexed="64"/>
      </top>
      <bottom style="dashed">
        <color indexed="64"/>
      </bottom>
      <diagonal/>
    </border>
    <border>
      <left/>
      <right/>
      <top/>
      <bottom style="hair">
        <color indexed="64"/>
      </bottom>
      <diagonal/>
    </border>
    <border>
      <left/>
      <right style="medium">
        <color indexed="64"/>
      </right>
      <top/>
      <bottom style="thin">
        <color indexed="64"/>
      </bottom>
      <diagonal/>
    </border>
    <border>
      <left/>
      <right style="medium">
        <color indexed="64"/>
      </right>
      <top style="hair">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hair">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dashed">
        <color indexed="64"/>
      </bottom>
      <diagonal/>
    </border>
    <border>
      <left/>
      <right/>
      <top/>
      <bottom style="dashed">
        <color indexed="64"/>
      </bottom>
      <diagonal/>
    </border>
    <border>
      <left style="thin">
        <color indexed="64"/>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right/>
      <top style="medium">
        <color indexed="64"/>
      </top>
      <bottom style="dotted">
        <color indexed="64"/>
      </bottom>
      <diagonal/>
    </border>
    <border>
      <left style="medium">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top style="dotted">
        <color indexed="64"/>
      </top>
      <bottom style="thin">
        <color indexed="64"/>
      </bottom>
      <diagonal/>
    </border>
    <border>
      <left style="medium">
        <color indexed="64"/>
      </left>
      <right style="medium">
        <color indexed="64"/>
      </right>
      <top style="dotted">
        <color indexed="64"/>
      </top>
      <bottom style="thin">
        <color indexed="64"/>
      </bottom>
      <diagonal/>
    </border>
    <border>
      <left/>
      <right style="thin">
        <color indexed="64"/>
      </right>
      <top style="thin">
        <color indexed="64"/>
      </top>
      <bottom/>
      <diagonal/>
    </border>
    <border>
      <left/>
      <right style="medium">
        <color indexed="64"/>
      </right>
      <top style="medium">
        <color indexed="64"/>
      </top>
      <bottom/>
      <diagonal/>
    </border>
    <border>
      <left/>
      <right/>
      <top style="medium">
        <color indexed="64"/>
      </top>
      <bottom style="dashed">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style="dashed">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dashed">
        <color indexed="64"/>
      </bottom>
      <diagonal/>
    </border>
    <border>
      <left style="medium">
        <color indexed="64"/>
      </left>
      <right/>
      <top style="dashed">
        <color indexed="64"/>
      </top>
      <bottom style="dashed">
        <color indexed="64"/>
      </bottom>
      <diagonal/>
    </border>
    <border>
      <left style="medium">
        <color indexed="64"/>
      </left>
      <right/>
      <top/>
      <bottom style="hair">
        <color indexed="64"/>
      </bottom>
      <diagonal/>
    </border>
    <border>
      <left style="medium">
        <color indexed="64"/>
      </left>
      <right/>
      <top style="medium">
        <color indexed="64"/>
      </top>
      <bottom style="dashed">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right style="hair">
        <color indexed="64"/>
      </right>
      <top style="thin">
        <color indexed="64"/>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right/>
      <top style="hair">
        <color indexed="64"/>
      </top>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right style="hair">
        <color indexed="64"/>
      </right>
      <top style="hair">
        <color indexed="64"/>
      </top>
      <bottom style="thin">
        <color indexed="64"/>
      </bottom>
      <diagonal/>
    </border>
    <border>
      <left/>
      <right style="hair">
        <color indexed="64"/>
      </right>
      <top/>
      <bottom/>
      <diagonal/>
    </border>
    <border>
      <left/>
      <right style="medium">
        <color indexed="64"/>
      </right>
      <top/>
      <bottom style="dashed">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top style="dotted">
        <color indexed="64"/>
      </top>
      <bottom style="thin">
        <color indexed="64"/>
      </bottom>
      <diagonal/>
    </border>
    <border>
      <left style="thin">
        <color indexed="64"/>
      </left>
      <right/>
      <top style="medium">
        <color indexed="64"/>
      </top>
      <bottom style="dotted">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medium">
        <color indexed="64"/>
      </top>
      <bottom style="medium">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medium">
        <color indexed="64"/>
      </right>
      <top style="medium">
        <color indexed="64"/>
      </top>
      <bottom style="dashed">
        <color indexed="64"/>
      </bottom>
      <diagonal/>
    </border>
    <border>
      <left/>
      <right style="medium">
        <color indexed="64"/>
      </right>
      <top style="medium">
        <color indexed="64"/>
      </top>
      <bottom style="dashed">
        <color indexed="64"/>
      </bottom>
      <diagonal/>
    </border>
    <border>
      <left/>
      <right style="thin">
        <color indexed="64"/>
      </right>
      <top style="medium">
        <color indexed="64"/>
      </top>
      <bottom style="dashed">
        <color indexed="64"/>
      </bottom>
      <diagonal/>
    </border>
    <border>
      <left style="medium">
        <color indexed="64"/>
      </left>
      <right style="medium">
        <color indexed="64"/>
      </right>
      <top style="medium">
        <color indexed="64"/>
      </top>
      <bottom style="dashed">
        <color indexed="64"/>
      </bottom>
      <diagonal/>
    </border>
    <border>
      <left style="thin">
        <color indexed="64"/>
      </left>
      <right style="medium">
        <color indexed="64"/>
      </right>
      <top/>
      <bottom style="dashed">
        <color indexed="64"/>
      </bottom>
      <diagonal/>
    </border>
    <border>
      <left/>
      <right style="medium">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style="dashed">
        <color indexed="64"/>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right style="thin">
        <color indexed="64"/>
      </right>
      <top/>
      <bottom style="double">
        <color indexed="64"/>
      </bottom>
      <diagonal/>
    </border>
    <border>
      <left style="medium">
        <color indexed="64"/>
      </left>
      <right style="medium">
        <color indexed="64"/>
      </right>
      <top/>
      <bottom style="double">
        <color indexed="64"/>
      </bottom>
      <diagonal/>
    </border>
    <border>
      <left/>
      <right style="thin">
        <color indexed="64"/>
      </right>
      <top/>
      <bottom style="dashed">
        <color indexed="64"/>
      </bottom>
      <diagonal/>
    </border>
    <border>
      <left style="thin">
        <color indexed="64"/>
      </left>
      <right style="medium">
        <color indexed="64"/>
      </right>
      <top/>
      <bottom style="hair">
        <color indexed="64"/>
      </bottom>
      <diagonal/>
    </border>
    <border>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dashed">
        <color indexed="64"/>
      </top>
      <bottom style="double">
        <color indexed="64"/>
      </bottom>
      <diagonal/>
    </border>
    <border>
      <left style="thin">
        <color indexed="64"/>
      </left>
      <right style="medium">
        <color indexed="64"/>
      </right>
      <top/>
      <bottom style="dotted">
        <color indexed="64"/>
      </bottom>
      <diagonal/>
    </border>
    <border>
      <left/>
      <right style="medium">
        <color indexed="64"/>
      </right>
      <top/>
      <bottom style="dotted">
        <color indexed="64"/>
      </bottom>
      <diagonal/>
    </border>
    <border>
      <left/>
      <right style="thin">
        <color indexed="64"/>
      </right>
      <top/>
      <bottom style="dotted">
        <color indexed="64"/>
      </bottom>
      <diagonal/>
    </border>
    <border>
      <left style="medium">
        <color indexed="64"/>
      </left>
      <right style="medium">
        <color indexed="64"/>
      </right>
      <top/>
      <bottom style="dotted">
        <color indexed="64"/>
      </bottom>
      <diagonal/>
    </border>
    <border>
      <left style="thin">
        <color indexed="64"/>
      </left>
      <right style="medium">
        <color indexed="64"/>
      </right>
      <top style="dotted">
        <color indexed="64"/>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dashed">
        <color indexed="64"/>
      </bottom>
      <diagonal/>
    </border>
    <border>
      <left style="medium">
        <color indexed="64"/>
      </left>
      <right style="thin">
        <color indexed="64"/>
      </right>
      <top style="dashed">
        <color indexed="64"/>
      </top>
      <bottom style="dashed">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dashed">
        <color indexed="64"/>
      </bottom>
      <diagonal/>
    </border>
    <border>
      <left style="medium">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hair">
        <color indexed="64"/>
      </left>
      <right style="hair">
        <color indexed="64"/>
      </right>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double">
        <color indexed="64"/>
      </right>
      <top/>
      <bottom style="hair">
        <color indexed="64"/>
      </bottom>
      <diagonal/>
    </border>
    <border>
      <left style="hair">
        <color indexed="64"/>
      </left>
      <right style="medium">
        <color indexed="64"/>
      </right>
      <top/>
      <bottom style="hair">
        <color indexed="64"/>
      </bottom>
      <diagonal/>
    </border>
    <border>
      <left style="thin">
        <color indexed="64"/>
      </left>
      <right style="double">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double">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double">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thin">
        <color indexed="64"/>
      </left>
      <right style="double">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right/>
      <top style="dashed">
        <color indexed="64"/>
      </top>
      <bottom style="thin">
        <color indexed="64"/>
      </bottom>
      <diagonal/>
    </border>
    <border>
      <left style="thin">
        <color indexed="64"/>
      </left>
      <right/>
      <top style="dotted">
        <color indexed="64"/>
      </top>
      <bottom style="dashed">
        <color indexed="64"/>
      </bottom>
      <diagonal/>
    </border>
    <border>
      <left/>
      <right/>
      <top style="dotted">
        <color indexed="64"/>
      </top>
      <bottom style="dashed">
        <color indexed="64"/>
      </bottom>
      <diagonal/>
    </border>
    <border>
      <left style="hair">
        <color indexed="64"/>
      </left>
      <right style="medium">
        <color indexed="64"/>
      </right>
      <top style="medium">
        <color indexed="64"/>
      </top>
      <bottom/>
      <diagonal/>
    </border>
    <border>
      <left style="hair">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thin">
        <color indexed="64"/>
      </left>
      <right style="double">
        <color indexed="64"/>
      </right>
      <top/>
      <bottom style="medium">
        <color indexed="64"/>
      </bottom>
      <diagonal/>
    </border>
    <border>
      <left/>
      <right style="hair">
        <color indexed="64"/>
      </right>
      <top style="medium">
        <color indexed="64"/>
      </top>
      <bottom/>
      <diagonal/>
    </border>
    <border>
      <left/>
      <right style="hair">
        <color indexed="64"/>
      </right>
      <top/>
      <bottom style="medium">
        <color indexed="64"/>
      </bottom>
      <diagonal/>
    </border>
    <border>
      <left style="hair">
        <color indexed="64"/>
      </left>
      <right style="hair">
        <color indexed="64"/>
      </right>
      <top style="medium">
        <color indexed="64"/>
      </top>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thin">
        <color indexed="64"/>
      </top>
      <bottom style="dashed">
        <color indexed="64"/>
      </bottom>
      <diagonal/>
    </border>
    <border>
      <left style="thin">
        <color indexed="64"/>
      </left>
      <right style="double">
        <color indexed="64"/>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hair">
        <color indexed="64"/>
      </right>
      <top/>
      <bottom style="thin">
        <color indexed="64"/>
      </bottom>
      <diagonal/>
    </border>
    <border>
      <left style="thin">
        <color indexed="64"/>
      </left>
      <right style="double">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double">
        <color indexed="64"/>
      </left>
      <right style="hair">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hair">
        <color indexed="64"/>
      </left>
      <right/>
      <top style="hair">
        <color indexed="64"/>
      </top>
      <bottom style="hair">
        <color indexed="64"/>
      </bottom>
      <diagonal/>
    </border>
    <border>
      <left style="thin">
        <color indexed="64"/>
      </left>
      <right/>
      <top/>
      <bottom style="dotted">
        <color indexed="64"/>
      </bottom>
      <diagonal/>
    </border>
    <border>
      <left style="medium">
        <color indexed="64"/>
      </left>
      <right/>
      <top/>
      <bottom style="dotted">
        <color indexed="64"/>
      </bottom>
      <diagonal/>
    </border>
    <border>
      <left style="thin">
        <color indexed="64"/>
      </left>
      <right style="thin">
        <color indexed="64"/>
      </right>
      <top/>
      <bottom style="dotted">
        <color indexed="64"/>
      </bottom>
      <diagonal/>
    </border>
    <border>
      <left/>
      <right/>
      <top/>
      <bottom style="dotted">
        <color indexed="64"/>
      </bottom>
      <diagonal/>
    </border>
    <border>
      <left style="thin">
        <color indexed="64"/>
      </left>
      <right style="medium">
        <color indexed="64"/>
      </right>
      <top style="medium">
        <color indexed="64"/>
      </top>
      <bottom style="dotted">
        <color indexed="64"/>
      </bottom>
      <diagonal/>
    </border>
    <border>
      <left/>
      <right style="medium">
        <color indexed="64"/>
      </right>
      <top style="thin">
        <color indexed="64"/>
      </top>
      <bottom/>
      <diagonal/>
    </border>
    <border>
      <left style="thin">
        <color indexed="64"/>
      </left>
      <right/>
      <top style="medium">
        <color indexed="64"/>
      </top>
      <bottom style="dashed">
        <color indexed="64"/>
      </bottom>
      <diagonal/>
    </border>
    <border>
      <left style="medium">
        <color indexed="64"/>
      </left>
      <right style="medium">
        <color indexed="64"/>
      </right>
      <top style="medium">
        <color indexed="64"/>
      </top>
      <bottom style="dotted">
        <color indexed="64"/>
      </bottom>
      <diagonal/>
    </border>
    <border>
      <left/>
      <right style="medium">
        <color indexed="64"/>
      </right>
      <top style="thin">
        <color indexed="64"/>
      </top>
      <bottom style="dotted">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hair">
        <color indexed="64"/>
      </bottom>
      <diagonal/>
    </border>
    <border>
      <left style="thin">
        <color indexed="64"/>
      </left>
      <right style="thin">
        <color indexed="64"/>
      </right>
      <top style="hair">
        <color indexed="64"/>
      </top>
      <bottom/>
      <diagonal/>
    </border>
    <border>
      <left/>
      <right style="thin">
        <color auto="1"/>
      </right>
      <top style="hair">
        <color auto="1"/>
      </top>
      <bottom/>
      <diagonal/>
    </border>
    <border>
      <left style="thin">
        <color indexed="64"/>
      </left>
      <right/>
      <top style="hair">
        <color indexed="64"/>
      </top>
      <bottom/>
      <diagonal/>
    </border>
    <border>
      <left style="hair">
        <color indexed="64"/>
      </left>
      <right/>
      <top style="hair">
        <color indexed="64"/>
      </top>
      <bottom/>
      <diagonal/>
    </border>
    <border>
      <left style="hair">
        <color indexed="64"/>
      </left>
      <right/>
      <top style="hair">
        <color indexed="64"/>
      </top>
      <bottom style="thin">
        <color indexed="64"/>
      </bottom>
      <diagonal/>
    </border>
    <border>
      <left style="hair">
        <color indexed="64"/>
      </left>
      <right/>
      <top/>
      <bottom/>
      <diagonal/>
    </border>
    <border>
      <left style="hair">
        <color indexed="64"/>
      </left>
      <right/>
      <top/>
      <bottom style="thin">
        <color indexed="64"/>
      </bottom>
      <diagonal/>
    </border>
    <border>
      <left style="medium">
        <color indexed="64"/>
      </left>
      <right style="thin">
        <color indexed="64"/>
      </right>
      <top style="dotted">
        <color indexed="64"/>
      </top>
      <bottom style="thin">
        <color indexed="64"/>
      </bottom>
      <diagonal/>
    </border>
    <border>
      <left style="medium">
        <color indexed="64"/>
      </left>
      <right style="medium">
        <color indexed="64"/>
      </right>
      <top style="double">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diagonalUp="1">
      <left style="medium">
        <color indexed="64"/>
      </left>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medium">
        <color indexed="64"/>
      </left>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medium">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s>
  <cellStyleXfs count="119">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177" fontId="4" fillId="0" borderId="0" applyFill="0" applyBorder="0" applyAlignment="0"/>
    <xf numFmtId="38" fontId="5" fillId="0" borderId="0" applyFont="0" applyFill="0" applyBorder="0" applyAlignment="0" applyProtection="0"/>
    <xf numFmtId="40" fontId="5" fillId="0" borderId="0" applyFont="0" applyFill="0" applyBorder="0" applyAlignment="0" applyProtection="0"/>
    <xf numFmtId="181" fontId="5" fillId="0" borderId="0" applyFont="0" applyFill="0" applyBorder="0" applyAlignment="0" applyProtection="0"/>
    <xf numFmtId="182" fontId="5" fillId="0" borderId="0" applyFont="0" applyFill="0" applyBorder="0" applyAlignment="0" applyProtection="0"/>
    <xf numFmtId="0" fontId="74" fillId="0" borderId="0">
      <alignment horizontal="left"/>
    </xf>
    <xf numFmtId="38" fontId="75" fillId="16" borderId="0" applyNumberFormat="0" applyBorder="0" applyAlignment="0" applyProtection="0"/>
    <xf numFmtId="0" fontId="6" fillId="0" borderId="1" applyNumberFormat="0" applyAlignment="0" applyProtection="0">
      <alignment horizontal="left" vertical="center"/>
    </xf>
    <xf numFmtId="0" fontId="6" fillId="0" borderId="2">
      <alignment horizontal="left" vertical="center"/>
    </xf>
    <xf numFmtId="10" fontId="75" fillId="17" borderId="3" applyNumberFormat="0" applyBorder="0" applyAlignment="0" applyProtection="0"/>
    <xf numFmtId="188" fontId="44" fillId="0" borderId="0"/>
    <xf numFmtId="0" fontId="7" fillId="0" borderId="0"/>
    <xf numFmtId="10" fontId="7" fillId="0" borderId="0" applyFont="0" applyFill="0" applyBorder="0" applyAlignment="0" applyProtection="0"/>
    <xf numFmtId="4" fontId="74" fillId="0" borderId="0">
      <alignment horizontal="right"/>
    </xf>
    <xf numFmtId="4" fontId="76" fillId="0" borderId="0">
      <alignment horizontal="right"/>
    </xf>
    <xf numFmtId="0" fontId="8" fillId="0" borderId="0"/>
    <xf numFmtId="0" fontId="77" fillId="0" borderId="0">
      <alignment horizontal="left"/>
    </xf>
    <xf numFmtId="0" fontId="9" fillId="0" borderId="0"/>
    <xf numFmtId="0" fontId="78" fillId="0" borderId="0">
      <alignment horizont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21" borderId="0" applyNumberFormat="0" applyBorder="0" applyAlignment="0" applyProtection="0">
      <alignment vertical="center"/>
    </xf>
    <xf numFmtId="0" fontId="51" fillId="22" borderId="4" applyBorder="0" applyAlignment="0">
      <protection locked="0"/>
    </xf>
    <xf numFmtId="6" fontId="13" fillId="0" borderId="0" applyFont="0" applyFill="0" applyBorder="0" applyAlignment="0" applyProtection="0"/>
    <xf numFmtId="185" fontId="7" fillId="0" borderId="0" applyFont="0" applyFill="0" applyBorder="0" applyAlignment="0" applyProtection="0"/>
    <xf numFmtId="184" fontId="44" fillId="0" borderId="0" applyFont="0" applyFill="0" applyBorder="0" applyAlignment="0" applyProtection="0"/>
    <xf numFmtId="185" fontId="7" fillId="0" borderId="0" applyFont="0" applyFill="0" applyBorder="0" applyAlignment="0" applyProtection="0"/>
    <xf numFmtId="184" fontId="44" fillId="0" borderId="0" applyFont="0" applyFill="0" applyBorder="0" applyAlignment="0" applyProtection="0"/>
    <xf numFmtId="184" fontId="44" fillId="0" borderId="0" applyFont="0" applyFill="0" applyBorder="0" applyAlignment="0" applyProtection="0"/>
    <xf numFmtId="184" fontId="44" fillId="0" borderId="0" applyFont="0" applyFill="0" applyBorder="0" applyAlignment="0" applyProtection="0"/>
    <xf numFmtId="185" fontId="7" fillId="0" borderId="0" applyFont="0" applyFill="0" applyBorder="0" applyAlignment="0" applyProtection="0"/>
    <xf numFmtId="184" fontId="44" fillId="0" borderId="0" applyFont="0" applyFill="0" applyBorder="0" applyAlignment="0" applyProtection="0"/>
    <xf numFmtId="185" fontId="7" fillId="0" borderId="0" applyFont="0" applyFill="0" applyBorder="0" applyAlignment="0" applyProtection="0"/>
    <xf numFmtId="184" fontId="44" fillId="0" borderId="0" applyFont="0" applyFill="0" applyBorder="0" applyAlignment="0" applyProtection="0"/>
    <xf numFmtId="184" fontId="44" fillId="0" borderId="0" applyFont="0" applyFill="0" applyBorder="0" applyAlignment="0" applyProtection="0"/>
    <xf numFmtId="0" fontId="10" fillId="0" borderId="0" applyNumberFormat="0" applyFill="0" applyBorder="0" applyAlignment="0" applyProtection="0">
      <alignment vertical="center"/>
    </xf>
    <xf numFmtId="0" fontId="11" fillId="23" borderId="5" applyNumberFormat="0" applyAlignment="0" applyProtection="0">
      <alignment vertical="center"/>
    </xf>
    <xf numFmtId="0" fontId="12" fillId="24" borderId="0" applyNumberFormat="0" applyBorder="0" applyAlignment="0" applyProtection="0">
      <alignment vertical="center"/>
    </xf>
    <xf numFmtId="9" fontId="13" fillId="0" borderId="0" applyFont="0" applyFill="0" applyBorder="0" applyAlignment="0" applyProtection="0"/>
    <xf numFmtId="0" fontId="51" fillId="25" borderId="0" applyNumberFormat="0" applyBorder="0" applyAlignment="0">
      <protection locked="0"/>
    </xf>
    <xf numFmtId="0" fontId="13" fillId="26" borderId="6" applyNumberFormat="0" applyFont="0" applyAlignment="0" applyProtection="0">
      <alignment vertical="center"/>
    </xf>
    <xf numFmtId="0" fontId="15" fillId="0" borderId="7" applyNumberFormat="0" applyFill="0" applyAlignment="0" applyProtection="0">
      <alignment vertical="center"/>
    </xf>
    <xf numFmtId="0" fontId="16" fillId="3" borderId="0" applyNumberFormat="0" applyBorder="0" applyAlignment="0" applyProtection="0">
      <alignment vertical="center"/>
    </xf>
    <xf numFmtId="0" fontId="17" fillId="27" borderId="8" applyNumberFormat="0" applyAlignment="0" applyProtection="0">
      <alignment vertical="center"/>
    </xf>
    <xf numFmtId="0" fontId="18" fillId="0" borderId="0" applyNumberFormat="0" applyFill="0" applyBorder="0" applyAlignment="0" applyProtection="0">
      <alignment vertical="center"/>
    </xf>
    <xf numFmtId="43" fontId="7" fillId="0" borderId="0" applyFont="0" applyFill="0" applyBorder="0" applyAlignment="0" applyProtection="0"/>
    <xf numFmtId="41" fontId="7" fillId="0" borderId="0" applyFont="0" applyFill="0" applyBorder="0" applyAlignment="0" applyProtection="0"/>
    <xf numFmtId="38" fontId="13" fillId="0" borderId="0" applyFont="0" applyFill="0" applyBorder="0" applyAlignment="0" applyProtection="0"/>
    <xf numFmtId="38" fontId="2" fillId="0" borderId="0" applyFont="0" applyFill="0" applyBorder="0" applyAlignment="0" applyProtection="0">
      <alignment vertical="center"/>
    </xf>
    <xf numFmtId="38" fontId="67" fillId="0" borderId="0" applyFont="0" applyFill="0" applyBorder="0" applyAlignment="0" applyProtection="0">
      <alignment vertical="center"/>
    </xf>
    <xf numFmtId="0" fontId="19" fillId="0" borderId="9" applyNumberFormat="0" applyFill="0" applyAlignment="0" applyProtection="0">
      <alignment vertical="center"/>
    </xf>
    <xf numFmtId="0" fontId="20" fillId="0" borderId="10" applyNumberFormat="0" applyFill="0" applyAlignment="0" applyProtection="0">
      <alignment vertical="center"/>
    </xf>
    <xf numFmtId="0" fontId="21" fillId="0" borderId="11" applyNumberFormat="0" applyFill="0" applyAlignment="0" applyProtection="0">
      <alignment vertical="center"/>
    </xf>
    <xf numFmtId="0" fontId="21" fillId="0" borderId="0" applyNumberFormat="0" applyFill="0" applyBorder="0" applyAlignment="0" applyProtection="0">
      <alignment vertical="center"/>
    </xf>
    <xf numFmtId="0" fontId="53" fillId="0" borderId="0">
      <alignment vertical="top"/>
    </xf>
    <xf numFmtId="0" fontId="79" fillId="0" borderId="0"/>
    <xf numFmtId="0" fontId="22" fillId="0" borderId="12" applyNumberFormat="0" applyFill="0" applyAlignment="0" applyProtection="0">
      <alignment vertical="center"/>
    </xf>
    <xf numFmtId="0" fontId="23" fillId="27" borderId="13" applyNumberFormat="0" applyAlignment="0" applyProtection="0">
      <alignment vertical="center"/>
    </xf>
    <xf numFmtId="0" fontId="24" fillId="0" borderId="0" applyNumberFormat="0" applyFill="0" applyBorder="0" applyAlignment="0" applyProtection="0">
      <alignment vertical="center"/>
    </xf>
    <xf numFmtId="0" fontId="51" fillId="22" borderId="14" applyBorder="0" applyAlignment="0">
      <alignment horizontal="centerContinuous" vertical="center" wrapText="1"/>
    </xf>
    <xf numFmtId="186" fontId="44" fillId="0" borderId="0" applyFont="0" applyFill="0" applyBorder="0" applyAlignment="0" applyProtection="0"/>
    <xf numFmtId="187" fontId="44" fillId="0" borderId="0" applyFont="0" applyFill="0" applyBorder="0" applyAlignment="0" applyProtection="0"/>
    <xf numFmtId="0" fontId="25" fillId="7" borderId="8" applyNumberFormat="0" applyAlignment="0" applyProtection="0">
      <alignment vertical="center"/>
    </xf>
    <xf numFmtId="0" fontId="51" fillId="28" borderId="0" applyNumberFormat="0" applyBorder="0" applyAlignment="0">
      <protection locked="0"/>
    </xf>
    <xf numFmtId="0" fontId="13" fillId="0" borderId="0">
      <alignment vertical="center"/>
    </xf>
    <xf numFmtId="0" fontId="13" fillId="0" borderId="0">
      <alignment vertical="center"/>
    </xf>
    <xf numFmtId="0" fontId="86" fillId="0" borderId="0">
      <alignment vertical="center"/>
    </xf>
    <xf numFmtId="0" fontId="13" fillId="0" borderId="0">
      <alignment vertical="center"/>
    </xf>
    <xf numFmtId="0" fontId="13" fillId="0" borderId="0"/>
    <xf numFmtId="0" fontId="13" fillId="0" borderId="0">
      <alignment vertical="center"/>
    </xf>
    <xf numFmtId="0" fontId="13" fillId="0" borderId="0"/>
    <xf numFmtId="0" fontId="13" fillId="0" borderId="0">
      <alignment vertical="center"/>
    </xf>
    <xf numFmtId="0" fontId="13" fillId="0" borderId="0">
      <alignment vertical="center"/>
    </xf>
    <xf numFmtId="0" fontId="13" fillId="0" borderId="0"/>
    <xf numFmtId="0" fontId="13" fillId="0" borderId="0">
      <alignment vertical="center"/>
    </xf>
    <xf numFmtId="0" fontId="2" fillId="0" borderId="0">
      <alignment vertical="center"/>
    </xf>
    <xf numFmtId="0" fontId="8" fillId="0" borderId="0"/>
    <xf numFmtId="0" fontId="29" fillId="0" borderId="0">
      <alignment vertical="center"/>
    </xf>
    <xf numFmtId="0" fontId="13" fillId="0" borderId="0"/>
    <xf numFmtId="189" fontId="29" fillId="0" borderId="0"/>
    <xf numFmtId="0" fontId="68" fillId="0" borderId="0"/>
    <xf numFmtId="0" fontId="26" fillId="4" borderId="0" applyNumberFormat="0" applyBorder="0" applyAlignment="0" applyProtection="0">
      <alignment vertical="center"/>
    </xf>
    <xf numFmtId="0" fontId="44" fillId="0" borderId="0"/>
    <xf numFmtId="0" fontId="91" fillId="0" borderId="0"/>
    <xf numFmtId="38" fontId="91" fillId="0" borderId="0" applyFont="0" applyFill="0" applyBorder="0" applyAlignment="0" applyProtection="0">
      <alignment vertical="center"/>
    </xf>
    <xf numFmtId="0" fontId="13" fillId="0" borderId="0">
      <alignment vertical="center"/>
    </xf>
    <xf numFmtId="0" fontId="13" fillId="0" borderId="0"/>
    <xf numFmtId="0" fontId="95" fillId="0" borderId="0">
      <alignment vertical="center"/>
    </xf>
    <xf numFmtId="0" fontId="14" fillId="0" borderId="0" applyNumberFormat="0" applyFill="0" applyBorder="0" applyAlignment="0" applyProtection="0">
      <alignment vertical="top"/>
      <protection locked="0"/>
    </xf>
    <xf numFmtId="0" fontId="101" fillId="0" borderId="0">
      <alignment vertical="center"/>
    </xf>
    <xf numFmtId="0" fontId="2" fillId="0" borderId="0">
      <alignment vertical="center"/>
    </xf>
    <xf numFmtId="0" fontId="13" fillId="0" borderId="0"/>
    <xf numFmtId="0" fontId="13" fillId="0" borderId="0"/>
    <xf numFmtId="0" fontId="13" fillId="0" borderId="0"/>
    <xf numFmtId="0" fontId="13" fillId="0" borderId="0">
      <alignment vertical="center"/>
    </xf>
    <xf numFmtId="0" fontId="1" fillId="0" borderId="0">
      <alignment vertical="center"/>
    </xf>
    <xf numFmtId="9" fontId="13" fillId="0" borderId="0" applyFont="0" applyFill="0" applyBorder="0" applyAlignment="0" applyProtection="0">
      <alignment vertical="center"/>
    </xf>
  </cellStyleXfs>
  <cellXfs count="2030">
    <xf numFmtId="0" fontId="0" fillId="0" borderId="0" xfId="0"/>
    <xf numFmtId="49" fontId="65" fillId="0" borderId="0" xfId="99" applyNumberFormat="1" applyFont="1" applyAlignment="1">
      <alignment horizontal="center" vertical="center"/>
    </xf>
    <xf numFmtId="0" fontId="64" fillId="0" borderId="0" xfId="99" applyFont="1" applyAlignment="1">
      <alignment horizontal="center" vertical="center"/>
    </xf>
    <xf numFmtId="0" fontId="65" fillId="0" borderId="0" xfId="99" applyFont="1" applyAlignment="1">
      <alignment horizontal="center" vertical="center"/>
    </xf>
    <xf numFmtId="0" fontId="28" fillId="29" borderId="0" xfId="0" applyFont="1" applyFill="1" applyAlignment="1">
      <alignment horizontal="left" vertical="center"/>
    </xf>
    <xf numFmtId="0" fontId="29" fillId="29" borderId="0" xfId="0" applyFont="1" applyFill="1" applyAlignment="1">
      <alignment horizontal="left"/>
    </xf>
    <xf numFmtId="0" fontId="29" fillId="29" borderId="0" xfId="0" applyFont="1" applyFill="1" applyAlignment="1">
      <alignment horizontal="left" vertical="center"/>
    </xf>
    <xf numFmtId="49" fontId="29" fillId="29" borderId="0" xfId="0" applyNumberFormat="1" applyFont="1" applyFill="1" applyAlignment="1">
      <alignment horizontal="left" vertical="center"/>
    </xf>
    <xf numFmtId="0" fontId="30" fillId="29" borderId="0" xfId="0" applyFont="1" applyFill="1" applyAlignment="1">
      <alignment vertical="center" wrapText="1"/>
    </xf>
    <xf numFmtId="0" fontId="29" fillId="29" borderId="0" xfId="0" applyFont="1" applyFill="1" applyAlignment="1">
      <alignment horizontal="left" vertical="center" wrapText="1"/>
    </xf>
    <xf numFmtId="0" fontId="31" fillId="29" borderId="0" xfId="0" applyFont="1" applyFill="1" applyAlignment="1">
      <alignment horizontal="center" vertical="center" wrapText="1"/>
    </xf>
    <xf numFmtId="0" fontId="32" fillId="29" borderId="0" xfId="0" applyFont="1" applyFill="1" applyAlignment="1">
      <alignment horizontal="center" vertical="center" wrapText="1"/>
    </xf>
    <xf numFmtId="49" fontId="28" fillId="29" borderId="0" xfId="0" applyNumberFormat="1" applyFont="1" applyFill="1" applyAlignment="1">
      <alignment horizontal="right" vertical="center" wrapText="1"/>
    </xf>
    <xf numFmtId="49" fontId="28" fillId="29" borderId="0" xfId="0" applyNumberFormat="1" applyFont="1" applyFill="1" applyAlignment="1">
      <alignment horizontal="left" vertical="center"/>
    </xf>
    <xf numFmtId="49" fontId="29" fillId="29" borderId="0" xfId="0" applyNumberFormat="1" applyFont="1" applyFill="1" applyAlignment="1">
      <alignment horizontal="left"/>
    </xf>
    <xf numFmtId="0" fontId="30" fillId="29" borderId="0" xfId="0" applyFont="1" applyFill="1" applyAlignment="1">
      <alignment wrapText="1"/>
    </xf>
    <xf numFmtId="0" fontId="29" fillId="29" borderId="0" xfId="0" applyFont="1" applyFill="1" applyAlignment="1">
      <alignment horizontal="left" wrapText="1"/>
    </xf>
    <xf numFmtId="0" fontId="28" fillId="0" borderId="0" xfId="0" applyFont="1" applyAlignment="1">
      <alignment vertical="center"/>
    </xf>
    <xf numFmtId="0" fontId="28" fillId="29" borderId="0" xfId="0" applyFont="1" applyFill="1" applyAlignment="1">
      <alignment horizontal="center" vertical="center"/>
    </xf>
    <xf numFmtId="0" fontId="32" fillId="0" borderId="15" xfId="0" applyFont="1" applyFill="1" applyBorder="1" applyAlignment="1">
      <alignment horizontal="center" vertical="center" wrapText="1"/>
    </xf>
    <xf numFmtId="49" fontId="32" fillId="0" borderId="16" xfId="0" applyNumberFormat="1" applyFont="1" applyFill="1" applyBorder="1" applyAlignment="1">
      <alignment horizontal="center" vertical="center" wrapText="1"/>
    </xf>
    <xf numFmtId="0" fontId="32" fillId="0" borderId="17" xfId="0" applyFont="1" applyFill="1" applyBorder="1" applyAlignment="1">
      <alignment horizontal="center" vertical="center" wrapText="1"/>
    </xf>
    <xf numFmtId="0" fontId="34" fillId="29" borderId="0" xfId="0" applyFont="1" applyFill="1"/>
    <xf numFmtId="0" fontId="35" fillId="29" borderId="18" xfId="0" applyFont="1" applyFill="1" applyBorder="1" applyAlignment="1">
      <alignment horizontal="center" vertical="center" wrapText="1"/>
    </xf>
    <xf numFmtId="49" fontId="35" fillId="29" borderId="19" xfId="0" applyNumberFormat="1" applyFont="1" applyFill="1" applyBorder="1" applyAlignment="1">
      <alignment horizontal="center" vertical="center" wrapText="1"/>
    </xf>
    <xf numFmtId="0" fontId="35" fillId="29" borderId="20" xfId="0" applyFont="1" applyFill="1" applyBorder="1" applyAlignment="1">
      <alignment vertical="center" wrapText="1"/>
    </xf>
    <xf numFmtId="0" fontId="33" fillId="29" borderId="21" xfId="0" applyFont="1" applyFill="1" applyBorder="1" applyAlignment="1">
      <alignment horizontal="center" vertical="center" wrapText="1"/>
    </xf>
    <xf numFmtId="49" fontId="33" fillId="29" borderId="3" xfId="0" applyNumberFormat="1" applyFont="1" applyFill="1" applyBorder="1" applyAlignment="1">
      <alignment horizontal="center" vertical="center" wrapText="1"/>
    </xf>
    <xf numFmtId="0" fontId="33" fillId="29" borderId="22" xfId="0" applyFont="1" applyFill="1" applyBorder="1" applyAlignment="1">
      <alignment vertical="center" wrapText="1"/>
    </xf>
    <xf numFmtId="0" fontId="33" fillId="29" borderId="23" xfId="0" applyFont="1" applyFill="1" applyBorder="1" applyAlignment="1">
      <alignment horizontal="center" vertical="center" wrapText="1"/>
    </xf>
    <xf numFmtId="49" fontId="33" fillId="29" borderId="24" xfId="0" applyNumberFormat="1" applyFont="1" applyFill="1" applyBorder="1" applyAlignment="1">
      <alignment horizontal="center" vertical="center" wrapText="1"/>
    </xf>
    <xf numFmtId="0" fontId="33" fillId="29" borderId="25" xfId="0" applyFont="1" applyFill="1" applyBorder="1" applyAlignment="1">
      <alignment vertical="center" wrapText="1"/>
    </xf>
    <xf numFmtId="0" fontId="30" fillId="29" borderId="0" xfId="0" applyFont="1" applyFill="1" applyBorder="1" applyAlignment="1">
      <alignment horizontal="center" vertical="top" wrapText="1"/>
    </xf>
    <xf numFmtId="49" fontId="30" fillId="29" borderId="0" xfId="0" applyNumberFormat="1" applyFont="1" applyFill="1" applyBorder="1" applyAlignment="1">
      <alignment horizontal="center" vertical="top"/>
    </xf>
    <xf numFmtId="0" fontId="30" fillId="29" borderId="0" xfId="0" applyFont="1" applyFill="1" applyBorder="1" applyAlignment="1">
      <alignment vertical="top" wrapText="1"/>
    </xf>
    <xf numFmtId="0" fontId="34" fillId="29" borderId="0" xfId="0" applyFont="1" applyFill="1" applyBorder="1" applyAlignment="1">
      <alignment vertical="top" wrapText="1"/>
    </xf>
    <xf numFmtId="0" fontId="34" fillId="29" borderId="0" xfId="0" applyFont="1" applyFill="1" applyBorder="1" applyAlignment="1">
      <alignment horizontal="center" vertical="top" wrapText="1"/>
    </xf>
    <xf numFmtId="49" fontId="34" fillId="29" borderId="0" xfId="0" applyNumberFormat="1" applyFont="1" applyFill="1" applyBorder="1" applyAlignment="1">
      <alignment horizontal="center" vertical="top"/>
    </xf>
    <xf numFmtId="0" fontId="34" fillId="29" borderId="0" xfId="0" applyFont="1" applyFill="1" applyBorder="1" applyAlignment="1">
      <alignment horizontal="center" vertical="top"/>
    </xf>
    <xf numFmtId="0" fontId="34" fillId="29" borderId="0" xfId="0" applyFont="1" applyFill="1" applyAlignment="1">
      <alignment horizontal="center" vertical="top"/>
    </xf>
    <xf numFmtId="0" fontId="34" fillId="29" borderId="0" xfId="0" applyFont="1" applyFill="1" applyAlignment="1">
      <alignment horizontal="center"/>
    </xf>
    <xf numFmtId="49" fontId="34" fillId="29" borderId="0" xfId="0" applyNumberFormat="1" applyFont="1" applyFill="1" applyAlignment="1">
      <alignment horizontal="center"/>
    </xf>
    <xf numFmtId="0" fontId="34" fillId="29" borderId="0" xfId="0" applyFont="1" applyFill="1" applyAlignment="1">
      <alignment wrapText="1"/>
    </xf>
    <xf numFmtId="0" fontId="36" fillId="0" borderId="0" xfId="0" applyFont="1" applyAlignment="1">
      <alignment horizontal="left" vertical="center"/>
    </xf>
    <xf numFmtId="0" fontId="36" fillId="29" borderId="0" xfId="0" applyFont="1" applyFill="1" applyAlignment="1">
      <alignment horizontal="left" vertical="center"/>
    </xf>
    <xf numFmtId="0" fontId="37" fillId="29" borderId="0" xfId="0" applyFont="1" applyFill="1" applyAlignment="1">
      <alignment vertical="center"/>
    </xf>
    <xf numFmtId="0" fontId="39" fillId="0" borderId="0" xfId="0" applyFont="1" applyAlignment="1">
      <alignment horizontal="center" vertical="center"/>
    </xf>
    <xf numFmtId="0" fontId="39" fillId="29" borderId="0" xfId="0" applyFont="1" applyFill="1" applyAlignment="1">
      <alignment horizontal="center" vertical="center"/>
    </xf>
    <xf numFmtId="0" fontId="40" fillId="29" borderId="0" xfId="0" applyFont="1" applyFill="1" applyAlignment="1">
      <alignment horizontal="centerContinuous"/>
    </xf>
    <xf numFmtId="0" fontId="41" fillId="29" borderId="0" xfId="0" applyFont="1" applyFill="1"/>
    <xf numFmtId="0" fontId="32" fillId="29" borderId="0" xfId="0" applyFont="1" applyFill="1" applyAlignment="1">
      <alignment horizontal="center" vertical="center"/>
    </xf>
    <xf numFmtId="0" fontId="0" fillId="29" borderId="0" xfId="0" applyFill="1" applyAlignment="1">
      <alignment horizontal="center" vertical="center"/>
    </xf>
    <xf numFmtId="0" fontId="42" fillId="29" borderId="0" xfId="0" applyFont="1" applyFill="1" applyAlignment="1">
      <alignment horizontal="right" vertical="center"/>
    </xf>
    <xf numFmtId="0" fontId="41" fillId="29" borderId="0" xfId="0" applyFont="1" applyFill="1" applyBorder="1" applyAlignment="1"/>
    <xf numFmtId="0" fontId="43" fillId="29" borderId="0" xfId="0" applyFont="1" applyFill="1" applyBorder="1" applyAlignment="1">
      <alignment horizontal="center" vertical="center"/>
    </xf>
    <xf numFmtId="0" fontId="41" fillId="29" borderId="0" xfId="0" applyFont="1" applyFill="1" applyBorder="1"/>
    <xf numFmtId="179" fontId="44" fillId="29" borderId="0" xfId="0" applyNumberFormat="1" applyFont="1" applyFill="1" applyBorder="1" applyAlignment="1">
      <alignment vertical="center"/>
    </xf>
    <xf numFmtId="0" fontId="41" fillId="29" borderId="26" xfId="0" applyFont="1" applyFill="1" applyBorder="1"/>
    <xf numFmtId="0" fontId="41" fillId="29" borderId="0" xfId="0" applyFont="1" applyFill="1" applyBorder="1" applyAlignment="1">
      <alignment vertical="center"/>
    </xf>
    <xf numFmtId="3" fontId="33" fillId="29" borderId="0" xfId="69" applyNumberFormat="1" applyFont="1" applyFill="1"/>
    <xf numFmtId="0" fontId="33" fillId="29" borderId="0" xfId="0" applyFont="1" applyFill="1" applyAlignment="1">
      <alignment vertical="center"/>
    </xf>
    <xf numFmtId="3" fontId="48" fillId="29" borderId="0" xfId="69" applyNumberFormat="1" applyFont="1" applyFill="1" applyBorder="1" applyAlignment="1">
      <alignment horizontal="center" vertical="center"/>
    </xf>
    <xf numFmtId="0" fontId="48" fillId="29" borderId="0" xfId="0" applyFont="1" applyFill="1" applyAlignment="1"/>
    <xf numFmtId="0" fontId="33" fillId="29" borderId="0" xfId="0" applyFont="1" applyFill="1"/>
    <xf numFmtId="0" fontId="0" fillId="0" borderId="0" xfId="0" applyAlignment="1">
      <alignment horizontal="left" vertical="center"/>
    </xf>
    <xf numFmtId="3" fontId="49" fillId="29" borderId="0" xfId="69" applyNumberFormat="1" applyFont="1" applyFill="1"/>
    <xf numFmtId="3" fontId="50" fillId="29" borderId="0" xfId="69" applyNumberFormat="1" applyFont="1" applyFill="1" applyAlignment="1"/>
    <xf numFmtId="3" fontId="38" fillId="29" borderId="0" xfId="69" applyNumberFormat="1" applyFont="1" applyFill="1" applyAlignment="1">
      <alignment horizontal="center" vertical="center"/>
    </xf>
    <xf numFmtId="0" fontId="50" fillId="29" borderId="0" xfId="0" applyFont="1" applyFill="1" applyAlignment="1">
      <alignment horizontal="center" vertical="center"/>
    </xf>
    <xf numFmtId="3" fontId="44" fillId="29" borderId="0" xfId="69" applyNumberFormat="1" applyFont="1" applyFill="1"/>
    <xf numFmtId="0" fontId="51" fillId="29" borderId="0" xfId="0" applyFont="1" applyFill="1" applyAlignment="1">
      <alignment horizontal="center"/>
    </xf>
    <xf numFmtId="0" fontId="51" fillId="29" borderId="0" xfId="0" applyFont="1" applyFill="1" applyAlignment="1"/>
    <xf numFmtId="3" fontId="44" fillId="29" borderId="0" xfId="69" applyNumberFormat="1" applyFont="1" applyFill="1" applyBorder="1"/>
    <xf numFmtId="3" fontId="44" fillId="29" borderId="27" xfId="69" applyNumberFormat="1" applyFont="1" applyFill="1" applyBorder="1"/>
    <xf numFmtId="0" fontId="42" fillId="29" borderId="27" xfId="0" applyFont="1" applyFill="1" applyBorder="1" applyAlignment="1">
      <alignment horizontal="right" vertical="center"/>
    </xf>
    <xf numFmtId="3" fontId="44" fillId="29" borderId="26" xfId="69" applyNumberFormat="1" applyFont="1" applyFill="1" applyBorder="1" applyAlignment="1">
      <alignment vertical="center"/>
    </xf>
    <xf numFmtId="3" fontId="44" fillId="29" borderId="0" xfId="69" applyNumberFormat="1" applyFont="1" applyFill="1" applyAlignment="1">
      <alignment vertical="center"/>
    </xf>
    <xf numFmtId="3" fontId="44" fillId="29" borderId="0" xfId="69" applyNumberFormat="1" applyFont="1" applyFill="1" applyBorder="1" applyAlignment="1">
      <alignment vertical="center"/>
    </xf>
    <xf numFmtId="0" fontId="44" fillId="29" borderId="28" xfId="0" applyFont="1" applyFill="1" applyBorder="1" applyAlignment="1">
      <alignment horizontal="center" vertical="center"/>
    </xf>
    <xf numFmtId="0" fontId="46" fillId="29" borderId="29" xfId="0" applyFont="1" applyFill="1" applyBorder="1" applyAlignment="1">
      <alignment horizontal="center" vertical="center"/>
    </xf>
    <xf numFmtId="0" fontId="44" fillId="29" borderId="29" xfId="0" applyFont="1" applyFill="1" applyBorder="1" applyAlignment="1">
      <alignment horizontal="center" vertical="center"/>
    </xf>
    <xf numFmtId="3" fontId="44" fillId="29" borderId="0" xfId="69" applyNumberFormat="1" applyFont="1" applyFill="1" applyBorder="1" applyAlignment="1">
      <alignment horizontal="center" vertical="center"/>
    </xf>
    <xf numFmtId="3" fontId="44" fillId="29" borderId="0" xfId="69" applyNumberFormat="1" applyFont="1" applyFill="1" applyBorder="1" applyAlignment="1">
      <alignment horizontal="left" vertical="center"/>
    </xf>
    <xf numFmtId="0" fontId="29" fillId="0" borderId="0" xfId="98" applyFont="1" applyAlignment="1">
      <alignment vertical="center"/>
    </xf>
    <xf numFmtId="0" fontId="29" fillId="0" borderId="0" xfId="98" applyFont="1" applyAlignment="1">
      <alignment horizontal="right" vertical="center"/>
    </xf>
    <xf numFmtId="0" fontId="29" fillId="0" borderId="0" xfId="98" applyFont="1" applyAlignment="1">
      <alignment horizontal="center" vertical="center"/>
    </xf>
    <xf numFmtId="0" fontId="29" fillId="0" borderId="31" xfId="98" applyFont="1" applyBorder="1" applyAlignment="1">
      <alignment vertical="center"/>
    </xf>
    <xf numFmtId="0" fontId="29" fillId="0" borderId="32" xfId="98" applyFont="1" applyBorder="1" applyAlignment="1">
      <alignment vertical="center"/>
    </xf>
    <xf numFmtId="0" fontId="29" fillId="0" borderId="19" xfId="98" applyFont="1" applyBorder="1" applyAlignment="1">
      <alignment vertical="center"/>
    </xf>
    <xf numFmtId="0" fontId="29" fillId="0" borderId="31" xfId="98" applyFont="1" applyBorder="1" applyAlignment="1">
      <alignment horizontal="center" vertical="center"/>
    </xf>
    <xf numFmtId="0" fontId="29" fillId="0" borderId="3" xfId="98" applyFont="1" applyBorder="1" applyAlignment="1">
      <alignment horizontal="center" vertical="center"/>
    </xf>
    <xf numFmtId="0" fontId="29" fillId="0" borderId="2" xfId="98" applyFont="1" applyBorder="1" applyAlignment="1">
      <alignment horizontal="center" vertical="center"/>
    </xf>
    <xf numFmtId="0" fontId="29" fillId="0" borderId="33" xfId="98" applyFont="1" applyBorder="1" applyAlignment="1">
      <alignment vertical="center"/>
    </xf>
    <xf numFmtId="0" fontId="29" fillId="0" borderId="2" xfId="98" applyFont="1" applyBorder="1" applyAlignment="1">
      <alignment vertical="center"/>
    </xf>
    <xf numFmtId="0" fontId="29" fillId="0" borderId="32" xfId="98" applyFont="1" applyBorder="1" applyAlignment="1">
      <alignment horizontal="center" vertical="center"/>
    </xf>
    <xf numFmtId="0" fontId="29" fillId="0" borderId="33" xfId="98" applyFont="1" applyBorder="1" applyAlignment="1">
      <alignment horizontal="center" vertical="center"/>
    </xf>
    <xf numFmtId="0" fontId="37" fillId="0" borderId="0" xfId="0" applyFont="1" applyAlignment="1">
      <alignment vertical="center"/>
    </xf>
    <xf numFmtId="0" fontId="54" fillId="0" borderId="0" xfId="0" applyFont="1" applyAlignment="1">
      <alignment vertical="center"/>
    </xf>
    <xf numFmtId="0" fontId="46" fillId="0" borderId="18" xfId="0" applyFont="1" applyBorder="1" applyAlignment="1">
      <alignment vertical="center"/>
    </xf>
    <xf numFmtId="0" fontId="33" fillId="29" borderId="19" xfId="0" applyFont="1" applyFill="1" applyBorder="1" applyAlignment="1">
      <alignment vertical="center" wrapText="1"/>
    </xf>
    <xf numFmtId="0" fontId="46" fillId="29" borderId="34" xfId="0" applyFont="1" applyFill="1" applyBorder="1" applyAlignment="1">
      <alignment vertical="center"/>
    </xf>
    <xf numFmtId="0" fontId="54" fillId="0" borderId="26" xfId="0" applyFont="1" applyBorder="1" applyAlignment="1">
      <alignment vertical="center"/>
    </xf>
    <xf numFmtId="0" fontId="33" fillId="29" borderId="3" xfId="0" applyFont="1" applyFill="1" applyBorder="1" applyAlignment="1">
      <alignment vertical="center" wrapText="1"/>
    </xf>
    <xf numFmtId="0" fontId="46" fillId="0" borderId="35" xfId="0" applyFont="1" applyBorder="1" applyAlignment="1">
      <alignment vertical="center"/>
    </xf>
    <xf numFmtId="0" fontId="33" fillId="29" borderId="36" xfId="0" applyFont="1" applyFill="1" applyBorder="1" applyAlignment="1">
      <alignment vertical="center" wrapText="1"/>
    </xf>
    <xf numFmtId="178" fontId="47" fillId="0" borderId="37" xfId="69" applyNumberFormat="1" applyFont="1" applyBorder="1" applyAlignment="1">
      <alignment horizontal="right" vertical="center"/>
    </xf>
    <xf numFmtId="0" fontId="33" fillId="0" borderId="0" xfId="0" applyFont="1" applyBorder="1" applyAlignment="1">
      <alignment horizontal="center" vertical="center"/>
    </xf>
    <xf numFmtId="178" fontId="33" fillId="0" borderId="0" xfId="69" applyNumberFormat="1" applyFont="1" applyBorder="1" applyAlignment="1">
      <alignment horizontal="right" vertical="center"/>
    </xf>
    <xf numFmtId="10" fontId="33" fillId="0" borderId="0" xfId="69" applyNumberFormat="1" applyFont="1" applyBorder="1" applyAlignment="1">
      <alignment horizontal="right" vertical="center"/>
    </xf>
    <xf numFmtId="0" fontId="33" fillId="0" borderId="0" xfId="0" applyFont="1" applyAlignment="1">
      <alignment vertical="center"/>
    </xf>
    <xf numFmtId="0" fontId="48" fillId="0" borderId="0" xfId="0" applyFont="1" applyAlignment="1">
      <alignment vertical="center"/>
    </xf>
    <xf numFmtId="3" fontId="41" fillId="29" borderId="0" xfId="69" applyNumberFormat="1" applyFont="1" applyFill="1"/>
    <xf numFmtId="3" fontId="52" fillId="29" borderId="0" xfId="69" applyNumberFormat="1" applyFont="1" applyFill="1" applyAlignment="1">
      <alignment horizontal="right"/>
    </xf>
    <xf numFmtId="0" fontId="52" fillId="29" borderId="0" xfId="0" applyFont="1" applyFill="1" applyAlignment="1"/>
    <xf numFmtId="0" fontId="52" fillId="29" borderId="0" xfId="0" applyFont="1" applyFill="1" applyBorder="1" applyAlignment="1">
      <alignment horizontal="center" vertical="center"/>
    </xf>
    <xf numFmtId="0" fontId="52" fillId="29" borderId="0" xfId="0" applyFont="1" applyFill="1" applyBorder="1" applyAlignment="1">
      <alignment vertical="center"/>
    </xf>
    <xf numFmtId="3" fontId="55" fillId="29" borderId="0" xfId="69" applyNumberFormat="1" applyFont="1" applyFill="1" applyAlignment="1">
      <alignment horizontal="center" vertical="center"/>
    </xf>
    <xf numFmtId="0" fontId="56" fillId="29" borderId="0" xfId="0" applyFont="1" applyFill="1" applyAlignment="1">
      <alignment horizontal="center" vertical="center"/>
    </xf>
    <xf numFmtId="0" fontId="46" fillId="29" borderId="0" xfId="0" applyFont="1" applyFill="1"/>
    <xf numFmtId="0" fontId="53" fillId="29" borderId="0" xfId="0" applyFont="1" applyFill="1" applyAlignment="1">
      <alignment horizontal="center" vertical="center"/>
    </xf>
    <xf numFmtId="0" fontId="53" fillId="29" borderId="0" xfId="0" applyFont="1" applyFill="1" applyAlignment="1">
      <alignment vertical="center"/>
    </xf>
    <xf numFmtId="0" fontId="52" fillId="29" borderId="0" xfId="0" applyFont="1" applyFill="1"/>
    <xf numFmtId="0" fontId="46" fillId="29" borderId="27" xfId="0" applyFont="1" applyFill="1" applyBorder="1"/>
    <xf numFmtId="0" fontId="46" fillId="29" borderId="27" xfId="0" applyFont="1" applyFill="1" applyBorder="1" applyAlignment="1">
      <alignment horizontal="right" vertical="center"/>
    </xf>
    <xf numFmtId="3" fontId="46" fillId="29" borderId="26" xfId="69" applyNumberFormat="1" applyFont="1" applyFill="1" applyBorder="1"/>
    <xf numFmtId="3" fontId="46" fillId="29" borderId="0" xfId="69" applyNumberFormat="1" applyFont="1" applyFill="1"/>
    <xf numFmtId="3" fontId="46" fillId="29" borderId="26" xfId="69" applyNumberFormat="1" applyFont="1" applyFill="1" applyBorder="1" applyAlignment="1">
      <alignment vertical="center"/>
    </xf>
    <xf numFmtId="3" fontId="46" fillId="29" borderId="0" xfId="69" applyNumberFormat="1" applyFont="1" applyFill="1" applyBorder="1" applyAlignment="1">
      <alignment horizontal="center" vertical="center"/>
    </xf>
    <xf numFmtId="179" fontId="46" fillId="29" borderId="19" xfId="69" applyNumberFormat="1" applyFont="1" applyFill="1" applyBorder="1" applyAlignment="1">
      <alignment horizontal="right" vertical="center"/>
    </xf>
    <xf numFmtId="179" fontId="46" fillId="29" borderId="38" xfId="69" applyNumberFormat="1" applyFont="1" applyFill="1" applyBorder="1" applyAlignment="1">
      <alignment horizontal="right" vertical="center"/>
    </xf>
    <xf numFmtId="3" fontId="46" fillId="29" borderId="0" xfId="69" applyNumberFormat="1" applyFont="1" applyFill="1" applyAlignment="1">
      <alignment vertical="center"/>
    </xf>
    <xf numFmtId="3" fontId="46" fillId="29" borderId="40" xfId="69" applyNumberFormat="1" applyFont="1" applyFill="1" applyBorder="1" applyAlignment="1">
      <alignment horizontal="center" vertical="center"/>
    </xf>
    <xf numFmtId="179" fontId="46" fillId="29" borderId="21" xfId="69" applyNumberFormat="1" applyFont="1" applyFill="1" applyBorder="1" applyAlignment="1">
      <alignment horizontal="right" vertical="center"/>
    </xf>
    <xf numFmtId="179" fontId="46" fillId="29" borderId="3" xfId="69" applyNumberFormat="1" applyFont="1" applyFill="1" applyBorder="1" applyAlignment="1">
      <alignment horizontal="right" vertical="center"/>
    </xf>
    <xf numFmtId="179" fontId="46" fillId="29" borderId="41" xfId="69" applyNumberFormat="1" applyFont="1" applyFill="1" applyBorder="1" applyAlignment="1">
      <alignment horizontal="right" vertical="center"/>
    </xf>
    <xf numFmtId="3" fontId="46" fillId="29" borderId="42" xfId="69" applyNumberFormat="1" applyFont="1" applyFill="1" applyBorder="1" applyAlignment="1">
      <alignment horizontal="center" vertical="center"/>
    </xf>
    <xf numFmtId="179" fontId="46" fillId="25" borderId="3" xfId="69" applyNumberFormat="1" applyFont="1" applyFill="1" applyBorder="1" applyAlignment="1">
      <alignment horizontal="right" vertical="center"/>
    </xf>
    <xf numFmtId="179" fontId="46" fillId="25" borderId="43" xfId="69" applyNumberFormat="1" applyFont="1" applyFill="1" applyBorder="1" applyAlignment="1">
      <alignment horizontal="right" vertical="center"/>
    </xf>
    <xf numFmtId="179" fontId="46" fillId="29" borderId="44" xfId="69" applyNumberFormat="1" applyFont="1" applyFill="1" applyBorder="1" applyAlignment="1">
      <alignment horizontal="right" vertical="center"/>
    </xf>
    <xf numFmtId="0" fontId="46" fillId="29" borderId="45" xfId="0" applyFont="1" applyFill="1" applyBorder="1" applyAlignment="1">
      <alignment horizontal="left" vertical="center"/>
    </xf>
    <xf numFmtId="179" fontId="46" fillId="25" borderId="42" xfId="69" applyNumberFormat="1" applyFont="1" applyFill="1" applyBorder="1" applyAlignment="1">
      <alignment horizontal="right" vertical="center"/>
    </xf>
    <xf numFmtId="3" fontId="46" fillId="29" borderId="31" xfId="69" applyNumberFormat="1" applyFont="1" applyFill="1" applyBorder="1" applyAlignment="1">
      <alignment horizontal="center" vertical="center"/>
    </xf>
    <xf numFmtId="3" fontId="46" fillId="29" borderId="28" xfId="69" applyNumberFormat="1" applyFont="1" applyFill="1" applyBorder="1" applyAlignment="1">
      <alignment vertical="center"/>
    </xf>
    <xf numFmtId="179" fontId="46" fillId="29" borderId="47" xfId="69" applyNumberFormat="1" applyFont="1" applyFill="1" applyBorder="1" applyAlignment="1">
      <alignment horizontal="right" vertical="center"/>
    </xf>
    <xf numFmtId="3" fontId="46" fillId="29" borderId="18" xfId="69" applyNumberFormat="1" applyFont="1" applyFill="1" applyBorder="1" applyAlignment="1">
      <alignment vertical="center"/>
    </xf>
    <xf numFmtId="179" fontId="57" fillId="29" borderId="24" xfId="69" applyNumberFormat="1" applyFont="1" applyFill="1" applyBorder="1" applyAlignment="1">
      <alignment horizontal="right" vertical="center"/>
    </xf>
    <xf numFmtId="179" fontId="57" fillId="29" borderId="49" xfId="69" applyNumberFormat="1" applyFont="1" applyFill="1" applyBorder="1" applyAlignment="1">
      <alignment horizontal="right" vertical="center"/>
    </xf>
    <xf numFmtId="179" fontId="46" fillId="29" borderId="51" xfId="69" applyNumberFormat="1" applyFont="1" applyFill="1" applyBorder="1" applyAlignment="1">
      <alignment horizontal="right" vertical="center"/>
    </xf>
    <xf numFmtId="3" fontId="46" fillId="29" borderId="45" xfId="69" applyNumberFormat="1" applyFont="1" applyFill="1" applyBorder="1" applyAlignment="1">
      <alignment horizontal="center" vertical="center"/>
    </xf>
    <xf numFmtId="179" fontId="46" fillId="29" borderId="24" xfId="69" applyNumberFormat="1" applyFont="1" applyFill="1" applyBorder="1" applyAlignment="1">
      <alignment horizontal="right" vertical="center"/>
    </xf>
    <xf numFmtId="179" fontId="57" fillId="29" borderId="19" xfId="69" applyNumberFormat="1" applyFont="1" applyFill="1" applyBorder="1" applyAlignment="1">
      <alignment horizontal="right" vertical="center"/>
    </xf>
    <xf numFmtId="179" fontId="57" fillId="29" borderId="53" xfId="69" applyNumberFormat="1" applyFont="1" applyFill="1" applyBorder="1" applyAlignment="1">
      <alignment horizontal="right" vertical="center"/>
    </xf>
    <xf numFmtId="179" fontId="46" fillId="29" borderId="55" xfId="69" applyNumberFormat="1" applyFont="1" applyFill="1" applyBorder="1" applyAlignment="1">
      <alignment horizontal="right" vertical="center"/>
    </xf>
    <xf numFmtId="3" fontId="46" fillId="29" borderId="56" xfId="69" applyNumberFormat="1" applyFont="1" applyFill="1" applyBorder="1"/>
    <xf numFmtId="3" fontId="46" fillId="29" borderId="0" xfId="69" applyNumberFormat="1" applyFont="1" applyFill="1" applyBorder="1"/>
    <xf numFmtId="179" fontId="57" fillId="25" borderId="19" xfId="69" applyNumberFormat="1" applyFont="1" applyFill="1" applyBorder="1" applyAlignment="1">
      <alignment vertical="center"/>
    </xf>
    <xf numFmtId="179" fontId="57" fillId="29" borderId="57" xfId="69" applyNumberFormat="1" applyFont="1" applyFill="1" applyBorder="1" applyAlignment="1">
      <alignment vertical="center"/>
    </xf>
    <xf numFmtId="3" fontId="46" fillId="29" borderId="58" xfId="69" applyNumberFormat="1" applyFont="1" applyFill="1" applyBorder="1" applyAlignment="1">
      <alignment horizontal="center" vertical="center"/>
    </xf>
    <xf numFmtId="179" fontId="46" fillId="25" borderId="59" xfId="69" applyNumberFormat="1" applyFont="1" applyFill="1" applyBorder="1" applyAlignment="1">
      <alignment vertical="center"/>
    </xf>
    <xf numFmtId="179" fontId="46" fillId="29" borderId="60" xfId="69" applyNumberFormat="1" applyFont="1" applyFill="1" applyBorder="1" applyAlignment="1">
      <alignment vertical="center"/>
    </xf>
    <xf numFmtId="3" fontId="46" fillId="29" borderId="61" xfId="69" applyNumberFormat="1" applyFont="1" applyFill="1" applyBorder="1" applyAlignment="1">
      <alignment horizontal="center" vertical="center"/>
    </xf>
    <xf numFmtId="179" fontId="46" fillId="25" borderId="62" xfId="69" applyNumberFormat="1" applyFont="1" applyFill="1" applyBorder="1" applyAlignment="1">
      <alignment vertical="center"/>
    </xf>
    <xf numFmtId="179" fontId="46" fillId="29" borderId="63" xfId="69" applyNumberFormat="1" applyFont="1" applyFill="1" applyBorder="1" applyAlignment="1">
      <alignment vertical="center"/>
    </xf>
    <xf numFmtId="179" fontId="46" fillId="25" borderId="64" xfId="69" applyNumberFormat="1" applyFont="1" applyFill="1" applyBorder="1" applyAlignment="1">
      <alignment vertical="center"/>
    </xf>
    <xf numFmtId="179" fontId="46" fillId="29" borderId="57" xfId="69" applyNumberFormat="1" applyFont="1" applyFill="1" applyBorder="1" applyAlignment="1">
      <alignment vertical="center"/>
    </xf>
    <xf numFmtId="179" fontId="57" fillId="25" borderId="3" xfId="69" applyNumberFormat="1" applyFont="1" applyFill="1" applyBorder="1" applyAlignment="1">
      <alignment vertical="center"/>
    </xf>
    <xf numFmtId="179" fontId="57" fillId="29" borderId="65" xfId="69" applyNumberFormat="1" applyFont="1" applyFill="1" applyBorder="1" applyAlignment="1">
      <alignment vertical="center"/>
    </xf>
    <xf numFmtId="179" fontId="46" fillId="25" borderId="66" xfId="69" applyNumberFormat="1" applyFont="1" applyFill="1" applyBorder="1" applyAlignment="1">
      <alignment vertical="center"/>
    </xf>
    <xf numFmtId="179" fontId="46" fillId="25" borderId="67" xfId="69" applyNumberFormat="1" applyFont="1" applyFill="1" applyBorder="1" applyAlignment="1">
      <alignment vertical="center"/>
    </xf>
    <xf numFmtId="179" fontId="57" fillId="25" borderId="24" xfId="69" applyNumberFormat="1" applyFont="1" applyFill="1" applyBorder="1" applyAlignment="1">
      <alignment vertical="center"/>
    </xf>
    <xf numFmtId="179" fontId="57" fillId="29" borderId="49" xfId="69" applyNumberFormat="1" applyFont="1" applyFill="1" applyBorder="1" applyAlignment="1">
      <alignment vertical="center"/>
    </xf>
    <xf numFmtId="179" fontId="46" fillId="25" borderId="68" xfId="69" applyNumberFormat="1" applyFont="1" applyFill="1" applyBorder="1" applyAlignment="1">
      <alignment vertical="center"/>
    </xf>
    <xf numFmtId="179" fontId="46" fillId="29" borderId="47" xfId="69" applyNumberFormat="1" applyFont="1" applyFill="1" applyBorder="1" applyAlignment="1">
      <alignment vertical="center"/>
    </xf>
    <xf numFmtId="179" fontId="46" fillId="25" borderId="69" xfId="69" applyNumberFormat="1" applyFont="1" applyFill="1" applyBorder="1" applyAlignment="1">
      <alignment vertical="center"/>
    </xf>
    <xf numFmtId="179" fontId="46" fillId="29" borderId="30" xfId="69" applyNumberFormat="1" applyFont="1" applyFill="1" applyBorder="1" applyAlignment="1">
      <alignment horizontal="center" vertical="center"/>
    </xf>
    <xf numFmtId="0" fontId="53" fillId="29" borderId="0" xfId="0" applyFont="1" applyFill="1" applyAlignment="1"/>
    <xf numFmtId="0" fontId="46" fillId="29" borderId="70" xfId="0" applyFont="1" applyFill="1" applyBorder="1" applyAlignment="1">
      <alignment horizontal="center" vertical="center"/>
    </xf>
    <xf numFmtId="3" fontId="58" fillId="29" borderId="0" xfId="69" applyNumberFormat="1" applyFont="1" applyFill="1"/>
    <xf numFmtId="0" fontId="46" fillId="29" borderId="0" xfId="0" applyFont="1" applyFill="1" applyBorder="1" applyAlignment="1">
      <alignment vertical="center"/>
    </xf>
    <xf numFmtId="0" fontId="52" fillId="29" borderId="0" xfId="0" applyFont="1" applyFill="1" applyBorder="1" applyAlignment="1"/>
    <xf numFmtId="0" fontId="52" fillId="29" borderId="0" xfId="0" applyFont="1" applyFill="1" applyAlignment="1">
      <alignment horizontal="center" vertical="center"/>
    </xf>
    <xf numFmtId="0" fontId="41" fillId="29" borderId="0" xfId="0" applyFont="1" applyFill="1" applyAlignment="1">
      <alignment horizontal="center" vertical="top"/>
    </xf>
    <xf numFmtId="0" fontId="52" fillId="0" borderId="0" xfId="0" applyFont="1" applyAlignment="1">
      <alignment horizontal="left" vertical="center"/>
    </xf>
    <xf numFmtId="0" fontId="59" fillId="29" borderId="0" xfId="0" applyFont="1" applyFill="1" applyAlignment="1">
      <alignment vertical="center"/>
    </xf>
    <xf numFmtId="3" fontId="41" fillId="29" borderId="0" xfId="69" applyNumberFormat="1" applyFont="1" applyFill="1" applyAlignment="1">
      <alignment horizontal="centerContinuous" vertical="center"/>
    </xf>
    <xf numFmtId="3" fontId="41" fillId="29" borderId="0" xfId="69" applyNumberFormat="1" applyFont="1" applyFill="1" applyAlignment="1">
      <alignment vertical="center"/>
    </xf>
    <xf numFmtId="0" fontId="52" fillId="29" borderId="0" xfId="0" applyFont="1" applyFill="1" applyAlignment="1">
      <alignment horizontal="right" vertical="center"/>
    </xf>
    <xf numFmtId="0" fontId="46" fillId="29" borderId="58" xfId="0" applyFont="1" applyFill="1" applyBorder="1" applyAlignment="1">
      <alignment horizontal="center" vertical="center"/>
    </xf>
    <xf numFmtId="0" fontId="46" fillId="29" borderId="71" xfId="0" applyFont="1" applyFill="1" applyBorder="1" applyAlignment="1">
      <alignment horizontal="left" vertical="center"/>
    </xf>
    <xf numFmtId="0" fontId="52" fillId="0" borderId="0" xfId="0" applyFont="1" applyAlignment="1">
      <alignment horizontal="center" vertical="center"/>
    </xf>
    <xf numFmtId="0" fontId="58" fillId="0" borderId="3" xfId="0" applyFont="1" applyBorder="1" applyAlignment="1">
      <alignment horizontal="center" vertical="center" wrapText="1"/>
    </xf>
    <xf numFmtId="0" fontId="58" fillId="0" borderId="3" xfId="0" applyFont="1" applyBorder="1" applyAlignment="1">
      <alignment horizontal="left" vertical="center" wrapText="1"/>
    </xf>
    <xf numFmtId="0" fontId="52" fillId="0" borderId="3" xfId="0" applyFont="1" applyBorder="1" applyAlignment="1">
      <alignment horizontal="left" vertical="center"/>
    </xf>
    <xf numFmtId="0" fontId="58" fillId="0" borderId="0" xfId="0" applyFont="1" applyBorder="1" applyAlignment="1">
      <alignment horizontal="center" vertical="center" wrapText="1"/>
    </xf>
    <xf numFmtId="0" fontId="58" fillId="0" borderId="0" xfId="0" applyFont="1" applyBorder="1" applyAlignment="1">
      <alignment horizontal="left" vertical="center" wrapText="1"/>
    </xf>
    <xf numFmtId="0" fontId="52" fillId="0" borderId="0" xfId="0" applyFont="1" applyBorder="1" applyAlignment="1">
      <alignment horizontal="left" vertical="center"/>
    </xf>
    <xf numFmtId="0" fontId="52" fillId="0" borderId="0" xfId="0" applyFont="1" applyBorder="1" applyAlignment="1">
      <alignment horizontal="center" vertical="center" wrapText="1"/>
    </xf>
    <xf numFmtId="0" fontId="52" fillId="0" borderId="0" xfId="0" applyFont="1" applyBorder="1" applyAlignment="1">
      <alignment horizontal="left" vertical="center" wrapText="1"/>
    </xf>
    <xf numFmtId="0" fontId="52" fillId="0" borderId="31" xfId="0" applyFont="1" applyBorder="1" applyAlignment="1">
      <alignment horizontal="left" vertical="center" wrapText="1"/>
    </xf>
    <xf numFmtId="0" fontId="35" fillId="0" borderId="18" xfId="0" applyFont="1" applyFill="1" applyBorder="1" applyAlignment="1">
      <alignment horizontal="center" vertical="center" wrapText="1"/>
    </xf>
    <xf numFmtId="49" fontId="35" fillId="0" borderId="19" xfId="0" applyNumberFormat="1" applyFont="1" applyFill="1" applyBorder="1" applyAlignment="1">
      <alignment horizontal="center" vertical="center" wrapText="1"/>
    </xf>
    <xf numFmtId="0" fontId="35" fillId="0" borderId="20" xfId="0" applyFont="1" applyFill="1" applyBorder="1" applyAlignment="1">
      <alignment vertical="center" wrapText="1"/>
    </xf>
    <xf numFmtId="0" fontId="33" fillId="0" borderId="21" xfId="0" applyFont="1" applyFill="1" applyBorder="1" applyAlignment="1">
      <alignment horizontal="center" vertical="center" wrapText="1"/>
    </xf>
    <xf numFmtId="49" fontId="33" fillId="0" borderId="3" xfId="0" applyNumberFormat="1" applyFont="1" applyFill="1" applyBorder="1" applyAlignment="1">
      <alignment horizontal="center" vertical="center" wrapText="1"/>
    </xf>
    <xf numFmtId="0" fontId="33" fillId="0" borderId="22" xfId="0" applyFont="1" applyFill="1" applyBorder="1" applyAlignment="1">
      <alignment vertical="center" wrapText="1"/>
    </xf>
    <xf numFmtId="0" fontId="33" fillId="0" borderId="23" xfId="0" applyFont="1" applyFill="1" applyBorder="1" applyAlignment="1">
      <alignment horizontal="center" vertical="center" wrapText="1"/>
    </xf>
    <xf numFmtId="49" fontId="33" fillId="0" borderId="24" xfId="0" applyNumberFormat="1" applyFont="1" applyFill="1" applyBorder="1" applyAlignment="1">
      <alignment horizontal="center" vertical="center" wrapText="1"/>
    </xf>
    <xf numFmtId="0" fontId="33" fillId="0" borderId="25" xfId="0" applyFont="1" applyFill="1" applyBorder="1" applyAlignment="1">
      <alignment vertical="center" wrapText="1"/>
    </xf>
    <xf numFmtId="3" fontId="46" fillId="29" borderId="33" xfId="69" applyNumberFormat="1" applyFont="1" applyFill="1" applyBorder="1" applyAlignment="1">
      <alignment vertical="center"/>
    </xf>
    <xf numFmtId="0" fontId="29" fillId="29" borderId="0" xfId="0" applyFont="1" applyFill="1" applyAlignment="1"/>
    <xf numFmtId="3" fontId="29" fillId="29" borderId="0" xfId="69" applyNumberFormat="1" applyFont="1" applyFill="1" applyAlignment="1">
      <alignment horizontal="right"/>
    </xf>
    <xf numFmtId="0" fontId="29" fillId="29" borderId="0" xfId="0" applyFont="1" applyFill="1" applyBorder="1" applyAlignment="1">
      <alignment horizontal="center" vertical="center"/>
    </xf>
    <xf numFmtId="0" fontId="29" fillId="29" borderId="0" xfId="0" applyFont="1" applyFill="1" applyBorder="1" applyAlignment="1">
      <alignment vertical="center"/>
    </xf>
    <xf numFmtId="0" fontId="50" fillId="29" borderId="0" xfId="0" applyFont="1" applyFill="1" applyAlignment="1"/>
    <xf numFmtId="0" fontId="45" fillId="29" borderId="72" xfId="100" applyFont="1" applyFill="1" applyBorder="1" applyAlignment="1">
      <alignment horizontal="right" vertical="center"/>
    </xf>
    <xf numFmtId="3" fontId="45" fillId="29" borderId="72" xfId="69" applyNumberFormat="1" applyFont="1" applyFill="1" applyBorder="1" applyAlignment="1">
      <alignment horizontal="right" vertical="center"/>
    </xf>
    <xf numFmtId="3" fontId="46" fillId="29" borderId="29" xfId="69" applyNumberFormat="1" applyFont="1" applyFill="1" applyBorder="1" applyAlignment="1">
      <alignment vertical="center"/>
    </xf>
    <xf numFmtId="0" fontId="40" fillId="29" borderId="0" xfId="0" applyFont="1" applyFill="1" applyAlignment="1">
      <alignment horizontal="centerContinuous" vertical="center"/>
    </xf>
    <xf numFmtId="0" fontId="41" fillId="29" borderId="26" xfId="0" applyFont="1" applyFill="1" applyBorder="1" applyAlignment="1"/>
    <xf numFmtId="0" fontId="44" fillId="29" borderId="27" xfId="0" applyFont="1" applyFill="1" applyBorder="1" applyAlignment="1">
      <alignment horizontal="right" vertical="center"/>
    </xf>
    <xf numFmtId="179" fontId="46" fillId="29" borderId="32" xfId="69" applyNumberFormat="1" applyFont="1" applyFill="1" applyBorder="1" applyAlignment="1">
      <alignment horizontal="right" vertical="center"/>
    </xf>
    <xf numFmtId="179" fontId="57" fillId="29" borderId="73" xfId="69" applyNumberFormat="1" applyFont="1" applyFill="1" applyBorder="1" applyAlignment="1">
      <alignment horizontal="right" vertical="center"/>
    </xf>
    <xf numFmtId="179" fontId="46" fillId="25" borderId="74" xfId="69" applyNumberFormat="1" applyFont="1" applyFill="1" applyBorder="1" applyAlignment="1">
      <alignment vertical="center"/>
    </xf>
    <xf numFmtId="179" fontId="46" fillId="25" borderId="75" xfId="69" applyNumberFormat="1" applyFont="1" applyFill="1" applyBorder="1" applyAlignment="1">
      <alignment vertical="center"/>
    </xf>
    <xf numFmtId="10" fontId="44" fillId="29" borderId="76" xfId="60" applyNumberFormat="1" applyFont="1" applyFill="1" applyBorder="1" applyAlignment="1">
      <alignment horizontal="right" vertical="center"/>
    </xf>
    <xf numFmtId="10" fontId="44" fillId="29" borderId="72" xfId="60" applyNumberFormat="1" applyFont="1" applyFill="1" applyBorder="1" applyAlignment="1">
      <alignment horizontal="right" vertical="center"/>
    </xf>
    <xf numFmtId="10" fontId="44" fillId="29" borderId="77" xfId="60" applyNumberFormat="1" applyFont="1" applyFill="1" applyBorder="1" applyAlignment="1">
      <alignment horizontal="right" vertical="center"/>
    </xf>
    <xf numFmtId="10" fontId="47" fillId="0" borderId="78" xfId="69" applyNumberFormat="1" applyFont="1" applyBorder="1" applyAlignment="1">
      <alignment horizontal="right" vertical="center"/>
    </xf>
    <xf numFmtId="178" fontId="44" fillId="29" borderId="38" xfId="69" applyNumberFormat="1" applyFont="1" applyFill="1" applyBorder="1" applyAlignment="1">
      <alignment horizontal="right" vertical="center"/>
    </xf>
    <xf numFmtId="178" fontId="44" fillId="29" borderId="41" xfId="69" applyNumberFormat="1" applyFont="1" applyFill="1" applyBorder="1" applyAlignment="1">
      <alignment horizontal="right" vertical="center"/>
    </xf>
    <xf numFmtId="178" fontId="44" fillId="29" borderId="79" xfId="69" applyNumberFormat="1" applyFont="1" applyFill="1" applyBorder="1" applyAlignment="1">
      <alignment horizontal="right" vertical="center"/>
    </xf>
    <xf numFmtId="3" fontId="34" fillId="29" borderId="0" xfId="69" applyNumberFormat="1" applyFont="1" applyFill="1" applyBorder="1" applyAlignment="1">
      <alignment horizontal="center" vertical="top"/>
    </xf>
    <xf numFmtId="3" fontId="34" fillId="29" borderId="0" xfId="69" applyNumberFormat="1" applyFont="1" applyFill="1"/>
    <xf numFmtId="0" fontId="34" fillId="0" borderId="0" xfId="0" applyFont="1" applyBorder="1" applyAlignment="1">
      <alignment horizontal="center" vertical="top"/>
    </xf>
    <xf numFmtId="0" fontId="46" fillId="29" borderId="80" xfId="0" applyFont="1" applyFill="1" applyBorder="1" applyAlignment="1">
      <alignment vertical="center"/>
    </xf>
    <xf numFmtId="0" fontId="46" fillId="29" borderId="32" xfId="0" applyFont="1" applyFill="1" applyBorder="1" applyAlignment="1">
      <alignment horizontal="right" vertical="center"/>
    </xf>
    <xf numFmtId="49" fontId="33" fillId="29" borderId="2" xfId="89" applyNumberFormat="1" applyFont="1" applyFill="1" applyBorder="1" applyAlignment="1">
      <alignment vertical="center" wrapText="1"/>
    </xf>
    <xf numFmtId="49" fontId="33" fillId="29" borderId="2" xfId="89" applyNumberFormat="1" applyFont="1" applyFill="1" applyBorder="1" applyAlignment="1">
      <alignment vertical="center"/>
    </xf>
    <xf numFmtId="0" fontId="33" fillId="29" borderId="2" xfId="89" applyFont="1" applyFill="1" applyBorder="1" applyAlignment="1">
      <alignment vertical="center"/>
    </xf>
    <xf numFmtId="49" fontId="33" fillId="29" borderId="31" xfId="89" applyNumberFormat="1" applyFont="1" applyFill="1" applyBorder="1" applyAlignment="1">
      <alignment vertical="center"/>
    </xf>
    <xf numFmtId="49" fontId="33" fillId="29" borderId="31" xfId="89" applyNumberFormat="1" applyFont="1" applyFill="1" applyBorder="1" applyAlignment="1">
      <alignment horizontal="distributed" vertical="center" indent="3"/>
    </xf>
    <xf numFmtId="49" fontId="33" fillId="29" borderId="31" xfId="89" applyNumberFormat="1" applyFont="1" applyFill="1" applyBorder="1">
      <alignment vertical="center"/>
    </xf>
    <xf numFmtId="0" fontId="46" fillId="29" borderId="34" xfId="0" applyFont="1" applyFill="1" applyBorder="1" applyAlignment="1">
      <alignment horizontal="right" vertical="center"/>
    </xf>
    <xf numFmtId="49" fontId="33" fillId="29" borderId="45" xfId="89" applyNumberFormat="1" applyFont="1" applyFill="1" applyBorder="1" applyAlignment="1">
      <alignment vertical="center" wrapText="1"/>
    </xf>
    <xf numFmtId="0" fontId="33" fillId="29" borderId="0" xfId="0" applyFont="1" applyFill="1" applyBorder="1" applyAlignment="1">
      <alignment horizontal="center" vertical="center" wrapText="1"/>
    </xf>
    <xf numFmtId="49" fontId="33" fillId="29" borderId="0" xfId="0" applyNumberFormat="1" applyFont="1" applyFill="1" applyBorder="1" applyAlignment="1">
      <alignment horizontal="center" vertical="center" wrapText="1"/>
    </xf>
    <xf numFmtId="0" fontId="33" fillId="29" borderId="0" xfId="0" applyFont="1" applyFill="1" applyBorder="1" applyAlignment="1">
      <alignment vertical="center" wrapText="1"/>
    </xf>
    <xf numFmtId="0" fontId="44" fillId="29" borderId="81" xfId="0" applyFont="1" applyFill="1" applyBorder="1" applyAlignment="1">
      <alignment horizontal="left" vertical="center"/>
    </xf>
    <xf numFmtId="0" fontId="44" fillId="29" borderId="27" xfId="0" applyFont="1" applyFill="1" applyBorder="1" applyAlignment="1">
      <alignment horizontal="left" vertical="center"/>
    </xf>
    <xf numFmtId="0" fontId="44" fillId="29" borderId="82" xfId="0" applyFont="1" applyFill="1" applyBorder="1" applyAlignment="1">
      <alignment horizontal="left" vertical="center"/>
    </xf>
    <xf numFmtId="0" fontId="46" fillId="29" borderId="2" xfId="0" applyFont="1" applyFill="1" applyBorder="1" applyAlignment="1">
      <alignment horizontal="right" vertical="center"/>
    </xf>
    <xf numFmtId="0" fontId="33" fillId="29" borderId="0" xfId="0" applyFont="1" applyFill="1" applyBorder="1"/>
    <xf numFmtId="0" fontId="33" fillId="29" borderId="28" xfId="0" applyFont="1" applyFill="1" applyBorder="1" applyAlignment="1">
      <alignment vertical="center"/>
    </xf>
    <xf numFmtId="0" fontId="44" fillId="29" borderId="39" xfId="0" applyFont="1" applyFill="1" applyBorder="1" applyAlignment="1">
      <alignment horizontal="center" vertical="center"/>
    </xf>
    <xf numFmtId="0" fontId="46" fillId="29" borderId="83" xfId="0" applyFont="1" applyFill="1" applyBorder="1" applyAlignment="1">
      <alignment horizontal="center" vertical="center"/>
    </xf>
    <xf numFmtId="0" fontId="46" fillId="29" borderId="84" xfId="0" applyFont="1" applyFill="1" applyBorder="1" applyAlignment="1">
      <alignment horizontal="left" vertical="center"/>
    </xf>
    <xf numFmtId="179" fontId="44" fillId="29" borderId="83" xfId="0" applyNumberFormat="1" applyFont="1" applyFill="1" applyBorder="1" applyAlignment="1">
      <alignment horizontal="right" vertical="center"/>
    </xf>
    <xf numFmtId="179" fontId="44" fillId="29" borderId="29" xfId="0" applyNumberFormat="1" applyFont="1" applyFill="1" applyBorder="1" applyAlignment="1">
      <alignment horizontal="right" vertical="center"/>
    </xf>
    <xf numFmtId="179" fontId="44" fillId="29" borderId="58" xfId="0" applyNumberFormat="1" applyFont="1" applyFill="1" applyBorder="1" applyAlignment="1">
      <alignment horizontal="right" vertical="center"/>
    </xf>
    <xf numFmtId="179" fontId="44" fillId="29" borderId="33" xfId="0" applyNumberFormat="1" applyFont="1" applyFill="1" applyBorder="1" applyAlignment="1">
      <alignment horizontal="right" vertical="center"/>
    </xf>
    <xf numFmtId="0" fontId="44" fillId="29" borderId="85" xfId="0" applyFont="1" applyFill="1" applyBorder="1" applyAlignment="1">
      <alignment horizontal="center" vertical="center"/>
    </xf>
    <xf numFmtId="179" fontId="47" fillId="29" borderId="86" xfId="0" applyNumberFormat="1" applyFont="1" applyFill="1" applyBorder="1" applyAlignment="1">
      <alignment horizontal="right" vertical="center"/>
    </xf>
    <xf numFmtId="179" fontId="47" fillId="29" borderId="69" xfId="0" applyNumberFormat="1" applyFont="1" applyFill="1" applyBorder="1" applyAlignment="1">
      <alignment horizontal="right" vertical="center"/>
    </xf>
    <xf numFmtId="0" fontId="41" fillId="29" borderId="0" xfId="0" applyFont="1" applyFill="1" applyAlignment="1">
      <alignment vertical="center"/>
    </xf>
    <xf numFmtId="49" fontId="33" fillId="29" borderId="42" xfId="89" applyNumberFormat="1" applyFont="1" applyFill="1" applyBorder="1" applyAlignment="1">
      <alignment vertical="center"/>
    </xf>
    <xf numFmtId="49" fontId="33" fillId="29" borderId="45" xfId="89" applyNumberFormat="1" applyFont="1" applyFill="1" applyBorder="1">
      <alignment vertical="center"/>
    </xf>
    <xf numFmtId="179" fontId="44" fillId="25" borderId="29" xfId="0" applyNumberFormat="1" applyFont="1" applyFill="1" applyBorder="1" applyAlignment="1" applyProtection="1">
      <alignment vertical="center"/>
      <protection locked="0"/>
    </xf>
    <xf numFmtId="179" fontId="44" fillId="29" borderId="88" xfId="0" applyNumberFormat="1" applyFont="1" applyFill="1" applyBorder="1" applyAlignment="1">
      <alignment vertical="center"/>
    </xf>
    <xf numFmtId="49" fontId="33" fillId="29" borderId="42" xfId="89" applyNumberFormat="1" applyFont="1" applyFill="1" applyBorder="1" applyAlignment="1">
      <alignment horizontal="distributed" vertical="center" indent="3"/>
    </xf>
    <xf numFmtId="49" fontId="33" fillId="29" borderId="42" xfId="89" applyNumberFormat="1" applyFont="1" applyFill="1" applyBorder="1">
      <alignment vertical="center"/>
    </xf>
    <xf numFmtId="49" fontId="33" fillId="29" borderId="29" xfId="89" applyNumberFormat="1" applyFont="1" applyFill="1" applyBorder="1">
      <alignment vertical="center"/>
    </xf>
    <xf numFmtId="49" fontId="33" fillId="29" borderId="2" xfId="89" applyNumberFormat="1" applyFont="1" applyFill="1" applyBorder="1" applyAlignment="1">
      <alignment horizontal="distributed" vertical="center" indent="3"/>
    </xf>
    <xf numFmtId="179" fontId="44" fillId="29" borderId="3" xfId="0" applyNumberFormat="1" applyFont="1" applyFill="1" applyBorder="1" applyAlignment="1">
      <alignment vertical="center"/>
    </xf>
    <xf numFmtId="179" fontId="44" fillId="29" borderId="37" xfId="0" applyNumberFormat="1" applyFont="1" applyFill="1" applyBorder="1" applyAlignment="1">
      <alignment vertical="center"/>
    </xf>
    <xf numFmtId="10" fontId="62" fillId="29" borderId="0" xfId="0" applyNumberFormat="1" applyFont="1" applyFill="1" applyBorder="1" applyAlignment="1">
      <alignment vertical="center"/>
    </xf>
    <xf numFmtId="0" fontId="0" fillId="29" borderId="0" xfId="0" applyFill="1" applyBorder="1" applyAlignment="1" applyProtection="1">
      <alignment vertical="center" shrinkToFit="1"/>
      <protection locked="0"/>
    </xf>
    <xf numFmtId="0" fontId="44" fillId="0" borderId="0" xfId="0" applyFont="1" applyBorder="1" applyAlignment="1" applyProtection="1">
      <alignment vertical="center" shrinkToFit="1"/>
      <protection locked="0"/>
    </xf>
    <xf numFmtId="179" fontId="44" fillId="25" borderId="37" xfId="0" applyNumberFormat="1" applyFont="1" applyFill="1" applyBorder="1" applyAlignment="1" applyProtection="1">
      <alignment vertical="center"/>
      <protection locked="0"/>
    </xf>
    <xf numFmtId="179" fontId="47" fillId="29" borderId="37" xfId="0" applyNumberFormat="1" applyFont="1" applyFill="1" applyBorder="1" applyAlignment="1">
      <alignment vertical="center"/>
    </xf>
    <xf numFmtId="0" fontId="49" fillId="29" borderId="0" xfId="0" applyFont="1" applyFill="1" applyAlignment="1">
      <alignment vertical="top"/>
    </xf>
    <xf numFmtId="0" fontId="49" fillId="29" borderId="0" xfId="0" applyFont="1" applyFill="1" applyAlignment="1">
      <alignment vertical="top" wrapText="1"/>
    </xf>
    <xf numFmtId="0" fontId="44" fillId="29" borderId="0" xfId="0" applyFont="1" applyFill="1" applyBorder="1" applyAlignment="1" applyProtection="1">
      <alignment vertical="center" shrinkToFit="1"/>
      <protection locked="0"/>
    </xf>
    <xf numFmtId="0" fontId="33" fillId="29" borderId="0" xfId="0" applyFont="1" applyFill="1" applyAlignment="1"/>
    <xf numFmtId="179" fontId="44" fillId="25" borderId="92" xfId="0" applyNumberFormat="1" applyFont="1" applyFill="1" applyBorder="1" applyAlignment="1" applyProtection="1">
      <alignment horizontal="right" vertical="center"/>
      <protection locked="0"/>
    </xf>
    <xf numFmtId="179" fontId="44" fillId="25" borderId="16" xfId="0" applyNumberFormat="1" applyFont="1" applyFill="1" applyBorder="1" applyAlignment="1" applyProtection="1">
      <alignment horizontal="right" vertical="center"/>
      <protection locked="0"/>
    </xf>
    <xf numFmtId="179" fontId="44" fillId="29" borderId="16" xfId="0" applyNumberFormat="1" applyFont="1" applyFill="1" applyBorder="1" applyAlignment="1" applyProtection="1">
      <alignment horizontal="right" vertical="center"/>
      <protection locked="0"/>
    </xf>
    <xf numFmtId="179" fontId="44" fillId="29" borderId="22" xfId="0" applyNumberFormat="1" applyFont="1" applyFill="1" applyBorder="1" applyAlignment="1">
      <alignment vertical="center"/>
    </xf>
    <xf numFmtId="179" fontId="44" fillId="29" borderId="93" xfId="0" applyNumberFormat="1" applyFont="1" applyFill="1" applyBorder="1" applyAlignment="1" applyProtection="1">
      <alignment horizontal="right" vertical="center"/>
      <protection locked="0"/>
    </xf>
    <xf numFmtId="179" fontId="44" fillId="29" borderId="94" xfId="0" applyNumberFormat="1" applyFont="1" applyFill="1" applyBorder="1" applyAlignment="1" applyProtection="1">
      <alignment horizontal="right" vertical="center"/>
      <protection locked="0"/>
    </xf>
    <xf numFmtId="179" fontId="44" fillId="25" borderId="95" xfId="0" applyNumberFormat="1" applyFont="1" applyFill="1" applyBorder="1" applyAlignment="1" applyProtection="1">
      <alignment horizontal="right" vertical="center"/>
      <protection locked="0"/>
    </xf>
    <xf numFmtId="179" fontId="44" fillId="25" borderId="94" xfId="0" applyNumberFormat="1" applyFont="1" applyFill="1" applyBorder="1" applyAlignment="1" applyProtection="1">
      <alignment horizontal="right" vertical="center"/>
      <protection locked="0"/>
    </xf>
    <xf numFmtId="179" fontId="44" fillId="29" borderId="96" xfId="0" applyNumberFormat="1" applyFont="1" applyFill="1" applyBorder="1" applyAlignment="1" applyProtection="1">
      <alignment horizontal="right" vertical="center"/>
      <protection locked="0"/>
    </xf>
    <xf numFmtId="179" fontId="44" fillId="29" borderId="97" xfId="0" applyNumberFormat="1" applyFont="1" applyFill="1" applyBorder="1" applyAlignment="1" applyProtection="1">
      <alignment horizontal="right" vertical="center"/>
      <protection locked="0"/>
    </xf>
    <xf numFmtId="179" fontId="44" fillId="25" borderId="98" xfId="0" applyNumberFormat="1" applyFont="1" applyFill="1" applyBorder="1" applyAlignment="1" applyProtection="1">
      <alignment horizontal="right" vertical="center"/>
      <protection locked="0"/>
    </xf>
    <xf numFmtId="179" fontId="44" fillId="25" borderId="97" xfId="0" applyNumberFormat="1" applyFont="1" applyFill="1" applyBorder="1" applyAlignment="1" applyProtection="1">
      <alignment horizontal="right" vertical="center"/>
      <protection locked="0"/>
    </xf>
    <xf numFmtId="49" fontId="33" fillId="29" borderId="29" xfId="89" applyNumberFormat="1" applyFont="1" applyFill="1" applyBorder="1" applyAlignment="1">
      <alignment horizontal="center" vertical="center"/>
    </xf>
    <xf numFmtId="49" fontId="33" fillId="29" borderId="31" xfId="89" applyNumberFormat="1" applyFont="1" applyFill="1" applyBorder="1" applyAlignment="1">
      <alignment horizontal="center" vertical="center"/>
    </xf>
    <xf numFmtId="0" fontId="46" fillId="29" borderId="100" xfId="0" applyFont="1" applyFill="1" applyBorder="1" applyAlignment="1">
      <alignment horizontal="right" vertical="center"/>
    </xf>
    <xf numFmtId="179" fontId="44" fillId="29" borderId="42" xfId="0" applyNumberFormat="1" applyFont="1" applyFill="1" applyBorder="1" applyAlignment="1" applyProtection="1">
      <alignment vertical="center"/>
      <protection locked="0"/>
    </xf>
    <xf numFmtId="49" fontId="33" fillId="29" borderId="2" xfId="89" applyNumberFormat="1" applyFont="1" applyFill="1" applyBorder="1">
      <alignment vertical="center"/>
    </xf>
    <xf numFmtId="179" fontId="44" fillId="29" borderId="3" xfId="0" applyNumberFormat="1" applyFont="1" applyFill="1" applyBorder="1" applyAlignment="1" applyProtection="1">
      <alignment vertical="center"/>
      <protection locked="0"/>
    </xf>
    <xf numFmtId="179" fontId="44" fillId="29" borderId="33" xfId="0" applyNumberFormat="1" applyFont="1" applyFill="1" applyBorder="1" applyAlignment="1" applyProtection="1">
      <alignment vertical="center"/>
      <protection locked="0"/>
    </xf>
    <xf numFmtId="180" fontId="44" fillId="29" borderId="56" xfId="0" applyNumberFormat="1" applyFont="1" applyFill="1" applyBorder="1" applyAlignment="1" applyProtection="1">
      <alignment vertical="center" shrinkToFit="1"/>
      <protection locked="0"/>
    </xf>
    <xf numFmtId="180" fontId="44" fillId="29" borderId="101" xfId="0" applyNumberFormat="1" applyFont="1" applyFill="1" applyBorder="1" applyAlignment="1" applyProtection="1">
      <alignment vertical="center" shrinkToFit="1"/>
      <protection locked="0"/>
    </xf>
    <xf numFmtId="180" fontId="44" fillId="29" borderId="27" xfId="0" applyNumberFormat="1" applyFont="1" applyFill="1" applyBorder="1" applyAlignment="1" applyProtection="1">
      <alignment vertical="center" shrinkToFit="1"/>
      <protection locked="0"/>
    </xf>
    <xf numFmtId="180" fontId="44" fillId="29" borderId="82" xfId="0" applyNumberFormat="1" applyFont="1" applyFill="1" applyBorder="1" applyAlignment="1" applyProtection="1">
      <alignment vertical="center" shrinkToFit="1"/>
      <protection locked="0"/>
    </xf>
    <xf numFmtId="179" fontId="46" fillId="29" borderId="45" xfId="69" applyNumberFormat="1" applyFont="1" applyFill="1" applyBorder="1" applyAlignment="1">
      <alignment horizontal="right" vertical="center"/>
    </xf>
    <xf numFmtId="179" fontId="46" fillId="29" borderId="2" xfId="69" applyNumberFormat="1" applyFont="1" applyFill="1" applyBorder="1" applyAlignment="1">
      <alignment horizontal="right" vertical="center"/>
    </xf>
    <xf numFmtId="179" fontId="46" fillId="29" borderId="84" xfId="69" applyNumberFormat="1" applyFont="1" applyFill="1" applyBorder="1" applyAlignment="1">
      <alignment horizontal="right" vertical="center"/>
    </xf>
    <xf numFmtId="179" fontId="46" fillId="25" borderId="2" xfId="69" applyNumberFormat="1" applyFont="1" applyFill="1" applyBorder="1" applyAlignment="1">
      <alignment horizontal="right" vertical="center"/>
    </xf>
    <xf numFmtId="179" fontId="57" fillId="29" borderId="48" xfId="69" applyNumberFormat="1" applyFont="1" applyFill="1" applyBorder="1" applyAlignment="1">
      <alignment horizontal="right" vertical="center"/>
    </xf>
    <xf numFmtId="179" fontId="46" fillId="29" borderId="4" xfId="69" applyNumberFormat="1" applyFont="1" applyFill="1" applyBorder="1" applyAlignment="1">
      <alignment horizontal="right" vertical="center"/>
    </xf>
    <xf numFmtId="179" fontId="46" fillId="25" borderId="0" xfId="69" applyNumberFormat="1" applyFont="1" applyFill="1" applyBorder="1" applyAlignment="1">
      <alignment horizontal="right" vertical="center"/>
    </xf>
    <xf numFmtId="179" fontId="46" fillId="29" borderId="48" xfId="69" applyNumberFormat="1" applyFont="1" applyFill="1" applyBorder="1" applyAlignment="1">
      <alignment horizontal="right" vertical="center"/>
    </xf>
    <xf numFmtId="179" fontId="57" fillId="29" borderId="45" xfId="69" applyNumberFormat="1" applyFont="1" applyFill="1" applyBorder="1" applyAlignment="1">
      <alignment horizontal="right" vertical="center"/>
    </xf>
    <xf numFmtId="179" fontId="57" fillId="25" borderId="45" xfId="69" applyNumberFormat="1" applyFont="1" applyFill="1" applyBorder="1" applyAlignment="1">
      <alignment vertical="center"/>
    </xf>
    <xf numFmtId="179" fontId="46" fillId="25" borderId="71" xfId="69" applyNumberFormat="1" applyFont="1" applyFill="1" applyBorder="1" applyAlignment="1">
      <alignment vertical="center"/>
    </xf>
    <xf numFmtId="179" fontId="57" fillId="25" borderId="2" xfId="69" applyNumberFormat="1" applyFont="1" applyFill="1" applyBorder="1" applyAlignment="1">
      <alignment vertical="center"/>
    </xf>
    <xf numFmtId="179" fontId="46" fillId="25" borderId="102" xfId="69" applyNumberFormat="1" applyFont="1" applyFill="1" applyBorder="1" applyAlignment="1">
      <alignment vertical="center"/>
    </xf>
    <xf numFmtId="179" fontId="46" fillId="25" borderId="27" xfId="69" applyNumberFormat="1" applyFont="1" applyFill="1" applyBorder="1" applyAlignment="1">
      <alignment vertical="center"/>
    </xf>
    <xf numFmtId="179" fontId="46" fillId="25" borderId="42" xfId="69" applyNumberFormat="1" applyFont="1" applyFill="1" applyBorder="1" applyAlignment="1">
      <alignment vertical="center"/>
    </xf>
    <xf numFmtId="179" fontId="46" fillId="0" borderId="3" xfId="69" applyNumberFormat="1" applyFont="1" applyFill="1" applyBorder="1" applyAlignment="1">
      <alignment horizontal="right" vertical="center"/>
    </xf>
    <xf numFmtId="183" fontId="28" fillId="29" borderId="0" xfId="0" quotePrefix="1" applyNumberFormat="1" applyFont="1" applyFill="1" applyAlignment="1">
      <alignment horizontal="center" vertical="center"/>
    </xf>
    <xf numFmtId="179" fontId="46" fillId="29" borderId="43" xfId="69" applyNumberFormat="1" applyFont="1" applyFill="1" applyBorder="1" applyAlignment="1">
      <alignment horizontal="right" vertical="center"/>
    </xf>
    <xf numFmtId="0" fontId="51" fillId="0" borderId="0" xfId="99" applyFont="1" applyAlignment="1">
      <alignment horizontal="center" vertical="center"/>
    </xf>
    <xf numFmtId="0" fontId="51" fillId="0" borderId="0" xfId="99" applyFont="1">
      <alignment vertical="center"/>
    </xf>
    <xf numFmtId="0" fontId="2" fillId="0" borderId="0" xfId="97">
      <alignment vertical="center"/>
    </xf>
    <xf numFmtId="0" fontId="52" fillId="0" borderId="0" xfId="0" applyFont="1" applyAlignment="1">
      <alignment vertical="top"/>
    </xf>
    <xf numFmtId="0" fontId="41" fillId="29" borderId="0" xfId="0" applyFont="1" applyFill="1" applyAlignment="1">
      <alignment vertical="top"/>
    </xf>
    <xf numFmtId="3" fontId="46" fillId="29" borderId="82" xfId="69" applyNumberFormat="1" applyFont="1" applyFill="1" applyBorder="1" applyAlignment="1">
      <alignment horizontal="right" vertical="center"/>
    </xf>
    <xf numFmtId="0" fontId="46" fillId="29" borderId="0" xfId="100" applyFont="1" applyFill="1"/>
    <xf numFmtId="0" fontId="46" fillId="29" borderId="0" xfId="100" applyFont="1" applyFill="1" applyBorder="1" applyAlignment="1">
      <alignment horizontal="right" vertical="center"/>
    </xf>
    <xf numFmtId="3" fontId="46" fillId="29" borderId="28" xfId="69" applyNumberFormat="1" applyFont="1" applyFill="1" applyBorder="1"/>
    <xf numFmtId="179" fontId="57" fillId="29" borderId="30" xfId="69" applyNumberFormat="1" applyFont="1" applyFill="1" applyBorder="1" applyAlignment="1">
      <alignment horizontal="right" vertical="center"/>
    </xf>
    <xf numFmtId="3" fontId="46" fillId="29" borderId="0" xfId="69" applyNumberFormat="1" applyFont="1" applyFill="1" applyBorder="1" applyAlignment="1">
      <alignment horizontal="left"/>
    </xf>
    <xf numFmtId="3" fontId="46" fillId="29" borderId="0" xfId="69" applyNumberFormat="1" applyFont="1" applyFill="1" applyBorder="1" applyAlignment="1">
      <alignment horizontal="center"/>
    </xf>
    <xf numFmtId="179" fontId="46" fillId="29" borderId="0" xfId="69" applyNumberFormat="1" applyFont="1" applyFill="1" applyBorder="1" applyAlignment="1">
      <alignment horizontal="right"/>
    </xf>
    <xf numFmtId="179" fontId="45" fillId="29" borderId="41" xfId="69" applyNumberFormat="1" applyFont="1" applyFill="1" applyBorder="1" applyAlignment="1">
      <alignment horizontal="right" vertical="center"/>
    </xf>
    <xf numFmtId="179" fontId="66" fillId="25" borderId="37" xfId="69" applyNumberFormat="1" applyFont="1" applyFill="1" applyBorder="1" applyAlignment="1" applyProtection="1">
      <alignment vertical="center"/>
      <protection locked="0"/>
    </xf>
    <xf numFmtId="0" fontId="53" fillId="29" borderId="0" xfId="100" applyFont="1" applyFill="1"/>
    <xf numFmtId="0" fontId="28" fillId="0" borderId="0" xfId="90" applyFont="1" applyFill="1" applyAlignment="1">
      <alignment horizontal="left" vertical="center"/>
    </xf>
    <xf numFmtId="49" fontId="34" fillId="0" borderId="0" xfId="90" applyNumberFormat="1" applyFont="1" applyFill="1" applyAlignment="1">
      <alignment horizontal="left" vertical="top" wrapText="1"/>
    </xf>
    <xf numFmtId="0" fontId="28" fillId="0" borderId="0" xfId="93" applyFont="1" applyFill="1">
      <alignment vertical="center"/>
    </xf>
    <xf numFmtId="0" fontId="28" fillId="0" borderId="0" xfId="93" applyFont="1">
      <alignment vertical="center"/>
    </xf>
    <xf numFmtId="49" fontId="28" fillId="0" borderId="0" xfId="90" applyNumberFormat="1" applyFont="1" applyFill="1" applyAlignment="1">
      <alignment horizontal="left" vertical="center"/>
    </xf>
    <xf numFmtId="0" fontId="70" fillId="0" borderId="0" xfId="90" applyFont="1" applyFill="1" applyAlignment="1">
      <alignment horizontal="center" vertical="center" wrapText="1"/>
    </xf>
    <xf numFmtId="49" fontId="28" fillId="0" borderId="0" xfId="90" applyNumberFormat="1" applyFont="1" applyFill="1" applyAlignment="1">
      <alignment horizontal="right" vertical="center" wrapText="1"/>
    </xf>
    <xf numFmtId="0" fontId="28" fillId="0" borderId="0" xfId="90" applyFont="1" applyFill="1" applyAlignment="1">
      <alignment horizontal="left"/>
    </xf>
    <xf numFmtId="49" fontId="28" fillId="0" borderId="0" xfId="90" applyNumberFormat="1" applyFont="1" applyFill="1" applyAlignment="1">
      <alignment horizontal="left"/>
    </xf>
    <xf numFmtId="0" fontId="28" fillId="0" borderId="103" xfId="93" applyFont="1" applyFill="1" applyBorder="1" applyAlignment="1">
      <alignment horizontal="center" vertical="center"/>
    </xf>
    <xf numFmtId="0" fontId="28" fillId="0" borderId="51" xfId="93" applyFont="1" applyFill="1" applyBorder="1" applyAlignment="1">
      <alignment horizontal="center" vertical="center"/>
    </xf>
    <xf numFmtId="0" fontId="28" fillId="0" borderId="104" xfId="93" applyFont="1" applyFill="1" applyBorder="1" applyAlignment="1">
      <alignment horizontal="center" vertical="center"/>
    </xf>
    <xf numFmtId="0" fontId="28" fillId="0" borderId="21" xfId="93" applyFont="1" applyFill="1" applyBorder="1">
      <alignment vertical="center"/>
    </xf>
    <xf numFmtId="0" fontId="28" fillId="0" borderId="3" xfId="93" applyFont="1" applyFill="1" applyBorder="1">
      <alignment vertical="center"/>
    </xf>
    <xf numFmtId="0" fontId="28" fillId="0" borderId="22" xfId="93" applyFont="1" applyFill="1" applyBorder="1">
      <alignment vertical="center"/>
    </xf>
    <xf numFmtId="0" fontId="28" fillId="0" borderId="23" xfId="93" applyFont="1" applyFill="1" applyBorder="1">
      <alignment vertical="center"/>
    </xf>
    <xf numFmtId="0" fontId="28" fillId="0" borderId="24" xfId="93" applyFont="1" applyFill="1" applyBorder="1">
      <alignment vertical="center"/>
    </xf>
    <xf numFmtId="0" fontId="28" fillId="0" borderId="25" xfId="93" applyFont="1" applyFill="1" applyBorder="1">
      <alignment vertical="center"/>
    </xf>
    <xf numFmtId="0" fontId="34" fillId="0" borderId="0" xfId="90" applyFont="1" applyFill="1" applyAlignment="1">
      <alignment horizontal="center" vertical="top"/>
    </xf>
    <xf numFmtId="0" fontId="29" fillId="0" borderId="0" xfId="90" applyFont="1" applyFill="1" applyAlignment="1">
      <alignment vertical="top" wrapText="1"/>
    </xf>
    <xf numFmtId="0" fontId="36" fillId="0" borderId="0" xfId="96" applyFont="1" applyAlignment="1">
      <alignment horizontal="left" vertical="center"/>
    </xf>
    <xf numFmtId="0" fontId="71" fillId="0" borderId="0" xfId="95" applyFont="1" applyFill="1" applyBorder="1" applyAlignment="1">
      <alignment horizontal="center" vertical="center"/>
    </xf>
    <xf numFmtId="0" fontId="13" fillId="0" borderId="0" xfId="95" applyAlignment="1">
      <alignment vertical="center"/>
    </xf>
    <xf numFmtId="0" fontId="72" fillId="0" borderId="0" xfId="95" applyFont="1" applyAlignment="1">
      <alignment horizontal="center" vertical="center"/>
    </xf>
    <xf numFmtId="0" fontId="13" fillId="0" borderId="0" xfId="92" applyAlignment="1">
      <alignment vertical="center"/>
    </xf>
    <xf numFmtId="0" fontId="13" fillId="0" borderId="0" xfId="92" applyFont="1" applyAlignment="1">
      <alignment vertical="center"/>
    </xf>
    <xf numFmtId="0" fontId="13" fillId="0" borderId="0" xfId="92" applyFill="1" applyAlignment="1">
      <alignment vertical="center"/>
    </xf>
    <xf numFmtId="0" fontId="73" fillId="0" borderId="0" xfId="0" applyFont="1" applyAlignment="1">
      <alignment horizontal="justify"/>
    </xf>
    <xf numFmtId="10" fontId="73" fillId="0" borderId="0" xfId="0" applyNumberFormat="1" applyFont="1" applyAlignment="1">
      <alignment horizontal="justify"/>
    </xf>
    <xf numFmtId="179" fontId="44" fillId="25" borderId="1" xfId="0" applyNumberFormat="1" applyFont="1" applyFill="1" applyBorder="1" applyAlignment="1" applyProtection="1">
      <alignment horizontal="right" vertical="center"/>
      <protection locked="0"/>
    </xf>
    <xf numFmtId="179" fontId="44" fillId="29" borderId="95" xfId="0" applyNumberFormat="1" applyFont="1" applyFill="1" applyBorder="1" applyAlignment="1" applyProtection="1">
      <alignment horizontal="right" vertical="center"/>
      <protection locked="0"/>
    </xf>
    <xf numFmtId="179" fontId="44" fillId="29" borderId="98" xfId="0" applyNumberFormat="1" applyFont="1" applyFill="1" applyBorder="1" applyAlignment="1" applyProtection="1">
      <alignment horizontal="right" vertical="center"/>
      <protection locked="0"/>
    </xf>
    <xf numFmtId="179" fontId="46" fillId="29" borderId="105" xfId="69" applyNumberFormat="1" applyFont="1" applyFill="1" applyBorder="1" applyAlignment="1">
      <alignment horizontal="right" vertical="center"/>
    </xf>
    <xf numFmtId="179" fontId="46" fillId="29" borderId="106" xfId="69" applyNumberFormat="1" applyFont="1" applyFill="1" applyBorder="1" applyAlignment="1">
      <alignment horizontal="right" vertical="center"/>
    </xf>
    <xf numFmtId="179" fontId="46" fillId="29" borderId="107" xfId="69" applyNumberFormat="1" applyFont="1" applyFill="1" applyBorder="1" applyAlignment="1">
      <alignment horizontal="right" vertical="center"/>
    </xf>
    <xf numFmtId="179" fontId="46" fillId="0" borderId="106" xfId="69" applyNumberFormat="1" applyFont="1" applyFill="1" applyBorder="1" applyAlignment="1">
      <alignment horizontal="right" vertical="center"/>
    </xf>
    <xf numFmtId="179" fontId="46" fillId="25" borderId="106" xfId="69" applyNumberFormat="1" applyFont="1" applyFill="1" applyBorder="1" applyAlignment="1">
      <alignment horizontal="right" vertical="center"/>
    </xf>
    <xf numFmtId="179" fontId="57" fillId="29" borderId="108" xfId="69" applyNumberFormat="1" applyFont="1" applyFill="1" applyBorder="1" applyAlignment="1">
      <alignment horizontal="right" vertical="center"/>
    </xf>
    <xf numFmtId="179" fontId="46" fillId="29" borderId="89" xfId="69" applyNumberFormat="1" applyFont="1" applyFill="1" applyBorder="1" applyAlignment="1">
      <alignment horizontal="right" vertical="center"/>
    </xf>
    <xf numFmtId="179" fontId="46" fillId="25" borderId="80" xfId="69" applyNumberFormat="1" applyFont="1" applyFill="1" applyBorder="1" applyAlignment="1">
      <alignment horizontal="right" vertical="center"/>
    </xf>
    <xf numFmtId="179" fontId="46" fillId="29" borderId="108" xfId="69" applyNumberFormat="1" applyFont="1" applyFill="1" applyBorder="1" applyAlignment="1">
      <alignment horizontal="right" vertical="center"/>
    </xf>
    <xf numFmtId="179" fontId="57" fillId="29" borderId="105" xfId="69" applyNumberFormat="1" applyFont="1" applyFill="1" applyBorder="1" applyAlignment="1">
      <alignment horizontal="right" vertical="center"/>
    </xf>
    <xf numFmtId="179" fontId="57" fillId="25" borderId="105" xfId="69" applyNumberFormat="1" applyFont="1" applyFill="1" applyBorder="1" applyAlignment="1">
      <alignment vertical="center"/>
    </xf>
    <xf numFmtId="179" fontId="46" fillId="25" borderId="109" xfId="69" applyNumberFormat="1" applyFont="1" applyFill="1" applyBorder="1" applyAlignment="1">
      <alignment vertical="center"/>
    </xf>
    <xf numFmtId="179" fontId="46" fillId="25" borderId="110" xfId="69" applyNumberFormat="1" applyFont="1" applyFill="1" applyBorder="1" applyAlignment="1">
      <alignment vertical="center"/>
    </xf>
    <xf numFmtId="179" fontId="46" fillId="25" borderId="111" xfId="69" applyNumberFormat="1" applyFont="1" applyFill="1" applyBorder="1" applyAlignment="1">
      <alignment vertical="center"/>
    </xf>
    <xf numFmtId="179" fontId="57" fillId="25" borderId="106" xfId="69" applyNumberFormat="1" applyFont="1" applyFill="1" applyBorder="1" applyAlignment="1">
      <alignment vertical="center"/>
    </xf>
    <xf numFmtId="179" fontId="46" fillId="25" borderId="80" xfId="69" applyNumberFormat="1" applyFont="1" applyFill="1" applyBorder="1" applyAlignment="1">
      <alignment vertical="center"/>
    </xf>
    <xf numFmtId="179" fontId="57" fillId="25" borderId="108" xfId="69" applyNumberFormat="1" applyFont="1" applyFill="1" applyBorder="1" applyAlignment="1">
      <alignment vertical="center"/>
    </xf>
    <xf numFmtId="179" fontId="46" fillId="25" borderId="112" xfId="69" applyNumberFormat="1" applyFont="1" applyFill="1" applyBorder="1" applyAlignment="1">
      <alignment vertical="center"/>
    </xf>
    <xf numFmtId="179" fontId="46" fillId="25" borderId="81" xfId="69" applyNumberFormat="1" applyFont="1" applyFill="1" applyBorder="1" applyAlignment="1">
      <alignment vertical="center"/>
    </xf>
    <xf numFmtId="179" fontId="57" fillId="25" borderId="48" xfId="69" applyNumberFormat="1" applyFont="1" applyFill="1" applyBorder="1" applyAlignment="1">
      <alignment vertical="center"/>
    </xf>
    <xf numFmtId="0" fontId="52" fillId="0" borderId="0" xfId="0" applyFont="1" applyBorder="1" applyAlignment="1">
      <alignment vertical="center" shrinkToFit="1"/>
    </xf>
    <xf numFmtId="3" fontId="45" fillId="29" borderId="22" xfId="69" applyNumberFormat="1" applyFont="1" applyFill="1" applyBorder="1" applyAlignment="1">
      <alignment vertical="center"/>
    </xf>
    <xf numFmtId="0" fontId="29" fillId="0" borderId="113" xfId="98" applyFont="1" applyBorder="1" applyAlignment="1">
      <alignment horizontal="center" vertical="center"/>
    </xf>
    <xf numFmtId="0" fontId="29" fillId="0" borderId="114" xfId="98" applyFont="1" applyBorder="1" applyAlignment="1">
      <alignment horizontal="center" vertical="center"/>
    </xf>
    <xf numFmtId="0" fontId="29" fillId="0" borderId="115" xfId="98" applyFont="1" applyBorder="1" applyAlignment="1">
      <alignment horizontal="center" vertical="center"/>
    </xf>
    <xf numFmtId="0" fontId="29" fillId="0" borderId="116" xfId="98" applyFont="1" applyBorder="1" applyAlignment="1">
      <alignment horizontal="center" vertical="center"/>
    </xf>
    <xf numFmtId="0" fontId="29" fillId="0" borderId="117" xfId="98" applyFont="1" applyBorder="1" applyAlignment="1">
      <alignment horizontal="center" vertical="center"/>
    </xf>
    <xf numFmtId="0" fontId="29" fillId="0" borderId="118" xfId="98" applyFont="1" applyBorder="1" applyAlignment="1">
      <alignment horizontal="center" vertical="center"/>
    </xf>
    <xf numFmtId="0" fontId="29" fillId="0" borderId="119" xfId="98" applyFont="1" applyBorder="1" applyAlignment="1">
      <alignment horizontal="center" vertical="center"/>
    </xf>
    <xf numFmtId="0" fontId="29" fillId="0" borderId="120" xfId="98" applyFont="1" applyBorder="1" applyAlignment="1">
      <alignment horizontal="center" vertical="center"/>
    </xf>
    <xf numFmtId="0" fontId="29" fillId="0" borderId="121" xfId="98" applyFont="1" applyBorder="1" applyAlignment="1">
      <alignment horizontal="center" vertical="center"/>
    </xf>
    <xf numFmtId="0" fontId="29" fillId="0" borderId="122" xfId="98" applyFont="1" applyBorder="1" applyAlignment="1">
      <alignment horizontal="center" vertical="center"/>
    </xf>
    <xf numFmtId="0" fontId="29" fillId="0" borderId="123" xfId="98" applyFont="1" applyBorder="1" applyAlignment="1">
      <alignment horizontal="center" vertical="center"/>
    </xf>
    <xf numFmtId="0" fontId="29" fillId="0" borderId="124" xfId="98" applyFont="1" applyBorder="1" applyAlignment="1">
      <alignment horizontal="center" vertical="center"/>
    </xf>
    <xf numFmtId="0" fontId="44" fillId="0" borderId="0" xfId="0" applyFont="1"/>
    <xf numFmtId="0" fontId="46" fillId="29" borderId="0" xfId="0" applyFont="1" applyFill="1" applyAlignment="1">
      <alignment horizontal="center" vertical="top"/>
    </xf>
    <xf numFmtId="0" fontId="46" fillId="29" borderId="0" xfId="0" applyFont="1" applyFill="1" applyAlignment="1">
      <alignment vertical="top"/>
    </xf>
    <xf numFmtId="0" fontId="46" fillId="0" borderId="0" xfId="0" applyFont="1" applyAlignment="1">
      <alignment vertical="top"/>
    </xf>
    <xf numFmtId="0" fontId="28" fillId="0" borderId="0" xfId="96" applyFont="1" applyFill="1" applyAlignment="1">
      <alignment vertical="center"/>
    </xf>
    <xf numFmtId="0" fontId="71" fillId="0" borderId="0" xfId="95" applyFont="1" applyFill="1" applyBorder="1" applyAlignment="1">
      <alignment vertical="center"/>
    </xf>
    <xf numFmtId="0" fontId="69" fillId="0" borderId="0" xfId="95" applyFont="1" applyBorder="1" applyAlignment="1">
      <alignment vertical="center"/>
    </xf>
    <xf numFmtId="38" fontId="13" fillId="25" borderId="3" xfId="69" applyFont="1" applyFill="1" applyBorder="1" applyAlignment="1">
      <alignment vertical="center"/>
    </xf>
    <xf numFmtId="0" fontId="13" fillId="0" borderId="0" xfId="95" applyFont="1" applyFill="1" applyBorder="1" applyAlignment="1">
      <alignment vertical="center"/>
    </xf>
    <xf numFmtId="0" fontId="13" fillId="0" borderId="0" xfId="95" applyFont="1" applyAlignment="1">
      <alignment vertical="center"/>
    </xf>
    <xf numFmtId="38" fontId="13" fillId="0" borderId="3" xfId="69" applyFont="1" applyFill="1" applyBorder="1" applyAlignment="1">
      <alignment horizontal="center" vertical="center" wrapText="1"/>
    </xf>
    <xf numFmtId="0" fontId="44" fillId="0" borderId="0" xfId="0" applyFont="1" applyBorder="1" applyAlignment="1">
      <alignment vertical="center"/>
    </xf>
    <xf numFmtId="0" fontId="44" fillId="0" borderId="0" xfId="0" applyFont="1" applyBorder="1" applyAlignment="1">
      <alignment horizontal="center" vertical="center"/>
    </xf>
    <xf numFmtId="0" fontId="44" fillId="0" borderId="0" xfId="0" applyFont="1" applyBorder="1" applyAlignment="1">
      <alignment horizontal="left" vertical="center"/>
    </xf>
    <xf numFmtId="0" fontId="82" fillId="0" borderId="0" xfId="92" applyFont="1" applyAlignment="1">
      <alignment vertical="center"/>
    </xf>
    <xf numFmtId="0" fontId="13" fillId="0" borderId="52" xfId="92" applyFont="1" applyBorder="1" applyAlignment="1">
      <alignment vertical="center"/>
    </xf>
    <xf numFmtId="0" fontId="13" fillId="0" borderId="52" xfId="92" applyFont="1" applyFill="1" applyBorder="1" applyAlignment="1">
      <alignment horizontal="center" vertical="center"/>
    </xf>
    <xf numFmtId="0" fontId="13" fillId="0" borderId="125" xfId="92" applyFont="1" applyBorder="1" applyAlignment="1">
      <alignment vertical="center"/>
    </xf>
    <xf numFmtId="0" fontId="13" fillId="0" borderId="123" xfId="92" applyFont="1" applyBorder="1" applyAlignment="1">
      <alignment vertical="center"/>
    </xf>
    <xf numFmtId="0" fontId="13" fillId="0" borderId="116" xfId="92" applyFont="1" applyBorder="1" applyAlignment="1">
      <alignment horizontal="center" vertical="center"/>
    </xf>
    <xf numFmtId="0" fontId="13" fillId="0" borderId="115" xfId="92" applyFont="1" applyBorder="1" applyAlignment="1">
      <alignment vertical="center"/>
    </xf>
    <xf numFmtId="0" fontId="13" fillId="0" borderId="114" xfId="92" applyFont="1" applyBorder="1" applyAlignment="1">
      <alignment horizontal="center" vertical="center"/>
    </xf>
    <xf numFmtId="0" fontId="13" fillId="0" borderId="115" xfId="92" applyFont="1" applyBorder="1" applyAlignment="1">
      <alignment horizontal="center" vertical="center"/>
    </xf>
    <xf numFmtId="0" fontId="13" fillId="0" borderId="0" xfId="92" applyFont="1" applyBorder="1" applyAlignment="1">
      <alignment vertical="center"/>
    </xf>
    <xf numFmtId="0" fontId="13" fillId="0" borderId="129" xfId="92" applyFont="1" applyBorder="1" applyAlignment="1">
      <alignment vertical="center"/>
    </xf>
    <xf numFmtId="0" fontId="13" fillId="0" borderId="131" xfId="92" applyFont="1" applyBorder="1" applyAlignment="1">
      <alignment vertical="center"/>
    </xf>
    <xf numFmtId="0" fontId="13" fillId="0" borderId="31" xfId="92" applyFont="1" applyFill="1" applyBorder="1" applyAlignment="1">
      <alignment horizontal="center" vertical="center"/>
    </xf>
    <xf numFmtId="0" fontId="13" fillId="0" borderId="0" xfId="92" applyFont="1" applyFill="1" applyBorder="1" applyAlignment="1">
      <alignment horizontal="center" vertical="center"/>
    </xf>
    <xf numFmtId="38" fontId="13" fillId="0" borderId="0" xfId="69" applyFill="1" applyBorder="1" applyAlignment="1">
      <alignment horizontal="center" vertical="center"/>
    </xf>
    <xf numFmtId="38" fontId="13" fillId="0" borderId="0" xfId="69" applyFill="1" applyBorder="1" applyAlignment="1">
      <alignment vertical="center"/>
    </xf>
    <xf numFmtId="0" fontId="13" fillId="0" borderId="0" xfId="92" applyFont="1" applyFill="1" applyAlignment="1">
      <alignment vertical="center"/>
    </xf>
    <xf numFmtId="0" fontId="13" fillId="0" borderId="31" xfId="92" applyFont="1" applyBorder="1" applyAlignment="1">
      <alignment horizontal="center" vertical="center"/>
    </xf>
    <xf numFmtId="0" fontId="13" fillId="0" borderId="0" xfId="92" applyFont="1" applyBorder="1" applyAlignment="1">
      <alignment horizontal="center" vertical="center"/>
    </xf>
    <xf numFmtId="0" fontId="13" fillId="0" borderId="133" xfId="92" applyFont="1" applyBorder="1" applyAlignment="1">
      <alignment horizontal="center" vertical="center"/>
    </xf>
    <xf numFmtId="0" fontId="13" fillId="0" borderId="0" xfId="95" applyNumberFormat="1" applyFont="1" applyAlignment="1">
      <alignment vertical="center"/>
    </xf>
    <xf numFmtId="0" fontId="27" fillId="0" borderId="2" xfId="92" applyFont="1" applyBorder="1" applyAlignment="1">
      <alignment vertical="center"/>
    </xf>
    <xf numFmtId="0" fontId="27" fillId="0" borderId="32" xfId="92" applyFont="1" applyBorder="1" applyAlignment="1">
      <alignment vertical="center"/>
    </xf>
    <xf numFmtId="49" fontId="83" fillId="0" borderId="0" xfId="90" applyNumberFormat="1" applyFont="1" applyFill="1" applyAlignment="1">
      <alignment horizontal="left" vertical="center"/>
    </xf>
    <xf numFmtId="0" fontId="83" fillId="0" borderId="0" xfId="93" applyFont="1" applyFill="1">
      <alignment vertical="center"/>
    </xf>
    <xf numFmtId="49" fontId="83" fillId="0" borderId="0" xfId="90" applyNumberFormat="1" applyFont="1" applyFill="1" applyAlignment="1">
      <alignment horizontal="right" vertical="center" wrapText="1"/>
    </xf>
    <xf numFmtId="0" fontId="83" fillId="0" borderId="0" xfId="93" applyFont="1">
      <alignment vertical="center"/>
    </xf>
    <xf numFmtId="0" fontId="49" fillId="29" borderId="0" xfId="0" applyFont="1" applyFill="1"/>
    <xf numFmtId="0" fontId="49" fillId="29" borderId="40" xfId="0" applyFont="1" applyFill="1" applyBorder="1" applyAlignment="1">
      <alignment horizontal="center" vertical="center"/>
    </xf>
    <xf numFmtId="0" fontId="62" fillId="29" borderId="21" xfId="0" applyFont="1" applyFill="1" applyBorder="1" applyAlignment="1">
      <alignment vertical="center"/>
    </xf>
    <xf numFmtId="0" fontId="49" fillId="29" borderId="0" xfId="0" applyFont="1" applyFill="1" applyAlignment="1">
      <alignment vertical="center"/>
    </xf>
    <xf numFmtId="0" fontId="49" fillId="29" borderId="29" xfId="0" applyFont="1" applyFill="1" applyBorder="1" applyAlignment="1">
      <alignment horizontal="center" vertical="center"/>
    </xf>
    <xf numFmtId="0" fontId="49" fillId="29" borderId="34" xfId="0" applyFont="1" applyFill="1" applyBorder="1" applyAlignment="1">
      <alignment vertical="center"/>
    </xf>
    <xf numFmtId="0" fontId="44" fillId="29" borderId="137" xfId="0" applyFont="1" applyFill="1" applyBorder="1" applyAlignment="1">
      <alignment horizontal="center" vertical="center"/>
    </xf>
    <xf numFmtId="0" fontId="68" fillId="29" borderId="92" xfId="0" applyFont="1" applyFill="1" applyBorder="1" applyAlignment="1">
      <alignment horizontal="left" vertical="center"/>
    </xf>
    <xf numFmtId="0" fontId="44" fillId="29" borderId="138" xfId="0" applyFont="1" applyFill="1" applyBorder="1" applyAlignment="1">
      <alignment horizontal="center" vertical="center"/>
    </xf>
    <xf numFmtId="0" fontId="34" fillId="0" borderId="0" xfId="90" applyFont="1" applyFill="1" applyAlignment="1">
      <alignment horizontal="center" vertical="center"/>
    </xf>
    <xf numFmtId="179" fontId="46" fillId="0" borderId="2" xfId="69" applyNumberFormat="1" applyFont="1" applyFill="1" applyBorder="1" applyAlignment="1">
      <alignment horizontal="right" vertical="center"/>
    </xf>
    <xf numFmtId="179" fontId="46" fillId="0" borderId="38" xfId="69" applyNumberFormat="1" applyFont="1" applyFill="1" applyBorder="1" applyAlignment="1">
      <alignment horizontal="right" vertical="center"/>
    </xf>
    <xf numFmtId="0" fontId="29" fillId="0" borderId="0" xfId="0" applyFont="1" applyAlignment="1">
      <alignment vertical="top"/>
    </xf>
    <xf numFmtId="0" fontId="62" fillId="29" borderId="143" xfId="0" applyFont="1" applyFill="1" applyBorder="1" applyAlignment="1">
      <alignment horizontal="right" vertical="center"/>
    </xf>
    <xf numFmtId="10" fontId="62" fillId="29" borderId="16" xfId="0" applyNumberFormat="1" applyFont="1" applyFill="1" applyBorder="1" applyAlignment="1">
      <alignment vertical="center"/>
    </xf>
    <xf numFmtId="10" fontId="62" fillId="29" borderId="78" xfId="0" applyNumberFormat="1" applyFont="1" applyFill="1" applyBorder="1" applyAlignment="1">
      <alignment vertical="center"/>
    </xf>
    <xf numFmtId="0" fontId="33" fillId="0" borderId="3" xfId="0" applyFont="1" applyFill="1" applyBorder="1" applyAlignment="1">
      <alignment horizontal="center" vertical="center"/>
    </xf>
    <xf numFmtId="0" fontId="33" fillId="0" borderId="0" xfId="0" applyFont="1" applyFill="1" applyAlignment="1">
      <alignment vertical="center"/>
    </xf>
    <xf numFmtId="0" fontId="33" fillId="0" borderId="0" xfId="0" applyFont="1" applyFill="1" applyAlignment="1">
      <alignment horizontal="center" vertical="center"/>
    </xf>
    <xf numFmtId="3" fontId="34" fillId="0" borderId="0" xfId="69" applyNumberFormat="1" applyFont="1" applyFill="1" applyAlignment="1">
      <alignment vertical="center"/>
    </xf>
    <xf numFmtId="0" fontId="28" fillId="0" borderId="0" xfId="0" applyFont="1" applyFill="1" applyAlignment="1">
      <alignment horizontal="left" vertical="center"/>
    </xf>
    <xf numFmtId="3" fontId="29" fillId="0" borderId="0" xfId="69" applyNumberFormat="1" applyFont="1" applyFill="1" applyAlignment="1">
      <alignment horizontal="right" vertical="center"/>
    </xf>
    <xf numFmtId="0" fontId="29" fillId="0" borderId="0" xfId="0" applyFont="1" applyFill="1" applyAlignment="1">
      <alignment vertical="center"/>
    </xf>
    <xf numFmtId="0" fontId="29" fillId="0" borderId="0" xfId="0" applyFont="1" applyFill="1" applyAlignment="1">
      <alignment horizontal="center" vertical="center"/>
    </xf>
    <xf numFmtId="0" fontId="29" fillId="0" borderId="0" xfId="0" applyFont="1" applyFill="1" applyBorder="1" applyAlignment="1">
      <alignment horizontal="center" vertical="center"/>
    </xf>
    <xf numFmtId="0" fontId="29" fillId="0" borderId="0" xfId="0" applyFont="1" applyFill="1" applyBorder="1" applyAlignment="1">
      <alignment vertical="center"/>
    </xf>
    <xf numFmtId="0" fontId="40" fillId="0" borderId="0" xfId="0" applyFont="1" applyFill="1" applyBorder="1" applyAlignment="1">
      <alignment horizontal="center" vertical="center"/>
    </xf>
    <xf numFmtId="3" fontId="34" fillId="0" borderId="0" xfId="69" applyNumberFormat="1" applyFont="1" applyFill="1" applyAlignment="1">
      <alignment horizontal="centerContinuous" vertical="center"/>
    </xf>
    <xf numFmtId="3" fontId="40" fillId="0" borderId="0" xfId="69" applyNumberFormat="1" applyFont="1" applyFill="1" applyBorder="1" applyAlignment="1">
      <alignment horizontal="center" vertical="center"/>
    </xf>
    <xf numFmtId="3" fontId="40" fillId="0" borderId="0" xfId="69" applyNumberFormat="1" applyFont="1" applyFill="1" applyAlignment="1">
      <alignment horizontal="center" vertical="center"/>
    </xf>
    <xf numFmtId="0" fontId="40" fillId="0" borderId="0" xfId="0" applyFont="1" applyFill="1" applyAlignment="1">
      <alignment horizontal="center" vertical="center"/>
    </xf>
    <xf numFmtId="0" fontId="33" fillId="0" borderId="0" xfId="0" applyFont="1" applyFill="1" applyAlignment="1">
      <alignment horizontal="right" vertical="center"/>
    </xf>
    <xf numFmtId="0" fontId="29" fillId="30" borderId="143" xfId="0" applyFont="1" applyFill="1" applyBorder="1" applyAlignment="1">
      <alignment horizontal="center" vertical="center"/>
    </xf>
    <xf numFmtId="0" fontId="29" fillId="30" borderId="16" xfId="0" applyFont="1" applyFill="1" applyBorder="1" applyAlignment="1">
      <alignment horizontal="center" vertical="center"/>
    </xf>
    <xf numFmtId="0" fontId="29" fillId="0" borderId="26" xfId="0" applyFont="1" applyFill="1" applyBorder="1" applyAlignment="1">
      <alignment vertical="center"/>
    </xf>
    <xf numFmtId="0" fontId="73" fillId="31" borderId="149" xfId="0" applyFont="1" applyFill="1" applyBorder="1" applyAlignment="1">
      <alignment horizontal="left" vertical="center"/>
    </xf>
    <xf numFmtId="0" fontId="73" fillId="0" borderId="150" xfId="0" applyFont="1" applyFill="1" applyBorder="1" applyAlignment="1">
      <alignment horizontal="center" vertical="center"/>
    </xf>
    <xf numFmtId="3" fontId="73" fillId="31" borderId="150" xfId="0" applyNumberFormat="1" applyFont="1" applyFill="1" applyBorder="1" applyAlignment="1">
      <alignment horizontal="right" vertical="center"/>
    </xf>
    <xf numFmtId="3" fontId="73" fillId="0" borderId="151" xfId="0" applyNumberFormat="1" applyFont="1" applyFill="1" applyBorder="1" applyAlignment="1">
      <alignment horizontal="right" vertical="center"/>
    </xf>
    <xf numFmtId="3" fontId="73" fillId="0" borderId="152" xfId="0" applyNumberFormat="1" applyFont="1" applyFill="1" applyBorder="1" applyAlignment="1">
      <alignment horizontal="right" vertical="center"/>
    </xf>
    <xf numFmtId="0" fontId="73" fillId="31" borderId="153" xfId="0" applyFont="1" applyFill="1" applyBorder="1" applyAlignment="1">
      <alignment horizontal="left" vertical="center"/>
    </xf>
    <xf numFmtId="0" fontId="73" fillId="0" borderId="134" xfId="0" applyFont="1" applyFill="1" applyBorder="1" applyAlignment="1">
      <alignment horizontal="center" vertical="center"/>
    </xf>
    <xf numFmtId="3" fontId="73" fillId="31" borderId="154" xfId="0" applyNumberFormat="1" applyFont="1" applyFill="1" applyBorder="1" applyAlignment="1">
      <alignment horizontal="right" vertical="center"/>
    </xf>
    <xf numFmtId="3" fontId="73" fillId="0" borderId="66" xfId="0" applyNumberFormat="1" applyFont="1" applyFill="1" applyBorder="1" applyAlignment="1">
      <alignment horizontal="right" vertical="center"/>
    </xf>
    <xf numFmtId="3" fontId="73" fillId="0" borderId="63" xfId="0" applyNumberFormat="1" applyFont="1" applyFill="1" applyBorder="1" applyAlignment="1">
      <alignment horizontal="right" vertical="center"/>
    </xf>
    <xf numFmtId="0" fontId="73" fillId="31" borderId="155" xfId="0" applyFont="1" applyFill="1" applyBorder="1" applyAlignment="1">
      <alignment horizontal="left" vertical="center"/>
    </xf>
    <xf numFmtId="0" fontId="73" fillId="0" borderId="154" xfId="0" applyFont="1" applyFill="1" applyBorder="1" applyAlignment="1">
      <alignment horizontal="center" vertical="center"/>
    </xf>
    <xf numFmtId="0" fontId="73" fillId="31" borderId="156" xfId="0" applyFont="1" applyFill="1" applyBorder="1" applyAlignment="1">
      <alignment horizontal="left" vertical="center"/>
    </xf>
    <xf numFmtId="0" fontId="73" fillId="0" borderId="136" xfId="0" applyFont="1" applyFill="1" applyBorder="1" applyAlignment="1">
      <alignment horizontal="center" vertical="center"/>
    </xf>
    <xf numFmtId="3" fontId="73" fillId="31" borderId="136" xfId="0" applyNumberFormat="1" applyFont="1" applyFill="1" applyBorder="1" applyAlignment="1">
      <alignment horizontal="right" vertical="center"/>
    </xf>
    <xf numFmtId="3" fontId="73" fillId="0" borderId="135" xfId="0" applyNumberFormat="1" applyFont="1" applyFill="1" applyBorder="1" applyAlignment="1">
      <alignment horizontal="right" vertical="center"/>
    </xf>
    <xf numFmtId="3" fontId="73" fillId="0" borderId="46" xfId="0" applyNumberFormat="1" applyFont="1" applyFill="1" applyBorder="1" applyAlignment="1">
      <alignment horizontal="right" vertical="center"/>
    </xf>
    <xf numFmtId="0" fontId="33" fillId="0" borderId="157" xfId="0" applyFont="1" applyFill="1" applyBorder="1" applyAlignment="1">
      <alignment horizontal="center" vertical="center"/>
    </xf>
    <xf numFmtId="0" fontId="29" fillId="0" borderId="158" xfId="0" applyFont="1" applyFill="1" applyBorder="1" applyAlignment="1">
      <alignment horizontal="center" vertical="center"/>
    </xf>
    <xf numFmtId="0" fontId="73" fillId="0" borderId="158" xfId="0" applyFont="1" applyFill="1" applyBorder="1" applyAlignment="1">
      <alignment horizontal="center" vertical="center"/>
    </xf>
    <xf numFmtId="3" fontId="73" fillId="0" borderId="158" xfId="0" applyNumberFormat="1" applyFont="1" applyFill="1" applyBorder="1" applyAlignment="1">
      <alignment horizontal="right" vertical="center"/>
    </xf>
    <xf numFmtId="3" fontId="73" fillId="0" borderId="159" xfId="0" applyNumberFormat="1" applyFont="1" applyFill="1" applyBorder="1" applyAlignment="1">
      <alignment horizontal="right" vertical="center"/>
    </xf>
    <xf numFmtId="3" fontId="73" fillId="0" borderId="160" xfId="0" applyNumberFormat="1" applyFont="1" applyFill="1" applyBorder="1" applyAlignment="1">
      <alignment horizontal="right" vertical="center"/>
    </xf>
    <xf numFmtId="0" fontId="33" fillId="0" borderId="0" xfId="0" applyFont="1" applyFill="1" applyBorder="1" applyAlignment="1">
      <alignment vertical="center"/>
    </xf>
    <xf numFmtId="3" fontId="73" fillId="31" borderId="134" xfId="0" applyNumberFormat="1" applyFont="1" applyFill="1" applyBorder="1" applyAlignment="1">
      <alignment horizontal="right" vertical="center"/>
    </xf>
    <xf numFmtId="3" fontId="73" fillId="0" borderId="161" xfId="0" applyNumberFormat="1" applyFont="1" applyFill="1" applyBorder="1" applyAlignment="1">
      <alignment horizontal="right" vertical="center"/>
    </xf>
    <xf numFmtId="3" fontId="73" fillId="0" borderId="44" xfId="0" applyNumberFormat="1" applyFont="1" applyFill="1" applyBorder="1" applyAlignment="1">
      <alignment horizontal="right" vertical="center"/>
    </xf>
    <xf numFmtId="0" fontId="73" fillId="0" borderId="82" xfId="0" applyFont="1" applyFill="1" applyBorder="1" applyAlignment="1">
      <alignment horizontal="center" vertical="center"/>
    </xf>
    <xf numFmtId="3" fontId="73" fillId="0" borderId="82" xfId="0" applyNumberFormat="1" applyFont="1" applyFill="1" applyBorder="1" applyAlignment="1">
      <alignment horizontal="right" vertical="center"/>
    </xf>
    <xf numFmtId="3" fontId="73" fillId="0" borderId="87" xfId="0" applyNumberFormat="1" applyFont="1" applyFill="1" applyBorder="1" applyAlignment="1">
      <alignment horizontal="right" vertical="center"/>
    </xf>
    <xf numFmtId="3" fontId="73" fillId="0" borderId="30" xfId="0" applyNumberFormat="1" applyFont="1" applyFill="1" applyBorder="1" applyAlignment="1">
      <alignment horizontal="right" vertical="center"/>
    </xf>
    <xf numFmtId="0" fontId="73" fillId="0" borderId="162" xfId="0" applyFont="1" applyFill="1" applyBorder="1" applyAlignment="1">
      <alignment horizontal="left" vertical="center"/>
    </xf>
    <xf numFmtId="0" fontId="73" fillId="0" borderId="163" xfId="0" applyFont="1" applyFill="1" applyBorder="1" applyAlignment="1">
      <alignment horizontal="center" vertical="center"/>
    </xf>
    <xf numFmtId="3" fontId="73" fillId="0" borderId="163" xfId="0" applyNumberFormat="1" applyFont="1" applyFill="1" applyBorder="1" applyAlignment="1">
      <alignment horizontal="right" vertical="center"/>
    </xf>
    <xf numFmtId="3" fontId="73" fillId="31" borderId="67" xfId="0" applyNumberFormat="1" applyFont="1" applyFill="1" applyBorder="1" applyAlignment="1">
      <alignment horizontal="right" vertical="center"/>
    </xf>
    <xf numFmtId="3" fontId="73" fillId="0" borderId="57" xfId="0" applyNumberFormat="1" applyFont="1" applyFill="1" applyBorder="1" applyAlignment="1">
      <alignment horizontal="right" vertical="center"/>
    </xf>
    <xf numFmtId="0" fontId="73" fillId="0" borderId="164" xfId="0" applyFont="1" applyFill="1" applyBorder="1" applyAlignment="1">
      <alignment horizontal="left" vertical="center"/>
    </xf>
    <xf numFmtId="0" fontId="73" fillId="0" borderId="165" xfId="0" applyFont="1" applyFill="1" applyBorder="1" applyAlignment="1">
      <alignment horizontal="center" vertical="center"/>
    </xf>
    <xf numFmtId="3" fontId="73" fillId="0" borderId="165" xfId="0" applyNumberFormat="1" applyFont="1" applyFill="1" applyBorder="1" applyAlignment="1">
      <alignment horizontal="right" vertical="center"/>
    </xf>
    <xf numFmtId="3" fontId="73" fillId="31" borderId="120" xfId="0" applyNumberFormat="1" applyFont="1" applyFill="1" applyBorder="1" applyAlignment="1">
      <alignment horizontal="right" vertical="center"/>
    </xf>
    <xf numFmtId="3" fontId="73" fillId="0" borderId="166" xfId="0" applyNumberFormat="1" applyFont="1" applyFill="1" applyBorder="1" applyAlignment="1">
      <alignment horizontal="right" vertical="center"/>
    </xf>
    <xf numFmtId="0" fontId="73" fillId="0" borderId="167" xfId="0" applyFont="1" applyFill="1" applyBorder="1" applyAlignment="1">
      <alignment horizontal="left" vertical="center"/>
    </xf>
    <xf numFmtId="0" fontId="73" fillId="0" borderId="168" xfId="0" applyFont="1" applyFill="1" applyBorder="1" applyAlignment="1">
      <alignment horizontal="center" vertical="center"/>
    </xf>
    <xf numFmtId="3" fontId="73" fillId="0" borderId="168" xfId="0" applyNumberFormat="1" applyFont="1" applyFill="1" applyBorder="1" applyAlignment="1">
      <alignment horizontal="right" vertical="center"/>
    </xf>
    <xf numFmtId="3" fontId="73" fillId="31" borderId="124" xfId="0" applyNumberFormat="1" applyFont="1" applyFill="1" applyBorder="1" applyAlignment="1">
      <alignment horizontal="right" vertical="center"/>
    </xf>
    <xf numFmtId="3" fontId="73" fillId="0" borderId="169" xfId="0" applyNumberFormat="1" applyFont="1" applyFill="1" applyBorder="1" applyAlignment="1">
      <alignment horizontal="right" vertical="center"/>
    </xf>
    <xf numFmtId="0" fontId="73" fillId="0" borderId="170" xfId="0" applyFont="1" applyFill="1" applyBorder="1" applyAlignment="1">
      <alignment horizontal="left" vertical="center"/>
    </xf>
    <xf numFmtId="0" fontId="73" fillId="0" borderId="171" xfId="0" applyFont="1" applyFill="1" applyBorder="1" applyAlignment="1">
      <alignment horizontal="center" vertical="center"/>
    </xf>
    <xf numFmtId="3" fontId="73" fillId="0" borderId="171" xfId="0" applyNumberFormat="1" applyFont="1" applyFill="1" applyBorder="1" applyAlignment="1">
      <alignment horizontal="right" vertical="center"/>
    </xf>
    <xf numFmtId="3" fontId="73" fillId="31" borderId="116" xfId="0" applyNumberFormat="1" applyFont="1" applyFill="1" applyBorder="1" applyAlignment="1">
      <alignment horizontal="right" vertical="center"/>
    </xf>
    <xf numFmtId="0" fontId="29" fillId="0" borderId="157" xfId="0" applyFont="1" applyFill="1" applyBorder="1" applyAlignment="1">
      <alignment horizontal="center" vertical="center"/>
    </xf>
    <xf numFmtId="0" fontId="29" fillId="0" borderId="172" xfId="0" applyFont="1" applyFill="1" applyBorder="1" applyAlignment="1">
      <alignment horizontal="center" vertical="center"/>
    </xf>
    <xf numFmtId="0" fontId="73" fillId="31" borderId="173" xfId="0" applyFont="1" applyFill="1" applyBorder="1" applyAlignment="1">
      <alignment horizontal="left" vertical="center"/>
    </xf>
    <xf numFmtId="0" fontId="73" fillId="0" borderId="174" xfId="0" applyFont="1" applyFill="1" applyBorder="1" applyAlignment="1">
      <alignment horizontal="center" vertical="center"/>
    </xf>
    <xf numFmtId="3" fontId="73" fillId="0" borderId="174" xfId="0" applyNumberFormat="1" applyFont="1" applyFill="1" applyBorder="1" applyAlignment="1">
      <alignment horizontal="right" vertical="center"/>
    </xf>
    <xf numFmtId="3" fontId="73" fillId="31" borderId="175" xfId="0" applyNumberFormat="1" applyFont="1" applyFill="1" applyBorder="1" applyAlignment="1">
      <alignment horizontal="right" vertical="center"/>
    </xf>
    <xf numFmtId="3" fontId="73" fillId="0" borderId="176" xfId="0" applyNumberFormat="1" applyFont="1" applyFill="1" applyBorder="1" applyAlignment="1">
      <alignment horizontal="right" vertical="center"/>
    </xf>
    <xf numFmtId="0" fontId="73" fillId="31" borderId="177" xfId="0" applyFont="1" applyFill="1" applyBorder="1" applyAlignment="1">
      <alignment horizontal="left" vertical="center"/>
    </xf>
    <xf numFmtId="0" fontId="73" fillId="0" borderId="178" xfId="0" applyFont="1" applyFill="1" applyBorder="1" applyAlignment="1">
      <alignment horizontal="center" vertical="center"/>
    </xf>
    <xf numFmtId="3" fontId="73" fillId="0" borderId="178" xfId="0" applyNumberFormat="1" applyFont="1" applyFill="1" applyBorder="1" applyAlignment="1">
      <alignment horizontal="right" vertical="center"/>
    </xf>
    <xf numFmtId="3" fontId="73" fillId="31" borderId="179" xfId="0" applyNumberFormat="1" applyFont="1" applyFill="1" applyBorder="1" applyAlignment="1">
      <alignment horizontal="right" vertical="center"/>
    </xf>
    <xf numFmtId="3" fontId="73" fillId="0" borderId="180" xfId="0" applyNumberFormat="1" applyFont="1" applyFill="1" applyBorder="1" applyAlignment="1">
      <alignment horizontal="right" vertical="center"/>
    </xf>
    <xf numFmtId="0" fontId="73" fillId="31" borderId="181" xfId="0" applyFont="1" applyFill="1" applyBorder="1" applyAlignment="1">
      <alignment horizontal="left" vertical="center"/>
    </xf>
    <xf numFmtId="0" fontId="73" fillId="0" borderId="182" xfId="0" applyFont="1" applyFill="1" applyBorder="1" applyAlignment="1">
      <alignment horizontal="center" vertical="center"/>
    </xf>
    <xf numFmtId="3" fontId="73" fillId="0" borderId="182" xfId="0" applyNumberFormat="1" applyFont="1" applyFill="1" applyBorder="1" applyAlignment="1">
      <alignment horizontal="right" vertical="center"/>
    </xf>
    <xf numFmtId="3" fontId="73" fillId="31" borderId="183" xfId="0" applyNumberFormat="1" applyFont="1" applyFill="1" applyBorder="1" applyAlignment="1">
      <alignment horizontal="right" vertical="center"/>
    </xf>
    <xf numFmtId="3" fontId="73" fillId="0" borderId="99" xfId="0" applyNumberFormat="1" applyFont="1" applyFill="1" applyBorder="1" applyAlignment="1">
      <alignment horizontal="right" vertical="center"/>
    </xf>
    <xf numFmtId="0" fontId="33" fillId="0" borderId="0" xfId="0" applyFont="1" applyFill="1" applyAlignment="1">
      <alignment horizontal="left" vertical="center"/>
    </xf>
    <xf numFmtId="0" fontId="84" fillId="0" borderId="0" xfId="0" applyFont="1" applyFill="1" applyAlignment="1">
      <alignment vertical="center"/>
    </xf>
    <xf numFmtId="0" fontId="46" fillId="0" borderId="0" xfId="0" applyFont="1" applyFill="1"/>
    <xf numFmtId="3" fontId="41" fillId="0" borderId="0" xfId="69" applyNumberFormat="1" applyFont="1" applyFill="1"/>
    <xf numFmtId="0" fontId="52" fillId="0" borderId="0" xfId="0" applyFont="1" applyFill="1" applyAlignment="1">
      <alignment vertical="center"/>
    </xf>
    <xf numFmtId="0" fontId="52" fillId="0" borderId="0" xfId="0" applyFont="1" applyFill="1" applyAlignment="1"/>
    <xf numFmtId="3" fontId="52" fillId="0" borderId="0" xfId="69" applyNumberFormat="1" applyFont="1" applyFill="1" applyAlignment="1">
      <alignment horizontal="right"/>
    </xf>
    <xf numFmtId="0" fontId="52" fillId="0" borderId="0" xfId="0" applyFont="1" applyFill="1" applyBorder="1" applyAlignment="1">
      <alignment horizontal="center" vertical="center"/>
    </xf>
    <xf numFmtId="0" fontId="52" fillId="0" borderId="0" xfId="0" applyFont="1" applyFill="1" applyBorder="1" applyAlignment="1">
      <alignment vertical="center"/>
    </xf>
    <xf numFmtId="0" fontId="55" fillId="0" borderId="0" xfId="0" applyFont="1" applyFill="1" applyAlignment="1"/>
    <xf numFmtId="0" fontId="52" fillId="0" borderId="0" xfId="0" applyFont="1" applyFill="1" applyAlignment="1">
      <alignment horizontal="center" vertical="center"/>
    </xf>
    <xf numFmtId="3" fontId="41" fillId="0" borderId="0" xfId="69" applyNumberFormat="1" applyFont="1" applyFill="1" applyAlignment="1">
      <alignment horizontal="centerContinuous"/>
    </xf>
    <xf numFmtId="3" fontId="59" fillId="0" borderId="0" xfId="69" applyNumberFormat="1" applyFont="1" applyFill="1" applyAlignment="1">
      <alignment horizontal="center" vertical="center"/>
    </xf>
    <xf numFmtId="0" fontId="59" fillId="0" borderId="0" xfId="0" applyFont="1" applyFill="1" applyAlignment="1"/>
    <xf numFmtId="0" fontId="52" fillId="0" borderId="0" xfId="0" applyFont="1" applyFill="1" applyBorder="1"/>
    <xf numFmtId="0" fontId="60" fillId="0" borderId="0" xfId="0" applyFont="1" applyFill="1" applyBorder="1" applyAlignment="1">
      <alignment vertical="center"/>
    </xf>
    <xf numFmtId="0" fontId="52" fillId="0" borderId="0" xfId="0" applyFont="1" applyFill="1" applyBorder="1" applyAlignment="1"/>
    <xf numFmtId="176" fontId="52" fillId="0" borderId="0" xfId="0" applyNumberFormat="1" applyFont="1" applyFill="1" applyBorder="1" applyAlignment="1">
      <alignment horizontal="right" vertical="center"/>
    </xf>
    <xf numFmtId="0" fontId="52" fillId="0" borderId="0" xfId="0" applyFont="1" applyFill="1"/>
    <xf numFmtId="0" fontId="46" fillId="30" borderId="23" xfId="0" applyFont="1" applyFill="1" applyBorder="1" applyAlignment="1">
      <alignment horizontal="center" vertical="center"/>
    </xf>
    <xf numFmtId="0" fontId="46" fillId="30" borderId="25" xfId="0" applyFont="1" applyFill="1" applyBorder="1" applyAlignment="1">
      <alignment horizontal="center" vertical="center"/>
    </xf>
    <xf numFmtId="0" fontId="46" fillId="0" borderId="102" xfId="0" applyFont="1" applyFill="1" applyBorder="1" applyAlignment="1"/>
    <xf numFmtId="176" fontId="45" fillId="0" borderId="185" xfId="0" applyNumberFormat="1" applyFont="1" applyFill="1" applyBorder="1" applyAlignment="1">
      <alignment horizontal="right" vertical="center"/>
    </xf>
    <xf numFmtId="0" fontId="46" fillId="0" borderId="74" xfId="0" applyFont="1" applyFill="1" applyBorder="1" applyAlignment="1"/>
    <xf numFmtId="176" fontId="45" fillId="0" borderId="186" xfId="0" applyNumberFormat="1" applyFont="1" applyFill="1" applyBorder="1" applyAlignment="1">
      <alignment horizontal="right" vertical="center"/>
    </xf>
    <xf numFmtId="0" fontId="46" fillId="0" borderId="27" xfId="0" applyFont="1" applyFill="1" applyBorder="1" applyAlignment="1"/>
    <xf numFmtId="176" fontId="45" fillId="0" borderId="70" xfId="0" applyNumberFormat="1" applyFont="1" applyFill="1" applyBorder="1" applyAlignment="1">
      <alignment horizontal="right" vertical="center"/>
    </xf>
    <xf numFmtId="0" fontId="41" fillId="0" borderId="0" xfId="0" applyFont="1" applyFill="1" applyAlignment="1">
      <alignment horizontal="center" vertical="top"/>
    </xf>
    <xf numFmtId="0" fontId="43" fillId="30" borderId="16" xfId="0" applyFont="1" applyFill="1" applyBorder="1" applyAlignment="1">
      <alignment horizontal="center" vertical="center"/>
    </xf>
    <xf numFmtId="0" fontId="43" fillId="30" borderId="78" xfId="0" applyFont="1" applyFill="1" applyBorder="1" applyAlignment="1">
      <alignment horizontal="center" vertical="center"/>
    </xf>
    <xf numFmtId="0" fontId="44" fillId="30" borderId="108" xfId="0" applyFont="1" applyFill="1" applyBorder="1" applyAlignment="1">
      <alignment horizontal="center" vertical="center"/>
    </xf>
    <xf numFmtId="0" fontId="44" fillId="30" borderId="24" xfId="0" applyFont="1" applyFill="1" applyBorder="1" applyAlignment="1">
      <alignment horizontal="center" vertical="center"/>
    </xf>
    <xf numFmtId="0" fontId="44" fillId="30" borderId="184" xfId="0" applyFont="1" applyFill="1" applyBorder="1" applyAlignment="1">
      <alignment horizontal="center" vertical="center"/>
    </xf>
    <xf numFmtId="0" fontId="46" fillId="30" borderId="108" xfId="0" applyFont="1" applyFill="1" applyBorder="1" applyAlignment="1">
      <alignment horizontal="center" vertical="center"/>
    </xf>
    <xf numFmtId="0" fontId="46" fillId="30" borderId="24" xfId="0" applyFont="1" applyFill="1" applyBorder="1" applyAlignment="1">
      <alignment horizontal="center" vertical="center"/>
    </xf>
    <xf numFmtId="0" fontId="59" fillId="30" borderId="143" xfId="100" applyFont="1" applyFill="1" applyBorder="1" applyAlignment="1">
      <alignment horizontal="center" vertical="center"/>
    </xf>
    <xf numFmtId="0" fontId="59" fillId="30" borderId="37" xfId="100" applyFont="1" applyFill="1" applyBorder="1" applyAlignment="1">
      <alignment horizontal="center" vertical="center"/>
    </xf>
    <xf numFmtId="0" fontId="39" fillId="30" borderId="187" xfId="0" applyFont="1" applyFill="1" applyBorder="1" applyAlignment="1">
      <alignment horizontal="center" vertical="center"/>
    </xf>
    <xf numFmtId="0" fontId="39" fillId="30" borderId="188" xfId="0" applyFont="1" applyFill="1" applyBorder="1" applyAlignment="1">
      <alignment horizontal="center" vertical="center"/>
    </xf>
    <xf numFmtId="0" fontId="42" fillId="30" borderId="86" xfId="0" applyFont="1" applyFill="1" applyBorder="1" applyAlignment="1">
      <alignment horizontal="center" vertical="center"/>
    </xf>
    <xf numFmtId="0" fontId="43" fillId="30" borderId="189" xfId="0" applyFont="1" applyFill="1" applyBorder="1" applyAlignment="1">
      <alignment horizontal="center" vertical="center"/>
    </xf>
    <xf numFmtId="0" fontId="43" fillId="30" borderId="101" xfId="0" applyFont="1" applyFill="1" applyBorder="1" applyAlignment="1">
      <alignment horizontal="center" vertical="center" wrapText="1"/>
    </xf>
    <xf numFmtId="0" fontId="44" fillId="30" borderId="30" xfId="0" applyFont="1" applyFill="1" applyBorder="1" applyAlignment="1">
      <alignment horizontal="center" vertical="center"/>
    </xf>
    <xf numFmtId="0" fontId="44" fillId="30" borderId="82" xfId="0" applyFont="1" applyFill="1" applyBorder="1" applyAlignment="1">
      <alignment horizontal="center" vertical="center"/>
    </xf>
    <xf numFmtId="0" fontId="85" fillId="30" borderId="85" xfId="0" applyFont="1" applyFill="1" applyBorder="1" applyAlignment="1">
      <alignment horizontal="center" vertical="center" wrapText="1"/>
    </xf>
    <xf numFmtId="0" fontId="85" fillId="30" borderId="19" xfId="0" applyFont="1" applyFill="1" applyBorder="1" applyAlignment="1">
      <alignment horizontal="center" vertical="center" wrapText="1"/>
    </xf>
    <xf numFmtId="0" fontId="85" fillId="30" borderId="3" xfId="0" applyFont="1" applyFill="1" applyBorder="1" applyAlignment="1">
      <alignment horizontal="center" vertical="center" wrapText="1"/>
    </xf>
    <xf numFmtId="0" fontId="81" fillId="0" borderId="3" xfId="0" applyFont="1" applyFill="1" applyBorder="1" applyAlignment="1">
      <alignment horizontal="center" vertical="center" wrapText="1"/>
    </xf>
    <xf numFmtId="0" fontId="33" fillId="0" borderId="3" xfId="0" applyFont="1" applyFill="1" applyBorder="1"/>
    <xf numFmtId="0" fontId="33" fillId="0" borderId="3" xfId="0" applyFont="1" applyFill="1" applyBorder="1" applyAlignment="1">
      <alignment horizontal="center"/>
    </xf>
    <xf numFmtId="0" fontId="49" fillId="29" borderId="39" xfId="0" applyFont="1" applyFill="1" applyBorder="1" applyAlignment="1">
      <alignment vertical="center"/>
    </xf>
    <xf numFmtId="0" fontId="46" fillId="29" borderId="192" xfId="0" applyFont="1" applyFill="1" applyBorder="1" applyAlignment="1">
      <alignment horizontal="left" vertical="center"/>
    </xf>
    <xf numFmtId="0" fontId="46" fillId="29" borderId="193" xfId="0" applyFont="1" applyFill="1" applyBorder="1" applyAlignment="1">
      <alignment horizontal="left" vertical="center"/>
    </xf>
    <xf numFmtId="179" fontId="46" fillId="25" borderId="194" xfId="69" applyNumberFormat="1" applyFont="1" applyFill="1" applyBorder="1" applyAlignment="1">
      <alignment horizontal="right" vertical="center"/>
    </xf>
    <xf numFmtId="179" fontId="46" fillId="25" borderId="195" xfId="69" applyNumberFormat="1" applyFont="1" applyFill="1" applyBorder="1" applyAlignment="1">
      <alignment horizontal="right" vertical="center"/>
    </xf>
    <xf numFmtId="179" fontId="46" fillId="25" borderId="191" xfId="69" applyNumberFormat="1" applyFont="1" applyFill="1" applyBorder="1" applyAlignment="1">
      <alignment horizontal="right" vertical="center"/>
    </xf>
    <xf numFmtId="179" fontId="46" fillId="25" borderId="192" xfId="69" applyNumberFormat="1" applyFont="1" applyFill="1" applyBorder="1" applyAlignment="1">
      <alignment horizontal="right" vertical="center"/>
    </xf>
    <xf numFmtId="179" fontId="46" fillId="25" borderId="96" xfId="69" applyNumberFormat="1" applyFont="1" applyFill="1" applyBorder="1" applyAlignment="1">
      <alignment horizontal="right" vertical="center"/>
    </xf>
    <xf numFmtId="179" fontId="46" fillId="25" borderId="97" xfId="69" applyNumberFormat="1" applyFont="1" applyFill="1" applyBorder="1" applyAlignment="1">
      <alignment horizontal="right" vertical="center"/>
    </xf>
    <xf numFmtId="179" fontId="46" fillId="25" borderId="98" xfId="69" applyNumberFormat="1" applyFont="1" applyFill="1" applyBorder="1" applyAlignment="1">
      <alignment horizontal="right" vertical="center"/>
    </xf>
    <xf numFmtId="179" fontId="46" fillId="25" borderId="181" xfId="69" applyNumberFormat="1" applyFont="1" applyFill="1" applyBorder="1" applyAlignment="1">
      <alignment horizontal="right" vertical="center"/>
    </xf>
    <xf numFmtId="0" fontId="29" fillId="0" borderId="0" xfId="0" applyFont="1" applyFill="1" applyAlignment="1">
      <alignment horizontal="right" vertical="center"/>
    </xf>
    <xf numFmtId="0" fontId="29" fillId="0" borderId="196" xfId="0" applyFont="1" applyFill="1" applyBorder="1" applyAlignment="1">
      <alignment horizontal="center" vertical="center" wrapText="1"/>
    </xf>
    <xf numFmtId="0" fontId="33" fillId="0" borderId="197" xfId="0" applyFont="1" applyFill="1" applyBorder="1" applyAlignment="1">
      <alignment horizontal="center" vertical="center" wrapText="1"/>
    </xf>
    <xf numFmtId="0" fontId="33" fillId="0" borderId="198" xfId="0" applyFont="1" applyFill="1" applyBorder="1" applyAlignment="1">
      <alignment horizontal="center" vertical="center" wrapText="1"/>
    </xf>
    <xf numFmtId="0" fontId="29" fillId="0" borderId="199" xfId="0" applyFont="1" applyFill="1" applyBorder="1" applyAlignment="1">
      <alignment vertical="center"/>
    </xf>
    <xf numFmtId="0" fontId="29" fillId="0" borderId="128" xfId="0" applyFont="1" applyFill="1" applyBorder="1" applyAlignment="1">
      <alignment vertical="center"/>
    </xf>
    <xf numFmtId="0" fontId="29" fillId="0" borderId="145" xfId="0" applyFont="1" applyFill="1" applyBorder="1" applyAlignment="1">
      <alignment vertical="center"/>
    </xf>
    <xf numFmtId="0" fontId="29" fillId="0" borderId="200" xfId="0" applyFont="1" applyFill="1" applyBorder="1" applyAlignment="1">
      <alignment vertical="center"/>
    </xf>
    <xf numFmtId="3" fontId="29" fillId="0" borderId="145" xfId="0" applyNumberFormat="1" applyFont="1" applyFill="1" applyBorder="1" applyAlignment="1">
      <alignment vertical="center"/>
    </xf>
    <xf numFmtId="3" fontId="29" fillId="0" borderId="200" xfId="0" applyNumberFormat="1" applyFont="1" applyFill="1" applyBorder="1" applyAlignment="1">
      <alignment vertical="center"/>
    </xf>
    <xf numFmtId="0" fontId="29" fillId="0" borderId="201" xfId="0" applyFont="1" applyFill="1" applyBorder="1" applyAlignment="1">
      <alignment vertical="center"/>
    </xf>
    <xf numFmtId="0" fontId="29" fillId="0" borderId="130" xfId="0" applyFont="1" applyFill="1" applyBorder="1" applyAlignment="1">
      <alignment vertical="center"/>
    </xf>
    <xf numFmtId="0" fontId="29" fillId="0" borderId="147" xfId="0" applyFont="1" applyFill="1" applyBorder="1" applyAlignment="1">
      <alignment vertical="center"/>
    </xf>
    <xf numFmtId="0" fontId="29" fillId="0" borderId="202" xfId="0" applyFont="1" applyFill="1" applyBorder="1" applyAlignment="1">
      <alignment vertical="center"/>
    </xf>
    <xf numFmtId="3" fontId="29" fillId="0" borderId="147" xfId="0" applyNumberFormat="1" applyFont="1" applyFill="1" applyBorder="1" applyAlignment="1">
      <alignment vertical="center"/>
    </xf>
    <xf numFmtId="3" fontId="29" fillId="0" borderId="202" xfId="0" applyNumberFormat="1" applyFont="1" applyFill="1" applyBorder="1" applyAlignment="1">
      <alignment vertical="center"/>
    </xf>
    <xf numFmtId="0" fontId="29" fillId="0" borderId="203" xfId="0" applyFont="1" applyFill="1" applyBorder="1" applyAlignment="1">
      <alignment vertical="center"/>
    </xf>
    <xf numFmtId="0" fontId="29" fillId="0" borderId="132" xfId="0" applyFont="1" applyFill="1" applyBorder="1" applyAlignment="1">
      <alignment vertical="center"/>
    </xf>
    <xf numFmtId="0" fontId="29" fillId="0" borderId="142" xfId="0" applyFont="1" applyFill="1" applyBorder="1" applyAlignment="1">
      <alignment vertical="center"/>
    </xf>
    <xf numFmtId="0" fontId="29" fillId="0" borderId="204" xfId="0" applyFont="1" applyFill="1" applyBorder="1" applyAlignment="1">
      <alignment vertical="center"/>
    </xf>
    <xf numFmtId="3" fontId="29" fillId="0" borderId="142" xfId="0" applyNumberFormat="1" applyFont="1" applyFill="1" applyBorder="1" applyAlignment="1">
      <alignment vertical="center"/>
    </xf>
    <xf numFmtId="3" fontId="29" fillId="0" borderId="204" xfId="0" applyNumberFormat="1" applyFont="1" applyFill="1" applyBorder="1" applyAlignment="1">
      <alignment vertical="center"/>
    </xf>
    <xf numFmtId="0" fontId="29" fillId="0" borderId="205" xfId="0" applyFont="1" applyFill="1" applyBorder="1" applyAlignment="1">
      <alignment vertical="center"/>
    </xf>
    <xf numFmtId="0" fontId="29" fillId="0" borderId="126" xfId="0" applyFont="1" applyFill="1" applyBorder="1" applyAlignment="1">
      <alignment vertical="center"/>
    </xf>
    <xf numFmtId="0" fontId="29" fillId="0" borderId="206" xfId="0" applyFont="1" applyFill="1" applyBorder="1" applyAlignment="1">
      <alignment vertical="center"/>
    </xf>
    <xf numFmtId="0" fontId="29" fillId="0" borderId="207" xfId="0" applyFont="1" applyFill="1" applyBorder="1" applyAlignment="1">
      <alignment vertical="center"/>
    </xf>
    <xf numFmtId="3" fontId="29" fillId="0" borderId="206" xfId="0" applyNumberFormat="1" applyFont="1" applyFill="1" applyBorder="1" applyAlignment="1">
      <alignment vertical="center"/>
    </xf>
    <xf numFmtId="3" fontId="29" fillId="0" borderId="207" xfId="0" applyNumberFormat="1" applyFont="1" applyFill="1" applyBorder="1" applyAlignment="1">
      <alignment vertical="center"/>
    </xf>
    <xf numFmtId="0" fontId="29" fillId="0" borderId="208" xfId="0" applyFont="1" applyFill="1" applyBorder="1" applyAlignment="1">
      <alignment vertical="center"/>
    </xf>
    <xf numFmtId="0" fontId="29" fillId="0" borderId="133" xfId="0" applyFont="1" applyFill="1" applyBorder="1" applyAlignment="1">
      <alignment vertical="center"/>
    </xf>
    <xf numFmtId="0" fontId="29" fillId="0" borderId="209" xfId="0" applyFont="1" applyFill="1" applyBorder="1" applyAlignment="1">
      <alignment vertical="center"/>
    </xf>
    <xf numFmtId="0" fontId="29" fillId="0" borderId="210" xfId="0" applyFont="1" applyFill="1" applyBorder="1" applyAlignment="1">
      <alignment vertical="center"/>
    </xf>
    <xf numFmtId="3" fontId="29" fillId="0" borderId="209" xfId="0" applyNumberFormat="1" applyFont="1" applyFill="1" applyBorder="1" applyAlignment="1">
      <alignment vertical="center"/>
    </xf>
    <xf numFmtId="3" fontId="29" fillId="0" borderId="210" xfId="0" applyNumberFormat="1" applyFont="1" applyFill="1" applyBorder="1" applyAlignment="1">
      <alignment vertical="center"/>
    </xf>
    <xf numFmtId="0" fontId="29" fillId="0" borderId="211" xfId="0" applyFont="1" applyFill="1" applyBorder="1" applyAlignment="1">
      <alignment vertical="center"/>
    </xf>
    <xf numFmtId="0" fontId="29" fillId="0" borderId="197" xfId="0" applyFont="1" applyFill="1" applyBorder="1" applyAlignment="1">
      <alignment vertical="center"/>
    </xf>
    <xf numFmtId="0" fontId="29" fillId="0" borderId="212" xfId="0" applyFont="1" applyFill="1" applyBorder="1" applyAlignment="1">
      <alignment vertical="center"/>
    </xf>
    <xf numFmtId="0" fontId="29" fillId="0" borderId="213" xfId="0" applyFont="1" applyFill="1" applyBorder="1" applyAlignment="1">
      <alignment vertical="center"/>
    </xf>
    <xf numFmtId="3" fontId="29" fillId="0" borderId="212" xfId="0" applyNumberFormat="1" applyFont="1" applyFill="1" applyBorder="1" applyAlignment="1">
      <alignment vertical="center"/>
    </xf>
    <xf numFmtId="0" fontId="51" fillId="0" borderId="0" xfId="0" applyFont="1" applyFill="1" applyAlignment="1">
      <alignment vertical="center" wrapText="1"/>
    </xf>
    <xf numFmtId="0" fontId="60" fillId="0" borderId="0" xfId="0" applyFont="1" applyFill="1" applyAlignment="1">
      <alignment vertical="center"/>
    </xf>
    <xf numFmtId="0" fontId="29" fillId="0" borderId="0" xfId="0" applyFont="1" applyFill="1" applyBorder="1" applyAlignment="1">
      <alignment horizontal="center" vertical="center" wrapText="1"/>
    </xf>
    <xf numFmtId="3" fontId="29" fillId="0" borderId="0" xfId="0" applyNumberFormat="1" applyFont="1" applyFill="1" applyBorder="1" applyAlignment="1">
      <alignment vertical="center"/>
    </xf>
    <xf numFmtId="0" fontId="33" fillId="0" borderId="214" xfId="0" applyFont="1" applyFill="1" applyBorder="1" applyAlignment="1">
      <alignment horizontal="center" vertical="center" wrapText="1"/>
    </xf>
    <xf numFmtId="3" fontId="29" fillId="0" borderId="215" xfId="0" applyNumberFormat="1" applyFont="1" applyFill="1" applyBorder="1" applyAlignment="1">
      <alignment vertical="center"/>
    </xf>
    <xf numFmtId="3" fontId="29" fillId="0" borderId="216" xfId="0" applyNumberFormat="1" applyFont="1" applyFill="1" applyBorder="1" applyAlignment="1">
      <alignment vertical="center"/>
    </xf>
    <xf numFmtId="3" fontId="29" fillId="0" borderId="217" xfId="0" applyNumberFormat="1" applyFont="1" applyFill="1" applyBorder="1" applyAlignment="1">
      <alignment vertical="center"/>
    </xf>
    <xf numFmtId="3" fontId="29" fillId="0" borderId="218" xfId="0" applyNumberFormat="1" applyFont="1" applyFill="1" applyBorder="1" applyAlignment="1">
      <alignment vertical="center"/>
    </xf>
    <xf numFmtId="3" fontId="29" fillId="0" borderId="219" xfId="0" applyNumberFormat="1" applyFont="1" applyFill="1" applyBorder="1" applyAlignment="1">
      <alignment vertical="center"/>
    </xf>
    <xf numFmtId="3" fontId="29" fillId="0" borderId="214" xfId="0" applyNumberFormat="1" applyFont="1" applyFill="1" applyBorder="1" applyAlignment="1">
      <alignment vertical="center"/>
    </xf>
    <xf numFmtId="3" fontId="29" fillId="0" borderId="213" xfId="0" applyNumberFormat="1" applyFont="1" applyFill="1" applyBorder="1" applyAlignment="1">
      <alignment vertical="center"/>
    </xf>
    <xf numFmtId="0" fontId="53" fillId="0" borderId="0" xfId="0" applyFont="1" applyAlignment="1">
      <alignment horizontal="left" vertical="center"/>
    </xf>
    <xf numFmtId="0" fontId="53" fillId="0" borderId="0" xfId="96" applyFont="1" applyFill="1" applyAlignment="1">
      <alignment vertical="center"/>
    </xf>
    <xf numFmtId="0" fontId="56" fillId="0" borderId="0" xfId="98" applyFont="1" applyAlignment="1">
      <alignment vertical="center"/>
    </xf>
    <xf numFmtId="0" fontId="53" fillId="0" borderId="0" xfId="98" applyFont="1" applyAlignment="1">
      <alignment vertical="center"/>
    </xf>
    <xf numFmtId="0" fontId="29" fillId="0" borderId="245" xfId="0" applyFont="1" applyFill="1" applyBorder="1" applyAlignment="1">
      <alignment vertical="center"/>
    </xf>
    <xf numFmtId="0" fontId="29" fillId="0" borderId="246" xfId="0" applyFont="1" applyFill="1" applyBorder="1" applyAlignment="1">
      <alignment vertical="center"/>
    </xf>
    <xf numFmtId="0" fontId="29" fillId="0" borderId="247" xfId="0" applyFont="1" applyFill="1" applyBorder="1" applyAlignment="1">
      <alignment vertical="center"/>
    </xf>
    <xf numFmtId="0" fontId="29" fillId="0" borderId="248" xfId="0" applyFont="1" applyFill="1" applyBorder="1" applyAlignment="1">
      <alignment vertical="center"/>
    </xf>
    <xf numFmtId="3" fontId="29" fillId="0" borderId="249" xfId="0" applyNumberFormat="1" applyFont="1" applyFill="1" applyBorder="1" applyAlignment="1">
      <alignment vertical="center"/>
    </xf>
    <xf numFmtId="3" fontId="29" fillId="0" borderId="247" xfId="0" applyNumberFormat="1" applyFont="1" applyFill="1" applyBorder="1" applyAlignment="1">
      <alignment vertical="center"/>
    </xf>
    <xf numFmtId="3" fontId="29" fillId="0" borderId="248" xfId="0" applyNumberFormat="1" applyFont="1" applyFill="1" applyBorder="1" applyAlignment="1">
      <alignment vertical="center"/>
    </xf>
    <xf numFmtId="0" fontId="29" fillId="0" borderId="250" xfId="0" applyFont="1" applyFill="1" applyBorder="1" applyAlignment="1">
      <alignment vertical="center"/>
    </xf>
    <xf numFmtId="0" fontId="29" fillId="0" borderId="241" xfId="0" applyFont="1" applyFill="1" applyBorder="1" applyAlignment="1">
      <alignment vertical="center"/>
    </xf>
    <xf numFmtId="0" fontId="29" fillId="0" borderId="251" xfId="0" applyFont="1" applyFill="1" applyBorder="1" applyAlignment="1">
      <alignment vertical="center"/>
    </xf>
    <xf numFmtId="0" fontId="29" fillId="0" borderId="252" xfId="0" applyFont="1" applyFill="1" applyBorder="1" applyAlignment="1">
      <alignment vertical="center"/>
    </xf>
    <xf numFmtId="3" fontId="29" fillId="0" borderId="253" xfId="0" applyNumberFormat="1" applyFont="1" applyFill="1" applyBorder="1" applyAlignment="1">
      <alignment vertical="center"/>
    </xf>
    <xf numFmtId="3" fontId="29" fillId="0" borderId="251" xfId="0" applyNumberFormat="1" applyFont="1" applyFill="1" applyBorder="1" applyAlignment="1">
      <alignment vertical="center"/>
    </xf>
    <xf numFmtId="3" fontId="29" fillId="0" borderId="252" xfId="0" applyNumberFormat="1" applyFont="1" applyFill="1" applyBorder="1" applyAlignment="1">
      <alignment vertical="center"/>
    </xf>
    <xf numFmtId="0" fontId="29" fillId="0" borderId="254" xfId="0" applyFont="1" applyFill="1" applyBorder="1" applyAlignment="1">
      <alignment vertical="center"/>
    </xf>
    <xf numFmtId="0" fontId="29" fillId="0" borderId="255" xfId="0" applyFont="1" applyFill="1" applyBorder="1" applyAlignment="1">
      <alignment vertical="center"/>
    </xf>
    <xf numFmtId="0" fontId="29" fillId="0" borderId="256" xfId="0" applyFont="1" applyFill="1" applyBorder="1" applyAlignment="1">
      <alignment vertical="center"/>
    </xf>
    <xf numFmtId="0" fontId="13" fillId="16" borderId="85" xfId="95" applyFont="1" applyFill="1" applyBorder="1" applyAlignment="1">
      <alignment horizontal="center" vertical="center"/>
    </xf>
    <xf numFmtId="0" fontId="13" fillId="16" borderId="100" xfId="95" applyFont="1" applyFill="1" applyBorder="1" applyAlignment="1">
      <alignment horizontal="center" vertical="center"/>
    </xf>
    <xf numFmtId="0" fontId="13" fillId="0" borderId="0" xfId="95" applyFont="1" applyBorder="1" applyAlignment="1">
      <alignment horizontal="center" vertical="center"/>
    </xf>
    <xf numFmtId="0" fontId="69" fillId="0" borderId="0" xfId="95" applyFont="1" applyBorder="1" applyAlignment="1"/>
    <xf numFmtId="0" fontId="13" fillId="0" borderId="3" xfId="95" applyFont="1" applyBorder="1" applyAlignment="1">
      <alignment horizontal="center" vertical="center" wrapText="1"/>
    </xf>
    <xf numFmtId="0" fontId="13" fillId="0" borderId="33" xfId="95" applyFont="1" applyBorder="1" applyAlignment="1">
      <alignment horizontal="center" vertical="center"/>
    </xf>
    <xf numFmtId="0" fontId="13" fillId="0" borderId="2" xfId="95" applyFont="1" applyBorder="1" applyAlignment="1">
      <alignment horizontal="center" vertical="center"/>
    </xf>
    <xf numFmtId="0" fontId="13" fillId="0" borderId="32" xfId="95" applyFont="1" applyBorder="1" applyAlignment="1">
      <alignment horizontal="center" vertical="center"/>
    </xf>
    <xf numFmtId="38" fontId="43" fillId="22" borderId="3" xfId="69" applyFont="1" applyFill="1" applyBorder="1" applyAlignment="1">
      <alignment horizontal="center" vertical="center" wrapText="1"/>
    </xf>
    <xf numFmtId="0" fontId="13" fillId="0" borderId="0" xfId="97" applyFont="1">
      <alignment vertical="center"/>
    </xf>
    <xf numFmtId="0" fontId="89" fillId="0" borderId="0" xfId="95" applyFont="1" applyFill="1" applyBorder="1" applyAlignment="1">
      <alignment vertical="center"/>
    </xf>
    <xf numFmtId="0" fontId="13" fillId="0" borderId="115" xfId="92" applyFont="1" applyFill="1" applyBorder="1" applyAlignment="1">
      <alignment horizontal="center" vertical="center"/>
    </xf>
    <xf numFmtId="0" fontId="13" fillId="0" borderId="257" xfId="92" applyFont="1" applyBorder="1" applyAlignment="1">
      <alignment vertical="center"/>
    </xf>
    <xf numFmtId="0" fontId="13" fillId="25" borderId="118" xfId="92" applyFont="1" applyFill="1" applyBorder="1" applyAlignment="1">
      <alignment horizontal="center" vertical="center"/>
    </xf>
    <xf numFmtId="0" fontId="13" fillId="25" borderId="119" xfId="92" applyFont="1" applyFill="1" applyBorder="1" applyAlignment="1">
      <alignment horizontal="center" vertical="center"/>
    </xf>
    <xf numFmtId="0" fontId="13" fillId="25" borderId="120" xfId="92" applyFont="1" applyFill="1" applyBorder="1" applyAlignment="1">
      <alignment horizontal="center" vertical="center"/>
    </xf>
    <xf numFmtId="0" fontId="13" fillId="0" borderId="122" xfId="92" applyFont="1" applyFill="1" applyBorder="1" applyAlignment="1">
      <alignment horizontal="center" vertical="center"/>
    </xf>
    <xf numFmtId="0" fontId="13" fillId="0" borderId="123" xfId="92" applyFont="1" applyFill="1" applyBorder="1" applyAlignment="1">
      <alignment horizontal="center" vertical="center"/>
    </xf>
    <xf numFmtId="0" fontId="13" fillId="0" borderId="124" xfId="92" applyFont="1" applyFill="1" applyBorder="1" applyAlignment="1">
      <alignment horizontal="center" vertical="center"/>
    </xf>
    <xf numFmtId="0" fontId="13" fillId="0" borderId="40" xfId="92" applyFont="1" applyBorder="1" applyAlignment="1">
      <alignment vertical="center"/>
    </xf>
    <xf numFmtId="0" fontId="13" fillId="0" borderId="114" xfId="92" applyFont="1" applyFill="1" applyBorder="1" applyAlignment="1">
      <alignment horizontal="center" vertical="center"/>
    </xf>
    <xf numFmtId="0" fontId="13" fillId="0" borderId="116" xfId="92" applyFont="1" applyFill="1" applyBorder="1" applyAlignment="1">
      <alignment horizontal="center" vertical="center"/>
    </xf>
    <xf numFmtId="38" fontId="13" fillId="0" borderId="0" xfId="69" applyFont="1" applyFill="1" applyBorder="1" applyAlignment="1">
      <alignment horizontal="center" vertical="center"/>
    </xf>
    <xf numFmtId="0" fontId="13" fillId="0" borderId="31" xfId="92" applyFont="1" applyBorder="1" applyAlignment="1">
      <alignment vertical="center"/>
    </xf>
    <xf numFmtId="0" fontId="13" fillId="0" borderId="75" xfId="92" applyFont="1" applyBorder="1" applyAlignment="1">
      <alignment vertical="center"/>
    </xf>
    <xf numFmtId="0" fontId="13" fillId="0" borderId="0" xfId="95" applyFont="1" applyFill="1" applyAlignment="1">
      <alignment vertical="center"/>
    </xf>
    <xf numFmtId="0" fontId="44" fillId="29" borderId="48" xfId="0" applyFont="1" applyFill="1" applyBorder="1" applyAlignment="1">
      <alignment horizontal="left" vertical="center"/>
    </xf>
    <xf numFmtId="0" fontId="46" fillId="0" borderId="68" xfId="0" applyFont="1" applyFill="1" applyBorder="1" applyAlignment="1"/>
    <xf numFmtId="0" fontId="46" fillId="0" borderId="62" xfId="0" applyFont="1" applyFill="1" applyBorder="1" applyAlignment="1"/>
    <xf numFmtId="0" fontId="46" fillId="0" borderId="69" xfId="0" applyFont="1" applyFill="1" applyBorder="1" applyAlignment="1"/>
    <xf numFmtId="0" fontId="41" fillId="0" borderId="0" xfId="0" applyFont="1" applyAlignment="1">
      <alignment vertical="top"/>
    </xf>
    <xf numFmtId="0" fontId="46" fillId="29" borderId="71" xfId="0" applyFont="1" applyFill="1" applyBorder="1" applyAlignment="1">
      <alignment horizontal="left" vertical="center"/>
    </xf>
    <xf numFmtId="0" fontId="46" fillId="29" borderId="33" xfId="0" applyFont="1" applyFill="1" applyBorder="1" applyAlignment="1">
      <alignment horizontal="right" vertical="center"/>
    </xf>
    <xf numFmtId="0" fontId="46" fillId="29" borderId="2" xfId="0" applyFont="1" applyFill="1" applyBorder="1" applyAlignment="1">
      <alignment horizontal="right" vertical="center"/>
    </xf>
    <xf numFmtId="0" fontId="46" fillId="29" borderId="72" xfId="0" applyFont="1" applyFill="1" applyBorder="1" applyAlignment="1">
      <alignment horizontal="right" vertical="center"/>
    </xf>
    <xf numFmtId="0" fontId="46" fillId="29" borderId="84" xfId="0" applyFont="1" applyFill="1" applyBorder="1" applyAlignment="1">
      <alignment horizontal="left" vertical="center"/>
    </xf>
    <xf numFmtId="0" fontId="44" fillId="29" borderId="2" xfId="0" applyFont="1" applyFill="1" applyBorder="1" applyAlignment="1">
      <alignment horizontal="left" vertical="center"/>
    </xf>
    <xf numFmtId="0" fontId="29" fillId="0" borderId="196" xfId="0" applyFont="1" applyFill="1" applyBorder="1" applyAlignment="1">
      <alignment horizontal="center" vertical="center" wrapText="1"/>
    </xf>
    <xf numFmtId="0" fontId="49" fillId="29" borderId="45" xfId="0" applyFont="1" applyFill="1" applyBorder="1" applyAlignment="1">
      <alignment horizontal="center" vertical="center"/>
    </xf>
    <xf numFmtId="0" fontId="44" fillId="29" borderId="29" xfId="0" applyFont="1" applyFill="1" applyBorder="1" applyAlignment="1">
      <alignment vertical="center"/>
    </xf>
    <xf numFmtId="0" fontId="49" fillId="29" borderId="183" xfId="0" applyFont="1" applyFill="1" applyBorder="1" applyAlignment="1">
      <alignment vertical="center"/>
    </xf>
    <xf numFmtId="0" fontId="56" fillId="29" borderId="0" xfId="0" applyFont="1" applyFill="1" applyAlignment="1">
      <alignment vertical="center"/>
    </xf>
    <xf numFmtId="0" fontId="56" fillId="0" borderId="0" xfId="0" applyFont="1" applyAlignment="1">
      <alignment vertical="center"/>
    </xf>
    <xf numFmtId="0" fontId="44" fillId="29" borderId="1" xfId="0" applyFont="1" applyFill="1" applyBorder="1" applyAlignment="1">
      <alignment vertical="center"/>
    </xf>
    <xf numFmtId="0" fontId="68" fillId="29" borderId="1" xfId="0" applyFont="1" applyFill="1" applyBorder="1" applyAlignment="1">
      <alignment vertical="center"/>
    </xf>
    <xf numFmtId="0" fontId="68" fillId="29" borderId="81" xfId="0" applyFont="1" applyFill="1" applyBorder="1" applyAlignment="1">
      <alignment horizontal="center" vertical="center"/>
    </xf>
    <xf numFmtId="0" fontId="44" fillId="29" borderId="27" xfId="0" applyFont="1" applyFill="1" applyBorder="1" applyAlignment="1">
      <alignment vertical="center"/>
    </xf>
    <xf numFmtId="0" fontId="68" fillId="29" borderId="27" xfId="0" applyFont="1" applyFill="1" applyBorder="1" applyAlignment="1">
      <alignment vertical="center"/>
    </xf>
    <xf numFmtId="0" fontId="80" fillId="29" borderId="82" xfId="0" applyFont="1" applyFill="1" applyBorder="1" applyAlignment="1">
      <alignment horizontal="left" vertical="center"/>
    </xf>
    <xf numFmtId="3" fontId="49" fillId="29" borderId="29" xfId="69" applyNumberFormat="1" applyFont="1" applyFill="1" applyBorder="1" applyAlignment="1">
      <alignment vertical="center"/>
    </xf>
    <xf numFmtId="0" fontId="44" fillId="29" borderId="258" xfId="0" applyFont="1" applyFill="1" applyBorder="1" applyAlignment="1">
      <alignment horizontal="center" vertical="center"/>
    </xf>
    <xf numFmtId="179" fontId="44" fillId="29" borderId="259" xfId="0" applyNumberFormat="1" applyFont="1" applyFill="1" applyBorder="1" applyAlignment="1" applyProtection="1">
      <alignment horizontal="right" vertical="center"/>
      <protection locked="0"/>
    </xf>
    <xf numFmtId="179" fontId="44" fillId="29" borderId="260" xfId="0" applyNumberFormat="1" applyFont="1" applyFill="1" applyBorder="1" applyAlignment="1" applyProtection="1">
      <alignment horizontal="right" vertical="center"/>
      <protection locked="0"/>
    </xf>
    <xf numFmtId="179" fontId="44" fillId="29" borderId="261" xfId="0" applyNumberFormat="1" applyFont="1" applyFill="1" applyBorder="1" applyAlignment="1" applyProtection="1">
      <alignment horizontal="right" vertical="center"/>
      <protection locked="0"/>
    </xf>
    <xf numFmtId="179" fontId="44" fillId="25" borderId="260" xfId="0" applyNumberFormat="1" applyFont="1" applyFill="1" applyBorder="1" applyAlignment="1" applyProtection="1">
      <alignment horizontal="right" vertical="center"/>
      <protection locked="0"/>
    </xf>
    <xf numFmtId="179" fontId="44" fillId="25" borderId="261" xfId="0" applyNumberFormat="1" applyFont="1" applyFill="1" applyBorder="1" applyAlignment="1" applyProtection="1">
      <alignment horizontal="right" vertical="center"/>
      <protection locked="0"/>
    </xf>
    <xf numFmtId="0" fontId="44" fillId="29" borderId="45" xfId="0" applyFont="1" applyFill="1" applyBorder="1" applyAlignment="1">
      <alignment horizontal="left" vertical="center"/>
    </xf>
    <xf numFmtId="0" fontId="44" fillId="29" borderId="76" xfId="0" applyFont="1" applyFill="1" applyBorder="1" applyAlignment="1">
      <alignment horizontal="left" vertical="center"/>
    </xf>
    <xf numFmtId="179" fontId="47" fillId="29" borderId="105" xfId="0" applyNumberFormat="1" applyFont="1" applyFill="1" applyBorder="1" applyAlignment="1">
      <alignment horizontal="right" vertical="center"/>
    </xf>
    <xf numFmtId="179" fontId="47" fillId="29" borderId="19" xfId="0" applyNumberFormat="1" applyFont="1" applyFill="1" applyBorder="1" applyAlignment="1">
      <alignment horizontal="right" vertical="center"/>
    </xf>
    <xf numFmtId="179" fontId="47" fillId="29" borderId="45" xfId="0" applyNumberFormat="1" applyFont="1" applyFill="1" applyBorder="1" applyAlignment="1">
      <alignment horizontal="right" vertical="center"/>
    </xf>
    <xf numFmtId="0" fontId="44" fillId="29" borderId="234" xfId="0" applyFont="1" applyFill="1" applyBorder="1" applyAlignment="1">
      <alignment horizontal="center" vertical="center"/>
    </xf>
    <xf numFmtId="3" fontId="49" fillId="29" borderId="56" xfId="69" applyNumberFormat="1" applyFont="1" applyFill="1" applyBorder="1"/>
    <xf numFmtId="3" fontId="49" fillId="29" borderId="0" xfId="69" applyNumberFormat="1" applyFont="1" applyFill="1" applyBorder="1"/>
    <xf numFmtId="3" fontId="49" fillId="29" borderId="27" xfId="69" applyNumberFormat="1" applyFont="1" applyFill="1" applyBorder="1"/>
    <xf numFmtId="0" fontId="44" fillId="29" borderId="80" xfId="0" applyFont="1" applyFill="1" applyBorder="1" applyAlignment="1">
      <alignment horizontal="center" vertical="center"/>
    </xf>
    <xf numFmtId="0" fontId="68" fillId="29" borderId="78" xfId="0" applyFont="1" applyFill="1" applyBorder="1" applyAlignment="1">
      <alignment vertical="center"/>
    </xf>
    <xf numFmtId="3" fontId="49" fillId="29" borderId="1" xfId="69" applyNumberFormat="1" applyFont="1" applyFill="1" applyBorder="1"/>
    <xf numFmtId="179" fontId="47" fillId="29" borderId="92" xfId="0" applyNumberFormat="1" applyFont="1" applyFill="1" applyBorder="1" applyAlignment="1">
      <alignment horizontal="right" vertical="center"/>
    </xf>
    <xf numFmtId="179" fontId="47" fillId="29" borderId="16" xfId="0" applyNumberFormat="1" applyFont="1" applyFill="1" applyBorder="1" applyAlignment="1">
      <alignment horizontal="right" vertical="center"/>
    </xf>
    <xf numFmtId="0" fontId="44" fillId="29" borderId="72" xfId="0" applyFont="1" applyFill="1" applyBorder="1" applyAlignment="1">
      <alignment horizontal="left" vertical="center"/>
    </xf>
    <xf numFmtId="179" fontId="47" fillId="29" borderId="106" xfId="0" applyNumberFormat="1" applyFont="1" applyFill="1" applyBorder="1" applyAlignment="1">
      <alignment horizontal="right" vertical="center"/>
    </xf>
    <xf numFmtId="179" fontId="47" fillId="29" borderId="3" xfId="0" applyNumberFormat="1" applyFont="1" applyFill="1" applyBorder="1" applyAlignment="1">
      <alignment horizontal="right" vertical="center"/>
    </xf>
    <xf numFmtId="179" fontId="47" fillId="29" borderId="2" xfId="0" applyNumberFormat="1" applyFont="1" applyFill="1" applyBorder="1" applyAlignment="1">
      <alignment horizontal="right" vertical="center"/>
    </xf>
    <xf numFmtId="0" fontId="44" fillId="30" borderId="25" xfId="0" applyFont="1" applyFill="1" applyBorder="1" applyAlignment="1">
      <alignment horizontal="center" vertical="center"/>
    </xf>
    <xf numFmtId="179" fontId="44" fillId="29" borderId="17" xfId="0" applyNumberFormat="1" applyFont="1" applyFill="1" applyBorder="1" applyAlignment="1" applyProtection="1">
      <alignment horizontal="right" vertical="center"/>
      <protection locked="0"/>
    </xf>
    <xf numFmtId="179" fontId="44" fillId="25" borderId="262" xfId="0" applyNumberFormat="1" applyFont="1" applyFill="1" applyBorder="1" applyAlignment="1" applyProtection="1">
      <alignment horizontal="right" vertical="center"/>
      <protection locked="0"/>
    </xf>
    <xf numFmtId="179" fontId="44" fillId="25" borderId="181" xfId="0" applyNumberFormat="1" applyFont="1" applyFill="1" applyBorder="1" applyAlignment="1" applyProtection="1">
      <alignment horizontal="right" vertical="center"/>
      <protection locked="0"/>
    </xf>
    <xf numFmtId="179" fontId="47" fillId="29" borderId="20" xfId="0" applyNumberFormat="1" applyFont="1" applyFill="1" applyBorder="1" applyAlignment="1">
      <alignment horizontal="right" vertical="center"/>
    </xf>
    <xf numFmtId="179" fontId="44" fillId="25" borderId="173" xfId="0" applyNumberFormat="1" applyFont="1" applyFill="1" applyBorder="1" applyAlignment="1" applyProtection="1">
      <alignment horizontal="right" vertical="center"/>
      <protection locked="0"/>
    </xf>
    <xf numFmtId="179" fontId="47" fillId="29" borderId="22" xfId="0" applyNumberFormat="1" applyFont="1" applyFill="1" applyBorder="1" applyAlignment="1">
      <alignment horizontal="right" vertical="center"/>
    </xf>
    <xf numFmtId="179" fontId="47" fillId="29" borderId="17" xfId="0" applyNumberFormat="1" applyFont="1" applyFill="1" applyBorder="1" applyAlignment="1">
      <alignment horizontal="right" vertical="center"/>
    </xf>
    <xf numFmtId="0" fontId="33" fillId="29" borderId="39" xfId="0" applyFont="1" applyFill="1" applyBorder="1" applyAlignment="1">
      <alignment vertical="center"/>
    </xf>
    <xf numFmtId="0" fontId="33" fillId="29" borderId="0" xfId="0" applyFont="1" applyFill="1" applyBorder="1" applyAlignment="1">
      <alignment vertical="center"/>
    </xf>
    <xf numFmtId="0" fontId="46" fillId="29" borderId="263" xfId="0" applyFont="1" applyFill="1" applyBorder="1" applyAlignment="1">
      <alignment horizontal="right" vertical="center"/>
    </xf>
    <xf numFmtId="0" fontId="33" fillId="29" borderId="29" xfId="0" applyFont="1" applyFill="1" applyBorder="1" applyAlignment="1">
      <alignment vertical="center"/>
    </xf>
    <xf numFmtId="0" fontId="33" fillId="29" borderId="45" xfId="0" applyFont="1" applyFill="1" applyBorder="1" applyAlignment="1">
      <alignment vertical="center"/>
    </xf>
    <xf numFmtId="179" fontId="47" fillId="29" borderId="33" xfId="0" applyNumberFormat="1" applyFont="1" applyFill="1" applyBorder="1" applyAlignment="1">
      <alignment horizontal="right" vertical="center"/>
    </xf>
    <xf numFmtId="0" fontId="39" fillId="30" borderId="78" xfId="0" applyFont="1" applyFill="1" applyBorder="1" applyAlignment="1">
      <alignment horizontal="center" vertical="center"/>
    </xf>
    <xf numFmtId="0" fontId="39" fillId="30" borderId="37" xfId="0" applyFont="1" applyFill="1" applyBorder="1" applyAlignment="1">
      <alignment horizontal="center" vertical="center"/>
    </xf>
    <xf numFmtId="0" fontId="44" fillId="29" borderId="28" xfId="0" applyFont="1" applyFill="1" applyBorder="1" applyAlignment="1">
      <alignment horizontal="center" vertical="center"/>
    </xf>
    <xf numFmtId="0" fontId="46" fillId="29" borderId="264" xfId="0" applyFont="1" applyFill="1" applyBorder="1" applyAlignment="1">
      <alignment horizontal="center" vertical="center"/>
    </xf>
    <xf numFmtId="0" fontId="46" fillId="29" borderId="151" xfId="0" applyFont="1" applyFill="1" applyBorder="1" applyAlignment="1">
      <alignment horizontal="center"/>
    </xf>
    <xf numFmtId="0" fontId="46" fillId="29" borderId="150" xfId="0" applyFont="1" applyFill="1" applyBorder="1" applyAlignment="1">
      <alignment horizontal="left" vertical="center"/>
    </xf>
    <xf numFmtId="0" fontId="46" fillId="29" borderId="61" xfId="0" applyFont="1" applyFill="1" applyBorder="1" applyAlignment="1">
      <alignment horizontal="center" vertical="center"/>
    </xf>
    <xf numFmtId="0" fontId="46" fillId="29" borderId="66" xfId="0" applyFont="1" applyFill="1" applyBorder="1"/>
    <xf numFmtId="0" fontId="46" fillId="29" borderId="154" xfId="0" applyFont="1" applyFill="1" applyBorder="1" applyAlignment="1">
      <alignment horizontal="left" vertical="center"/>
    </xf>
    <xf numFmtId="0" fontId="46" fillId="29" borderId="45" xfId="0" applyFont="1" applyFill="1" applyBorder="1" applyAlignment="1">
      <alignment horizontal="center" vertical="center"/>
    </xf>
    <xf numFmtId="0" fontId="46" fillId="29" borderId="34" xfId="0" applyFont="1" applyFill="1" applyBorder="1"/>
    <xf numFmtId="0" fontId="46" fillId="29" borderId="76" xfId="0" applyFont="1" applyFill="1" applyBorder="1" applyAlignment="1">
      <alignment horizontal="left" vertical="center"/>
    </xf>
    <xf numFmtId="0" fontId="44" fillId="29" borderId="81" xfId="0" applyFont="1" applyFill="1" applyBorder="1" applyAlignment="1">
      <alignment horizontal="center" vertical="center"/>
    </xf>
    <xf numFmtId="179" fontId="44" fillId="31" borderId="151" xfId="0" applyNumberFormat="1" applyFont="1" applyFill="1" applyBorder="1" applyAlignment="1">
      <alignment horizontal="right" vertical="center"/>
    </xf>
    <xf numFmtId="179" fontId="44" fillId="31" borderId="150" xfId="0" applyNumberFormat="1" applyFont="1" applyFill="1" applyBorder="1" applyAlignment="1">
      <alignment horizontal="right" vertical="center"/>
    </xf>
    <xf numFmtId="179" fontId="44" fillId="31" borderId="66" xfId="0" applyNumberFormat="1" applyFont="1" applyFill="1" applyBorder="1" applyAlignment="1">
      <alignment horizontal="right" vertical="center"/>
    </xf>
    <xf numFmtId="179" fontId="44" fillId="31" borderId="154" xfId="0" applyNumberFormat="1" applyFont="1" applyFill="1" applyBorder="1" applyAlignment="1">
      <alignment horizontal="right" vertical="center"/>
    </xf>
    <xf numFmtId="179" fontId="44" fillId="31" borderId="34" xfId="0" applyNumberFormat="1" applyFont="1" applyFill="1" applyBorder="1" applyAlignment="1">
      <alignment horizontal="right" vertical="center"/>
    </xf>
    <xf numFmtId="179" fontId="44" fillId="31" borderId="76" xfId="0" applyNumberFormat="1" applyFont="1" applyFill="1" applyBorder="1" applyAlignment="1">
      <alignment horizontal="right" vertical="center"/>
    </xf>
    <xf numFmtId="179" fontId="44" fillId="29" borderId="152" xfId="0" applyNumberFormat="1" applyFont="1" applyFill="1" applyBorder="1" applyAlignment="1">
      <alignment horizontal="right" vertical="center"/>
    </xf>
    <xf numFmtId="179" fontId="44" fillId="29" borderId="63" xfId="0" applyNumberFormat="1" applyFont="1" applyFill="1" applyBorder="1" applyAlignment="1">
      <alignment horizontal="right" vertical="center"/>
    </xf>
    <xf numFmtId="179" fontId="44" fillId="29" borderId="38" xfId="0" applyNumberFormat="1" applyFont="1" applyFill="1" applyBorder="1" applyAlignment="1">
      <alignment horizontal="right" vertical="center"/>
    </xf>
    <xf numFmtId="179" fontId="47" fillId="29" borderId="73" xfId="0" applyNumberFormat="1" applyFont="1" applyFill="1" applyBorder="1" applyAlignment="1">
      <alignment horizontal="right" vertical="center"/>
    </xf>
    <xf numFmtId="179" fontId="47" fillId="29" borderId="220" xfId="0" applyNumberFormat="1" applyFont="1" applyFill="1" applyBorder="1" applyAlignment="1">
      <alignment horizontal="right" vertical="center"/>
    </xf>
    <xf numFmtId="0" fontId="13" fillId="0" borderId="114" xfId="92" applyFont="1" applyBorder="1" applyAlignment="1">
      <alignment horizontal="center" vertical="center" shrinkToFit="1"/>
    </xf>
    <xf numFmtId="0" fontId="13" fillId="0" borderId="115" xfId="92" applyFont="1" applyFill="1" applyBorder="1" applyAlignment="1">
      <alignment horizontal="center" vertical="center" shrinkToFit="1"/>
    </xf>
    <xf numFmtId="0" fontId="13" fillId="0" borderId="115" xfId="92" applyFont="1" applyBorder="1" applyAlignment="1">
      <alignment horizontal="center" vertical="center" shrinkToFit="1"/>
    </xf>
    <xf numFmtId="0" fontId="90" fillId="0" borderId="115" xfId="92" applyFont="1" applyBorder="1" applyAlignment="1">
      <alignment horizontal="center" vertical="center" shrinkToFit="1"/>
    </xf>
    <xf numFmtId="0" fontId="13" fillId="0" borderId="116" xfId="92" applyFont="1" applyBorder="1" applyAlignment="1">
      <alignment horizontal="center" vertical="center" shrinkToFit="1"/>
    </xf>
    <xf numFmtId="0" fontId="13" fillId="0" borderId="40" xfId="92" applyFont="1" applyBorder="1" applyAlignment="1">
      <alignment horizontal="center" vertical="center" shrinkToFit="1"/>
    </xf>
    <xf numFmtId="0" fontId="13" fillId="0" borderId="52" xfId="92" applyFont="1" applyBorder="1" applyAlignment="1">
      <alignment horizontal="center" vertical="center" shrinkToFit="1"/>
    </xf>
    <xf numFmtId="0" fontId="90" fillId="0" borderId="52" xfId="92" applyFont="1" applyBorder="1" applyAlignment="1">
      <alignment horizontal="center" vertical="center" shrinkToFit="1"/>
    </xf>
    <xf numFmtId="0" fontId="13" fillId="0" borderId="100" xfId="92" applyFont="1" applyBorder="1" applyAlignment="1">
      <alignment horizontal="center" vertical="center" shrinkToFit="1"/>
    </xf>
    <xf numFmtId="0" fontId="90" fillId="0" borderId="100" xfId="92" applyFont="1" applyBorder="1" applyAlignment="1">
      <alignment horizontal="center" vertical="center" shrinkToFit="1"/>
    </xf>
    <xf numFmtId="0" fontId="90" fillId="0" borderId="40" xfId="92" applyFont="1" applyBorder="1" applyAlignment="1">
      <alignment horizontal="center" vertical="center" shrinkToFit="1"/>
    </xf>
    <xf numFmtId="179" fontId="44" fillId="29" borderId="37" xfId="69" applyNumberFormat="1" applyFont="1" applyFill="1" applyBorder="1" applyAlignment="1">
      <alignment horizontal="right" vertical="center"/>
    </xf>
    <xf numFmtId="179" fontId="44" fillId="29" borderId="265" xfId="69" applyNumberFormat="1" applyFont="1" applyFill="1" applyBorder="1" applyAlignment="1">
      <alignment horizontal="right" vertical="center"/>
    </xf>
    <xf numFmtId="179" fontId="44" fillId="29" borderId="99" xfId="69" applyNumberFormat="1" applyFont="1" applyFill="1" applyBorder="1" applyAlignment="1">
      <alignment horizontal="right" vertical="center"/>
    </xf>
    <xf numFmtId="179" fontId="47" fillId="29" borderId="38" xfId="69" applyNumberFormat="1" applyFont="1" applyFill="1" applyBorder="1" applyAlignment="1">
      <alignment horizontal="right" vertical="center"/>
    </xf>
    <xf numFmtId="179" fontId="44" fillId="29" borderId="176" xfId="69" applyNumberFormat="1" applyFont="1" applyFill="1" applyBorder="1" applyAlignment="1">
      <alignment horizontal="right" vertical="center"/>
    </xf>
    <xf numFmtId="179" fontId="47" fillId="29" borderId="41" xfId="69" applyNumberFormat="1" applyFont="1" applyFill="1" applyBorder="1" applyAlignment="1">
      <alignment horizontal="right" vertical="center"/>
    </xf>
    <xf numFmtId="179" fontId="47" fillId="29" borderId="41" xfId="0" applyNumberFormat="1" applyFont="1" applyFill="1" applyBorder="1" applyAlignment="1">
      <alignment horizontal="right" vertical="center"/>
    </xf>
    <xf numFmtId="179" fontId="47" fillId="29" borderId="37" xfId="69" applyNumberFormat="1" applyFont="1" applyFill="1" applyBorder="1" applyAlignment="1">
      <alignment horizontal="right" vertical="center"/>
    </xf>
    <xf numFmtId="0" fontId="29" fillId="0" borderId="196" xfId="0" applyFont="1" applyFill="1" applyBorder="1" applyAlignment="1">
      <alignment horizontal="center" vertical="center" wrapText="1"/>
    </xf>
    <xf numFmtId="0" fontId="53" fillId="0" borderId="0" xfId="0" applyFont="1" applyAlignment="1">
      <alignment vertical="center"/>
    </xf>
    <xf numFmtId="0" fontId="46" fillId="29" borderId="32" xfId="0" applyFont="1" applyFill="1" applyBorder="1" applyAlignment="1">
      <alignment vertical="center"/>
    </xf>
    <xf numFmtId="0" fontId="46" fillId="29" borderId="26" xfId="0" applyFont="1" applyFill="1" applyBorder="1" applyAlignment="1">
      <alignment vertical="center" wrapText="1"/>
    </xf>
    <xf numFmtId="0" fontId="46" fillId="0" borderId="21" xfId="0" applyFont="1" applyBorder="1" applyAlignment="1">
      <alignment vertical="center"/>
    </xf>
    <xf numFmtId="0" fontId="46" fillId="29" borderId="22" xfId="0" applyFont="1" applyFill="1" applyBorder="1" applyAlignment="1">
      <alignment vertical="center" wrapText="1"/>
    </xf>
    <xf numFmtId="0" fontId="46" fillId="29" borderId="32" xfId="0" applyFont="1" applyFill="1" applyBorder="1" applyAlignment="1">
      <alignment vertical="center"/>
    </xf>
    <xf numFmtId="0" fontId="34" fillId="0" borderId="0" xfId="0" applyFont="1" applyFill="1" applyAlignment="1">
      <alignment vertical="top"/>
    </xf>
    <xf numFmtId="0" fontId="29" fillId="0" borderId="0" xfId="0" applyFont="1" applyFill="1" applyAlignment="1">
      <alignment vertical="top"/>
    </xf>
    <xf numFmtId="0" fontId="52" fillId="0" borderId="0" xfId="0" applyFont="1" applyAlignment="1">
      <alignment vertical="center"/>
    </xf>
    <xf numFmtId="3" fontId="46" fillId="29" borderId="80" xfId="69" applyNumberFormat="1" applyFont="1" applyFill="1" applyBorder="1" applyAlignment="1">
      <alignment horizontal="center" vertical="center"/>
    </xf>
    <xf numFmtId="3" fontId="46" fillId="29" borderId="89" xfId="69" applyNumberFormat="1" applyFont="1" applyFill="1" applyBorder="1" applyAlignment="1">
      <alignment vertical="center"/>
    </xf>
    <xf numFmtId="3" fontId="46" fillId="29" borderId="18" xfId="69" applyNumberFormat="1" applyFont="1" applyFill="1" applyBorder="1"/>
    <xf numFmtId="0" fontId="13" fillId="0" borderId="0" xfId="95" applyNumberFormat="1" applyFont="1" applyFill="1" applyAlignment="1">
      <alignment vertical="center"/>
    </xf>
    <xf numFmtId="38" fontId="13" fillId="0" borderId="100" xfId="106" applyNumberFormat="1" applyFont="1" applyBorder="1" applyAlignment="1">
      <alignment vertical="center"/>
    </xf>
    <xf numFmtId="38" fontId="13" fillId="0" borderId="120" xfId="106" applyNumberFormat="1" applyFont="1" applyBorder="1" applyAlignment="1">
      <alignment vertical="center"/>
    </xf>
    <xf numFmtId="38" fontId="13" fillId="0" borderId="124" xfId="106" applyFont="1" applyBorder="1" applyAlignment="1">
      <alignment vertical="center"/>
    </xf>
    <xf numFmtId="0" fontId="94" fillId="0" borderId="0" xfId="107" applyFont="1" applyFill="1" applyAlignment="1">
      <alignment vertical="center"/>
    </xf>
    <xf numFmtId="0" fontId="44" fillId="0" borderId="0" xfId="95" applyFont="1" applyBorder="1" applyAlignment="1">
      <alignment vertical="center"/>
    </xf>
    <xf numFmtId="0" fontId="44" fillId="0" borderId="0" xfId="92" applyFont="1" applyAlignment="1">
      <alignment vertical="center"/>
    </xf>
    <xf numFmtId="0" fontId="44" fillId="0" borderId="0" xfId="95" applyNumberFormat="1" applyFont="1" applyAlignment="1">
      <alignment vertical="center"/>
    </xf>
    <xf numFmtId="0" fontId="44" fillId="0" borderId="0" xfId="92" applyFont="1" applyFill="1" applyAlignment="1">
      <alignment vertical="center"/>
    </xf>
    <xf numFmtId="0" fontId="44" fillId="0" borderId="0" xfId="95" applyNumberFormat="1" applyFont="1" applyFill="1" applyAlignment="1">
      <alignment vertical="center"/>
    </xf>
    <xf numFmtId="0" fontId="13" fillId="0" borderId="40" xfId="92" applyFont="1" applyFill="1" applyBorder="1" applyAlignment="1">
      <alignment horizontal="center" vertical="center"/>
    </xf>
    <xf numFmtId="0" fontId="90" fillId="0" borderId="114" xfId="92" applyFont="1" applyBorder="1" applyAlignment="1">
      <alignment horizontal="center" vertical="center" shrinkToFit="1"/>
    </xf>
    <xf numFmtId="0" fontId="44" fillId="0" borderId="0" xfId="88" applyFont="1">
      <alignment vertical="center"/>
    </xf>
    <xf numFmtId="0" fontId="69" fillId="0" borderId="0" xfId="88" applyFont="1">
      <alignment vertical="center"/>
    </xf>
    <xf numFmtId="0" fontId="44" fillId="16" borderId="142" xfId="88" applyFont="1" applyFill="1" applyBorder="1" applyAlignment="1">
      <alignment horizontal="center" vertical="center"/>
    </xf>
    <xf numFmtId="0" fontId="44" fillId="16" borderId="141" xfId="88" applyFont="1" applyFill="1" applyBorder="1" applyAlignment="1">
      <alignment horizontal="center" vertical="center"/>
    </xf>
    <xf numFmtId="0" fontId="44" fillId="16" borderId="113" xfId="88" applyFont="1" applyFill="1" applyBorder="1" applyAlignment="1">
      <alignment horizontal="center" vertical="center"/>
    </xf>
    <xf numFmtId="0" fontId="44" fillId="0" borderId="144" xfId="88" applyFont="1" applyFill="1" applyBorder="1">
      <alignment vertical="center"/>
    </xf>
    <xf numFmtId="0" fontId="44" fillId="0" borderId="145" xfId="88" applyFont="1" applyFill="1" applyBorder="1" applyAlignment="1">
      <alignment vertical="center" shrinkToFit="1"/>
    </xf>
    <xf numFmtId="0" fontId="44" fillId="0" borderId="145" xfId="88" applyFont="1" applyFill="1" applyBorder="1">
      <alignment vertical="center"/>
    </xf>
    <xf numFmtId="0" fontId="44" fillId="0" borderId="145" xfId="88" applyFont="1" applyFill="1" applyBorder="1" applyAlignment="1">
      <alignment horizontal="center" vertical="center"/>
    </xf>
    <xf numFmtId="0" fontId="44" fillId="0" borderId="139" xfId="88" applyFont="1" applyFill="1" applyBorder="1" applyAlignment="1">
      <alignment horizontal="center" vertical="center"/>
    </xf>
    <xf numFmtId="0" fontId="44" fillId="16" borderId="64" xfId="88" applyFont="1" applyFill="1" applyBorder="1" applyAlignment="1">
      <alignment horizontal="center" vertical="center"/>
    </xf>
    <xf numFmtId="0" fontId="44" fillId="0" borderId="146" xfId="88" applyFont="1" applyFill="1" applyBorder="1">
      <alignment vertical="center"/>
    </xf>
    <xf numFmtId="0" fontId="44" fillId="0" borderId="147" xfId="88" applyFont="1" applyFill="1" applyBorder="1" applyAlignment="1">
      <alignment vertical="center" shrinkToFit="1"/>
    </xf>
    <xf numFmtId="0" fontId="44" fillId="0" borderId="147" xfId="88" applyFont="1" applyFill="1" applyBorder="1">
      <alignment vertical="center"/>
    </xf>
    <xf numFmtId="0" fontId="44" fillId="0" borderId="147" xfId="88" applyFont="1" applyFill="1" applyBorder="1" applyAlignment="1">
      <alignment horizontal="center" vertical="center"/>
    </xf>
    <xf numFmtId="0" fontId="44" fillId="0" borderId="140" xfId="88" applyFont="1" applyFill="1" applyBorder="1" applyAlignment="1">
      <alignment horizontal="center" vertical="center"/>
    </xf>
    <xf numFmtId="0" fontId="44" fillId="32" borderId="146" xfId="88" applyFont="1" applyFill="1" applyBorder="1">
      <alignment vertical="center"/>
    </xf>
    <xf numFmtId="0" fontId="44" fillId="32" borderId="147" xfId="88" applyFont="1" applyFill="1" applyBorder="1" applyAlignment="1">
      <alignment vertical="center" shrinkToFit="1"/>
    </xf>
    <xf numFmtId="0" fontId="44" fillId="32" borderId="147" xfId="88" applyFont="1" applyFill="1" applyBorder="1">
      <alignment vertical="center"/>
    </xf>
    <xf numFmtId="0" fontId="44" fillId="32" borderId="147" xfId="88" applyFont="1" applyFill="1" applyBorder="1" applyAlignment="1">
      <alignment horizontal="center" vertical="center"/>
    </xf>
    <xf numFmtId="0" fontId="44" fillId="32" borderId="140" xfId="88" applyFont="1" applyFill="1" applyBorder="1" applyAlignment="1">
      <alignment horizontal="center" vertical="center"/>
    </xf>
    <xf numFmtId="0" fontId="44" fillId="0" borderId="147" xfId="88" applyFont="1" applyFill="1" applyBorder="1" applyAlignment="1">
      <alignment vertical="center" wrapText="1"/>
    </xf>
    <xf numFmtId="0" fontId="44" fillId="16" borderId="121" xfId="88" applyFont="1" applyFill="1" applyBorder="1" applyAlignment="1">
      <alignment horizontal="center" vertical="center"/>
    </xf>
    <xf numFmtId="0" fontId="44" fillId="0" borderId="148" xfId="88" applyFont="1" applyFill="1" applyBorder="1">
      <alignment vertical="center"/>
    </xf>
    <xf numFmtId="0" fontId="44" fillId="0" borderId="142" xfId="88" applyFont="1" applyFill="1" applyBorder="1" applyAlignment="1">
      <alignment vertical="center" shrinkToFit="1"/>
    </xf>
    <xf numFmtId="0" fontId="44" fillId="0" borderId="142" xfId="88" applyFont="1" applyFill="1" applyBorder="1">
      <alignment vertical="center"/>
    </xf>
    <xf numFmtId="0" fontId="44" fillId="0" borderId="142" xfId="88" applyFont="1" applyFill="1" applyBorder="1" applyAlignment="1">
      <alignment horizontal="center" vertical="center"/>
    </xf>
    <xf numFmtId="0" fontId="44" fillId="0" borderId="141" xfId="88" applyFont="1" applyFill="1" applyBorder="1" applyAlignment="1">
      <alignment horizontal="center" vertical="center"/>
    </xf>
    <xf numFmtId="3" fontId="73" fillId="31" borderId="180" xfId="0" applyNumberFormat="1" applyFont="1" applyFill="1" applyBorder="1" applyAlignment="1">
      <alignment horizontal="right" vertical="center"/>
    </xf>
    <xf numFmtId="3" fontId="73" fillId="31" borderId="99" xfId="0" applyNumberFormat="1" applyFont="1" applyFill="1" applyBorder="1" applyAlignment="1">
      <alignment horizontal="right" vertical="center"/>
    </xf>
    <xf numFmtId="3" fontId="73" fillId="31" borderId="277" xfId="0" applyNumberFormat="1" applyFont="1" applyFill="1" applyBorder="1" applyAlignment="1">
      <alignment horizontal="right" vertical="center"/>
    </xf>
    <xf numFmtId="3" fontId="73" fillId="31" borderId="176" xfId="0" applyNumberFormat="1" applyFont="1" applyFill="1" applyBorder="1" applyAlignment="1">
      <alignment horizontal="right" vertical="center"/>
    </xf>
    <xf numFmtId="3" fontId="73" fillId="0" borderId="278" xfId="0" applyNumberFormat="1" applyFont="1" applyFill="1" applyBorder="1" applyAlignment="1">
      <alignment horizontal="right" vertical="center"/>
    </xf>
    <xf numFmtId="0" fontId="96" fillId="0" borderId="0" xfId="109" applyFont="1" applyBorder="1">
      <alignment vertical="center"/>
    </xf>
    <xf numFmtId="0" fontId="2" fillId="0" borderId="0" xfId="109" applyFont="1">
      <alignment vertical="center"/>
    </xf>
    <xf numFmtId="49" fontId="96" fillId="0" borderId="0" xfId="109" applyNumberFormat="1" applyFont="1" applyAlignment="1">
      <alignment horizontal="right" vertical="center"/>
    </xf>
    <xf numFmtId="49" fontId="96" fillId="0" borderId="0" xfId="109" applyNumberFormat="1" applyFont="1">
      <alignment vertical="center"/>
    </xf>
    <xf numFmtId="49" fontId="96" fillId="0" borderId="0" xfId="109" applyNumberFormat="1" applyFont="1" applyAlignment="1">
      <alignment vertical="center" wrapText="1"/>
    </xf>
    <xf numFmtId="0" fontId="96" fillId="0" borderId="0" xfId="109" applyFont="1" applyAlignment="1">
      <alignment vertical="center" wrapText="1"/>
    </xf>
    <xf numFmtId="0" fontId="96" fillId="0" borderId="0" xfId="109" applyFont="1">
      <alignment vertical="center"/>
    </xf>
    <xf numFmtId="0" fontId="96" fillId="0" borderId="0" xfId="109" applyFont="1" applyFill="1">
      <alignment vertical="center"/>
    </xf>
    <xf numFmtId="49" fontId="96" fillId="0" borderId="0" xfId="109" applyNumberFormat="1" applyFont="1" applyAlignment="1">
      <alignment vertical="center"/>
    </xf>
    <xf numFmtId="49" fontId="98" fillId="34" borderId="33" xfId="109" applyNumberFormat="1" applyFont="1" applyFill="1" applyBorder="1" applyAlignment="1">
      <alignment horizontal="centerContinuous" vertical="center"/>
    </xf>
    <xf numFmtId="49" fontId="98" fillId="28" borderId="2" xfId="109" applyNumberFormat="1" applyFont="1" applyFill="1" applyBorder="1" applyAlignment="1">
      <alignment horizontal="centerContinuous" vertical="center"/>
    </xf>
    <xf numFmtId="49" fontId="98" fillId="28" borderId="3" xfId="109" applyNumberFormat="1" applyFont="1" applyFill="1" applyBorder="1" applyAlignment="1">
      <alignment horizontal="center" vertical="center" wrapText="1"/>
    </xf>
    <xf numFmtId="0" fontId="98" fillId="28" borderId="32" xfId="109" applyFont="1" applyFill="1" applyBorder="1" applyAlignment="1">
      <alignment horizontal="center" vertical="center" wrapText="1" shrinkToFit="1"/>
    </xf>
    <xf numFmtId="49" fontId="98" fillId="28" borderId="114" xfId="109" applyNumberFormat="1" applyFont="1" applyFill="1" applyBorder="1" applyAlignment="1">
      <alignment vertical="center"/>
    </xf>
    <xf numFmtId="49" fontId="96" fillId="28" borderId="115" xfId="109" applyNumberFormat="1" applyFont="1" applyFill="1" applyBorder="1" applyAlignment="1">
      <alignment horizontal="left" vertical="center"/>
    </xf>
    <xf numFmtId="49" fontId="96" fillId="28" borderId="113" xfId="109" applyNumberFormat="1" applyFont="1" applyFill="1" applyBorder="1" applyAlignment="1">
      <alignment horizontal="left" vertical="center" wrapText="1"/>
    </xf>
    <xf numFmtId="0" fontId="96" fillId="28" borderId="116" xfId="109" applyFont="1" applyFill="1" applyBorder="1" applyAlignment="1">
      <alignment vertical="center" wrapText="1"/>
    </xf>
    <xf numFmtId="0" fontId="34" fillId="0" borderId="0" xfId="109" applyFont="1" applyFill="1" applyBorder="1">
      <alignment vertical="center"/>
    </xf>
    <xf numFmtId="49" fontId="96" fillId="34" borderId="118" xfId="109" applyNumberFormat="1" applyFont="1" applyFill="1" applyBorder="1" applyAlignment="1">
      <alignment vertical="center"/>
    </xf>
    <xf numFmtId="49" fontId="96" fillId="34" borderId="119" xfId="109" applyNumberFormat="1" applyFont="1" applyFill="1" applyBorder="1" applyAlignment="1">
      <alignment horizontal="left" vertical="center"/>
    </xf>
    <xf numFmtId="49" fontId="96" fillId="34" borderId="117" xfId="109" applyNumberFormat="1" applyFont="1" applyFill="1" applyBorder="1" applyAlignment="1">
      <alignment horizontal="left" vertical="center" wrapText="1"/>
    </xf>
    <xf numFmtId="49" fontId="96" fillId="34" borderId="120" xfId="109" applyNumberFormat="1" applyFont="1" applyFill="1" applyBorder="1" applyAlignment="1">
      <alignment vertical="center" wrapText="1"/>
    </xf>
    <xf numFmtId="0" fontId="34" fillId="0" borderId="0" xfId="109" applyFont="1" applyFill="1">
      <alignment vertical="center"/>
    </xf>
    <xf numFmtId="49" fontId="96" fillId="0" borderId="118" xfId="109" applyNumberFormat="1" applyFont="1" applyFill="1" applyBorder="1" applyAlignment="1">
      <alignment vertical="center"/>
    </xf>
    <xf numFmtId="49" fontId="96" fillId="0" borderId="119" xfId="109" applyNumberFormat="1" applyFont="1" applyFill="1" applyBorder="1" applyAlignment="1">
      <alignment horizontal="left" vertical="center"/>
    </xf>
    <xf numFmtId="49" fontId="96" fillId="0" borderId="117" xfId="109" applyNumberFormat="1" applyFont="1" applyFill="1" applyBorder="1" applyAlignment="1">
      <alignment horizontal="left" vertical="center" wrapText="1"/>
    </xf>
    <xf numFmtId="49" fontId="96" fillId="0" borderId="120" xfId="109" applyNumberFormat="1" applyFont="1" applyFill="1" applyBorder="1" applyAlignment="1">
      <alignment vertical="center" wrapText="1"/>
    </xf>
    <xf numFmtId="49" fontId="34" fillId="0" borderId="272" xfId="109" applyNumberFormat="1" applyFont="1" applyFill="1" applyBorder="1" applyAlignment="1">
      <alignment vertical="center"/>
    </xf>
    <xf numFmtId="49" fontId="34" fillId="0" borderId="129" xfId="109" applyNumberFormat="1" applyFont="1" applyFill="1" applyBorder="1" applyAlignment="1">
      <alignment horizontal="left" vertical="center"/>
    </xf>
    <xf numFmtId="49" fontId="96" fillId="0" borderId="270" xfId="109" applyNumberFormat="1" applyFont="1" applyFill="1" applyBorder="1" applyAlignment="1">
      <alignment horizontal="left" vertical="center" wrapText="1"/>
    </xf>
    <xf numFmtId="0" fontId="96" fillId="0" borderId="271" xfId="109" applyFont="1" applyFill="1" applyBorder="1" applyAlignment="1">
      <alignment vertical="center" wrapText="1" shrinkToFit="1"/>
    </xf>
    <xf numFmtId="49" fontId="34" fillId="34" borderId="114" xfId="109" applyNumberFormat="1" applyFont="1" applyFill="1" applyBorder="1" applyAlignment="1">
      <alignment vertical="center"/>
    </xf>
    <xf numFmtId="49" fontId="34" fillId="34" borderId="115" xfId="109" applyNumberFormat="1" applyFont="1" applyFill="1" applyBorder="1" applyAlignment="1">
      <alignment horizontal="left" vertical="center"/>
    </xf>
    <xf numFmtId="49" fontId="34" fillId="34" borderId="113" xfId="109" applyNumberFormat="1" applyFont="1" applyFill="1" applyBorder="1" applyAlignment="1">
      <alignment horizontal="left" vertical="center" wrapText="1"/>
    </xf>
    <xf numFmtId="0" fontId="96" fillId="34" borderId="116" xfId="109" applyFont="1" applyFill="1" applyBorder="1" applyAlignment="1">
      <alignment vertical="center" wrapText="1" shrinkToFit="1"/>
    </xf>
    <xf numFmtId="49" fontId="34" fillId="35" borderId="118" xfId="109" applyNumberFormat="1" applyFont="1" applyFill="1" applyBorder="1" applyAlignment="1">
      <alignment vertical="center"/>
    </xf>
    <xf numFmtId="49" fontId="34" fillId="35" borderId="119" xfId="109" applyNumberFormat="1" applyFont="1" applyFill="1" applyBorder="1" applyAlignment="1">
      <alignment horizontal="left" vertical="center"/>
    </xf>
    <xf numFmtId="49" fontId="34" fillId="35" borderId="117" xfId="109" applyNumberFormat="1" applyFont="1" applyFill="1" applyBorder="1" applyAlignment="1">
      <alignment horizontal="left" vertical="center" wrapText="1"/>
    </xf>
    <xf numFmtId="0" fontId="96" fillId="35" borderId="120" xfId="109" applyFont="1" applyFill="1" applyBorder="1" applyAlignment="1">
      <alignment vertical="center" wrapText="1" shrinkToFit="1"/>
    </xf>
    <xf numFmtId="49" fontId="34" fillId="0" borderId="118" xfId="109" applyNumberFormat="1" applyFont="1" applyFill="1" applyBorder="1" applyAlignment="1">
      <alignment vertical="center"/>
    </xf>
    <xf numFmtId="49" fontId="34" fillId="0" borderId="119" xfId="109" applyNumberFormat="1" applyFont="1" applyFill="1" applyBorder="1" applyAlignment="1">
      <alignment horizontal="left" vertical="center"/>
    </xf>
    <xf numFmtId="0" fontId="96" fillId="0" borderId="120" xfId="109" applyFont="1" applyFill="1" applyBorder="1" applyAlignment="1">
      <alignment vertical="center" wrapText="1" shrinkToFit="1"/>
    </xf>
    <xf numFmtId="0" fontId="96" fillId="0" borderId="272" xfId="109" applyFont="1" applyFill="1" applyBorder="1" applyAlignment="1">
      <alignment vertical="center"/>
    </xf>
    <xf numFmtId="0" fontId="96" fillId="35" borderId="114" xfId="109" applyFont="1" applyFill="1" applyBorder="1" applyAlignment="1">
      <alignment vertical="center"/>
    </xf>
    <xf numFmtId="49" fontId="34" fillId="35" borderId="115" xfId="109" applyNumberFormat="1" applyFont="1" applyFill="1" applyBorder="1" applyAlignment="1">
      <alignment horizontal="left" vertical="center"/>
    </xf>
    <xf numFmtId="49" fontId="96" fillId="35" borderId="113" xfId="109" applyNumberFormat="1" applyFont="1" applyFill="1" applyBorder="1" applyAlignment="1">
      <alignment horizontal="left" vertical="center" wrapText="1"/>
    </xf>
    <xf numFmtId="0" fontId="96" fillId="35" borderId="116" xfId="109" applyFont="1" applyFill="1" applyBorder="1" applyAlignment="1">
      <alignment vertical="center" wrapText="1" shrinkToFit="1"/>
    </xf>
    <xf numFmtId="0" fontId="96" fillId="0" borderId="118" xfId="109" applyFont="1" applyFill="1" applyBorder="1" applyAlignment="1">
      <alignment vertical="center"/>
    </xf>
    <xf numFmtId="0" fontId="34" fillId="0" borderId="118" xfId="109" applyFont="1" applyFill="1" applyBorder="1" applyAlignment="1">
      <alignment vertical="center"/>
    </xf>
    <xf numFmtId="0" fontId="34" fillId="0" borderId="119" xfId="109" applyFont="1" applyFill="1" applyBorder="1" applyAlignment="1">
      <alignment horizontal="left" vertical="center"/>
    </xf>
    <xf numFmtId="0" fontId="96" fillId="0" borderId="119" xfId="109" applyFont="1" applyFill="1" applyBorder="1" applyAlignment="1">
      <alignment horizontal="left" vertical="center"/>
    </xf>
    <xf numFmtId="0" fontId="96" fillId="0" borderId="129" xfId="109" applyFont="1" applyFill="1" applyBorder="1" applyAlignment="1">
      <alignment horizontal="left" vertical="center"/>
    </xf>
    <xf numFmtId="49" fontId="34" fillId="35" borderId="114" xfId="109" applyNumberFormat="1" applyFont="1" applyFill="1" applyBorder="1" applyAlignment="1">
      <alignment vertical="center"/>
    </xf>
    <xf numFmtId="0" fontId="96" fillId="34" borderId="114" xfId="109" applyFont="1" applyFill="1" applyBorder="1" applyAlignment="1">
      <alignment vertical="center"/>
    </xf>
    <xf numFmtId="0" fontId="96" fillId="34" borderId="115" xfId="109" applyFont="1" applyFill="1" applyBorder="1" applyAlignment="1">
      <alignment horizontal="left" vertical="center"/>
    </xf>
    <xf numFmtId="49" fontId="96" fillId="34" borderId="113" xfId="109" applyNumberFormat="1" applyFont="1" applyFill="1" applyBorder="1" applyAlignment="1">
      <alignment horizontal="left" vertical="center" wrapText="1"/>
    </xf>
    <xf numFmtId="0" fontId="96" fillId="34" borderId="118" xfId="109" applyFont="1" applyFill="1" applyBorder="1" applyAlignment="1">
      <alignment vertical="center"/>
    </xf>
    <xf numFmtId="0" fontId="96" fillId="34" borderId="119" xfId="109" applyFont="1" applyFill="1" applyBorder="1" applyAlignment="1">
      <alignment horizontal="left" vertical="center"/>
    </xf>
    <xf numFmtId="49" fontId="34" fillId="34" borderId="119" xfId="109" applyNumberFormat="1" applyFont="1" applyFill="1" applyBorder="1" applyAlignment="1">
      <alignment horizontal="left" vertical="center"/>
    </xf>
    <xf numFmtId="0" fontId="96" fillId="34" borderId="120" xfId="109" applyFont="1" applyFill="1" applyBorder="1" applyAlignment="1">
      <alignment vertical="center" wrapText="1" shrinkToFit="1"/>
    </xf>
    <xf numFmtId="0" fontId="34" fillId="35" borderId="118" xfId="109" applyFont="1" applyFill="1" applyBorder="1" applyAlignment="1">
      <alignment vertical="center"/>
    </xf>
    <xf numFmtId="0" fontId="34" fillId="35" borderId="119" xfId="109" applyFont="1" applyFill="1" applyBorder="1" applyAlignment="1">
      <alignment horizontal="left" vertical="center"/>
    </xf>
    <xf numFmtId="49" fontId="96" fillId="35" borderId="117" xfId="109" applyNumberFormat="1" applyFont="1" applyFill="1" applyBorder="1" applyAlignment="1">
      <alignment horizontal="left" vertical="center" wrapText="1"/>
    </xf>
    <xf numFmtId="0" fontId="34" fillId="0" borderId="129" xfId="109" applyFont="1" applyFill="1" applyBorder="1" applyAlignment="1">
      <alignment horizontal="left" vertical="center"/>
    </xf>
    <xf numFmtId="0" fontId="96" fillId="35" borderId="115" xfId="109" applyFont="1" applyFill="1" applyBorder="1" applyAlignment="1">
      <alignment horizontal="left" vertical="center"/>
    </xf>
    <xf numFmtId="0" fontId="34" fillId="35" borderId="115" xfId="109" applyFont="1" applyFill="1" applyBorder="1" applyAlignment="1">
      <alignment horizontal="left" vertical="center"/>
    </xf>
    <xf numFmtId="56" fontId="34" fillId="0" borderId="272" xfId="109" quotePrefix="1" applyNumberFormat="1" applyFont="1" applyFill="1" applyBorder="1" applyAlignment="1">
      <alignment vertical="center"/>
    </xf>
    <xf numFmtId="0" fontId="34" fillId="35" borderId="114" xfId="109" applyFont="1" applyFill="1" applyBorder="1" applyAlignment="1">
      <alignment vertical="center"/>
    </xf>
    <xf numFmtId="0" fontId="96" fillId="0" borderId="117" xfId="109" applyFont="1" applyFill="1" applyBorder="1" applyAlignment="1">
      <alignment horizontal="left" vertical="center" wrapText="1"/>
    </xf>
    <xf numFmtId="49" fontId="96" fillId="0" borderId="120" xfId="109" applyNumberFormat="1" applyFont="1" applyFill="1" applyBorder="1" applyAlignment="1">
      <alignment vertical="center" wrapText="1" shrinkToFit="1"/>
    </xf>
    <xf numFmtId="0" fontId="96" fillId="0" borderId="270" xfId="109" applyFont="1" applyFill="1" applyBorder="1" applyAlignment="1">
      <alignment horizontal="left" vertical="center" wrapText="1"/>
    </xf>
    <xf numFmtId="49" fontId="96" fillId="0" borderId="271" xfId="109" applyNumberFormat="1" applyFont="1" applyFill="1" applyBorder="1" applyAlignment="1">
      <alignment vertical="center" wrapText="1" shrinkToFit="1"/>
    </xf>
    <xf numFmtId="49" fontId="96" fillId="35" borderId="116" xfId="109" applyNumberFormat="1" applyFont="1" applyFill="1" applyBorder="1" applyAlignment="1">
      <alignment vertical="center" wrapText="1" shrinkToFit="1"/>
    </xf>
    <xf numFmtId="0" fontId="34" fillId="34" borderId="115" xfId="109" applyFont="1" applyFill="1" applyBorder="1" applyAlignment="1">
      <alignment horizontal="left" vertical="center"/>
    </xf>
    <xf numFmtId="0" fontId="34" fillId="34" borderId="114" xfId="109" applyFont="1" applyFill="1" applyBorder="1" applyAlignment="1">
      <alignment vertical="center"/>
    </xf>
    <xf numFmtId="0" fontId="34" fillId="0" borderId="272" xfId="109" applyFont="1" applyFill="1" applyBorder="1" applyAlignment="1">
      <alignment vertical="center"/>
    </xf>
    <xf numFmtId="56" fontId="34" fillId="0" borderId="118" xfId="109" quotePrefix="1" applyNumberFormat="1" applyFont="1" applyFill="1" applyBorder="1" applyAlignment="1">
      <alignment vertical="center"/>
    </xf>
    <xf numFmtId="0" fontId="96" fillId="35" borderId="119" xfId="109" applyFont="1" applyFill="1" applyBorder="1" applyAlignment="1">
      <alignment horizontal="left" vertical="center"/>
    </xf>
    <xf numFmtId="49" fontId="34" fillId="0" borderId="117" xfId="109" applyNumberFormat="1" applyFont="1" applyFill="1" applyBorder="1" applyAlignment="1">
      <alignment horizontal="left" vertical="center" wrapText="1"/>
    </xf>
    <xf numFmtId="49" fontId="96" fillId="0" borderId="129" xfId="109" applyNumberFormat="1" applyFont="1" applyFill="1" applyBorder="1" applyAlignment="1">
      <alignment horizontal="left" vertical="center"/>
    </xf>
    <xf numFmtId="49" fontId="96" fillId="35" borderId="115" xfId="109" applyNumberFormat="1" applyFont="1" applyFill="1" applyBorder="1" applyAlignment="1">
      <alignment horizontal="left" vertical="center"/>
    </xf>
    <xf numFmtId="3" fontId="96" fillId="34" borderId="116" xfId="109" applyNumberFormat="1" applyFont="1" applyFill="1" applyBorder="1" applyAlignment="1">
      <alignment vertical="center" wrapText="1" shrinkToFit="1"/>
    </xf>
    <xf numFmtId="0" fontId="96" fillId="35" borderId="113" xfId="109" applyFont="1" applyFill="1" applyBorder="1" applyAlignment="1">
      <alignment horizontal="left" vertical="center" wrapText="1"/>
    </xf>
    <xf numFmtId="0" fontId="34" fillId="34" borderId="118" xfId="109" applyFont="1" applyFill="1" applyBorder="1" applyAlignment="1">
      <alignment vertical="center"/>
    </xf>
    <xf numFmtId="0" fontId="34" fillId="34" borderId="119" xfId="109" applyFont="1" applyFill="1" applyBorder="1" applyAlignment="1">
      <alignment horizontal="left" vertical="center"/>
    </xf>
    <xf numFmtId="0" fontId="96" fillId="0" borderId="120" xfId="109" applyFont="1" applyFill="1" applyBorder="1" applyAlignment="1">
      <alignment vertical="center" wrapText="1"/>
    </xf>
    <xf numFmtId="49" fontId="96" fillId="0" borderId="272" xfId="109" applyNumberFormat="1" applyFont="1" applyFill="1" applyBorder="1" applyAlignment="1">
      <alignment vertical="center"/>
    </xf>
    <xf numFmtId="0" fontId="96" fillId="0" borderId="271" xfId="109" applyFont="1" applyFill="1" applyBorder="1" applyAlignment="1">
      <alignment vertical="center" wrapText="1"/>
    </xf>
    <xf numFmtId="49" fontId="96" fillId="35" borderId="114" xfId="109" applyNumberFormat="1" applyFont="1" applyFill="1" applyBorder="1" applyAlignment="1">
      <alignment vertical="center"/>
    </xf>
    <xf numFmtId="0" fontId="96" fillId="35" borderId="116" xfId="109" applyFont="1" applyFill="1" applyBorder="1" applyAlignment="1">
      <alignment vertical="center" wrapText="1"/>
    </xf>
    <xf numFmtId="49" fontId="100" fillId="36" borderId="117" xfId="110" applyNumberFormat="1" applyFont="1" applyFill="1" applyBorder="1" applyAlignment="1" applyProtection="1">
      <alignment horizontal="left" vertical="center" wrapText="1"/>
    </xf>
    <xf numFmtId="49" fontId="96" fillId="0" borderId="118" xfId="109" applyNumberFormat="1" applyFont="1" applyBorder="1" applyAlignment="1">
      <alignment vertical="center"/>
    </xf>
    <xf numFmtId="49" fontId="96" fillId="0" borderId="119" xfId="109" applyNumberFormat="1" applyFont="1" applyBorder="1">
      <alignment vertical="center"/>
    </xf>
    <xf numFmtId="49" fontId="96" fillId="0" borderId="117" xfId="109" applyNumberFormat="1" applyFont="1" applyBorder="1" applyAlignment="1">
      <alignment vertical="center" wrapText="1"/>
    </xf>
    <xf numFmtId="0" fontId="96" fillId="0" borderId="120" xfId="109" applyFont="1" applyBorder="1" applyAlignment="1">
      <alignment vertical="center" wrapText="1"/>
    </xf>
    <xf numFmtId="49" fontId="96" fillId="0" borderId="272" xfId="109" applyNumberFormat="1" applyFont="1" applyBorder="1" applyAlignment="1">
      <alignment vertical="center"/>
    </xf>
    <xf numFmtId="49" fontId="96" fillId="0" borderId="129" xfId="109" applyNumberFormat="1" applyFont="1" applyBorder="1">
      <alignment vertical="center"/>
    </xf>
    <xf numFmtId="49" fontId="96" fillId="0" borderId="270" xfId="109" applyNumberFormat="1" applyFont="1" applyBorder="1" applyAlignment="1">
      <alignment vertical="center" wrapText="1"/>
    </xf>
    <xf numFmtId="0" fontId="96" fillId="0" borderId="271" xfId="109" applyFont="1" applyBorder="1" applyAlignment="1">
      <alignment vertical="center" wrapText="1"/>
    </xf>
    <xf numFmtId="49" fontId="96" fillId="35" borderId="115" xfId="109" applyNumberFormat="1" applyFont="1" applyFill="1" applyBorder="1">
      <alignment vertical="center"/>
    </xf>
    <xf numFmtId="49" fontId="96" fillId="35" borderId="113" xfId="109" applyNumberFormat="1" applyFont="1" applyFill="1" applyBorder="1" applyAlignment="1">
      <alignment vertical="center" wrapText="1"/>
    </xf>
    <xf numFmtId="49" fontId="96" fillId="34" borderId="114" xfId="109" applyNumberFormat="1" applyFont="1" applyFill="1" applyBorder="1" applyAlignment="1">
      <alignment vertical="center"/>
    </xf>
    <xf numFmtId="49" fontId="96" fillId="34" borderId="115" xfId="109" applyNumberFormat="1" applyFont="1" applyFill="1" applyBorder="1">
      <alignment vertical="center"/>
    </xf>
    <xf numFmtId="49" fontId="96" fillId="34" borderId="113" xfId="109" applyNumberFormat="1" applyFont="1" applyFill="1" applyBorder="1" applyAlignment="1">
      <alignment vertical="center" wrapText="1"/>
    </xf>
    <xf numFmtId="0" fontId="96" fillId="34" borderId="116" xfId="109" applyFont="1" applyFill="1" applyBorder="1" applyAlignment="1">
      <alignment vertical="center" wrapText="1"/>
    </xf>
    <xf numFmtId="49" fontId="96" fillId="35" borderId="118" xfId="109" applyNumberFormat="1" applyFont="1" applyFill="1" applyBorder="1" applyAlignment="1">
      <alignment vertical="center"/>
    </xf>
    <xf numFmtId="49" fontId="96" fillId="35" borderId="119" xfId="109" applyNumberFormat="1" applyFont="1" applyFill="1" applyBorder="1">
      <alignment vertical="center"/>
    </xf>
    <xf numFmtId="49" fontId="96" fillId="35" borderId="117" xfId="109" applyNumberFormat="1" applyFont="1" applyFill="1" applyBorder="1" applyAlignment="1">
      <alignment vertical="center" wrapText="1"/>
    </xf>
    <xf numFmtId="0" fontId="96" fillId="35" borderId="120" xfId="109" applyFont="1" applyFill="1" applyBorder="1" applyAlignment="1">
      <alignment vertical="center" wrapText="1"/>
    </xf>
    <xf numFmtId="49" fontId="96" fillId="34" borderId="119" xfId="109" applyNumberFormat="1" applyFont="1" applyFill="1" applyBorder="1">
      <alignment vertical="center"/>
    </xf>
    <xf numFmtId="49" fontId="96" fillId="34" borderId="117" xfId="109" applyNumberFormat="1" applyFont="1" applyFill="1" applyBorder="1" applyAlignment="1">
      <alignment vertical="center" wrapText="1"/>
    </xf>
    <xf numFmtId="0" fontId="96" fillId="34" borderId="120" xfId="109" applyFont="1" applyFill="1" applyBorder="1" applyAlignment="1">
      <alignment vertical="center" wrapText="1"/>
    </xf>
    <xf numFmtId="49" fontId="96" fillId="34" borderId="40" xfId="109" applyNumberFormat="1" applyFont="1" applyFill="1" applyBorder="1" applyAlignment="1">
      <alignment vertical="center"/>
    </xf>
    <xf numFmtId="49" fontId="96" fillId="34" borderId="52" xfId="109" applyNumberFormat="1" applyFont="1" applyFill="1" applyBorder="1">
      <alignment vertical="center"/>
    </xf>
    <xf numFmtId="49" fontId="96" fillId="34" borderId="85" xfId="109" applyNumberFormat="1" applyFont="1" applyFill="1" applyBorder="1" applyAlignment="1">
      <alignment vertical="center" wrapText="1"/>
    </xf>
    <xf numFmtId="0" fontId="96" fillId="34" borderId="100" xfId="109" applyFont="1" applyFill="1" applyBorder="1" applyAlignment="1">
      <alignment vertical="center" wrapText="1"/>
    </xf>
    <xf numFmtId="49" fontId="100" fillId="36" borderId="117" xfId="110" applyNumberFormat="1" applyFont="1" applyFill="1" applyBorder="1" applyAlignment="1" applyProtection="1">
      <alignment vertical="center" wrapText="1"/>
    </xf>
    <xf numFmtId="0" fontId="96" fillId="0" borderId="117" xfId="109" applyFont="1" applyBorder="1" applyAlignment="1">
      <alignment vertical="center" wrapText="1"/>
    </xf>
    <xf numFmtId="49" fontId="96" fillId="0" borderId="122" xfId="109" applyNumberFormat="1" applyFont="1" applyBorder="1" applyAlignment="1">
      <alignment vertical="center"/>
    </xf>
    <xf numFmtId="49" fontId="96" fillId="0" borderId="123" xfId="109" applyNumberFormat="1" applyFont="1" applyBorder="1">
      <alignment vertical="center"/>
    </xf>
    <xf numFmtId="49" fontId="96" fillId="0" borderId="121" xfId="109" applyNumberFormat="1" applyFont="1" applyBorder="1" applyAlignment="1">
      <alignment vertical="center" wrapText="1"/>
    </xf>
    <xf numFmtId="0" fontId="96" fillId="0" borderId="124" xfId="109" applyFont="1" applyBorder="1" applyAlignment="1">
      <alignment vertical="center" wrapText="1"/>
    </xf>
    <xf numFmtId="0" fontId="101" fillId="0" borderId="0" xfId="111">
      <alignment vertical="center"/>
    </xf>
    <xf numFmtId="0" fontId="102" fillId="0" borderId="0" xfId="111" applyFont="1">
      <alignment vertical="center"/>
    </xf>
    <xf numFmtId="0" fontId="14" fillId="0" borderId="0" xfId="110" applyAlignment="1" applyProtection="1">
      <alignment vertical="center"/>
    </xf>
    <xf numFmtId="0" fontId="93" fillId="34" borderId="3" xfId="111" applyFont="1" applyFill="1" applyBorder="1" applyAlignment="1">
      <alignment horizontal="center" vertical="center" wrapText="1"/>
    </xf>
    <xf numFmtId="0" fontId="102" fillId="31" borderId="85" xfId="111" applyFont="1" applyFill="1" applyBorder="1" applyAlignment="1">
      <alignment horizontal="justify" vertical="center" wrapText="1"/>
    </xf>
    <xf numFmtId="0" fontId="102" fillId="0" borderId="42" xfId="111" applyFont="1" applyBorder="1" applyAlignment="1">
      <alignment horizontal="justify" vertical="center" wrapText="1"/>
    </xf>
    <xf numFmtId="0" fontId="102" fillId="31" borderId="42" xfId="111" applyFont="1" applyFill="1" applyBorder="1" applyAlignment="1">
      <alignment horizontal="justify" vertical="center" wrapText="1"/>
    </xf>
    <xf numFmtId="0" fontId="102" fillId="0" borderId="19" xfId="111" applyFont="1" applyBorder="1" applyAlignment="1">
      <alignment horizontal="justify" vertical="center" wrapText="1"/>
    </xf>
    <xf numFmtId="0" fontId="102" fillId="0" borderId="85" xfId="111" applyFont="1" applyBorder="1" applyAlignment="1">
      <alignment horizontal="justify" vertical="center" wrapText="1"/>
    </xf>
    <xf numFmtId="0" fontId="102" fillId="0" borderId="3" xfId="111" applyFont="1" applyBorder="1" applyAlignment="1">
      <alignment horizontal="justify" vertical="center" wrapText="1"/>
    </xf>
    <xf numFmtId="0" fontId="102" fillId="31" borderId="19" xfId="111" applyFont="1" applyFill="1" applyBorder="1" applyAlignment="1">
      <alignment horizontal="justify" vertical="center" wrapText="1"/>
    </xf>
    <xf numFmtId="0" fontId="2" fillId="0" borderId="0" xfId="112">
      <alignment vertical="center"/>
    </xf>
    <xf numFmtId="0" fontId="2" fillId="0" borderId="0" xfId="112" applyFont="1">
      <alignment vertical="center"/>
    </xf>
    <xf numFmtId="0" fontId="67" fillId="0" borderId="0" xfId="112" applyFont="1">
      <alignment vertical="center"/>
    </xf>
    <xf numFmtId="0" fontId="67" fillId="34" borderId="279" xfId="112" applyFont="1" applyFill="1" applyBorder="1" applyAlignment="1">
      <alignment horizontal="center" vertical="center"/>
    </xf>
    <xf numFmtId="0" fontId="67" fillId="34" borderId="3" xfId="112" applyFont="1" applyFill="1" applyBorder="1" applyAlignment="1">
      <alignment horizontal="center" vertical="center"/>
    </xf>
    <xf numFmtId="0" fontId="67" fillId="0" borderId="3" xfId="112" applyFont="1" applyBorder="1" applyAlignment="1">
      <alignment horizontal="center" vertical="center"/>
    </xf>
    <xf numFmtId="0" fontId="67" fillId="25" borderId="3" xfId="112" applyFont="1" applyFill="1" applyBorder="1" applyAlignment="1">
      <alignment horizontal="center" vertical="center"/>
    </xf>
    <xf numFmtId="0" fontId="67" fillId="25" borderId="85" xfId="112" applyFont="1" applyFill="1" applyBorder="1" applyAlignment="1">
      <alignment horizontal="center" vertical="center"/>
    </xf>
    <xf numFmtId="0" fontId="67" fillId="25" borderId="19" xfId="112" applyFont="1" applyFill="1" applyBorder="1" applyAlignment="1">
      <alignment horizontal="center" vertical="center"/>
    </xf>
    <xf numFmtId="0" fontId="93" fillId="34" borderId="3" xfId="111" applyFont="1" applyFill="1" applyBorder="1" applyAlignment="1">
      <alignment horizontal="center" vertical="center"/>
    </xf>
    <xf numFmtId="0" fontId="102" fillId="0" borderId="3" xfId="111" applyFont="1" applyBorder="1">
      <alignment vertical="center"/>
    </xf>
    <xf numFmtId="0" fontId="102" fillId="31" borderId="3" xfId="111" applyFont="1" applyFill="1" applyBorder="1" applyAlignment="1">
      <alignment horizontal="center" vertical="center"/>
    </xf>
    <xf numFmtId="0" fontId="102" fillId="0" borderId="3" xfId="111" applyFont="1" applyBorder="1" applyAlignment="1">
      <alignment vertical="center" wrapText="1"/>
    </xf>
    <xf numFmtId="0" fontId="103" fillId="0" borderId="0" xfId="111" applyFont="1">
      <alignment vertical="center"/>
    </xf>
    <xf numFmtId="0" fontId="103" fillId="30" borderId="3" xfId="111" applyFont="1" applyFill="1" applyBorder="1" applyAlignment="1">
      <alignment horizontal="center" vertical="center" wrapText="1"/>
    </xf>
    <xf numFmtId="0" fontId="103" fillId="30" borderId="33" xfId="111" applyFont="1" applyFill="1" applyBorder="1" applyAlignment="1">
      <alignment horizontal="center" vertical="center" wrapText="1"/>
    </xf>
    <xf numFmtId="0" fontId="103" fillId="28" borderId="280" xfId="111" applyFont="1" applyFill="1" applyBorder="1" applyAlignment="1">
      <alignment horizontal="center" vertical="center" wrapText="1"/>
    </xf>
    <xf numFmtId="0" fontId="103" fillId="28" borderId="3" xfId="111" applyFont="1" applyFill="1" applyBorder="1" applyAlignment="1">
      <alignment horizontal="center" vertical="center" wrapText="1"/>
    </xf>
    <xf numFmtId="0" fontId="103" fillId="0" borderId="3" xfId="111" applyFont="1" applyBorder="1" applyAlignment="1">
      <alignment horizontal="center" vertical="center" wrapText="1"/>
    </xf>
    <xf numFmtId="0" fontId="103" fillId="0" borderId="3" xfId="111" applyFont="1" applyBorder="1" applyAlignment="1">
      <alignment horizontal="justify" vertical="center" wrapText="1"/>
    </xf>
    <xf numFmtId="0" fontId="103" fillId="0" borderId="33" xfId="111" applyFont="1" applyBorder="1" applyAlignment="1">
      <alignment horizontal="justify" vertical="center" wrapText="1"/>
    </xf>
    <xf numFmtId="0" fontId="103" fillId="25" borderId="280" xfId="111" applyFont="1" applyFill="1" applyBorder="1" applyAlignment="1">
      <alignment horizontal="center" vertical="center" wrapText="1"/>
    </xf>
    <xf numFmtId="0" fontId="103" fillId="25" borderId="3" xfId="111" applyFont="1" applyFill="1" applyBorder="1" applyAlignment="1">
      <alignment horizontal="justify" vertical="center" wrapText="1"/>
    </xf>
    <xf numFmtId="0" fontId="103" fillId="25" borderId="3" xfId="111" applyFont="1" applyFill="1" applyBorder="1" applyAlignment="1">
      <alignment horizontal="center" vertical="center" wrapText="1"/>
    </xf>
    <xf numFmtId="0" fontId="101" fillId="0" borderId="0" xfId="111" applyFill="1" applyBorder="1">
      <alignment vertical="center"/>
    </xf>
    <xf numFmtId="0" fontId="103" fillId="0" borderId="0" xfId="111" applyFont="1" applyFill="1" applyBorder="1">
      <alignment vertical="center"/>
    </xf>
    <xf numFmtId="0" fontId="103" fillId="0" borderId="280" xfId="111" applyFont="1" applyBorder="1" applyAlignment="1">
      <alignment horizontal="justify" vertical="center" wrapText="1"/>
    </xf>
    <xf numFmtId="0" fontId="103" fillId="0" borderId="280" xfId="111" applyFont="1" applyBorder="1" applyAlignment="1">
      <alignment vertical="center" wrapText="1"/>
    </xf>
    <xf numFmtId="0" fontId="103" fillId="0" borderId="281" xfId="111" applyFont="1" applyBorder="1" applyAlignment="1">
      <alignment vertical="center" wrapText="1"/>
    </xf>
    <xf numFmtId="0" fontId="105" fillId="0" borderId="0" xfId="111" applyFont="1">
      <alignment vertical="center"/>
    </xf>
    <xf numFmtId="0" fontId="104" fillId="0" borderId="3" xfId="111" applyFont="1" applyBorder="1" applyAlignment="1">
      <alignment vertical="center" wrapText="1"/>
    </xf>
    <xf numFmtId="0" fontId="105" fillId="0" borderId="45" xfId="111" applyFont="1" applyBorder="1">
      <alignment vertical="center"/>
    </xf>
    <xf numFmtId="0" fontId="103" fillId="30" borderId="85" xfId="111" applyFont="1" applyFill="1" applyBorder="1" applyAlignment="1">
      <alignment horizontal="center" vertical="center" wrapText="1"/>
    </xf>
    <xf numFmtId="0" fontId="103" fillId="0" borderId="85" xfId="111" applyFont="1" applyBorder="1" applyAlignment="1">
      <alignment horizontal="left" vertical="center" wrapText="1"/>
    </xf>
    <xf numFmtId="0" fontId="103" fillId="0" borderId="42" xfId="111" applyFont="1" applyBorder="1" applyAlignment="1">
      <alignment horizontal="left" vertical="center" wrapText="1"/>
    </xf>
    <xf numFmtId="0" fontId="101" fillId="0" borderId="19" xfId="111" applyBorder="1">
      <alignment vertical="center"/>
    </xf>
    <xf numFmtId="0" fontId="103" fillId="0" borderId="19" xfId="111" applyFont="1" applyBorder="1" applyAlignment="1">
      <alignment horizontal="justify" vertical="center" wrapText="1"/>
    </xf>
    <xf numFmtId="0" fontId="44" fillId="0" borderId="0" xfId="113" applyFont="1" applyAlignment="1">
      <alignment vertical="center" wrapText="1"/>
    </xf>
    <xf numFmtId="0" fontId="44" fillId="0" borderId="0" xfId="114" applyFont="1" applyAlignment="1">
      <alignment horizontal="right" vertical="center" wrapText="1"/>
    </xf>
    <xf numFmtId="0" fontId="13" fillId="0" borderId="0" xfId="113"/>
    <xf numFmtId="0" fontId="106" fillId="0" borderId="0" xfId="115" applyFont="1" applyAlignment="1">
      <alignment vertical="center"/>
    </xf>
    <xf numFmtId="0" fontId="41" fillId="0" borderId="0" xfId="115" applyFont="1" applyAlignment="1">
      <alignment vertical="center" wrapText="1"/>
    </xf>
    <xf numFmtId="179" fontId="41" fillId="0" borderId="0" xfId="115" applyNumberFormat="1" applyFont="1" applyAlignment="1">
      <alignment horizontal="center" vertical="center"/>
    </xf>
    <xf numFmtId="0" fontId="41" fillId="0" borderId="0" xfId="115" applyFont="1" applyAlignment="1">
      <alignment vertical="center"/>
    </xf>
    <xf numFmtId="179" fontId="41" fillId="30" borderId="85" xfId="115" applyNumberFormat="1" applyFont="1" applyFill="1" applyBorder="1" applyAlignment="1">
      <alignment horizontal="center" vertical="center"/>
    </xf>
    <xf numFmtId="179" fontId="41" fillId="30" borderId="40" xfId="115" applyNumberFormat="1" applyFont="1" applyFill="1" applyBorder="1" applyAlignment="1">
      <alignment horizontal="center" vertical="center"/>
    </xf>
    <xf numFmtId="179" fontId="41" fillId="34" borderId="283" xfId="115" applyNumberFormat="1" applyFont="1" applyFill="1" applyBorder="1" applyAlignment="1">
      <alignment horizontal="center" vertical="center"/>
    </xf>
    <xf numFmtId="179" fontId="41" fillId="34" borderId="85" xfId="115" applyNumberFormat="1" applyFont="1" applyFill="1" applyBorder="1" applyAlignment="1">
      <alignment horizontal="center" vertical="center"/>
    </xf>
    <xf numFmtId="179" fontId="41" fillId="30" borderId="42" xfId="115" applyNumberFormat="1" applyFont="1" applyFill="1" applyBorder="1" applyAlignment="1">
      <alignment horizontal="center" vertical="center"/>
    </xf>
    <xf numFmtId="179" fontId="41" fillId="30" borderId="31" xfId="115" applyNumberFormat="1" applyFont="1" applyFill="1" applyBorder="1" applyAlignment="1">
      <alignment horizontal="center" vertical="center"/>
    </xf>
    <xf numFmtId="179" fontId="41" fillId="34" borderId="284" xfId="115" applyNumberFormat="1" applyFont="1" applyFill="1" applyBorder="1" applyAlignment="1">
      <alignment horizontal="center" vertical="center"/>
    </xf>
    <xf numFmtId="179" fontId="41" fillId="34" borderId="42" xfId="115" applyNumberFormat="1" applyFont="1" applyFill="1" applyBorder="1" applyAlignment="1">
      <alignment horizontal="center" vertical="center"/>
    </xf>
    <xf numFmtId="179" fontId="41" fillId="30" borderId="19" xfId="115" applyNumberFormat="1" applyFont="1" applyFill="1" applyBorder="1" applyAlignment="1">
      <alignment horizontal="center" vertical="center"/>
    </xf>
    <xf numFmtId="179" fontId="41" fillId="30" borderId="29" xfId="115" applyNumberFormat="1" applyFont="1" applyFill="1" applyBorder="1" applyAlignment="1">
      <alignment horizontal="center" vertical="center"/>
    </xf>
    <xf numFmtId="179" fontId="41" fillId="34" borderId="281" xfId="115" applyNumberFormat="1" applyFont="1" applyFill="1" applyBorder="1" applyAlignment="1">
      <alignment horizontal="center" vertical="center"/>
    </xf>
    <xf numFmtId="179" fontId="41" fillId="34" borderId="19" xfId="115" applyNumberFormat="1" applyFont="1" applyFill="1" applyBorder="1" applyAlignment="1">
      <alignment horizontal="center" vertical="center"/>
    </xf>
    <xf numFmtId="0" fontId="41" fillId="0" borderId="33" xfId="115" applyFont="1" applyBorder="1" applyAlignment="1">
      <alignment vertical="center"/>
    </xf>
    <xf numFmtId="0" fontId="41" fillId="0" borderId="32" xfId="115" applyFont="1" applyBorder="1" applyAlignment="1">
      <alignment vertical="center" wrapText="1"/>
    </xf>
    <xf numFmtId="179" fontId="41" fillId="0" borderId="3" xfId="115" applyNumberFormat="1" applyFont="1" applyBorder="1" applyAlignment="1">
      <alignment horizontal="center" vertical="center"/>
    </xf>
    <xf numFmtId="179" fontId="41" fillId="31" borderId="280" xfId="115" applyNumberFormat="1" applyFont="1" applyFill="1" applyBorder="1" applyAlignment="1">
      <alignment horizontal="center" vertical="center"/>
    </xf>
    <xf numFmtId="0" fontId="41" fillId="0" borderId="3" xfId="115" applyFont="1" applyBorder="1" applyAlignment="1">
      <alignment vertical="center"/>
    </xf>
    <xf numFmtId="0" fontId="41" fillId="0" borderId="0" xfId="115" applyFont="1" applyAlignment="1">
      <alignment horizontal="right" vertical="top"/>
    </xf>
    <xf numFmtId="0" fontId="41" fillId="0" borderId="0" xfId="115" applyFont="1" applyBorder="1" applyAlignment="1">
      <alignment vertical="top"/>
    </xf>
    <xf numFmtId="179" fontId="41" fillId="0" borderId="0" xfId="115" applyNumberFormat="1" applyFont="1" applyBorder="1" applyAlignment="1">
      <alignment vertical="top"/>
    </xf>
    <xf numFmtId="0" fontId="41" fillId="0" borderId="3" xfId="115" applyFont="1" applyBorder="1" applyAlignment="1">
      <alignment vertical="center" wrapText="1"/>
    </xf>
    <xf numFmtId="0" fontId="41" fillId="0" borderId="32" xfId="115" applyFont="1" applyBorder="1" applyAlignment="1">
      <alignment horizontal="center" vertical="center"/>
    </xf>
    <xf numFmtId="179" fontId="41" fillId="31" borderId="281" xfId="115" applyNumberFormat="1" applyFont="1" applyFill="1" applyBorder="1" applyAlignment="1">
      <alignment horizontal="center" vertical="center"/>
    </xf>
    <xf numFmtId="179" fontId="41" fillId="31" borderId="32" xfId="115" applyNumberFormat="1" applyFont="1" applyFill="1" applyBorder="1" applyAlignment="1">
      <alignment horizontal="center" vertical="center"/>
    </xf>
    <xf numFmtId="179" fontId="41" fillId="0" borderId="208" xfId="115" applyNumberFormat="1" applyFont="1" applyBorder="1" applyAlignment="1">
      <alignment vertical="center"/>
    </xf>
    <xf numFmtId="179" fontId="41" fillId="31" borderId="284" xfId="115" applyNumberFormat="1" applyFont="1" applyFill="1" applyBorder="1" applyAlignment="1">
      <alignment horizontal="center" vertical="center"/>
    </xf>
    <xf numFmtId="179" fontId="41" fillId="31" borderId="39" xfId="115" applyNumberFormat="1" applyFont="1" applyFill="1" applyBorder="1" applyAlignment="1">
      <alignment horizontal="center" vertical="center"/>
    </xf>
    <xf numFmtId="179" fontId="41" fillId="31" borderId="34" xfId="115" applyNumberFormat="1" applyFont="1" applyFill="1" applyBorder="1" applyAlignment="1">
      <alignment horizontal="center" vertical="center"/>
    </xf>
    <xf numFmtId="0" fontId="41" fillId="0" borderId="32" xfId="115" applyFont="1" applyBorder="1" applyAlignment="1">
      <alignment vertical="center"/>
    </xf>
    <xf numFmtId="179" fontId="41" fillId="0" borderId="245" xfId="115" applyNumberFormat="1" applyFont="1" applyBorder="1" applyAlignment="1">
      <alignment vertical="center"/>
    </xf>
    <xf numFmtId="0" fontId="41" fillId="0" borderId="0" xfId="115" applyFont="1" applyAlignment="1">
      <alignment vertical="top"/>
    </xf>
    <xf numFmtId="0" fontId="107" fillId="0" borderId="0" xfId="116" applyFont="1">
      <alignment vertical="center"/>
    </xf>
    <xf numFmtId="0" fontId="49" fillId="34" borderId="3" xfId="116" applyFont="1" applyFill="1" applyBorder="1" applyAlignment="1">
      <alignment horizontal="center" vertical="center"/>
    </xf>
    <xf numFmtId="0" fontId="49" fillId="34" borderId="33" xfId="116" applyFont="1" applyFill="1" applyBorder="1" applyAlignment="1">
      <alignment horizontal="center" vertical="center"/>
    </xf>
    <xf numFmtId="0" fontId="41" fillId="0" borderId="3" xfId="116" applyFont="1" applyBorder="1">
      <alignment vertical="center"/>
    </xf>
    <xf numFmtId="0" fontId="41" fillId="0" borderId="33" xfId="116" applyFont="1" applyBorder="1" applyAlignment="1">
      <alignment vertical="center" wrapText="1"/>
    </xf>
    <xf numFmtId="0" fontId="41" fillId="36" borderId="3" xfId="116" applyFont="1" applyFill="1" applyBorder="1" applyAlignment="1">
      <alignment vertical="center" wrapText="1"/>
    </xf>
    <xf numFmtId="0" fontId="41" fillId="0" borderId="33" xfId="116" applyFont="1" applyBorder="1" applyAlignment="1">
      <alignment vertical="center" shrinkToFit="1"/>
    </xf>
    <xf numFmtId="0" fontId="41" fillId="36" borderId="3" xfId="116" applyFont="1" applyFill="1" applyBorder="1" applyAlignment="1">
      <alignment vertical="center" shrinkToFit="1"/>
    </xf>
    <xf numFmtId="0" fontId="41" fillId="0" borderId="3" xfId="116" applyFont="1" applyBorder="1" applyAlignment="1">
      <alignment horizontal="center" vertical="center"/>
    </xf>
    <xf numFmtId="0" fontId="41" fillId="0" borderId="3" xfId="116" applyFont="1" applyFill="1" applyBorder="1">
      <alignment vertical="center"/>
    </xf>
    <xf numFmtId="0" fontId="41" fillId="0" borderId="33" xfId="116" applyFont="1" applyFill="1" applyBorder="1" applyAlignment="1">
      <alignment vertical="center" wrapText="1"/>
    </xf>
    <xf numFmtId="0" fontId="41" fillId="0" borderId="3" xfId="116" applyFont="1" applyFill="1" applyBorder="1" applyAlignment="1">
      <alignment horizontal="center" vertical="center"/>
    </xf>
    <xf numFmtId="0" fontId="41" fillId="0" borderId="3" xfId="116" applyFont="1" applyFill="1" applyBorder="1" applyAlignment="1">
      <alignment vertical="center" wrapText="1"/>
    </xf>
    <xf numFmtId="0" fontId="41" fillId="0" borderId="29" xfId="117" applyFont="1" applyFill="1" applyBorder="1" applyAlignment="1">
      <alignment vertical="center" wrapText="1"/>
    </xf>
    <xf numFmtId="0" fontId="41" fillId="36" borderId="19" xfId="117" applyFont="1" applyFill="1" applyBorder="1" applyAlignment="1">
      <alignment vertical="center" wrapText="1"/>
    </xf>
    <xf numFmtId="0" fontId="41" fillId="0" borderId="19" xfId="116" applyFont="1" applyBorder="1" applyAlignment="1">
      <alignment horizontal="center" vertical="center"/>
    </xf>
    <xf numFmtId="0" fontId="41" fillId="0" borderId="29" xfId="116" applyFont="1" applyBorder="1" applyAlignment="1">
      <alignment vertical="center" wrapText="1"/>
    </xf>
    <xf numFmtId="0" fontId="41" fillId="36" borderId="19" xfId="116" applyFont="1" applyFill="1" applyBorder="1" applyAlignment="1">
      <alignment vertical="center" wrapText="1"/>
    </xf>
    <xf numFmtId="0" fontId="41" fillId="0" borderId="33" xfId="116" applyFont="1" applyBorder="1">
      <alignment vertical="center"/>
    </xf>
    <xf numFmtId="0" fontId="41" fillId="36" borderId="3" xfId="116" applyFont="1" applyFill="1" applyBorder="1">
      <alignment vertical="center"/>
    </xf>
    <xf numFmtId="0" fontId="41" fillId="0" borderId="29" xfId="116" applyFont="1" applyBorder="1">
      <alignment vertical="center"/>
    </xf>
    <xf numFmtId="0" fontId="41" fillId="36" borderId="19" xfId="116" applyFont="1" applyFill="1" applyBorder="1">
      <alignment vertical="center"/>
    </xf>
    <xf numFmtId="0" fontId="41" fillId="0" borderId="33" xfId="116" applyFont="1" applyFill="1" applyBorder="1">
      <alignment vertical="center"/>
    </xf>
    <xf numFmtId="0" fontId="41" fillId="0" borderId="280" xfId="116" applyFont="1" applyBorder="1" applyAlignment="1">
      <alignment horizontal="center" vertical="center"/>
    </xf>
    <xf numFmtId="0" fontId="41" fillId="0" borderId="19" xfId="117" applyFont="1" applyBorder="1" applyAlignment="1">
      <alignment horizontal="center" vertical="center"/>
    </xf>
    <xf numFmtId="0" fontId="41" fillId="0" borderId="281" xfId="117" applyFont="1" applyBorder="1" applyAlignment="1">
      <alignment horizontal="center" vertical="center"/>
    </xf>
    <xf numFmtId="0" fontId="41" fillId="0" borderId="3" xfId="116" applyFont="1" applyBorder="1" applyAlignment="1">
      <alignment vertical="center" shrinkToFit="1"/>
    </xf>
    <xf numFmtId="0" fontId="41" fillId="0" borderId="33" xfId="116" applyFont="1" applyBorder="1" applyAlignment="1">
      <alignment horizontal="left" vertical="center"/>
    </xf>
    <xf numFmtId="0" fontId="41" fillId="36" borderId="3" xfId="116" applyFont="1" applyFill="1" applyBorder="1" applyAlignment="1">
      <alignment horizontal="left" vertical="center"/>
    </xf>
    <xf numFmtId="0" fontId="41" fillId="32" borderId="0" xfId="117" applyFont="1" applyFill="1" applyAlignment="1">
      <alignment vertical="center" wrapText="1"/>
    </xf>
    <xf numFmtId="0" fontId="41" fillId="32" borderId="0" xfId="117" applyFont="1" applyFill="1">
      <alignment vertical="center"/>
    </xf>
    <xf numFmtId="0" fontId="14" fillId="32" borderId="0" xfId="110" applyFill="1" applyAlignment="1" applyProtection="1">
      <alignment horizontal="left" vertical="center"/>
    </xf>
    <xf numFmtId="0" fontId="13" fillId="32" borderId="0" xfId="110" applyFont="1" applyFill="1" applyAlignment="1" applyProtection="1">
      <alignment horizontal="left" vertical="center"/>
    </xf>
    <xf numFmtId="0" fontId="41" fillId="34" borderId="3" xfId="117" applyFont="1" applyFill="1" applyBorder="1" applyAlignment="1">
      <alignment horizontal="center" vertical="center" wrapText="1"/>
    </xf>
    <xf numFmtId="0" fontId="41" fillId="34" borderId="33" xfId="117" applyFont="1" applyFill="1" applyBorder="1" applyAlignment="1">
      <alignment horizontal="center" vertical="center" wrapText="1"/>
    </xf>
    <xf numFmtId="0" fontId="41" fillId="34" borderId="280" xfId="117" applyFont="1" applyFill="1" applyBorder="1" applyAlignment="1">
      <alignment horizontal="center" vertical="center" wrapText="1"/>
    </xf>
    <xf numFmtId="0" fontId="41" fillId="32" borderId="3" xfId="117" applyFont="1" applyFill="1" applyBorder="1" applyAlignment="1">
      <alignment horizontal="center" vertical="center"/>
    </xf>
    <xf numFmtId="0" fontId="41" fillId="32" borderId="3" xfId="117" applyFont="1" applyFill="1" applyBorder="1" applyAlignment="1">
      <alignment vertical="center" wrapText="1"/>
    </xf>
    <xf numFmtId="0" fontId="41" fillId="32" borderId="33" xfId="117" applyFont="1" applyFill="1" applyBorder="1" applyAlignment="1">
      <alignment vertical="center" wrapText="1"/>
    </xf>
    <xf numFmtId="0" fontId="41" fillId="32" borderId="280" xfId="117" applyFont="1" applyFill="1" applyBorder="1" applyAlignment="1">
      <alignment horizontal="center" vertical="center"/>
    </xf>
    <xf numFmtId="0" fontId="41" fillId="36" borderId="0" xfId="117" applyFont="1" applyFill="1" applyAlignment="1">
      <alignment vertical="center" wrapText="1"/>
    </xf>
    <xf numFmtId="0" fontId="41" fillId="36" borderId="3" xfId="117" applyFont="1" applyFill="1" applyBorder="1" applyAlignment="1">
      <alignment vertical="center" wrapText="1"/>
    </xf>
    <xf numFmtId="0" fontId="41" fillId="32" borderId="3" xfId="117" applyFont="1" applyFill="1" applyBorder="1" applyAlignment="1">
      <alignment horizontal="center" vertical="center" wrapText="1"/>
    </xf>
    <xf numFmtId="0" fontId="41" fillId="36" borderId="3" xfId="117" applyFont="1" applyFill="1" applyBorder="1" applyAlignment="1">
      <alignment horizontal="center" vertical="center" wrapText="1"/>
    </xf>
    <xf numFmtId="0" fontId="107" fillId="32" borderId="33" xfId="116" applyFont="1" applyFill="1" applyBorder="1" applyAlignment="1">
      <alignment horizontal="center" vertical="center"/>
    </xf>
    <xf numFmtId="0" fontId="107" fillId="36" borderId="3" xfId="116" applyFont="1" applyFill="1" applyBorder="1" applyAlignment="1">
      <alignment horizontal="center" vertical="center"/>
    </xf>
    <xf numFmtId="0" fontId="41" fillId="32" borderId="85" xfId="117" applyFont="1" applyFill="1" applyBorder="1" applyAlignment="1">
      <alignment horizontal="center" vertical="center"/>
    </xf>
    <xf numFmtId="0" fontId="41" fillId="32" borderId="85" xfId="117" applyFont="1" applyFill="1" applyBorder="1" applyAlignment="1">
      <alignment vertical="center" wrapText="1"/>
    </xf>
    <xf numFmtId="0" fontId="41" fillId="32" borderId="40" xfId="117" applyFont="1" applyFill="1" applyBorder="1" applyAlignment="1">
      <alignment vertical="center" wrapText="1"/>
    </xf>
    <xf numFmtId="0" fontId="41" fillId="36" borderId="85" xfId="117" applyFont="1" applyFill="1" applyBorder="1" applyAlignment="1">
      <alignment vertical="center" wrapText="1"/>
    </xf>
    <xf numFmtId="0" fontId="41" fillId="32" borderId="52" xfId="117" applyFont="1" applyFill="1" applyBorder="1" applyAlignment="1">
      <alignment horizontal="center" vertical="center"/>
    </xf>
    <xf numFmtId="0" fontId="41" fillId="32" borderId="52" xfId="117" applyFont="1" applyFill="1" applyBorder="1" applyAlignment="1">
      <alignment vertical="center" wrapText="1"/>
    </xf>
    <xf numFmtId="0" fontId="41" fillId="32" borderId="45" xfId="117" applyFont="1" applyFill="1" applyBorder="1" applyAlignment="1">
      <alignment vertical="center" wrapText="1"/>
    </xf>
    <xf numFmtId="0" fontId="41" fillId="32" borderId="0" xfId="117" applyFont="1" applyFill="1" applyBorder="1">
      <alignment vertical="center"/>
    </xf>
    <xf numFmtId="0" fontId="41" fillId="32" borderId="33" xfId="117" applyFont="1" applyFill="1" applyBorder="1" applyAlignment="1">
      <alignment horizontal="center" vertical="center" wrapText="1"/>
    </xf>
    <xf numFmtId="0" fontId="102" fillId="32" borderId="0" xfId="117" applyFont="1" applyFill="1">
      <alignment vertical="center"/>
    </xf>
    <xf numFmtId="0" fontId="41" fillId="32" borderId="3" xfId="117" applyFont="1" applyFill="1" applyBorder="1" applyAlignment="1">
      <alignment vertical="top" wrapText="1"/>
    </xf>
    <xf numFmtId="0" fontId="41" fillId="36" borderId="3" xfId="117" applyFont="1" applyFill="1" applyBorder="1" applyAlignment="1">
      <alignment vertical="top" wrapText="1"/>
    </xf>
    <xf numFmtId="0" fontId="41" fillId="32" borderId="3" xfId="117" applyFont="1" applyFill="1" applyBorder="1" applyAlignment="1">
      <alignment horizontal="left" vertical="center" wrapText="1"/>
    </xf>
    <xf numFmtId="0" fontId="41" fillId="32" borderId="33" xfId="116" applyFont="1" applyFill="1" applyBorder="1" applyAlignment="1">
      <alignment horizontal="left" vertical="center"/>
    </xf>
    <xf numFmtId="0" fontId="41" fillId="36" borderId="3" xfId="117" applyFont="1" applyFill="1" applyBorder="1" applyAlignment="1">
      <alignment horizontal="left" vertical="center" wrapText="1"/>
    </xf>
    <xf numFmtId="9" fontId="41" fillId="32" borderId="3" xfId="118" applyFont="1" applyFill="1" applyBorder="1" applyAlignment="1">
      <alignment vertical="center" wrapText="1"/>
    </xf>
    <xf numFmtId="9" fontId="41" fillId="32" borderId="33" xfId="118" applyFont="1" applyFill="1" applyBorder="1" applyAlignment="1">
      <alignment vertical="center" wrapText="1"/>
    </xf>
    <xf numFmtId="9" fontId="41" fillId="36" borderId="3" xfId="118" applyFont="1" applyFill="1" applyBorder="1" applyAlignment="1">
      <alignment vertical="center" wrapText="1"/>
    </xf>
    <xf numFmtId="9" fontId="102" fillId="32" borderId="0" xfId="118" applyFont="1" applyFill="1">
      <alignment vertical="center"/>
    </xf>
    <xf numFmtId="0" fontId="41" fillId="32" borderId="2" xfId="117" applyFont="1" applyFill="1" applyBorder="1" applyAlignment="1">
      <alignment vertical="center" wrapText="1"/>
    </xf>
    <xf numFmtId="0" fontId="41" fillId="36" borderId="32" xfId="117" applyFont="1" applyFill="1" applyBorder="1" applyAlignment="1">
      <alignment vertical="center" wrapText="1"/>
    </xf>
    <xf numFmtId="0" fontId="41" fillId="32" borderId="0" xfId="117" applyFont="1" applyFill="1" applyAlignment="1">
      <alignment horizontal="center" vertical="center"/>
    </xf>
    <xf numFmtId="0" fontId="88" fillId="0" borderId="0" xfId="95" applyFont="1" applyFill="1" applyBorder="1" applyAlignment="1">
      <alignment vertical="center"/>
    </xf>
    <xf numFmtId="0" fontId="13" fillId="0" borderId="0" xfId="92" applyBorder="1" applyAlignment="1">
      <alignment vertical="center"/>
    </xf>
    <xf numFmtId="0" fontId="13" fillId="0" borderId="0" xfId="96" applyFont="1" applyAlignment="1">
      <alignment horizontal="left" vertical="center"/>
    </xf>
    <xf numFmtId="3" fontId="13" fillId="0" borderId="122" xfId="92" applyNumberFormat="1" applyFont="1" applyBorder="1" applyAlignment="1">
      <alignment horizontal="center" vertical="center"/>
    </xf>
    <xf numFmtId="3" fontId="13" fillId="0" borderId="123" xfId="92" applyNumberFormat="1" applyFont="1" applyFill="1" applyBorder="1" applyAlignment="1">
      <alignment horizontal="center" vertical="center"/>
    </xf>
    <xf numFmtId="3" fontId="13" fillId="0" borderId="123" xfId="92" applyNumberFormat="1" applyFont="1" applyBorder="1" applyAlignment="1">
      <alignment horizontal="center" vertical="center"/>
    </xf>
    <xf numFmtId="0" fontId="13" fillId="0" borderId="127" xfId="92" applyFont="1" applyFill="1" applyBorder="1" applyAlignment="1">
      <alignment horizontal="center" vertical="center"/>
    </xf>
    <xf numFmtId="0" fontId="13" fillId="0" borderId="75" xfId="92" applyFont="1" applyFill="1" applyBorder="1" applyAlignment="1">
      <alignment horizontal="center" vertical="center"/>
    </xf>
    <xf numFmtId="0" fontId="13" fillId="0" borderId="128" xfId="92" applyFont="1" applyFill="1" applyBorder="1" applyAlignment="1">
      <alignment horizontal="center" vertical="center"/>
    </xf>
    <xf numFmtId="0" fontId="13" fillId="0" borderId="118" xfId="92" applyFont="1" applyFill="1" applyBorder="1" applyAlignment="1">
      <alignment horizontal="center" vertical="center"/>
    </xf>
    <xf numFmtId="0" fontId="13" fillId="0" borderId="119" xfId="92" applyFont="1" applyFill="1" applyBorder="1" applyAlignment="1">
      <alignment horizontal="center" vertical="center"/>
    </xf>
    <xf numFmtId="0" fontId="13" fillId="0" borderId="130" xfId="92" applyFont="1" applyFill="1" applyBorder="1" applyAlignment="1">
      <alignment horizontal="center" vertical="center"/>
    </xf>
    <xf numFmtId="0" fontId="13" fillId="0" borderId="132" xfId="92" applyFont="1" applyFill="1" applyBorder="1" applyAlignment="1">
      <alignment horizontal="center" vertical="center"/>
    </xf>
    <xf numFmtId="3" fontId="13" fillId="0" borderId="124" xfId="92" applyNumberFormat="1" applyFont="1" applyBorder="1" applyAlignment="1">
      <alignment horizontal="center" vertical="center"/>
    </xf>
    <xf numFmtId="0" fontId="13" fillId="0" borderId="67" xfId="92" applyFont="1" applyFill="1" applyBorder="1" applyAlignment="1">
      <alignment horizontal="center" vertical="center"/>
    </xf>
    <xf numFmtId="0" fontId="13" fillId="0" borderId="120" xfId="92" applyFont="1" applyFill="1" applyBorder="1" applyAlignment="1">
      <alignment horizontal="center" vertical="center"/>
    </xf>
    <xf numFmtId="0" fontId="13" fillId="0" borderId="119" xfId="92" applyFont="1" applyBorder="1" applyAlignment="1">
      <alignment horizontal="center" vertical="center"/>
    </xf>
    <xf numFmtId="0" fontId="13" fillId="0" borderId="120" xfId="92" applyFont="1" applyBorder="1" applyAlignment="1">
      <alignment horizontal="center" vertical="center"/>
    </xf>
    <xf numFmtId="0" fontId="13" fillId="0" borderId="118" xfId="92" applyFont="1" applyBorder="1" applyAlignment="1">
      <alignment horizontal="center" vertical="center"/>
    </xf>
    <xf numFmtId="0" fontId="13" fillId="0" borderId="130" xfId="92" applyFont="1" applyBorder="1" applyAlignment="1">
      <alignment horizontal="center" vertical="center"/>
    </xf>
    <xf numFmtId="0" fontId="13" fillId="0" borderId="2" xfId="92" applyFont="1" applyBorder="1" applyAlignment="1">
      <alignment vertical="center"/>
    </xf>
    <xf numFmtId="0" fontId="82" fillId="0" borderId="3" xfId="92" applyFont="1" applyBorder="1" applyAlignment="1">
      <alignment horizontal="center" vertical="center"/>
    </xf>
    <xf numFmtId="0" fontId="49" fillId="0" borderId="113" xfId="92" applyFont="1" applyBorder="1" applyAlignment="1">
      <alignment horizontal="center" vertical="center"/>
    </xf>
    <xf numFmtId="38" fontId="49" fillId="0" borderId="121" xfId="69" applyNumberFormat="1" applyFont="1" applyBorder="1" applyAlignment="1">
      <alignment horizontal="center" vertical="center" shrinkToFit="1"/>
    </xf>
    <xf numFmtId="0" fontId="44" fillId="0" borderId="113" xfId="92" applyFont="1" applyBorder="1" applyAlignment="1">
      <alignment horizontal="center" vertical="center"/>
    </xf>
    <xf numFmtId="38" fontId="49" fillId="0" borderId="117" xfId="92" applyNumberFormat="1" applyFont="1" applyFill="1" applyBorder="1" applyAlignment="1">
      <alignment horizontal="center" vertical="center"/>
    </xf>
    <xf numFmtId="0" fontId="49" fillId="0" borderId="64" xfId="92" applyFont="1" applyFill="1" applyBorder="1" applyAlignment="1">
      <alignment horizontal="center" vertical="center"/>
    </xf>
    <xf numFmtId="0" fontId="49" fillId="0" borderId="117" xfId="92" applyFont="1" applyFill="1" applyBorder="1" applyAlignment="1">
      <alignment horizontal="center" vertical="center"/>
    </xf>
    <xf numFmtId="0" fontId="49" fillId="0" borderId="121" xfId="92" applyFont="1" applyFill="1" applyBorder="1" applyAlignment="1">
      <alignment horizontal="center" vertical="center"/>
    </xf>
    <xf numFmtId="0" fontId="82" fillId="0" borderId="31" xfId="92" applyFont="1" applyBorder="1" applyAlignment="1">
      <alignment horizontal="center" vertical="center"/>
    </xf>
    <xf numFmtId="0" fontId="49" fillId="0" borderId="31" xfId="92" applyFont="1" applyBorder="1" applyAlignment="1">
      <alignment horizontal="center" vertical="center"/>
    </xf>
    <xf numFmtId="38" fontId="49" fillId="0" borderId="31" xfId="69" applyNumberFormat="1" applyFont="1" applyBorder="1" applyAlignment="1">
      <alignment horizontal="center" vertical="center" shrinkToFit="1"/>
    </xf>
    <xf numFmtId="0" fontId="44" fillId="0" borderId="31" xfId="92" applyFont="1" applyBorder="1" applyAlignment="1">
      <alignment horizontal="center" vertical="center"/>
    </xf>
    <xf numFmtId="38" fontId="49" fillId="0" borderId="31" xfId="92" applyNumberFormat="1" applyFont="1" applyFill="1" applyBorder="1" applyAlignment="1">
      <alignment horizontal="center" vertical="center"/>
    </xf>
    <xf numFmtId="0" fontId="49" fillId="0" borderId="31" xfId="92" applyFont="1" applyFill="1" applyBorder="1" applyAlignment="1">
      <alignment horizontal="center" vertical="center"/>
    </xf>
    <xf numFmtId="0" fontId="13" fillId="0" borderId="122" xfId="92" applyFont="1" applyBorder="1" applyAlignment="1">
      <alignment vertical="center"/>
    </xf>
    <xf numFmtId="0" fontId="13" fillId="0" borderId="0" xfId="92" applyFont="1" applyFill="1" applyBorder="1" applyAlignment="1">
      <alignment vertical="center"/>
    </xf>
    <xf numFmtId="0" fontId="49" fillId="0" borderId="0" xfId="92" applyFont="1" applyAlignment="1">
      <alignment vertical="center"/>
    </xf>
    <xf numFmtId="0" fontId="49" fillId="0" borderId="100" xfId="92" applyFont="1" applyBorder="1" applyAlignment="1">
      <alignment vertical="center"/>
    </xf>
    <xf numFmtId="0" fontId="49" fillId="0" borderId="124" xfId="92" applyFont="1" applyBorder="1" applyAlignment="1">
      <alignment vertical="center"/>
    </xf>
    <xf numFmtId="0" fontId="49" fillId="0" borderId="116" xfId="92" applyFont="1" applyBorder="1" applyAlignment="1">
      <alignment horizontal="center" vertical="center"/>
    </xf>
    <xf numFmtId="0" fontId="49" fillId="0" borderId="120" xfId="92" applyFont="1" applyBorder="1" applyAlignment="1">
      <alignment vertical="center"/>
    </xf>
    <xf numFmtId="0" fontId="49" fillId="0" borderId="120" xfId="92" applyFont="1" applyBorder="1" applyAlignment="1">
      <alignment horizontal="center" vertical="center"/>
    </xf>
    <xf numFmtId="0" fontId="49" fillId="0" borderId="124" xfId="92" applyFont="1" applyBorder="1" applyAlignment="1">
      <alignment horizontal="center" vertical="center"/>
    </xf>
    <xf numFmtId="0" fontId="49" fillId="0" borderId="139" xfId="92" applyFont="1" applyBorder="1" applyAlignment="1">
      <alignment horizontal="center" vertical="center"/>
    </xf>
    <xf numFmtId="0" fontId="49" fillId="0" borderId="141" xfId="92" applyFont="1" applyBorder="1" applyAlignment="1">
      <alignment horizontal="center" vertical="center"/>
    </xf>
    <xf numFmtId="0" fontId="49" fillId="0" borderId="0" xfId="92" applyFont="1" applyBorder="1" applyAlignment="1">
      <alignment horizontal="center" vertical="center"/>
    </xf>
    <xf numFmtId="0" fontId="49" fillId="0" borderId="0" xfId="92" applyFont="1" applyFill="1" applyBorder="1" applyAlignment="1">
      <alignment horizontal="center" vertical="center"/>
    </xf>
    <xf numFmtId="0" fontId="49" fillId="0" borderId="140" xfId="92" applyFont="1" applyBorder="1" applyAlignment="1">
      <alignment horizontal="center" vertical="center"/>
    </xf>
    <xf numFmtId="0" fontId="49" fillId="0" borderId="0" xfId="92" applyFont="1" applyFill="1" applyAlignment="1">
      <alignment vertical="center"/>
    </xf>
    <xf numFmtId="0" fontId="49" fillId="0" borderId="3" xfId="92" applyFont="1" applyBorder="1" applyAlignment="1">
      <alignment vertical="center"/>
    </xf>
    <xf numFmtId="56" fontId="49" fillId="0" borderId="3" xfId="92" applyNumberFormat="1" applyFont="1" applyBorder="1" applyAlignment="1">
      <alignment vertical="center"/>
    </xf>
    <xf numFmtId="0" fontId="46" fillId="25" borderId="73" xfId="0" applyFont="1" applyFill="1" applyBorder="1" applyAlignment="1">
      <alignment horizontal="center" vertical="center"/>
    </xf>
    <xf numFmtId="179" fontId="45" fillId="32" borderId="32" xfId="69" applyNumberFormat="1" applyFont="1" applyFill="1" applyBorder="1" applyAlignment="1">
      <alignment vertical="center"/>
    </xf>
    <xf numFmtId="0" fontId="46" fillId="32" borderId="286" xfId="0" applyFont="1" applyFill="1" applyBorder="1" applyAlignment="1">
      <alignment vertical="center"/>
    </xf>
    <xf numFmtId="0" fontId="46" fillId="32" borderId="287" xfId="0" applyFont="1" applyFill="1" applyBorder="1" applyAlignment="1">
      <alignment vertical="center"/>
    </xf>
    <xf numFmtId="0" fontId="46" fillId="32" borderId="288" xfId="0" applyFont="1" applyFill="1" applyBorder="1" applyAlignment="1">
      <alignment vertical="center"/>
    </xf>
    <xf numFmtId="0" fontId="46" fillId="32" borderId="289" xfId="0" applyFont="1" applyFill="1" applyBorder="1" applyAlignment="1">
      <alignment vertical="center"/>
    </xf>
    <xf numFmtId="0" fontId="46" fillId="32" borderId="290" xfId="0" applyFont="1" applyFill="1" applyBorder="1" applyAlignment="1">
      <alignment vertical="center"/>
    </xf>
    <xf numFmtId="3" fontId="46" fillId="30" borderId="15" xfId="69" applyNumberFormat="1" applyFont="1" applyFill="1" applyBorder="1" applyAlignment="1">
      <alignment horizontal="center" vertical="center"/>
    </xf>
    <xf numFmtId="0" fontId="46" fillId="32" borderId="291" xfId="0" applyFont="1" applyFill="1" applyBorder="1" applyAlignment="1">
      <alignment horizontal="center" vertical="center"/>
    </xf>
    <xf numFmtId="0" fontId="46" fillId="32" borderId="292" xfId="0" applyFont="1" applyFill="1" applyBorder="1" applyAlignment="1">
      <alignment horizontal="center" vertical="center"/>
    </xf>
    <xf numFmtId="179" fontId="46" fillId="32" borderId="24" xfId="0" applyNumberFormat="1" applyFont="1" applyFill="1" applyBorder="1" applyAlignment="1">
      <alignment horizontal="center" vertical="center"/>
    </xf>
    <xf numFmtId="179" fontId="46" fillId="32" borderId="25" xfId="0" applyNumberFormat="1" applyFont="1" applyFill="1" applyBorder="1" applyAlignment="1">
      <alignment horizontal="center" vertical="center"/>
    </xf>
    <xf numFmtId="0" fontId="13" fillId="0" borderId="0" xfId="95" applyFont="1" applyBorder="1" applyAlignment="1">
      <alignment vertical="center"/>
    </xf>
    <xf numFmtId="0" fontId="13" fillId="16" borderId="3" xfId="95" applyFont="1" applyFill="1" applyBorder="1" applyAlignment="1">
      <alignment horizontal="center" vertical="center" wrapText="1"/>
    </xf>
    <xf numFmtId="0" fontId="13" fillId="0" borderId="52" xfId="92" applyFont="1" applyBorder="1" applyAlignment="1">
      <alignment horizontal="center" vertical="center"/>
    </xf>
    <xf numFmtId="0" fontId="13" fillId="0" borderId="100" xfId="92" applyFont="1" applyBorder="1" applyAlignment="1">
      <alignment horizontal="center" vertical="center"/>
    </xf>
    <xf numFmtId="0" fontId="69" fillId="0" borderId="0" xfId="95" applyFont="1" applyFill="1" applyBorder="1" applyAlignment="1">
      <alignment vertical="center"/>
    </xf>
    <xf numFmtId="3" fontId="38" fillId="29" borderId="0" xfId="69" applyNumberFormat="1" applyFont="1" applyFill="1" applyAlignment="1">
      <alignment horizontal="center" vertical="center"/>
    </xf>
    <xf numFmtId="3" fontId="46" fillId="29" borderId="54" xfId="69" applyNumberFormat="1" applyFont="1" applyFill="1" applyBorder="1" applyAlignment="1">
      <alignment vertical="center"/>
    </xf>
    <xf numFmtId="3" fontId="46" fillId="29" borderId="81" xfId="69" applyNumberFormat="1" applyFont="1" applyFill="1" applyBorder="1" applyAlignment="1">
      <alignment vertical="center"/>
    </xf>
    <xf numFmtId="3" fontId="46" fillId="29" borderId="108" xfId="69" applyNumberFormat="1" applyFont="1" applyFill="1" applyBorder="1" applyAlignment="1">
      <alignment vertical="center"/>
    </xf>
    <xf numFmtId="3" fontId="46" fillId="29" borderId="50" xfId="69" applyNumberFormat="1" applyFont="1" applyFill="1" applyBorder="1" applyAlignment="1">
      <alignment vertical="center"/>
    </xf>
    <xf numFmtId="0" fontId="46" fillId="0" borderId="68" xfId="0" applyFont="1" applyFill="1" applyBorder="1" applyAlignment="1"/>
    <xf numFmtId="0" fontId="46" fillId="0" borderId="62" xfId="0" applyFont="1" applyFill="1" applyBorder="1" applyAlignment="1"/>
    <xf numFmtId="0" fontId="46" fillId="0" borderId="69" xfId="0" applyFont="1" applyFill="1" applyBorder="1" applyAlignment="1"/>
    <xf numFmtId="0" fontId="41" fillId="0" borderId="0" xfId="0" applyFont="1" applyAlignment="1">
      <alignment vertical="top"/>
    </xf>
    <xf numFmtId="3" fontId="41" fillId="29" borderId="0" xfId="69" applyNumberFormat="1" applyFont="1" applyFill="1" applyBorder="1" applyAlignment="1">
      <alignment horizontal="left" vertical="top"/>
    </xf>
    <xf numFmtId="0" fontId="38" fillId="29" borderId="0" xfId="0" applyFont="1" applyFill="1" applyAlignment="1">
      <alignment horizontal="center" vertical="center"/>
    </xf>
    <xf numFmtId="0" fontId="44" fillId="29" borderId="2" xfId="0" applyFont="1" applyFill="1" applyBorder="1" applyAlignment="1">
      <alignment vertical="center"/>
    </xf>
    <xf numFmtId="0" fontId="34" fillId="0" borderId="0" xfId="0" applyFont="1" applyAlignment="1">
      <alignment vertical="top"/>
    </xf>
    <xf numFmtId="0" fontId="34" fillId="29" borderId="0" xfId="0" applyFont="1" applyFill="1" applyAlignment="1">
      <alignment vertical="top"/>
    </xf>
    <xf numFmtId="0" fontId="13" fillId="0" borderId="0" xfId="95" applyFont="1" applyBorder="1" applyAlignment="1">
      <alignment vertical="center"/>
    </xf>
    <xf numFmtId="0" fontId="13" fillId="0" borderId="31" xfId="95" applyFont="1" applyBorder="1" applyAlignment="1">
      <alignment vertical="center"/>
    </xf>
    <xf numFmtId="0" fontId="13" fillId="0" borderId="3" xfId="95" applyFont="1" applyBorder="1" applyAlignment="1">
      <alignment horizontal="center" vertical="center"/>
    </xf>
    <xf numFmtId="0" fontId="44" fillId="29" borderId="28" xfId="0" applyFont="1" applyFill="1" applyBorder="1" applyAlignment="1">
      <alignment vertical="center"/>
    </xf>
    <xf numFmtId="0" fontId="44" fillId="29" borderId="39" xfId="0" applyFont="1" applyFill="1" applyBorder="1" applyAlignment="1">
      <alignment vertical="center"/>
    </xf>
    <xf numFmtId="0" fontId="44" fillId="29" borderId="100" xfId="0" applyFont="1" applyFill="1" applyBorder="1" applyAlignment="1">
      <alignment horizontal="center" vertical="center"/>
    </xf>
    <xf numFmtId="179" fontId="44" fillId="25" borderId="134" xfId="0" applyNumberFormat="1" applyFont="1" applyFill="1" applyBorder="1" applyAlignment="1" applyProtection="1">
      <alignment vertical="center"/>
      <protection locked="0"/>
    </xf>
    <xf numFmtId="179" fontId="44" fillId="25" borderId="76" xfId="0" applyNumberFormat="1" applyFont="1" applyFill="1" applyBorder="1" applyAlignment="1" applyProtection="1">
      <alignment vertical="center"/>
      <protection locked="0"/>
    </xf>
    <xf numFmtId="0" fontId="44" fillId="29" borderId="0" xfId="0" applyFont="1" applyFill="1" applyBorder="1" applyAlignment="1">
      <alignment vertical="center"/>
    </xf>
    <xf numFmtId="179" fontId="44" fillId="29" borderId="0" xfId="0" applyNumberFormat="1" applyFont="1" applyFill="1" applyBorder="1" applyAlignment="1" applyProtection="1">
      <alignment vertical="center"/>
      <protection locked="0"/>
    </xf>
    <xf numFmtId="0" fontId="13" fillId="0" borderId="0" xfId="0" applyFont="1" applyBorder="1" applyAlignment="1">
      <alignment vertical="center"/>
    </xf>
    <xf numFmtId="179" fontId="44" fillId="29" borderId="26" xfId="0" applyNumberFormat="1" applyFont="1" applyFill="1" applyBorder="1" applyAlignment="1">
      <alignment vertical="center"/>
    </xf>
    <xf numFmtId="179" fontId="44" fillId="25" borderId="72" xfId="0" applyNumberFormat="1" applyFont="1" applyFill="1" applyBorder="1" applyAlignment="1">
      <alignment vertical="center"/>
    </xf>
    <xf numFmtId="0" fontId="44" fillId="29" borderId="80" xfId="0" applyFont="1" applyFill="1" applyBorder="1" applyAlignment="1">
      <alignment vertical="center"/>
    </xf>
    <xf numFmtId="0" fontId="44" fillId="29" borderId="27" xfId="0" applyFont="1" applyFill="1" applyBorder="1" applyAlignment="1">
      <alignment horizontal="center" vertical="center"/>
    </xf>
    <xf numFmtId="179" fontId="44" fillId="29" borderId="80" xfId="0" applyNumberFormat="1" applyFont="1" applyFill="1" applyBorder="1" applyAlignment="1">
      <alignment horizontal="center" vertical="center"/>
    </xf>
    <xf numFmtId="179" fontId="46" fillId="32" borderId="43" xfId="69" applyNumberFormat="1" applyFont="1" applyFill="1" applyBorder="1" applyAlignment="1">
      <alignment horizontal="right" vertical="center"/>
    </xf>
    <xf numFmtId="179" fontId="46" fillId="29" borderId="295" xfId="69" applyNumberFormat="1" applyFont="1" applyFill="1" applyBorder="1" applyAlignment="1">
      <alignment horizontal="right" vertical="center"/>
    </xf>
    <xf numFmtId="179" fontId="46" fillId="29" borderId="296" xfId="69" applyNumberFormat="1" applyFont="1" applyFill="1" applyBorder="1" applyAlignment="1">
      <alignment horizontal="right" vertical="center"/>
    </xf>
    <xf numFmtId="179" fontId="46" fillId="29" borderId="135" xfId="69" applyNumberFormat="1" applyFont="1" applyFill="1" applyBorder="1" applyAlignment="1">
      <alignment horizontal="right" vertical="center"/>
    </xf>
    <xf numFmtId="179" fontId="46" fillId="32" borderId="19" xfId="69" applyNumberFormat="1" applyFont="1" applyFill="1" applyBorder="1" applyAlignment="1">
      <alignment horizontal="right" vertical="center"/>
    </xf>
    <xf numFmtId="179" fontId="46" fillId="25" borderId="19" xfId="69" applyNumberFormat="1" applyFont="1" applyFill="1" applyBorder="1" applyAlignment="1">
      <alignment horizontal="right" vertical="center"/>
    </xf>
    <xf numFmtId="179" fontId="46" fillId="32" borderId="3" xfId="69" applyNumberFormat="1" applyFont="1" applyFill="1" applyBorder="1" applyAlignment="1">
      <alignment horizontal="right" vertical="center"/>
    </xf>
    <xf numFmtId="10" fontId="46" fillId="29" borderId="78" xfId="60" applyNumberFormat="1" applyFont="1" applyFill="1" applyBorder="1" applyAlignment="1">
      <alignment vertical="center"/>
    </xf>
    <xf numFmtId="3" fontId="41" fillId="29" borderId="29" xfId="69" applyNumberFormat="1" applyFont="1" applyFill="1" applyBorder="1"/>
    <xf numFmtId="3" fontId="46" fillId="29" borderId="80" xfId="69" applyNumberFormat="1" applyFont="1" applyFill="1" applyBorder="1"/>
    <xf numFmtId="3" fontId="46" fillId="29" borderId="31" xfId="69" applyNumberFormat="1" applyFont="1" applyFill="1" applyBorder="1" applyAlignment="1">
      <alignment vertical="center"/>
    </xf>
    <xf numFmtId="3" fontId="45" fillId="29" borderId="0" xfId="69" applyNumberFormat="1" applyFont="1" applyFill="1" applyBorder="1" applyAlignment="1">
      <alignment vertical="center"/>
    </xf>
    <xf numFmtId="0" fontId="13" fillId="0" borderId="0" xfId="95" applyFont="1" applyBorder="1" applyAlignment="1">
      <alignment vertical="center"/>
    </xf>
    <xf numFmtId="0" fontId="0" fillId="0" borderId="0" xfId="0" applyFont="1"/>
    <xf numFmtId="0" fontId="0" fillId="29" borderId="0" xfId="0" applyFont="1" applyFill="1" applyAlignment="1">
      <alignment horizontal="center" vertical="center"/>
    </xf>
    <xf numFmtId="0" fontId="49" fillId="29" borderId="294" xfId="0" applyFont="1" applyFill="1" applyBorder="1" applyAlignment="1">
      <alignment vertical="center"/>
    </xf>
    <xf numFmtId="0" fontId="44" fillId="29" borderId="45" xfId="0" applyFont="1" applyFill="1" applyBorder="1" applyAlignment="1">
      <alignment vertical="center"/>
    </xf>
    <xf numFmtId="0" fontId="0" fillId="0" borderId="2" xfId="0" applyFont="1" applyBorder="1" applyAlignment="1">
      <alignment vertical="center"/>
    </xf>
    <xf numFmtId="0" fontId="0" fillId="0" borderId="0" xfId="0" applyFont="1" applyBorder="1" applyAlignment="1">
      <alignment vertical="center"/>
    </xf>
    <xf numFmtId="0" fontId="0" fillId="29" borderId="0" xfId="0" applyFont="1" applyFill="1" applyAlignment="1">
      <alignment vertical="top"/>
    </xf>
    <xf numFmtId="0" fontId="0" fillId="0" borderId="0" xfId="0" applyFont="1" applyAlignment="1">
      <alignment vertical="top"/>
    </xf>
    <xf numFmtId="0" fontId="13" fillId="0" borderId="0" xfId="95" applyFont="1" applyAlignment="1">
      <alignment horizontal="center" vertical="center"/>
    </xf>
    <xf numFmtId="0" fontId="40" fillId="0" borderId="0" xfId="96" applyFont="1" applyFill="1" applyAlignment="1">
      <alignment vertical="center"/>
    </xf>
    <xf numFmtId="0" fontId="13" fillId="0" borderId="50" xfId="95" applyFont="1" applyBorder="1" applyAlignment="1">
      <alignment vertical="center"/>
    </xf>
    <xf numFmtId="0" fontId="13" fillId="0" borderId="56" xfId="95" applyFont="1" applyBorder="1" applyAlignment="1">
      <alignment vertical="center"/>
    </xf>
    <xf numFmtId="0" fontId="13" fillId="0" borderId="56" xfId="95" applyFont="1" applyBorder="1" applyAlignment="1">
      <alignment horizontal="center" vertical="center"/>
    </xf>
    <xf numFmtId="0" fontId="13" fillId="0" borderId="80" xfId="95" applyFont="1" applyBorder="1" applyAlignment="1">
      <alignment vertical="center"/>
    </xf>
    <xf numFmtId="38" fontId="13" fillId="0" borderId="19" xfId="69" applyFont="1" applyFill="1" applyBorder="1" applyAlignment="1">
      <alignment horizontal="center" vertical="center"/>
    </xf>
    <xf numFmtId="0" fontId="13" fillId="0" borderId="32" xfId="95" applyFont="1" applyBorder="1" applyAlignment="1">
      <alignment vertical="center"/>
    </xf>
    <xf numFmtId="38" fontId="13" fillId="25" borderId="3" xfId="69" applyFont="1" applyFill="1" applyBorder="1" applyAlignment="1">
      <alignment horizontal="center" vertical="center"/>
    </xf>
    <xf numFmtId="9" fontId="13" fillId="25" borderId="3" xfId="60" applyFont="1" applyFill="1" applyBorder="1" applyAlignment="1">
      <alignment horizontal="center" vertical="center"/>
    </xf>
    <xf numFmtId="0" fontId="13" fillId="0" borderId="0" xfId="95" applyFont="1" applyFill="1" applyBorder="1" applyAlignment="1">
      <alignment horizontal="center" vertical="center"/>
    </xf>
    <xf numFmtId="0" fontId="13" fillId="25" borderId="3" xfId="95" applyFont="1" applyFill="1" applyBorder="1" applyAlignment="1">
      <alignment vertical="center"/>
    </xf>
    <xf numFmtId="0" fontId="13" fillId="0" borderId="0" xfId="95" applyFont="1" applyFill="1" applyBorder="1" applyAlignment="1">
      <alignment horizontal="left" vertical="top"/>
    </xf>
    <xf numFmtId="0" fontId="13" fillId="16" borderId="85" xfId="95" applyFont="1" applyFill="1" applyBorder="1" applyAlignment="1">
      <alignment horizontal="center" vertical="center" wrapText="1"/>
    </xf>
    <xf numFmtId="190" fontId="13" fillId="0" borderId="3" xfId="95" applyNumberFormat="1" applyFont="1" applyFill="1" applyBorder="1" applyAlignment="1">
      <alignment horizontal="center" vertical="center"/>
    </xf>
    <xf numFmtId="190" fontId="13" fillId="0" borderId="3" xfId="95" applyNumberFormat="1" applyFont="1" applyBorder="1" applyAlignment="1">
      <alignment horizontal="center" vertical="center"/>
    </xf>
    <xf numFmtId="0" fontId="13" fillId="0" borderId="81" xfId="95" applyFont="1" applyBorder="1" applyAlignment="1">
      <alignment vertical="center"/>
    </xf>
    <xf numFmtId="0" fontId="13" fillId="0" borderId="27" xfId="95" applyFont="1" applyBorder="1" applyAlignment="1">
      <alignment vertical="center"/>
    </xf>
    <xf numFmtId="0" fontId="13" fillId="0" borderId="27" xfId="95" applyFont="1" applyBorder="1" applyAlignment="1">
      <alignment horizontal="center" vertical="center"/>
    </xf>
    <xf numFmtId="0" fontId="13" fillId="0" borderId="0" xfId="95" applyFont="1" applyAlignment="1">
      <alignment vertical="center" wrapText="1"/>
    </xf>
    <xf numFmtId="0" fontId="13" fillId="0" borderId="40" xfId="0" applyFont="1" applyBorder="1" applyAlignment="1">
      <alignment vertical="center"/>
    </xf>
    <xf numFmtId="0" fontId="13" fillId="0" borderId="52" xfId="0" applyFont="1" applyBorder="1" applyAlignment="1">
      <alignment vertical="center"/>
    </xf>
    <xf numFmtId="38" fontId="13" fillId="0" borderId="52" xfId="69" applyFont="1" applyBorder="1" applyAlignment="1">
      <alignment vertical="center"/>
    </xf>
    <xf numFmtId="0" fontId="13" fillId="0" borderId="100" xfId="0" applyFont="1" applyBorder="1" applyAlignment="1">
      <alignment vertical="center"/>
    </xf>
    <xf numFmtId="0" fontId="13" fillId="0" borderId="31" xfId="0" applyFont="1" applyBorder="1" applyAlignment="1">
      <alignment vertical="center"/>
    </xf>
    <xf numFmtId="0" fontId="13" fillId="0" borderId="0" xfId="0" applyFont="1" applyBorder="1" applyAlignment="1">
      <alignment horizontal="center" vertical="center"/>
    </xf>
    <xf numFmtId="38" fontId="13" fillId="0" borderId="0" xfId="69" applyFont="1" applyBorder="1" applyAlignment="1">
      <alignment horizontal="center" vertical="center"/>
    </xf>
    <xf numFmtId="0" fontId="13" fillId="0" borderId="39" xfId="0" applyFont="1" applyBorder="1" applyAlignment="1">
      <alignment vertical="center"/>
    </xf>
    <xf numFmtId="0" fontId="13" fillId="32" borderId="0" xfId="0" applyFont="1" applyFill="1" applyBorder="1" applyAlignment="1">
      <alignment vertical="center"/>
    </xf>
    <xf numFmtId="38" fontId="13" fillId="0" borderId="0" xfId="95" applyNumberFormat="1" applyFont="1" applyAlignment="1">
      <alignment vertical="center"/>
    </xf>
    <xf numFmtId="38" fontId="13" fillId="0" borderId="0" xfId="69" applyFont="1" applyBorder="1" applyAlignment="1">
      <alignment vertical="center"/>
    </xf>
    <xf numFmtId="177" fontId="13" fillId="0" borderId="0" xfId="60" applyNumberFormat="1" applyFont="1" applyBorder="1" applyAlignment="1">
      <alignment horizontal="center" vertical="center"/>
    </xf>
    <xf numFmtId="0" fontId="47" fillId="0" borderId="0" xfId="0" applyFont="1" applyBorder="1" applyAlignment="1">
      <alignment vertical="center"/>
    </xf>
    <xf numFmtId="0" fontId="43" fillId="0" borderId="0" xfId="0" applyFont="1" applyBorder="1" applyAlignment="1">
      <alignment vertical="center"/>
    </xf>
    <xf numFmtId="0" fontId="43" fillId="0" borderId="0" xfId="0" applyFont="1" applyBorder="1" applyAlignment="1">
      <alignment horizontal="center" vertical="center"/>
    </xf>
    <xf numFmtId="0" fontId="13" fillId="0" borderId="29" xfId="0" applyFont="1" applyBorder="1" applyAlignment="1">
      <alignment vertical="center"/>
    </xf>
    <xf numFmtId="0" fontId="13" fillId="0" borderId="45" xfId="0" applyFont="1" applyBorder="1" applyAlignment="1">
      <alignment vertical="center"/>
    </xf>
    <xf numFmtId="0" fontId="13" fillId="0" borderId="34" xfId="0" applyFont="1" applyBorder="1" applyAlignment="1">
      <alignment vertical="center"/>
    </xf>
    <xf numFmtId="0" fontId="13" fillId="0" borderId="0" xfId="105" applyFont="1" applyAlignment="1">
      <alignment vertical="center"/>
    </xf>
    <xf numFmtId="0" fontId="13" fillId="0" borderId="3" xfId="105" applyFont="1" applyBorder="1" applyAlignment="1">
      <alignment vertical="center"/>
    </xf>
    <xf numFmtId="49" fontId="13" fillId="0" borderId="3" xfId="105" applyNumberFormat="1" applyFont="1" applyFill="1" applyBorder="1" applyAlignment="1">
      <alignment horizontal="center" vertical="center"/>
    </xf>
    <xf numFmtId="38" fontId="13" fillId="0" borderId="32" xfId="106" applyFont="1" applyBorder="1" applyAlignment="1">
      <alignment vertical="center"/>
    </xf>
    <xf numFmtId="0" fontId="13" fillId="0" borderId="3" xfId="105" applyFont="1" applyFill="1" applyBorder="1" applyAlignment="1">
      <alignment vertical="center"/>
    </xf>
    <xf numFmtId="0" fontId="13" fillId="0" borderId="40" xfId="105" applyFont="1" applyBorder="1" applyAlignment="1">
      <alignment vertical="center"/>
    </xf>
    <xf numFmtId="0" fontId="13" fillId="0" borderId="52" xfId="105" applyFont="1" applyBorder="1" applyAlignment="1">
      <alignment vertical="center"/>
    </xf>
    <xf numFmtId="0" fontId="13" fillId="0" borderId="85" xfId="105" applyFont="1" applyBorder="1" applyAlignment="1">
      <alignment vertical="center"/>
    </xf>
    <xf numFmtId="38" fontId="13" fillId="0" borderId="85" xfId="106" applyNumberFormat="1" applyFont="1" applyFill="1" applyBorder="1" applyAlignment="1">
      <alignment vertical="center"/>
    </xf>
    <xf numFmtId="0" fontId="13" fillId="0" borderId="269" xfId="105" applyFont="1" applyBorder="1" applyAlignment="1">
      <alignment vertical="center" wrapText="1"/>
    </xf>
    <xf numFmtId="0" fontId="13" fillId="0" borderId="113" xfId="105" applyFont="1" applyBorder="1" applyAlignment="1">
      <alignment vertical="center"/>
    </xf>
    <xf numFmtId="38" fontId="13" fillId="31" borderId="113" xfId="106" applyFont="1" applyFill="1" applyBorder="1" applyAlignment="1">
      <alignment vertical="center"/>
    </xf>
    <xf numFmtId="38" fontId="13" fillId="0" borderId="116" xfId="106" applyFont="1" applyBorder="1" applyAlignment="1">
      <alignment vertical="center"/>
    </xf>
    <xf numFmtId="0" fontId="13" fillId="0" borderId="257" xfId="105" applyFont="1" applyBorder="1" applyAlignment="1">
      <alignment vertical="center" wrapText="1"/>
    </xf>
    <xf numFmtId="0" fontId="13" fillId="0" borderId="117" xfId="105" applyFont="1" applyBorder="1" applyAlignment="1">
      <alignment vertical="center"/>
    </xf>
    <xf numFmtId="38" fontId="13" fillId="31" borderId="117" xfId="106" applyFont="1" applyFill="1" applyBorder="1" applyAlignment="1">
      <alignment vertical="center"/>
    </xf>
    <xf numFmtId="38" fontId="13" fillId="0" borderId="120" xfId="106" applyFont="1" applyBorder="1" applyAlignment="1">
      <alignment vertical="center"/>
    </xf>
    <xf numFmtId="0" fontId="13" fillId="0" borderId="140" xfId="105" applyFont="1" applyBorder="1" applyAlignment="1">
      <alignment vertical="center" wrapText="1"/>
    </xf>
    <xf numFmtId="0" fontId="13" fillId="0" borderId="64" xfId="105" applyFont="1" applyBorder="1" applyAlignment="1">
      <alignment vertical="center"/>
    </xf>
    <xf numFmtId="38" fontId="13" fillId="31" borderId="64" xfId="106" applyFont="1" applyFill="1" applyBorder="1" applyAlignment="1">
      <alignment vertical="center"/>
    </xf>
    <xf numFmtId="38" fontId="13" fillId="0" borderId="67" xfId="106" applyFont="1" applyBorder="1" applyAlignment="1">
      <alignment vertical="center"/>
    </xf>
    <xf numFmtId="38" fontId="13" fillId="0" borderId="0" xfId="106" applyFont="1" applyAlignment="1">
      <alignment vertical="center"/>
    </xf>
    <xf numFmtId="192" fontId="13" fillId="0" borderId="0" xfId="106" applyNumberFormat="1" applyFont="1" applyAlignment="1">
      <alignment vertical="center"/>
    </xf>
    <xf numFmtId="38" fontId="13" fillId="0" borderId="0" xfId="106" applyNumberFormat="1" applyFont="1" applyAlignment="1">
      <alignment vertical="center"/>
    </xf>
    <xf numFmtId="38" fontId="13" fillId="0" borderId="117" xfId="106" applyFont="1" applyFill="1" applyBorder="1" applyAlignment="1">
      <alignment vertical="center"/>
    </xf>
    <xf numFmtId="38" fontId="13" fillId="0" borderId="271" xfId="106" applyFont="1" applyBorder="1" applyAlignment="1">
      <alignment vertical="center"/>
    </xf>
    <xf numFmtId="0" fontId="13" fillId="0" borderId="140" xfId="105" applyFont="1" applyFill="1" applyBorder="1" applyAlignment="1">
      <alignment vertical="center" wrapText="1"/>
    </xf>
    <xf numFmtId="0" fontId="13" fillId="0" borderId="270" xfId="105" applyFont="1" applyBorder="1" applyAlignment="1">
      <alignment vertical="center"/>
    </xf>
    <xf numFmtId="0" fontId="13" fillId="0" borderId="141" xfId="105" applyFont="1" applyBorder="1" applyAlignment="1">
      <alignment vertical="center" wrapText="1"/>
    </xf>
    <xf numFmtId="40" fontId="13" fillId="0" borderId="113" xfId="105" applyNumberFormat="1" applyFont="1" applyBorder="1" applyAlignment="1">
      <alignment horizontal="right" vertical="center"/>
    </xf>
    <xf numFmtId="40" fontId="13" fillId="0" borderId="116" xfId="105" applyNumberFormat="1" applyFont="1" applyBorder="1" applyAlignment="1">
      <alignment horizontal="left" vertical="center"/>
    </xf>
    <xf numFmtId="40" fontId="13" fillId="0" borderId="117" xfId="105" applyNumberFormat="1" applyFont="1" applyBorder="1" applyAlignment="1">
      <alignment horizontal="right" vertical="center"/>
    </xf>
    <xf numFmtId="40" fontId="13" fillId="0" borderId="120" xfId="105" applyNumberFormat="1" applyFont="1" applyBorder="1" applyAlignment="1">
      <alignment horizontal="left" vertical="center"/>
    </xf>
    <xf numFmtId="193" fontId="13" fillId="0" borderId="120" xfId="105" applyNumberFormat="1" applyFont="1" applyBorder="1" applyAlignment="1">
      <alignment horizontal="left" vertical="center"/>
    </xf>
    <xf numFmtId="193" fontId="13" fillId="0" borderId="117" xfId="105" applyNumberFormat="1" applyFont="1" applyBorder="1" applyAlignment="1">
      <alignment horizontal="right" vertical="center"/>
    </xf>
    <xf numFmtId="0" fontId="13" fillId="0" borderId="273" xfId="105" applyFont="1" applyBorder="1" applyAlignment="1">
      <alignment vertical="center" wrapText="1"/>
    </xf>
    <xf numFmtId="0" fontId="13" fillId="0" borderId="270" xfId="105" applyFont="1" applyFill="1" applyBorder="1" applyAlignment="1">
      <alignment vertical="center"/>
    </xf>
    <xf numFmtId="0" fontId="13" fillId="0" borderId="117" xfId="105" applyFont="1" applyBorder="1" applyAlignment="1">
      <alignment horizontal="right" vertical="center"/>
    </xf>
    <xf numFmtId="0" fontId="13" fillId="0" borderId="120" xfId="105" applyFont="1" applyBorder="1" applyAlignment="1">
      <alignment horizontal="left" vertical="center"/>
    </xf>
    <xf numFmtId="0" fontId="13" fillId="0" borderId="274" xfId="105" applyFont="1" applyBorder="1" applyAlignment="1">
      <alignment vertical="center" wrapText="1"/>
    </xf>
    <xf numFmtId="0" fontId="13" fillId="0" borderId="121" xfId="105" applyFont="1" applyFill="1" applyBorder="1" applyAlignment="1">
      <alignment vertical="center"/>
    </xf>
    <xf numFmtId="194" fontId="13" fillId="0" borderId="121" xfId="106" applyNumberFormat="1" applyFont="1" applyBorder="1" applyAlignment="1">
      <alignment horizontal="right" vertical="center"/>
    </xf>
    <xf numFmtId="194" fontId="13" fillId="0" borderId="124" xfId="106" applyNumberFormat="1" applyFont="1" applyBorder="1" applyAlignment="1">
      <alignment horizontal="left" vertical="center"/>
    </xf>
    <xf numFmtId="38" fontId="13" fillId="0" borderId="269" xfId="106" applyFont="1" applyBorder="1" applyAlignment="1">
      <alignment vertical="center" wrapText="1"/>
    </xf>
    <xf numFmtId="38" fontId="13" fillId="0" borderId="113" xfId="106" applyFont="1" applyFill="1" applyBorder="1" applyAlignment="1">
      <alignment vertical="center"/>
    </xf>
    <xf numFmtId="38" fontId="13" fillId="0" borderId="113" xfId="106" applyNumberFormat="1" applyFont="1" applyBorder="1" applyAlignment="1">
      <alignment vertical="center"/>
    </xf>
    <xf numFmtId="38" fontId="13" fillId="0" borderId="116" xfId="106" applyNumberFormat="1" applyFont="1" applyBorder="1" applyAlignment="1">
      <alignment vertical="center"/>
    </xf>
    <xf numFmtId="38" fontId="13" fillId="0" borderId="257" xfId="106" applyFont="1" applyBorder="1" applyAlignment="1">
      <alignment vertical="center" wrapText="1"/>
    </xf>
    <xf numFmtId="38" fontId="13" fillId="0" borderId="117" xfId="106" applyNumberFormat="1" applyFont="1" applyBorder="1" applyAlignment="1">
      <alignment vertical="center"/>
    </xf>
    <xf numFmtId="38" fontId="13" fillId="0" borderId="64" xfId="106" applyNumberFormat="1" applyFont="1" applyBorder="1" applyAlignment="1">
      <alignment vertical="center"/>
    </xf>
    <xf numFmtId="38" fontId="13" fillId="0" borderId="67" xfId="106" applyNumberFormat="1" applyFont="1" applyBorder="1" applyAlignment="1">
      <alignment vertical="center"/>
    </xf>
    <xf numFmtId="38" fontId="13" fillId="0" borderId="141" xfId="106" applyFont="1" applyBorder="1" applyAlignment="1">
      <alignment vertical="center" wrapText="1"/>
    </xf>
    <xf numFmtId="38" fontId="13" fillId="0" borderId="121" xfId="106" applyFont="1" applyFill="1" applyBorder="1" applyAlignment="1">
      <alignment vertical="center"/>
    </xf>
    <xf numFmtId="38" fontId="13" fillId="0" borderId="121" xfId="106" applyNumberFormat="1" applyFont="1" applyBorder="1" applyAlignment="1">
      <alignment vertical="center"/>
    </xf>
    <xf numFmtId="38" fontId="13" fillId="0" borderId="124" xfId="106" applyNumberFormat="1" applyFont="1" applyBorder="1" applyAlignment="1">
      <alignment vertical="center"/>
    </xf>
    <xf numFmtId="38" fontId="13" fillId="0" borderId="85" xfId="106" applyNumberFormat="1" applyFont="1" applyBorder="1" applyAlignment="1">
      <alignment vertical="center"/>
    </xf>
    <xf numFmtId="38" fontId="13" fillId="0" borderId="275" xfId="106" applyFont="1" applyBorder="1" applyAlignment="1">
      <alignment vertical="center" wrapText="1"/>
    </xf>
    <xf numFmtId="38" fontId="13" fillId="0" borderId="42" xfId="106" applyFont="1" applyFill="1" applyBorder="1" applyAlignment="1">
      <alignment vertical="center"/>
    </xf>
    <xf numFmtId="38" fontId="13" fillId="0" borderId="274" xfId="106" applyFont="1" applyBorder="1" applyAlignment="1">
      <alignment vertical="center"/>
    </xf>
    <xf numFmtId="38" fontId="13" fillId="0" borderId="121" xfId="106" applyFont="1" applyBorder="1" applyAlignment="1">
      <alignment vertical="center"/>
    </xf>
    <xf numFmtId="38" fontId="13" fillId="0" borderId="19" xfId="106" applyFont="1" applyFill="1" applyBorder="1" applyAlignment="1">
      <alignment vertical="center"/>
    </xf>
    <xf numFmtId="38" fontId="13" fillId="0" borderId="3" xfId="106" applyFont="1" applyBorder="1" applyAlignment="1">
      <alignment vertical="center"/>
    </xf>
    <xf numFmtId="38" fontId="13" fillId="33" borderId="85" xfId="106" applyFont="1" applyFill="1" applyBorder="1" applyAlignment="1">
      <alignment vertical="center" shrinkToFit="1"/>
    </xf>
    <xf numFmtId="192" fontId="13" fillId="33" borderId="42" xfId="106" applyNumberFormat="1" applyFont="1" applyFill="1" applyBorder="1" applyAlignment="1">
      <alignment vertical="center"/>
    </xf>
    <xf numFmtId="192" fontId="13" fillId="33" borderId="39" xfId="106" applyNumberFormat="1" applyFont="1" applyFill="1" applyBorder="1" applyAlignment="1">
      <alignment vertical="center"/>
    </xf>
    <xf numFmtId="38" fontId="13" fillId="33" borderId="118" xfId="106" applyFont="1" applyFill="1" applyBorder="1" applyAlignment="1">
      <alignment vertical="center"/>
    </xf>
    <xf numFmtId="38" fontId="13" fillId="33" borderId="119" xfId="106" applyFont="1" applyFill="1" applyBorder="1" applyAlignment="1">
      <alignment vertical="center"/>
    </xf>
    <xf numFmtId="38" fontId="13" fillId="33" borderId="117" xfId="106" applyFont="1" applyFill="1" applyBorder="1" applyAlignment="1">
      <alignment vertical="center" shrinkToFit="1"/>
    </xf>
    <xf numFmtId="192" fontId="13" fillId="33" borderId="117" xfId="106" applyNumberFormat="1" applyFont="1" applyFill="1" applyBorder="1" applyAlignment="1">
      <alignment vertical="center"/>
    </xf>
    <xf numFmtId="192" fontId="13" fillId="33" borderId="120" xfId="106" applyNumberFormat="1" applyFont="1" applyFill="1" applyBorder="1" applyAlignment="1">
      <alignment vertical="center"/>
    </xf>
    <xf numFmtId="38" fontId="13" fillId="33" borderId="122" xfId="106" applyFont="1" applyFill="1" applyBorder="1" applyAlignment="1">
      <alignment vertical="center"/>
    </xf>
    <xf numFmtId="38" fontId="13" fillId="33" borderId="123" xfId="106" applyFont="1" applyFill="1" applyBorder="1" applyAlignment="1">
      <alignment vertical="center"/>
    </xf>
    <xf numFmtId="38" fontId="13" fillId="33" borderId="121" xfId="106" applyFont="1" applyFill="1" applyBorder="1" applyAlignment="1">
      <alignment horizontal="center" vertical="center"/>
    </xf>
    <xf numFmtId="192" fontId="13" fillId="33" borderId="121" xfId="106" applyNumberFormat="1" applyFont="1" applyFill="1" applyBorder="1" applyAlignment="1">
      <alignment horizontal="center" vertical="center"/>
    </xf>
    <xf numFmtId="192" fontId="13" fillId="33" borderId="124" xfId="106" applyNumberFormat="1" applyFont="1" applyFill="1" applyBorder="1" applyAlignment="1">
      <alignment vertical="center"/>
    </xf>
    <xf numFmtId="0" fontId="13" fillId="0" borderId="0" xfId="105" applyFont="1" applyFill="1" applyAlignment="1">
      <alignment vertical="center"/>
    </xf>
    <xf numFmtId="0" fontId="13" fillId="0" borderId="221" xfId="105" applyFont="1" applyBorder="1" applyAlignment="1">
      <alignment vertical="center" wrapText="1"/>
    </xf>
    <xf numFmtId="0" fontId="13" fillId="0" borderId="139" xfId="105" applyFont="1" applyBorder="1" applyAlignment="1">
      <alignment vertical="center" wrapText="1"/>
    </xf>
    <xf numFmtId="0" fontId="13" fillId="0" borderId="140" xfId="105" applyFont="1" applyBorder="1" applyAlignment="1">
      <alignment horizontal="left" vertical="center" wrapText="1"/>
    </xf>
    <xf numFmtId="38" fontId="13" fillId="0" borderId="270" xfId="106" applyFont="1" applyFill="1" applyBorder="1" applyAlignment="1">
      <alignment vertical="center"/>
    </xf>
    <xf numFmtId="38" fontId="13" fillId="33" borderId="3" xfId="106" applyFont="1" applyFill="1" applyBorder="1" applyAlignment="1">
      <alignment vertical="center" shrinkToFit="1"/>
    </xf>
    <xf numFmtId="192" fontId="13" fillId="33" borderId="19" xfId="106" applyNumberFormat="1" applyFont="1" applyFill="1" applyBorder="1" applyAlignment="1">
      <alignment vertical="center"/>
    </xf>
    <xf numFmtId="192" fontId="13" fillId="33" borderId="34" xfId="106" applyNumberFormat="1" applyFont="1" applyFill="1" applyBorder="1" applyAlignment="1">
      <alignment vertical="center"/>
    </xf>
    <xf numFmtId="0" fontId="13" fillId="0" borderId="0" xfId="95" applyFont="1" applyBorder="1" applyAlignment="1">
      <alignment vertical="center"/>
    </xf>
    <xf numFmtId="0" fontId="13" fillId="0" borderId="3" xfId="95" applyFont="1" applyBorder="1" applyAlignment="1">
      <alignment horizontal="center" vertical="center"/>
    </xf>
    <xf numFmtId="0" fontId="13" fillId="0" borderId="26" xfId="95" applyFont="1" applyBorder="1" applyAlignment="1">
      <alignment vertical="center"/>
    </xf>
    <xf numFmtId="0" fontId="13" fillId="0" borderId="82" xfId="95" applyFont="1" applyBorder="1" applyAlignment="1">
      <alignment vertical="center"/>
    </xf>
    <xf numFmtId="0" fontId="13" fillId="0" borderId="101" xfId="95" applyFont="1" applyBorder="1" applyAlignment="1">
      <alignment vertical="center"/>
    </xf>
    <xf numFmtId="0" fontId="0" fillId="16" borderId="3" xfId="95" applyFont="1" applyFill="1" applyBorder="1" applyAlignment="1">
      <alignment horizontal="center" vertical="center" wrapText="1"/>
    </xf>
    <xf numFmtId="0" fontId="13" fillId="0" borderId="0" xfId="95" applyFont="1" applyBorder="1" applyAlignment="1">
      <alignment vertical="center"/>
    </xf>
    <xf numFmtId="0" fontId="13" fillId="0" borderId="39" xfId="95" applyFont="1" applyBorder="1" applyAlignment="1">
      <alignment vertical="center"/>
    </xf>
    <xf numFmtId="38" fontId="13" fillId="25" borderId="42" xfId="69" applyFont="1" applyFill="1" applyBorder="1" applyAlignment="1">
      <alignment horizontal="center" vertical="center"/>
    </xf>
    <xf numFmtId="0" fontId="13" fillId="0" borderId="33" xfId="95" applyFont="1" applyBorder="1" applyAlignment="1">
      <alignment vertical="center"/>
    </xf>
    <xf numFmtId="0" fontId="13" fillId="0" borderId="2" xfId="95" applyFont="1" applyBorder="1" applyAlignment="1">
      <alignment vertical="center"/>
    </xf>
    <xf numFmtId="190" fontId="0" fillId="0" borderId="3" xfId="95" applyNumberFormat="1" applyFont="1" applyBorder="1" applyAlignment="1">
      <alignment horizontal="center" vertical="center"/>
    </xf>
    <xf numFmtId="0" fontId="0" fillId="0" borderId="33" xfId="95" applyFont="1" applyBorder="1" applyAlignment="1">
      <alignment vertical="center"/>
    </xf>
    <xf numFmtId="9" fontId="13" fillId="25" borderId="42" xfId="60" applyFont="1" applyFill="1" applyBorder="1" applyAlignment="1">
      <alignment horizontal="center" vertical="center"/>
    </xf>
    <xf numFmtId="0" fontId="110" fillId="16" borderId="19" xfId="95" applyFont="1" applyFill="1" applyBorder="1" applyAlignment="1">
      <alignment horizontal="center" vertical="center"/>
    </xf>
    <xf numFmtId="0" fontId="110" fillId="16" borderId="34" xfId="95" applyFont="1" applyFill="1" applyBorder="1" applyAlignment="1">
      <alignment horizontal="center" vertical="center"/>
    </xf>
    <xf numFmtId="0" fontId="110" fillId="0" borderId="19" xfId="95" applyFont="1" applyBorder="1" applyAlignment="1">
      <alignment horizontal="center" vertical="center"/>
    </xf>
    <xf numFmtId="9" fontId="110" fillId="25" borderId="19" xfId="60" applyFont="1" applyFill="1" applyBorder="1" applyAlignment="1">
      <alignment horizontal="center" vertical="center"/>
    </xf>
    <xf numFmtId="38" fontId="110" fillId="0" borderId="19" xfId="69" applyFont="1" applyFill="1" applyBorder="1" applyAlignment="1">
      <alignment horizontal="center" vertical="center"/>
    </xf>
    <xf numFmtId="0" fontId="110" fillId="0" borderId="3" xfId="95" applyFont="1" applyBorder="1" applyAlignment="1">
      <alignment horizontal="center" vertical="center"/>
    </xf>
    <xf numFmtId="0" fontId="110" fillId="16" borderId="85" xfId="95" applyFont="1" applyFill="1" applyBorder="1" applyAlignment="1">
      <alignment horizontal="center" vertical="center"/>
    </xf>
    <xf numFmtId="38" fontId="110" fillId="0" borderId="3" xfId="69" applyFont="1" applyFill="1" applyBorder="1" applyAlignment="1">
      <alignment horizontal="center" vertical="center" wrapText="1"/>
    </xf>
    <xf numFmtId="0" fontId="61" fillId="0" borderId="0" xfId="99" applyFont="1" applyAlignment="1">
      <alignment horizontal="distributed" vertical="distributed" indent="6"/>
    </xf>
    <xf numFmtId="49" fontId="65" fillId="0" borderId="0" xfId="99" applyNumberFormat="1" applyFont="1" applyAlignment="1">
      <alignment horizontal="center" vertical="center"/>
    </xf>
    <xf numFmtId="0" fontId="65" fillId="0" borderId="0" xfId="99" applyFont="1" applyAlignment="1">
      <alignment horizontal="center" vertical="center"/>
    </xf>
    <xf numFmtId="0" fontId="61" fillId="0" borderId="0" xfId="99" applyFont="1" applyAlignment="1">
      <alignment horizontal="center" vertical="center"/>
    </xf>
    <xf numFmtId="0" fontId="65" fillId="0" borderId="0" xfId="99" applyFont="1" applyAlignment="1">
      <alignment horizontal="distributed" vertical="center" indent="12"/>
    </xf>
    <xf numFmtId="49" fontId="65" fillId="0" borderId="0" xfId="99" applyNumberFormat="1" applyFont="1" applyAlignment="1">
      <alignment horizontal="center" vertical="distributed"/>
    </xf>
    <xf numFmtId="0" fontId="44" fillId="16" borderId="206" xfId="88" applyFont="1" applyFill="1" applyBorder="1" applyAlignment="1">
      <alignment horizontal="center" vertical="center"/>
    </xf>
    <xf numFmtId="0" fontId="44" fillId="16" borderId="221" xfId="88" applyFont="1" applyFill="1" applyBorder="1" applyAlignment="1">
      <alignment horizontal="center" vertical="center"/>
    </xf>
    <xf numFmtId="0" fontId="44" fillId="16" borderId="114" xfId="88" applyFont="1" applyFill="1" applyBorder="1" applyAlignment="1">
      <alignment horizontal="center" vertical="center"/>
    </xf>
    <xf numFmtId="0" fontId="44" fillId="16" borderId="122" xfId="88" applyFont="1" applyFill="1" applyBorder="1" applyAlignment="1">
      <alignment horizontal="center" vertical="center"/>
    </xf>
    <xf numFmtId="0" fontId="44" fillId="16" borderId="222" xfId="88" applyFont="1" applyFill="1" applyBorder="1" applyAlignment="1">
      <alignment horizontal="center" vertical="center"/>
    </xf>
    <xf numFmtId="0" fontId="44" fillId="16" borderId="148" xfId="88" applyFont="1" applyFill="1" applyBorder="1" applyAlignment="1">
      <alignment horizontal="center" vertical="center"/>
    </xf>
    <xf numFmtId="0" fontId="44" fillId="16" borderId="142" xfId="88" applyFont="1" applyFill="1" applyBorder="1" applyAlignment="1">
      <alignment horizontal="center" vertical="center"/>
    </xf>
    <xf numFmtId="49" fontId="34" fillId="29" borderId="0" xfId="0" applyNumberFormat="1" applyFont="1" applyFill="1" applyAlignment="1">
      <alignment horizontal="left" vertical="top" wrapText="1"/>
    </xf>
    <xf numFmtId="0" fontId="29" fillId="0" borderId="0" xfId="0" applyFont="1" applyAlignment="1">
      <alignment vertical="top" wrapText="1"/>
    </xf>
    <xf numFmtId="0" fontId="32" fillId="0" borderId="223" xfId="0" applyFont="1" applyFill="1" applyBorder="1" applyAlignment="1">
      <alignment horizontal="center" vertical="center" wrapText="1"/>
    </xf>
    <xf numFmtId="0" fontId="32" fillId="0" borderId="143" xfId="0" applyFont="1" applyFill="1" applyBorder="1" applyAlignment="1">
      <alignment horizontal="center" vertical="center" wrapText="1"/>
    </xf>
    <xf numFmtId="0" fontId="35" fillId="29" borderId="224" xfId="0" applyFont="1" applyFill="1" applyBorder="1" applyAlignment="1">
      <alignment horizontal="center" vertical="center" wrapText="1"/>
    </xf>
    <xf numFmtId="0" fontId="35" fillId="29" borderId="90" xfId="0" applyFont="1" applyFill="1" applyBorder="1" applyAlignment="1">
      <alignment horizontal="center" vertical="center" wrapText="1"/>
    </xf>
    <xf numFmtId="49" fontId="33" fillId="29" borderId="33" xfId="0" applyNumberFormat="1" applyFont="1" applyFill="1" applyBorder="1" applyAlignment="1">
      <alignment horizontal="center" vertical="center" wrapText="1"/>
    </xf>
    <xf numFmtId="49" fontId="33" fillId="29" borderId="32" xfId="0" applyNumberFormat="1" applyFont="1" applyFill="1" applyBorder="1" applyAlignment="1">
      <alignment horizontal="center" vertical="center" wrapText="1"/>
    </xf>
    <xf numFmtId="49" fontId="33" fillId="29" borderId="184" xfId="0" applyNumberFormat="1" applyFont="1" applyFill="1" applyBorder="1" applyAlignment="1">
      <alignment horizontal="center" vertical="center" wrapText="1"/>
    </xf>
    <xf numFmtId="49" fontId="33" fillId="29" borderId="73" xfId="0" applyNumberFormat="1" applyFont="1" applyFill="1" applyBorder="1" applyAlignment="1">
      <alignment horizontal="center" vertical="center" wrapText="1"/>
    </xf>
    <xf numFmtId="49" fontId="29" fillId="0" borderId="224" xfId="0" applyNumberFormat="1" applyFont="1" applyFill="1" applyBorder="1" applyAlignment="1">
      <alignment horizontal="center" vertical="center"/>
    </xf>
    <xf numFmtId="0" fontId="29" fillId="0" borderId="91" xfId="0" applyFont="1" applyFill="1" applyBorder="1" applyAlignment="1"/>
    <xf numFmtId="49" fontId="29" fillId="0" borderId="33" xfId="0" applyNumberFormat="1" applyFont="1" applyFill="1" applyBorder="1" applyAlignment="1">
      <alignment horizontal="center" vertical="center"/>
    </xf>
    <xf numFmtId="0" fontId="29" fillId="0" borderId="72" xfId="0" applyFont="1" applyFill="1" applyBorder="1" applyAlignment="1"/>
    <xf numFmtId="0" fontId="28" fillId="29" borderId="0" xfId="0" applyFont="1" applyFill="1" applyAlignment="1">
      <alignment horizontal="left" vertical="center" wrapText="1"/>
    </xf>
    <xf numFmtId="0" fontId="33" fillId="29" borderId="50" xfId="0" applyFont="1" applyFill="1" applyBorder="1" applyAlignment="1">
      <alignment horizontal="left" vertical="center" wrapText="1"/>
    </xf>
    <xf numFmtId="0" fontId="33" fillId="0" borderId="56" xfId="0" applyFont="1" applyBorder="1" applyAlignment="1">
      <alignment horizontal="left" vertical="center" wrapText="1"/>
    </xf>
    <xf numFmtId="0" fontId="29" fillId="0" borderId="101" xfId="0" applyFont="1" applyBorder="1" applyAlignment="1">
      <alignment horizontal="left" vertical="center" wrapText="1"/>
    </xf>
    <xf numFmtId="0" fontId="33" fillId="29" borderId="108" xfId="0" applyFont="1" applyFill="1" applyBorder="1" applyAlignment="1">
      <alignment horizontal="left" vertical="center" wrapText="1"/>
    </xf>
    <xf numFmtId="0" fontId="33" fillId="0" borderId="48" xfId="0" applyFont="1" applyBorder="1" applyAlignment="1">
      <alignment horizontal="left" vertical="center" wrapText="1"/>
    </xf>
    <xf numFmtId="0" fontId="29" fillId="0" borderId="220" xfId="0" applyFont="1" applyBorder="1" applyAlignment="1">
      <alignment horizontal="left" vertical="center" wrapText="1"/>
    </xf>
    <xf numFmtId="0" fontId="33" fillId="29" borderId="105" xfId="0" applyFont="1" applyFill="1" applyBorder="1" applyAlignment="1">
      <alignment horizontal="left" vertical="center" wrapText="1"/>
    </xf>
    <xf numFmtId="0" fontId="33" fillId="0" borderId="45" xfId="0" applyFont="1" applyBorder="1" applyAlignment="1">
      <alignment horizontal="left" vertical="center" wrapText="1"/>
    </xf>
    <xf numFmtId="0" fontId="29" fillId="0" borderId="76" xfId="0" applyFont="1" applyBorder="1" applyAlignment="1">
      <alignment horizontal="left" vertical="center" wrapText="1"/>
    </xf>
    <xf numFmtId="0" fontId="33" fillId="29" borderId="80" xfId="0" applyFont="1" applyFill="1" applyBorder="1" applyAlignment="1">
      <alignment horizontal="left" vertical="center" wrapText="1"/>
    </xf>
    <xf numFmtId="0" fontId="33" fillId="0" borderId="0" xfId="0" applyFont="1" applyBorder="1" applyAlignment="1">
      <alignment horizontal="left" vertical="center" wrapText="1"/>
    </xf>
    <xf numFmtId="0" fontId="29" fillId="0" borderId="26" xfId="0" applyFont="1" applyBorder="1" applyAlignment="1">
      <alignment horizontal="left" vertical="center" wrapText="1"/>
    </xf>
    <xf numFmtId="0" fontId="33" fillId="29" borderId="106" xfId="0" applyFont="1" applyFill="1" applyBorder="1" applyAlignment="1">
      <alignment horizontal="left" vertical="center" wrapText="1"/>
    </xf>
    <xf numFmtId="0" fontId="33" fillId="0" borderId="2" xfId="0" applyFont="1" applyBorder="1" applyAlignment="1">
      <alignment horizontal="left" vertical="center" wrapText="1"/>
    </xf>
    <xf numFmtId="0" fontId="29" fillId="0" borderId="72" xfId="0" applyFont="1" applyBorder="1" applyAlignment="1">
      <alignment horizontal="left" vertical="center" wrapText="1"/>
    </xf>
    <xf numFmtId="0" fontId="53" fillId="29" borderId="0" xfId="0" applyFont="1" applyFill="1" applyAlignment="1">
      <alignment horizontal="left" vertical="center"/>
    </xf>
    <xf numFmtId="0" fontId="53" fillId="0" borderId="0" xfId="0" applyFont="1" applyAlignment="1">
      <alignment horizontal="left" vertical="center"/>
    </xf>
    <xf numFmtId="49" fontId="32" fillId="0" borderId="80" xfId="0" applyNumberFormat="1" applyFont="1" applyFill="1" applyBorder="1" applyAlignment="1">
      <alignment horizontal="center" vertical="center"/>
    </xf>
    <xf numFmtId="49" fontId="32" fillId="0" borderId="0" xfId="0" applyNumberFormat="1" applyFont="1" applyFill="1" applyBorder="1" applyAlignment="1">
      <alignment horizontal="center" vertical="center"/>
    </xf>
    <xf numFmtId="49" fontId="32" fillId="0" borderId="39" xfId="0" applyNumberFormat="1" applyFont="1" applyFill="1" applyBorder="1" applyAlignment="1">
      <alignment horizontal="center" vertical="center"/>
    </xf>
    <xf numFmtId="49" fontId="32" fillId="0" borderId="81" xfId="0" applyNumberFormat="1" applyFont="1" applyFill="1" applyBorder="1" applyAlignment="1">
      <alignment horizontal="center" vertical="center"/>
    </xf>
    <xf numFmtId="49" fontId="32" fillId="0" borderId="27" xfId="0" applyNumberFormat="1" applyFont="1" applyFill="1" applyBorder="1" applyAlignment="1">
      <alignment horizontal="center" vertical="center"/>
    </xf>
    <xf numFmtId="49" fontId="32" fillId="0" borderId="87" xfId="0" applyNumberFormat="1" applyFont="1" applyFill="1" applyBorder="1" applyAlignment="1">
      <alignment horizontal="center" vertical="center"/>
    </xf>
    <xf numFmtId="0" fontId="28" fillId="29" borderId="0" xfId="0" applyFont="1" applyFill="1" applyAlignment="1">
      <alignment vertical="center" wrapText="1"/>
    </xf>
    <xf numFmtId="0" fontId="28" fillId="0" borderId="0" xfId="0" applyFont="1" applyAlignment="1">
      <alignment vertical="center"/>
    </xf>
    <xf numFmtId="49" fontId="32" fillId="0" borderId="50" xfId="0" applyNumberFormat="1" applyFont="1" applyFill="1" applyBorder="1" applyAlignment="1">
      <alignment horizontal="center" vertical="center"/>
    </xf>
    <xf numFmtId="49" fontId="32" fillId="0" borderId="56" xfId="0" applyNumberFormat="1" applyFont="1" applyFill="1" applyBorder="1" applyAlignment="1">
      <alignment horizontal="center" vertical="center"/>
    </xf>
    <xf numFmtId="49" fontId="32" fillId="0" borderId="225" xfId="0" applyNumberFormat="1" applyFont="1" applyFill="1" applyBorder="1" applyAlignment="1">
      <alignment horizontal="center" vertical="center"/>
    </xf>
    <xf numFmtId="49" fontId="29" fillId="0" borderId="184" xfId="0" applyNumberFormat="1" applyFont="1" applyFill="1" applyBorder="1" applyAlignment="1">
      <alignment horizontal="center" vertical="center"/>
    </xf>
    <xf numFmtId="0" fontId="29" fillId="0" borderId="220" xfId="0" applyFont="1" applyFill="1" applyBorder="1" applyAlignment="1"/>
    <xf numFmtId="49" fontId="29" fillId="0" borderId="29" xfId="0" applyNumberFormat="1" applyFont="1" applyFill="1" applyBorder="1" applyAlignment="1">
      <alignment horizontal="center" vertical="center"/>
    </xf>
    <xf numFmtId="0" fontId="29" fillId="0" borderId="76" xfId="0" applyFont="1" applyFill="1" applyBorder="1" applyAlignment="1"/>
    <xf numFmtId="0" fontId="31" fillId="29" borderId="0" xfId="0" applyFont="1" applyFill="1" applyAlignment="1">
      <alignment horizontal="center" vertical="center" wrapText="1"/>
    </xf>
    <xf numFmtId="0" fontId="32" fillId="0" borderId="0" xfId="0" applyFont="1" applyAlignment="1">
      <alignment horizontal="center" vertical="center" wrapText="1"/>
    </xf>
    <xf numFmtId="0" fontId="33" fillId="29" borderId="81" xfId="0" applyFont="1" applyFill="1" applyBorder="1" applyAlignment="1">
      <alignment horizontal="left" vertical="center" wrapText="1"/>
    </xf>
    <xf numFmtId="0" fontId="33" fillId="0" borderId="27" xfId="0" applyFont="1" applyBorder="1" applyAlignment="1">
      <alignment horizontal="left" vertical="center" wrapText="1"/>
    </xf>
    <xf numFmtId="0" fontId="29" fillId="0" borderId="82" xfId="0" applyFont="1" applyBorder="1" applyAlignment="1">
      <alignment horizontal="left" vertical="center" wrapText="1"/>
    </xf>
    <xf numFmtId="49" fontId="35" fillId="29" borderId="224" xfId="0" applyNumberFormat="1" applyFont="1" applyFill="1" applyBorder="1" applyAlignment="1">
      <alignment horizontal="center" vertical="center" wrapText="1"/>
    </xf>
    <xf numFmtId="49" fontId="35" fillId="29" borderId="90" xfId="0" applyNumberFormat="1" applyFont="1" applyFill="1" applyBorder="1" applyAlignment="1">
      <alignment horizontal="center" vertical="center" wrapText="1"/>
    </xf>
    <xf numFmtId="0" fontId="35" fillId="29" borderId="224" xfId="0" applyFont="1" applyFill="1" applyBorder="1" applyAlignment="1">
      <alignment horizontal="center" vertical="center" shrinkToFit="1"/>
    </xf>
    <xf numFmtId="0" fontId="35" fillId="29" borderId="90" xfId="0" applyFont="1" applyFill="1" applyBorder="1" applyAlignment="1">
      <alignment horizontal="center" vertical="center" shrinkToFit="1"/>
    </xf>
    <xf numFmtId="0" fontId="53" fillId="0" borderId="0" xfId="90" applyFont="1" applyFill="1" applyAlignment="1">
      <alignment horizontal="left" vertical="center"/>
    </xf>
    <xf numFmtId="49" fontId="70" fillId="0" borderId="80" xfId="90" applyNumberFormat="1" applyFont="1" applyFill="1" applyBorder="1" applyAlignment="1">
      <alignment horizontal="center" vertical="center"/>
    </xf>
    <xf numFmtId="49" fontId="70" fillId="0" borderId="0" xfId="90" applyNumberFormat="1" applyFont="1" applyFill="1" applyBorder="1" applyAlignment="1">
      <alignment horizontal="center" vertical="center"/>
    </xf>
    <xf numFmtId="49" fontId="70" fillId="0" borderId="39" xfId="90" applyNumberFormat="1" applyFont="1" applyFill="1" applyBorder="1" applyAlignment="1">
      <alignment horizontal="center" vertical="center"/>
    </xf>
    <xf numFmtId="49" fontId="70" fillId="0" borderId="81" xfId="90" applyNumberFormat="1" applyFont="1" applyFill="1" applyBorder="1" applyAlignment="1">
      <alignment horizontal="center" vertical="center"/>
    </xf>
    <xf numFmtId="49" fontId="70" fillId="0" borderId="27" xfId="90" applyNumberFormat="1" applyFont="1" applyFill="1" applyBorder="1" applyAlignment="1">
      <alignment horizontal="center" vertical="center"/>
    </xf>
    <xf numFmtId="49" fontId="70" fillId="0" borderId="87" xfId="90" applyNumberFormat="1" applyFont="1" applyFill="1" applyBorder="1" applyAlignment="1">
      <alignment horizontal="center" vertical="center"/>
    </xf>
    <xf numFmtId="49" fontId="70" fillId="0" borderId="50" xfId="90" applyNumberFormat="1" applyFont="1" applyFill="1" applyBorder="1" applyAlignment="1">
      <alignment horizontal="center" vertical="center"/>
    </xf>
    <xf numFmtId="49" fontId="70" fillId="0" borderId="56" xfId="90" applyNumberFormat="1" applyFont="1" applyFill="1" applyBorder="1" applyAlignment="1">
      <alignment horizontal="center" vertical="center"/>
    </xf>
    <xf numFmtId="49" fontId="70" fillId="0" borderId="225" xfId="90" applyNumberFormat="1" applyFont="1" applyFill="1" applyBorder="1" applyAlignment="1">
      <alignment horizontal="center" vertical="center"/>
    </xf>
    <xf numFmtId="49" fontId="28" fillId="0" borderId="184" xfId="90" applyNumberFormat="1" applyFont="1" applyFill="1" applyBorder="1" applyAlignment="1">
      <alignment horizontal="center" vertical="center"/>
    </xf>
    <xf numFmtId="0" fontId="28" fillId="0" borderId="220" xfId="90" applyFont="1" applyFill="1" applyBorder="1" applyAlignment="1"/>
    <xf numFmtId="49" fontId="28" fillId="0" borderId="29" xfId="90" applyNumberFormat="1" applyFont="1" applyFill="1" applyBorder="1" applyAlignment="1">
      <alignment horizontal="center" vertical="center"/>
    </xf>
    <xf numFmtId="0" fontId="28" fillId="0" borderId="76" xfId="90" applyFont="1" applyFill="1" applyBorder="1" applyAlignment="1"/>
    <xf numFmtId="0" fontId="31" fillId="0" borderId="0" xfId="90" applyFont="1" applyFill="1" applyAlignment="1">
      <alignment horizontal="center" vertical="center" wrapText="1"/>
    </xf>
    <xf numFmtId="0" fontId="28" fillId="0" borderId="0" xfId="90" applyFont="1" applyFill="1" applyBorder="1" applyAlignment="1">
      <alignment vertical="center" wrapText="1"/>
    </xf>
    <xf numFmtId="49" fontId="28" fillId="0" borderId="224" xfId="90" applyNumberFormat="1" applyFont="1" applyFill="1" applyBorder="1" applyAlignment="1">
      <alignment horizontal="center" vertical="center"/>
    </xf>
    <xf numFmtId="0" fontId="28" fillId="0" borderId="91" xfId="90" applyFont="1" applyFill="1" applyBorder="1" applyAlignment="1"/>
    <xf numFmtId="0" fontId="28" fillId="0" borderId="89" xfId="90" applyFont="1" applyFill="1" applyBorder="1" applyAlignment="1">
      <alignment horizontal="left" vertical="center" wrapText="1"/>
    </xf>
    <xf numFmtId="0" fontId="28" fillId="0" borderId="4" xfId="90" applyFont="1" applyFill="1" applyBorder="1" applyAlignment="1">
      <alignment horizontal="left" vertical="center" wrapText="1"/>
    </xf>
    <xf numFmtId="0" fontId="28" fillId="0" borderId="91" xfId="90" applyFont="1" applyFill="1" applyBorder="1" applyAlignment="1">
      <alignment horizontal="left" vertical="center" wrapText="1"/>
    </xf>
    <xf numFmtId="0" fontId="28" fillId="0" borderId="80" xfId="90" applyFont="1" applyFill="1" applyBorder="1" applyAlignment="1">
      <alignment horizontal="left" vertical="center" wrapText="1"/>
    </xf>
    <xf numFmtId="0" fontId="28" fillId="0" borderId="0" xfId="90" applyFont="1" applyFill="1" applyBorder="1" applyAlignment="1">
      <alignment horizontal="left" vertical="center" wrapText="1"/>
    </xf>
    <xf numFmtId="0" fontId="28" fillId="0" borderId="26" xfId="90" applyFont="1" applyFill="1" applyBorder="1" applyAlignment="1">
      <alignment horizontal="left" vertical="center" wrapText="1"/>
    </xf>
    <xf numFmtId="49" fontId="34" fillId="0" borderId="0" xfId="90" applyNumberFormat="1" applyFont="1" applyFill="1" applyAlignment="1">
      <alignment horizontal="left" vertical="center" wrapText="1"/>
    </xf>
    <xf numFmtId="49" fontId="28" fillId="0" borderId="33" xfId="90" applyNumberFormat="1" applyFont="1" applyFill="1" applyBorder="1" applyAlignment="1">
      <alignment horizontal="center" vertical="center"/>
    </xf>
    <xf numFmtId="0" fontId="28" fillId="0" borderId="72" xfId="90" applyFont="1" applyFill="1" applyBorder="1" applyAlignment="1"/>
    <xf numFmtId="0" fontId="28" fillId="0" borderId="106" xfId="90" applyFont="1" applyFill="1" applyBorder="1" applyAlignment="1">
      <alignment horizontal="left" vertical="center" wrapText="1"/>
    </xf>
    <xf numFmtId="0" fontId="28" fillId="0" borderId="2" xfId="90" applyFont="1" applyFill="1" applyBorder="1" applyAlignment="1">
      <alignment horizontal="left" vertical="center" wrapText="1"/>
    </xf>
    <xf numFmtId="0" fontId="28" fillId="0" borderId="72" xfId="90" applyFont="1" applyFill="1" applyBorder="1" applyAlignment="1">
      <alignment horizontal="left" vertical="center" wrapText="1"/>
    </xf>
    <xf numFmtId="0" fontId="28" fillId="0" borderId="108" xfId="90" applyFont="1" applyFill="1" applyBorder="1" applyAlignment="1">
      <alignment horizontal="left" vertical="center" wrapText="1"/>
    </xf>
    <xf numFmtId="0" fontId="28" fillId="0" borderId="48" xfId="90" applyFont="1" applyFill="1" applyBorder="1" applyAlignment="1">
      <alignment horizontal="left" vertical="center" wrapText="1"/>
    </xf>
    <xf numFmtId="0" fontId="28" fillId="0" borderId="220" xfId="90" applyFont="1" applyFill="1" applyBorder="1" applyAlignment="1">
      <alignment horizontal="left" vertical="center" wrapText="1"/>
    </xf>
    <xf numFmtId="0" fontId="28" fillId="0" borderId="0" xfId="93" applyFont="1" applyFill="1" applyBorder="1">
      <alignment vertical="center"/>
    </xf>
    <xf numFmtId="49" fontId="97" fillId="0" borderId="0" xfId="109" applyNumberFormat="1" applyFont="1" applyAlignment="1">
      <alignment horizontal="center" vertical="center"/>
    </xf>
    <xf numFmtId="0" fontId="102" fillId="0" borderId="85" xfId="111" applyFont="1" applyBorder="1" applyAlignment="1">
      <alignment horizontal="justify" vertical="center" wrapText="1"/>
    </xf>
    <xf numFmtId="0" fontId="102" fillId="0" borderId="42" xfId="111" applyFont="1" applyBorder="1" applyAlignment="1">
      <alignment horizontal="justify" vertical="center" wrapText="1"/>
    </xf>
    <xf numFmtId="0" fontId="102" fillId="0" borderId="19" xfId="111" applyFont="1" applyBorder="1" applyAlignment="1">
      <alignment horizontal="justify" vertical="center" wrapText="1"/>
    </xf>
    <xf numFmtId="0" fontId="67" fillId="0" borderId="3" xfId="112" applyFont="1" applyBorder="1" applyAlignment="1">
      <alignment horizontal="center" vertical="center" wrapText="1"/>
    </xf>
    <xf numFmtId="0" fontId="67" fillId="0" borderId="3" xfId="112" applyFont="1" applyBorder="1" applyAlignment="1">
      <alignment horizontal="center" vertical="center"/>
    </xf>
    <xf numFmtId="0" fontId="67" fillId="25" borderId="85" xfId="112" applyFont="1" applyFill="1" applyBorder="1" applyAlignment="1">
      <alignment horizontal="center" vertical="center"/>
    </xf>
    <xf numFmtId="0" fontId="67" fillId="25" borderId="19" xfId="112" applyFont="1" applyFill="1" applyBorder="1" applyAlignment="1">
      <alignment horizontal="center" vertical="center"/>
    </xf>
    <xf numFmtId="0" fontId="103" fillId="0" borderId="282" xfId="111" applyFont="1" applyBorder="1" applyAlignment="1">
      <alignment horizontal="left" vertical="center" wrapText="1"/>
    </xf>
    <xf numFmtId="0" fontId="103" fillId="0" borderId="208" xfId="111" applyFont="1" applyBorder="1" applyAlignment="1">
      <alignment horizontal="left" vertical="center" wrapText="1"/>
    </xf>
    <xf numFmtId="0" fontId="103" fillId="0" borderId="245" xfId="111" applyFont="1" applyBorder="1" applyAlignment="1">
      <alignment horizontal="left" vertical="center" wrapText="1"/>
    </xf>
    <xf numFmtId="0" fontId="104" fillId="0" borderId="85" xfId="111" applyFont="1" applyBorder="1" applyAlignment="1">
      <alignment horizontal="left" vertical="center" wrapText="1"/>
    </xf>
    <xf numFmtId="0" fontId="104" fillId="0" borderId="42" xfId="111" applyFont="1" applyBorder="1" applyAlignment="1">
      <alignment horizontal="left" vertical="center" wrapText="1"/>
    </xf>
    <xf numFmtId="0" fontId="104" fillId="0" borderId="19" xfId="111" applyFont="1" applyBorder="1" applyAlignment="1">
      <alignment horizontal="left" vertical="center" wrapText="1"/>
    </xf>
    <xf numFmtId="0" fontId="104" fillId="0" borderId="3" xfId="111" applyFont="1" applyBorder="1" applyAlignment="1">
      <alignment horizontal="left" vertical="center" wrapText="1"/>
    </xf>
    <xf numFmtId="0" fontId="103" fillId="0" borderId="85" xfId="111" applyFont="1" applyBorder="1" applyAlignment="1">
      <alignment horizontal="center" vertical="center" wrapText="1"/>
    </xf>
    <xf numFmtId="0" fontId="103" fillId="0" borderId="42" xfId="111" applyFont="1" applyBorder="1" applyAlignment="1">
      <alignment horizontal="center" vertical="center" wrapText="1"/>
    </xf>
    <xf numFmtId="0" fontId="103" fillId="0" borderId="19" xfId="111" applyFont="1" applyBorder="1" applyAlignment="1">
      <alignment horizontal="center" vertical="center" wrapText="1"/>
    </xf>
    <xf numFmtId="0" fontId="103" fillId="0" borderId="85" xfId="111" applyFont="1" applyBorder="1" applyAlignment="1">
      <alignment horizontal="left" vertical="center" wrapText="1"/>
    </xf>
    <xf numFmtId="0" fontId="103" fillId="0" borderId="42" xfId="111" applyFont="1" applyBorder="1" applyAlignment="1">
      <alignment horizontal="left" vertical="center" wrapText="1"/>
    </xf>
    <xf numFmtId="0" fontId="103" fillId="0" borderId="19" xfId="111" applyFont="1" applyBorder="1" applyAlignment="1">
      <alignment horizontal="left" vertical="center" wrapText="1"/>
    </xf>
    <xf numFmtId="0" fontId="103" fillId="0" borderId="40" xfId="111" applyFont="1" applyBorder="1" applyAlignment="1">
      <alignment horizontal="left" vertical="center" wrapText="1"/>
    </xf>
    <xf numFmtId="0" fontId="103" fillId="0" borderId="31" xfId="111" applyFont="1" applyBorder="1" applyAlignment="1">
      <alignment horizontal="left" vertical="center" wrapText="1"/>
    </xf>
    <xf numFmtId="0" fontId="103" fillId="0" borderId="29" xfId="111" applyFont="1" applyBorder="1" applyAlignment="1">
      <alignment horizontal="left" vertical="center" wrapText="1"/>
    </xf>
    <xf numFmtId="0" fontId="41" fillId="30" borderId="40" xfId="115" applyFont="1" applyFill="1" applyBorder="1" applyAlignment="1">
      <alignment horizontal="center" vertical="center"/>
    </xf>
    <xf numFmtId="0" fontId="41" fillId="30" borderId="52" xfId="115" applyFont="1" applyFill="1" applyBorder="1" applyAlignment="1">
      <alignment horizontal="center" vertical="center"/>
    </xf>
    <xf numFmtId="0" fontId="41" fillId="30" borderId="100" xfId="115" applyFont="1" applyFill="1" applyBorder="1" applyAlignment="1">
      <alignment horizontal="center" vertical="center"/>
    </xf>
    <xf numFmtId="0" fontId="41" fillId="30" borderId="31" xfId="115" applyFont="1" applyFill="1" applyBorder="1" applyAlignment="1">
      <alignment horizontal="center" vertical="center"/>
    </xf>
    <xf numFmtId="0" fontId="41" fillId="30" borderId="0" xfId="115" applyFont="1" applyFill="1" applyBorder="1" applyAlignment="1">
      <alignment horizontal="center" vertical="center"/>
    </xf>
    <xf numFmtId="0" fontId="41" fillId="30" borderId="39" xfId="115" applyFont="1" applyFill="1" applyBorder="1" applyAlignment="1">
      <alignment horizontal="center" vertical="center"/>
    </xf>
    <xf numFmtId="0" fontId="41" fillId="30" borderId="29" xfId="115" applyFont="1" applyFill="1" applyBorder="1" applyAlignment="1">
      <alignment horizontal="center" vertical="center"/>
    </xf>
    <xf numFmtId="0" fontId="41" fillId="30" borderId="45" xfId="115" applyFont="1" applyFill="1" applyBorder="1" applyAlignment="1">
      <alignment horizontal="center" vertical="center"/>
    </xf>
    <xf numFmtId="0" fontId="41" fillId="30" borderId="34" xfId="115" applyFont="1" applyFill="1" applyBorder="1" applyAlignment="1">
      <alignment horizontal="center" vertical="center"/>
    </xf>
    <xf numFmtId="0" fontId="41" fillId="30" borderId="3" xfId="115" applyFont="1" applyFill="1" applyBorder="1" applyAlignment="1">
      <alignment horizontal="center" vertical="center"/>
    </xf>
    <xf numFmtId="0" fontId="41" fillId="0" borderId="85" xfId="115" applyFont="1" applyBorder="1" applyAlignment="1">
      <alignment vertical="center" textRotation="255"/>
    </xf>
    <xf numFmtId="0" fontId="41" fillId="0" borderId="42" xfId="115" applyFont="1" applyBorder="1" applyAlignment="1">
      <alignment vertical="center" textRotation="255"/>
    </xf>
    <xf numFmtId="0" fontId="41" fillId="0" borderId="19" xfId="115" applyFont="1" applyBorder="1" applyAlignment="1">
      <alignment vertical="center" textRotation="255"/>
    </xf>
    <xf numFmtId="179" fontId="41" fillId="0" borderId="282" xfId="115" applyNumberFormat="1" applyFont="1" applyBorder="1" applyAlignment="1">
      <alignment horizontal="center" vertical="center"/>
    </xf>
    <xf numFmtId="179" fontId="41" fillId="0" borderId="208" xfId="115" applyNumberFormat="1" applyFont="1" applyBorder="1" applyAlignment="1">
      <alignment horizontal="center" vertical="center"/>
    </xf>
    <xf numFmtId="179" fontId="41" fillId="0" borderId="245" xfId="115" applyNumberFormat="1" applyFont="1" applyBorder="1" applyAlignment="1">
      <alignment horizontal="center" vertical="center"/>
    </xf>
    <xf numFmtId="179" fontId="41" fillId="31" borderId="85" xfId="115" applyNumberFormat="1" applyFont="1" applyFill="1" applyBorder="1" applyAlignment="1">
      <alignment horizontal="center" vertical="center"/>
    </xf>
    <xf numFmtId="179" fontId="41" fillId="31" borderId="42" xfId="115" applyNumberFormat="1" applyFont="1" applyFill="1" applyBorder="1" applyAlignment="1">
      <alignment horizontal="center" vertical="center"/>
    </xf>
    <xf numFmtId="179" fontId="41" fillId="31" borderId="19" xfId="115" applyNumberFormat="1" applyFont="1" applyFill="1" applyBorder="1" applyAlignment="1">
      <alignment horizontal="center" vertical="center"/>
    </xf>
    <xf numFmtId="0" fontId="41" fillId="0" borderId="42" xfId="115" applyFont="1" applyBorder="1" applyAlignment="1">
      <alignment horizontal="center" vertical="center" textRotation="255"/>
    </xf>
    <xf numFmtId="0" fontId="41" fillId="0" borderId="19" xfId="115" applyFont="1" applyBorder="1" applyAlignment="1">
      <alignment horizontal="center" vertical="center" textRotation="255"/>
    </xf>
    <xf numFmtId="179" fontId="41" fillId="0" borderId="282" xfId="115" applyNumberFormat="1" applyFont="1" applyBorder="1" applyAlignment="1">
      <alignment horizontal="center" vertical="center" wrapText="1"/>
    </xf>
    <xf numFmtId="179" fontId="41" fillId="0" borderId="208" xfId="115" applyNumberFormat="1" applyFont="1" applyBorder="1" applyAlignment="1">
      <alignment horizontal="center" vertical="center" wrapText="1"/>
    </xf>
    <xf numFmtId="179" fontId="41" fillId="0" borderId="245" xfId="115" applyNumberFormat="1" applyFont="1" applyBorder="1" applyAlignment="1">
      <alignment horizontal="center" vertical="center" wrapText="1"/>
    </xf>
    <xf numFmtId="0" fontId="41" fillId="0" borderId="85" xfId="115" applyFont="1" applyBorder="1" applyAlignment="1">
      <alignment horizontal="center" vertical="center" textRotation="255"/>
    </xf>
    <xf numFmtId="0" fontId="49" fillId="34" borderId="3" xfId="116" applyFont="1" applyFill="1" applyBorder="1" applyAlignment="1">
      <alignment horizontal="center" vertical="center"/>
    </xf>
    <xf numFmtId="0" fontId="49" fillId="34" borderId="285" xfId="116" applyFont="1" applyFill="1" applyBorder="1" applyAlignment="1">
      <alignment horizontal="center" vertical="center"/>
    </xf>
    <xf numFmtId="0" fontId="49" fillId="34" borderId="32" xfId="116" applyFont="1" applyFill="1" applyBorder="1" applyAlignment="1">
      <alignment horizontal="center" vertical="center"/>
    </xf>
    <xf numFmtId="0" fontId="41" fillId="0" borderId="85" xfId="116" applyFont="1" applyBorder="1" applyAlignment="1">
      <alignment horizontal="center" vertical="center" textRotation="255" wrapText="1"/>
    </xf>
    <xf numFmtId="0" fontId="49" fillId="0" borderId="42" xfId="116" applyFont="1" applyBorder="1" applyAlignment="1">
      <alignment horizontal="center" vertical="center" textRotation="255" wrapText="1"/>
    </xf>
    <xf numFmtId="0" fontId="49" fillId="0" borderId="19" xfId="116" applyFont="1" applyBorder="1" applyAlignment="1">
      <alignment horizontal="center" vertical="center" textRotation="255" wrapText="1"/>
    </xf>
    <xf numFmtId="0" fontId="41" fillId="0" borderId="85" xfId="116" applyFont="1" applyBorder="1" applyAlignment="1">
      <alignment horizontal="center" vertical="center" wrapText="1"/>
    </xf>
    <xf numFmtId="0" fontId="49" fillId="0" borderId="42" xfId="116" applyFont="1" applyBorder="1" applyAlignment="1">
      <alignment horizontal="center" vertical="center" wrapText="1"/>
    </xf>
    <xf numFmtId="0" fontId="41" fillId="0" borderId="85" xfId="116" applyFont="1" applyBorder="1" applyAlignment="1">
      <alignment horizontal="center" vertical="center"/>
    </xf>
    <xf numFmtId="0" fontId="41" fillId="0" borderId="42" xfId="116" applyFont="1" applyBorder="1" applyAlignment="1">
      <alignment horizontal="center" vertical="center"/>
    </xf>
    <xf numFmtId="0" fontId="41" fillId="0" borderId="19" xfId="116" applyFont="1" applyBorder="1" applyAlignment="1">
      <alignment horizontal="center" vertical="center"/>
    </xf>
    <xf numFmtId="0" fontId="41" fillId="0" borderId="283" xfId="116" applyFont="1" applyBorder="1" applyAlignment="1">
      <alignment horizontal="center" vertical="center" wrapText="1"/>
    </xf>
    <xf numFmtId="0" fontId="49" fillId="0" borderId="284" xfId="116" applyFont="1" applyBorder="1" applyAlignment="1">
      <alignment horizontal="center" vertical="center" wrapText="1"/>
    </xf>
    <xf numFmtId="0" fontId="49" fillId="0" borderId="19" xfId="116" applyFont="1" applyBorder="1" applyAlignment="1">
      <alignment horizontal="center" vertical="center" wrapText="1"/>
    </xf>
    <xf numFmtId="0" fontId="41" fillId="0" borderId="283" xfId="116" applyFont="1" applyBorder="1" applyAlignment="1">
      <alignment horizontal="center" vertical="center"/>
    </xf>
    <xf numFmtId="0" fontId="41" fillId="0" borderId="281" xfId="116" applyFont="1" applyBorder="1" applyAlignment="1">
      <alignment horizontal="center" vertical="center"/>
    </xf>
    <xf numFmtId="0" fontId="49" fillId="0" borderId="281" xfId="116" applyFont="1" applyBorder="1" applyAlignment="1">
      <alignment horizontal="center" vertical="center" wrapText="1"/>
    </xf>
    <xf numFmtId="0" fontId="41" fillId="0" borderId="85" xfId="116" applyFont="1" applyBorder="1">
      <alignment vertical="center"/>
    </xf>
    <xf numFmtId="0" fontId="41" fillId="0" borderId="42" xfId="116" applyFont="1" applyBorder="1">
      <alignment vertical="center"/>
    </xf>
    <xf numFmtId="0" fontId="41" fillId="0" borderId="85" xfId="116" applyFont="1" applyBorder="1" applyAlignment="1">
      <alignment horizontal="center" vertical="center" textRotation="255"/>
    </xf>
    <xf numFmtId="0" fontId="41" fillId="0" borderId="19" xfId="116" applyFont="1" applyBorder="1" applyAlignment="1">
      <alignment horizontal="center" vertical="center" textRotation="255"/>
    </xf>
    <xf numFmtId="0" fontId="41" fillId="0" borderId="42" xfId="116" applyFont="1" applyBorder="1" applyAlignment="1">
      <alignment horizontal="center" vertical="center" textRotation="255" wrapText="1"/>
    </xf>
    <xf numFmtId="0" fontId="41" fillId="0" borderId="42" xfId="117" applyFont="1" applyBorder="1" applyAlignment="1">
      <alignment horizontal="center" vertical="center" textRotation="255"/>
    </xf>
    <xf numFmtId="0" fontId="41" fillId="0" borderId="19" xfId="117" applyFont="1" applyBorder="1" applyAlignment="1">
      <alignment horizontal="center" vertical="center" textRotation="255"/>
    </xf>
    <xf numFmtId="0" fontId="41" fillId="0" borderId="284" xfId="116" applyFont="1" applyBorder="1" applyAlignment="1">
      <alignment horizontal="center" vertical="center"/>
    </xf>
    <xf numFmtId="179" fontId="44" fillId="29" borderId="80" xfId="0" applyNumberFormat="1" applyFont="1" applyFill="1" applyBorder="1" applyAlignment="1">
      <alignment vertical="center" wrapText="1"/>
    </xf>
    <xf numFmtId="0" fontId="0" fillId="0" borderId="0" xfId="0" applyAlignment="1">
      <alignment vertical="center"/>
    </xf>
    <xf numFmtId="0" fontId="62" fillId="29" borderId="92" xfId="0" applyFont="1" applyFill="1" applyBorder="1" applyAlignment="1">
      <alignment vertical="center" wrapText="1"/>
    </xf>
    <xf numFmtId="0" fontId="0" fillId="29" borderId="1" xfId="0" applyFill="1" applyBorder="1" applyAlignment="1">
      <alignment vertical="center"/>
    </xf>
    <xf numFmtId="0" fontId="46" fillId="29" borderId="2" xfId="0" applyFont="1" applyFill="1" applyBorder="1" applyAlignment="1">
      <alignment vertical="center"/>
    </xf>
    <xf numFmtId="0" fontId="46" fillId="29" borderId="32" xfId="0" applyFont="1" applyFill="1" applyBorder="1" applyAlignment="1">
      <alignment vertical="center"/>
    </xf>
    <xf numFmtId="0" fontId="44" fillId="29" borderId="50" xfId="0" applyFont="1" applyFill="1" applyBorder="1" applyAlignment="1" applyProtection="1">
      <alignment vertical="center" shrinkToFit="1"/>
      <protection locked="0"/>
    </xf>
    <xf numFmtId="0" fontId="44" fillId="29" borderId="101" xfId="0" applyFont="1" applyFill="1" applyBorder="1" applyAlignment="1" applyProtection="1">
      <alignment vertical="center" shrinkToFit="1"/>
      <protection locked="0"/>
    </xf>
    <xf numFmtId="0" fontId="44" fillId="29" borderId="81" xfId="0" applyFont="1" applyFill="1" applyBorder="1" applyAlignment="1" applyProtection="1">
      <alignment vertical="center" shrinkToFit="1"/>
      <protection locked="0"/>
    </xf>
    <xf numFmtId="0" fontId="44" fillId="29" borderId="82" xfId="0" applyFont="1" applyFill="1" applyBorder="1" applyAlignment="1" applyProtection="1">
      <alignment vertical="center" shrinkToFit="1"/>
      <protection locked="0"/>
    </xf>
    <xf numFmtId="3" fontId="34" fillId="29" borderId="0" xfId="69" applyNumberFormat="1" applyFont="1" applyFill="1" applyBorder="1" applyAlignment="1">
      <alignment vertical="top" wrapText="1"/>
    </xf>
    <xf numFmtId="0" fontId="34" fillId="29" borderId="0" xfId="0" applyFont="1" applyFill="1" applyAlignment="1">
      <alignment vertical="top" wrapText="1"/>
    </xf>
    <xf numFmtId="0" fontId="38" fillId="29" borderId="0" xfId="0" applyFont="1" applyFill="1" applyAlignment="1">
      <alignment horizontal="center" vertical="center"/>
    </xf>
    <xf numFmtId="0" fontId="39" fillId="0" borderId="0" xfId="0" applyFont="1" applyAlignment="1">
      <alignment horizontal="center" vertical="center"/>
    </xf>
    <xf numFmtId="0" fontId="43" fillId="30" borderId="92" xfId="0" applyFont="1" applyFill="1" applyBorder="1" applyAlignment="1">
      <alignment horizontal="center" vertical="center"/>
    </xf>
    <xf numFmtId="0" fontId="43" fillId="30" borderId="1" xfId="0" applyFont="1" applyFill="1" applyBorder="1" applyAlignment="1">
      <alignment horizontal="center" vertical="center"/>
    </xf>
    <xf numFmtId="0" fontId="43" fillId="30" borderId="143" xfId="0" applyFont="1" applyFill="1" applyBorder="1" applyAlignment="1">
      <alignment horizontal="center" vertical="center"/>
    </xf>
    <xf numFmtId="0" fontId="44" fillId="29" borderId="81" xfId="0" applyFont="1" applyFill="1" applyBorder="1" applyAlignment="1">
      <alignment vertical="center" wrapText="1"/>
    </xf>
    <xf numFmtId="0" fontId="44" fillId="0" borderId="48" xfId="0" applyFont="1" applyBorder="1" applyAlignment="1">
      <alignment vertical="center"/>
    </xf>
    <xf numFmtId="49" fontId="33" fillId="29" borderId="52" xfId="89" applyNumberFormat="1" applyFont="1" applyFill="1" applyBorder="1" applyAlignment="1">
      <alignment horizontal="left" vertical="center"/>
    </xf>
    <xf numFmtId="49" fontId="33" fillId="29" borderId="2" xfId="89" applyNumberFormat="1" applyFont="1" applyFill="1" applyBorder="1" applyAlignment="1">
      <alignment horizontal="left" vertical="center"/>
    </xf>
    <xf numFmtId="0" fontId="44" fillId="29" borderId="31" xfId="0" applyFont="1" applyFill="1" applyBorder="1" applyAlignment="1">
      <alignment horizontal="left" vertical="center" indent="1"/>
    </xf>
    <xf numFmtId="0" fontId="0" fillId="0" borderId="0" xfId="0" applyFont="1" applyBorder="1" applyAlignment="1">
      <alignment horizontal="left" vertical="center" indent="1"/>
    </xf>
    <xf numFmtId="0" fontId="38" fillId="29" borderId="0" xfId="0" applyFont="1" applyFill="1" applyAlignment="1">
      <alignment horizontal="center" vertical="center" wrapText="1"/>
    </xf>
    <xf numFmtId="0" fontId="44" fillId="29" borderId="138" xfId="0" applyFont="1" applyFill="1" applyBorder="1" applyAlignment="1">
      <alignment horizontal="left" vertical="center"/>
    </xf>
    <xf numFmtId="0" fontId="44" fillId="29" borderId="293" xfId="0" applyFont="1" applyFill="1" applyBorder="1" applyAlignment="1">
      <alignment horizontal="left" vertical="center"/>
    </xf>
    <xf numFmtId="0" fontId="44" fillId="29" borderId="2" xfId="0" applyFont="1" applyFill="1" applyBorder="1" applyAlignment="1">
      <alignment horizontal="left" vertical="center"/>
    </xf>
    <xf numFmtId="0" fontId="44" fillId="29" borderId="32" xfId="0" applyFont="1" applyFill="1" applyBorder="1" applyAlignment="1">
      <alignment horizontal="left" vertical="center"/>
    </xf>
    <xf numFmtId="0" fontId="44" fillId="0" borderId="56" xfId="0" applyFont="1" applyBorder="1" applyAlignment="1" applyProtection="1">
      <alignment vertical="center" shrinkToFit="1"/>
      <protection locked="0"/>
    </xf>
    <xf numFmtId="0" fontId="44" fillId="0" borderId="101" xfId="0" applyFont="1" applyBorder="1" applyAlignment="1" applyProtection="1">
      <alignment vertical="center" shrinkToFit="1"/>
      <protection locked="0"/>
    </xf>
    <xf numFmtId="0" fontId="44" fillId="0" borderId="81" xfId="0" applyFont="1" applyBorder="1" applyAlignment="1" applyProtection="1">
      <alignment vertical="center" shrinkToFit="1"/>
      <protection locked="0"/>
    </xf>
    <xf numFmtId="0" fontId="44" fillId="0" borderId="27" xfId="0" applyFont="1" applyBorder="1" applyAlignment="1" applyProtection="1">
      <alignment vertical="center" shrinkToFit="1"/>
      <protection locked="0"/>
    </xf>
    <xf numFmtId="0" fontId="44" fillId="0" borderId="82" xfId="0" applyFont="1" applyBorder="1" applyAlignment="1" applyProtection="1">
      <alignment vertical="center" shrinkToFit="1"/>
      <protection locked="0"/>
    </xf>
    <xf numFmtId="0" fontId="44" fillId="29" borderId="227" xfId="0" applyFont="1" applyFill="1" applyBorder="1" applyAlignment="1">
      <alignment horizontal="left" vertical="center" indent="1"/>
    </xf>
    <xf numFmtId="0" fontId="0" fillId="0" borderId="228" xfId="0" applyFont="1" applyBorder="1" applyAlignment="1">
      <alignment horizontal="left" vertical="center" indent="1"/>
    </xf>
    <xf numFmtId="0" fontId="44" fillId="29" borderId="2" xfId="0" applyFont="1" applyFill="1" applyBorder="1" applyAlignment="1">
      <alignment vertical="center"/>
    </xf>
    <xf numFmtId="0" fontId="0" fillId="0" borderId="2" xfId="0" applyFont="1" applyBorder="1" applyAlignment="1">
      <alignment vertical="center"/>
    </xf>
    <xf numFmtId="0" fontId="44" fillId="29" borderId="40" xfId="0" applyFont="1" applyFill="1" applyBorder="1" applyAlignment="1">
      <alignment horizontal="left" vertical="center" indent="1"/>
    </xf>
    <xf numFmtId="0" fontId="0" fillId="0" borderId="52" xfId="0" applyFont="1" applyBorder="1" applyAlignment="1">
      <alignment horizontal="left" vertical="center" indent="1"/>
    </xf>
    <xf numFmtId="0" fontId="44" fillId="29" borderId="108" xfId="0" applyFont="1" applyFill="1" applyBorder="1" applyAlignment="1">
      <alignment horizontal="left" vertical="center"/>
    </xf>
    <xf numFmtId="0" fontId="44" fillId="29" borderId="48" xfId="0" applyFont="1" applyFill="1" applyBorder="1" applyAlignment="1">
      <alignment horizontal="left" vertical="center"/>
    </xf>
    <xf numFmtId="0" fontId="0" fillId="0" borderId="48" xfId="0" applyFont="1" applyBorder="1" applyAlignment="1">
      <alignment horizontal="left"/>
    </xf>
    <xf numFmtId="3" fontId="34" fillId="29" borderId="0" xfId="69" applyNumberFormat="1" applyFont="1" applyFill="1" applyBorder="1" applyAlignment="1">
      <alignment vertical="top"/>
    </xf>
    <xf numFmtId="0" fontId="29" fillId="0" borderId="0" xfId="0" applyFont="1" applyAlignment="1">
      <alignment vertical="top"/>
    </xf>
    <xf numFmtId="0" fontId="34" fillId="0" borderId="0" xfId="0" applyFont="1" applyAlignment="1">
      <alignment vertical="top"/>
    </xf>
    <xf numFmtId="0" fontId="34" fillId="0" borderId="0" xfId="0" applyFont="1" applyAlignment="1">
      <alignment vertical="top" wrapText="1"/>
    </xf>
    <xf numFmtId="0" fontId="34" fillId="29" borderId="0" xfId="0" applyFont="1" applyFill="1" applyAlignment="1">
      <alignment vertical="top"/>
    </xf>
    <xf numFmtId="0" fontId="44" fillId="29" borderId="56" xfId="0" applyFont="1" applyFill="1" applyBorder="1" applyAlignment="1">
      <alignment horizontal="left" vertical="center"/>
    </xf>
    <xf numFmtId="0" fontId="44" fillId="29" borderId="101" xfId="0" applyFont="1" applyFill="1" applyBorder="1" applyAlignment="1">
      <alignment horizontal="left" vertical="center"/>
    </xf>
    <xf numFmtId="3" fontId="34" fillId="29" borderId="0" xfId="69" applyNumberFormat="1" applyFont="1" applyFill="1" applyBorder="1" applyAlignment="1" applyProtection="1">
      <alignment vertical="top"/>
    </xf>
    <xf numFmtId="0" fontId="29" fillId="0" borderId="0" xfId="0" applyFont="1" applyAlignment="1" applyProtection="1">
      <alignment vertical="top"/>
    </xf>
    <xf numFmtId="0" fontId="44" fillId="29" borderId="98" xfId="0" applyFont="1" applyFill="1" applyBorder="1" applyAlignment="1">
      <alignment horizontal="left" vertical="center"/>
    </xf>
    <xf numFmtId="0" fontId="44" fillId="29" borderId="182" xfId="0" applyFont="1" applyFill="1" applyBorder="1" applyAlignment="1">
      <alignment horizontal="left" vertical="center"/>
    </xf>
    <xf numFmtId="180" fontId="44" fillId="29" borderId="50" xfId="0" applyNumberFormat="1" applyFont="1" applyFill="1" applyBorder="1" applyAlignment="1" applyProtection="1">
      <alignment vertical="center" shrinkToFit="1"/>
      <protection locked="0"/>
    </xf>
    <xf numFmtId="180" fontId="44" fillId="29" borderId="56" xfId="0" applyNumberFormat="1" applyFont="1" applyFill="1" applyBorder="1" applyAlignment="1" applyProtection="1">
      <alignment vertical="center" shrinkToFit="1"/>
      <protection locked="0"/>
    </xf>
    <xf numFmtId="180" fontId="44" fillId="29" borderId="81" xfId="0" applyNumberFormat="1" applyFont="1" applyFill="1" applyBorder="1" applyAlignment="1" applyProtection="1">
      <alignment vertical="center" shrinkToFit="1"/>
      <protection locked="0"/>
    </xf>
    <xf numFmtId="180" fontId="44" fillId="29" borderId="27" xfId="0" applyNumberFormat="1" applyFont="1" applyFill="1" applyBorder="1" applyAlignment="1" applyProtection="1">
      <alignment vertical="center" shrinkToFit="1"/>
      <protection locked="0"/>
    </xf>
    <xf numFmtId="0" fontId="44" fillId="29" borderId="0" xfId="0" applyFont="1" applyFill="1" applyBorder="1" applyAlignment="1">
      <alignment horizontal="left" vertical="center"/>
    </xf>
    <xf numFmtId="0" fontId="44" fillId="29" borderId="26" xfId="0" applyFont="1" applyFill="1" applyBorder="1" applyAlignment="1">
      <alignment horizontal="left" vertical="center"/>
    </xf>
    <xf numFmtId="3" fontId="38" fillId="29" borderId="0" xfId="69" applyNumberFormat="1" applyFont="1" applyFill="1" applyAlignment="1">
      <alignment horizontal="center" vertical="center"/>
    </xf>
    <xf numFmtId="0" fontId="50" fillId="0" borderId="0" xfId="0" applyFont="1" applyAlignment="1">
      <alignment horizontal="center" vertical="center"/>
    </xf>
    <xf numFmtId="0" fontId="47" fillId="30" borderId="189" xfId="0" applyFont="1" applyFill="1" applyBorder="1" applyAlignment="1">
      <alignment horizontal="center" vertical="center"/>
    </xf>
    <xf numFmtId="0" fontId="47" fillId="30" borderId="47" xfId="0" applyFont="1" applyFill="1" applyBorder="1" applyAlignment="1">
      <alignment horizontal="center" vertical="center"/>
    </xf>
    <xf numFmtId="0" fontId="47" fillId="30" borderId="30" xfId="0" applyFont="1" applyFill="1" applyBorder="1" applyAlignment="1">
      <alignment horizontal="center" vertical="center"/>
    </xf>
    <xf numFmtId="0" fontId="43" fillId="30" borderId="50" xfId="0" applyFont="1" applyFill="1" applyBorder="1" applyAlignment="1">
      <alignment horizontal="center" vertical="center"/>
    </xf>
    <xf numFmtId="0" fontId="43" fillId="30" borderId="56" xfId="0" applyFont="1" applyFill="1" applyBorder="1" applyAlignment="1">
      <alignment horizontal="center" vertical="center"/>
    </xf>
    <xf numFmtId="0" fontId="43" fillId="30" borderId="225" xfId="0" applyFont="1" applyFill="1" applyBorder="1" applyAlignment="1">
      <alignment horizontal="center" vertical="center"/>
    </xf>
    <xf numFmtId="0" fontId="43" fillId="30" borderId="105" xfId="0" applyFont="1" applyFill="1" applyBorder="1" applyAlignment="1">
      <alignment horizontal="center" vertical="center"/>
    </xf>
    <xf numFmtId="0" fontId="43" fillId="30" borderId="45" xfId="0" applyFont="1" applyFill="1" applyBorder="1" applyAlignment="1">
      <alignment horizontal="center" vertical="center"/>
    </xf>
    <xf numFmtId="0" fontId="43" fillId="30" borderId="34" xfId="0" applyFont="1" applyFill="1" applyBorder="1" applyAlignment="1">
      <alignment horizontal="center" vertical="center"/>
    </xf>
    <xf numFmtId="0" fontId="43" fillId="30" borderId="187" xfId="0" applyFont="1" applyFill="1" applyBorder="1" applyAlignment="1">
      <alignment horizontal="center" vertical="center"/>
    </xf>
    <xf numFmtId="0" fontId="43" fillId="30" borderId="101" xfId="0" applyFont="1" applyFill="1" applyBorder="1" applyAlignment="1">
      <alignment horizontal="center" vertical="center"/>
    </xf>
    <xf numFmtId="0" fontId="43" fillId="30" borderId="29" xfId="0" applyFont="1" applyFill="1" applyBorder="1" applyAlignment="1">
      <alignment horizontal="center" vertical="center"/>
    </xf>
    <xf numFmtId="0" fontId="43" fillId="30" borderId="76" xfId="0" applyFont="1" applyFill="1" applyBorder="1" applyAlignment="1">
      <alignment horizontal="center" vertical="center"/>
    </xf>
    <xf numFmtId="3" fontId="43" fillId="30" borderId="50" xfId="69" applyNumberFormat="1" applyFont="1" applyFill="1" applyBorder="1" applyAlignment="1">
      <alignment horizontal="center" vertical="center"/>
    </xf>
    <xf numFmtId="3" fontId="43" fillId="30" borderId="56" xfId="69" applyNumberFormat="1" applyFont="1" applyFill="1" applyBorder="1" applyAlignment="1">
      <alignment horizontal="center" vertical="center"/>
    </xf>
    <xf numFmtId="3" fontId="43" fillId="30" borderId="101" xfId="69" applyNumberFormat="1" applyFont="1" applyFill="1" applyBorder="1" applyAlignment="1">
      <alignment horizontal="center" vertical="center"/>
    </xf>
    <xf numFmtId="3" fontId="43" fillId="30" borderId="80" xfId="69" applyNumberFormat="1" applyFont="1" applyFill="1" applyBorder="1" applyAlignment="1">
      <alignment horizontal="center" vertical="center"/>
    </xf>
    <xf numFmtId="3" fontId="43" fillId="30" borderId="0" xfId="69" applyNumberFormat="1" applyFont="1" applyFill="1" applyBorder="1" applyAlignment="1">
      <alignment horizontal="center" vertical="center"/>
    </xf>
    <xf numFmtId="3" fontId="43" fillId="30" borderId="26" xfId="69" applyNumberFormat="1" applyFont="1" applyFill="1" applyBorder="1" applyAlignment="1">
      <alignment horizontal="center" vertical="center"/>
    </xf>
    <xf numFmtId="3" fontId="43" fillId="30" borderId="81" xfId="69" applyNumberFormat="1" applyFont="1" applyFill="1" applyBorder="1" applyAlignment="1">
      <alignment horizontal="center" vertical="center"/>
    </xf>
    <xf numFmtId="3" fontId="43" fillId="30" borderId="27" xfId="69" applyNumberFormat="1" applyFont="1" applyFill="1" applyBorder="1" applyAlignment="1">
      <alignment horizontal="center" vertical="center"/>
    </xf>
    <xf numFmtId="3" fontId="43" fillId="30" borderId="82" xfId="69" applyNumberFormat="1" applyFont="1" applyFill="1" applyBorder="1" applyAlignment="1">
      <alignment horizontal="center" vertical="center"/>
    </xf>
    <xf numFmtId="0" fontId="29" fillId="0" borderId="239" xfId="0" applyFont="1" applyFill="1" applyBorder="1" applyAlignment="1">
      <alignment horizontal="center" vertical="center"/>
    </xf>
    <xf numFmtId="0" fontId="29" fillId="0" borderId="196" xfId="0" applyFont="1" applyFill="1" applyBorder="1" applyAlignment="1">
      <alignment horizontal="center" vertical="center"/>
    </xf>
    <xf numFmtId="0" fontId="29" fillId="0" borderId="231" xfId="0" applyFont="1" applyFill="1" applyBorder="1" applyAlignment="1">
      <alignment horizontal="center" vertical="center" wrapText="1"/>
    </xf>
    <xf numFmtId="0" fontId="29" fillId="0" borderId="232" xfId="0" applyFont="1" applyFill="1" applyBorder="1" applyAlignment="1">
      <alignment horizontal="center" vertical="center" wrapText="1"/>
    </xf>
    <xf numFmtId="0" fontId="29" fillId="0" borderId="233" xfId="0" applyFont="1" applyFill="1" applyBorder="1" applyAlignment="1">
      <alignment horizontal="center" vertical="center" wrapText="1"/>
    </xf>
    <xf numFmtId="0" fontId="29" fillId="0" borderId="235" xfId="0" applyFont="1" applyFill="1" applyBorder="1" applyAlignment="1">
      <alignment horizontal="center" vertical="center"/>
    </xf>
    <xf numFmtId="0" fontId="29" fillId="0" borderId="236" xfId="0" applyFont="1" applyFill="1" applyBorder="1" applyAlignment="1">
      <alignment horizontal="center" vertical="center"/>
    </xf>
    <xf numFmtId="0" fontId="29" fillId="0" borderId="237" xfId="0" applyFont="1" applyFill="1" applyBorder="1" applyAlignment="1">
      <alignment horizontal="center" vertical="center"/>
    </xf>
    <xf numFmtId="0" fontId="29" fillId="0" borderId="238" xfId="0" applyFont="1" applyFill="1" applyBorder="1" applyAlignment="1">
      <alignment horizontal="center" vertical="center"/>
    </xf>
    <xf numFmtId="0" fontId="29" fillId="0" borderId="239" xfId="0" applyFont="1" applyFill="1" applyBorder="1" applyAlignment="1">
      <alignment horizontal="center" vertical="center" wrapText="1"/>
    </xf>
    <xf numFmtId="0" fontId="29" fillId="0" borderId="196" xfId="0" applyFont="1" applyFill="1" applyBorder="1" applyAlignment="1">
      <alignment horizontal="center" vertical="center" wrapText="1"/>
    </xf>
    <xf numFmtId="0" fontId="29" fillId="0" borderId="240" xfId="0" applyFont="1" applyFill="1" applyBorder="1" applyAlignment="1">
      <alignment horizontal="center" vertical="center" wrapText="1"/>
    </xf>
    <xf numFmtId="0" fontId="29" fillId="0" borderId="241" xfId="0" applyFont="1" applyFill="1" applyBorder="1" applyAlignment="1">
      <alignment horizontal="center" vertical="center" wrapText="1"/>
    </xf>
    <xf numFmtId="0" fontId="29" fillId="0" borderId="229" xfId="0" applyFont="1" applyFill="1" applyBorder="1" applyAlignment="1">
      <alignment horizontal="center" vertical="center" wrapText="1"/>
    </xf>
    <xf numFmtId="0" fontId="29" fillId="0" borderId="230" xfId="0" applyFont="1" applyFill="1" applyBorder="1" applyAlignment="1">
      <alignment horizontal="center" vertical="center" wrapText="1"/>
    </xf>
    <xf numFmtId="0" fontId="29" fillId="0" borderId="50" xfId="0" applyFont="1" applyFill="1" applyBorder="1" applyAlignment="1">
      <alignment horizontal="center" vertical="center"/>
    </xf>
    <xf numFmtId="0" fontId="29" fillId="0" borderId="225" xfId="0" applyFont="1" applyFill="1" applyBorder="1" applyAlignment="1">
      <alignment horizontal="center" vertical="center"/>
    </xf>
    <xf numFmtId="0" fontId="29" fillId="0" borderId="81" xfId="0" applyFont="1" applyFill="1" applyBorder="1" applyAlignment="1">
      <alignment horizontal="center" vertical="center"/>
    </xf>
    <xf numFmtId="0" fontId="29" fillId="0" borderId="87" xfId="0" applyFont="1" applyFill="1" applyBorder="1" applyAlignment="1">
      <alignment horizontal="center" vertical="center"/>
    </xf>
    <xf numFmtId="180" fontId="46" fillId="29" borderId="50" xfId="0" applyNumberFormat="1" applyFont="1" applyFill="1" applyBorder="1" applyAlignment="1">
      <alignment vertical="center" shrinkToFit="1"/>
    </xf>
    <xf numFmtId="180" fontId="46" fillId="29" borderId="56" xfId="0" applyNumberFormat="1" applyFont="1" applyFill="1" applyBorder="1" applyAlignment="1">
      <alignment vertical="center" shrinkToFit="1"/>
    </xf>
    <xf numFmtId="180" fontId="46" fillId="29" borderId="101" xfId="0" applyNumberFormat="1" applyFont="1" applyFill="1" applyBorder="1" applyAlignment="1">
      <alignment vertical="center" shrinkToFit="1"/>
    </xf>
    <xf numFmtId="180" fontId="46" fillId="29" borderId="81" xfId="0" applyNumberFormat="1" applyFont="1" applyFill="1" applyBorder="1" applyAlignment="1">
      <alignment vertical="center" shrinkToFit="1"/>
    </xf>
    <xf numFmtId="180" fontId="46" fillId="29" borderId="27" xfId="0" applyNumberFormat="1" applyFont="1" applyFill="1" applyBorder="1" applyAlignment="1">
      <alignment vertical="center" shrinkToFit="1"/>
    </xf>
    <xf numFmtId="180" fontId="46" fillId="29" borderId="82" xfId="0" applyNumberFormat="1" applyFont="1" applyFill="1" applyBorder="1" applyAlignment="1">
      <alignment vertical="center" shrinkToFit="1"/>
    </xf>
    <xf numFmtId="0" fontId="29" fillId="0" borderId="85" xfId="0" applyFont="1" applyFill="1" applyBorder="1" applyAlignment="1">
      <alignment horizontal="center" vertical="center" wrapText="1"/>
    </xf>
    <xf numFmtId="0" fontId="29" fillId="0" borderId="42" xfId="0" applyFont="1" applyFill="1" applyBorder="1" applyAlignment="1">
      <alignment horizontal="center" vertical="center" wrapText="1"/>
    </xf>
    <xf numFmtId="0" fontId="29" fillId="0" borderId="19" xfId="0" applyFont="1" applyFill="1" applyBorder="1" applyAlignment="1">
      <alignment horizontal="center" vertical="center" wrapText="1"/>
    </xf>
    <xf numFmtId="0" fontId="29" fillId="0" borderId="39" xfId="0" applyFont="1" applyFill="1" applyBorder="1" applyAlignment="1">
      <alignment horizontal="center" vertical="center"/>
    </xf>
    <xf numFmtId="0" fontId="29" fillId="0" borderId="34" xfId="0" applyFont="1" applyFill="1" applyBorder="1" applyAlignment="1">
      <alignment horizontal="center" vertical="center"/>
    </xf>
    <xf numFmtId="0" fontId="29" fillId="0" borderId="100" xfId="0" applyFont="1" applyFill="1" applyBorder="1" applyAlignment="1">
      <alignment horizontal="center" vertical="center"/>
    </xf>
    <xf numFmtId="0" fontId="29" fillId="0" borderId="69" xfId="0" applyFont="1" applyFill="1" applyBorder="1" applyAlignment="1">
      <alignment horizontal="center" vertical="center" wrapText="1"/>
    </xf>
    <xf numFmtId="0" fontId="87" fillId="0" borderId="0" xfId="0" applyFont="1" applyFill="1" applyAlignment="1">
      <alignment horizontal="center" vertical="center"/>
    </xf>
    <xf numFmtId="0" fontId="29" fillId="0" borderId="234" xfId="0" applyFont="1" applyFill="1" applyBorder="1" applyAlignment="1">
      <alignment horizontal="center" vertical="center" textRotation="255"/>
    </xf>
    <xf numFmtId="0" fontId="29" fillId="0" borderId="28" xfId="0" applyFont="1" applyFill="1" applyBorder="1" applyAlignment="1">
      <alignment horizontal="center" vertical="center" textRotation="255"/>
    </xf>
    <xf numFmtId="0" fontId="29" fillId="0" borderId="70" xfId="0" applyFont="1" applyFill="1" applyBorder="1" applyAlignment="1">
      <alignment horizontal="center" vertical="center" textRotation="255"/>
    </xf>
    <xf numFmtId="0" fontId="29" fillId="0" borderId="188" xfId="0" applyFont="1" applyFill="1" applyBorder="1" applyAlignment="1">
      <alignment horizontal="center" vertical="center"/>
    </xf>
    <xf numFmtId="0" fontId="29" fillId="0" borderId="42" xfId="0" applyFont="1" applyFill="1" applyBorder="1" applyAlignment="1">
      <alignment horizontal="center" vertical="center"/>
    </xf>
    <xf numFmtId="0" fontId="29" fillId="0" borderId="19" xfId="0" applyFont="1" applyFill="1" applyBorder="1" applyAlignment="1">
      <alignment horizontal="center" vertical="center"/>
    </xf>
    <xf numFmtId="38" fontId="13" fillId="0" borderId="52" xfId="69" applyFont="1" applyBorder="1" applyAlignment="1">
      <alignment horizontal="center" vertical="center"/>
    </xf>
    <xf numFmtId="0" fontId="72" fillId="0" borderId="3" xfId="95" applyFont="1" applyBorder="1" applyAlignment="1">
      <alignment horizontal="center" vertical="center" wrapText="1"/>
    </xf>
    <xf numFmtId="0" fontId="13" fillId="0" borderId="3" xfId="95" applyFont="1" applyBorder="1" applyAlignment="1">
      <alignment horizontal="center" vertical="center" wrapText="1"/>
    </xf>
    <xf numFmtId="0" fontId="72" fillId="0" borderId="85" xfId="0" applyFont="1" applyBorder="1" applyAlignment="1">
      <alignment horizontal="center" vertical="center"/>
    </xf>
    <xf numFmtId="0" fontId="72" fillId="0" borderId="19" xfId="0" applyFont="1" applyBorder="1" applyAlignment="1">
      <alignment horizontal="center" vertical="center"/>
    </xf>
    <xf numFmtId="0" fontId="13" fillId="0" borderId="3" xfId="0" applyFont="1" applyBorder="1"/>
    <xf numFmtId="0" fontId="13" fillId="0" borderId="0" xfId="95" applyFont="1" applyBorder="1" applyAlignment="1">
      <alignment horizontal="left" vertical="center" wrapText="1"/>
    </xf>
    <xf numFmtId="0" fontId="13" fillId="16" borderId="40" xfId="95" applyFont="1" applyFill="1" applyBorder="1" applyAlignment="1">
      <alignment horizontal="center" vertical="center"/>
    </xf>
    <xf numFmtId="0" fontId="13" fillId="16" borderId="52" xfId="95" applyFont="1" applyFill="1" applyBorder="1" applyAlignment="1">
      <alignment horizontal="center" vertical="center"/>
    </xf>
    <xf numFmtId="0" fontId="13" fillId="16" borderId="29" xfId="95" applyFont="1" applyFill="1" applyBorder="1" applyAlignment="1">
      <alignment horizontal="center" vertical="center"/>
    </xf>
    <xf numFmtId="0" fontId="13" fillId="16" borderId="45" xfId="95" applyFont="1" applyFill="1" applyBorder="1" applyAlignment="1">
      <alignment horizontal="center" vertical="center"/>
    </xf>
    <xf numFmtId="0" fontId="110" fillId="0" borderId="42" xfId="95" applyFont="1" applyBorder="1" applyAlignment="1">
      <alignment horizontal="center" vertical="center"/>
    </xf>
    <xf numFmtId="0" fontId="110" fillId="0" borderId="19" xfId="95" applyFont="1" applyBorder="1" applyAlignment="1">
      <alignment horizontal="center" vertical="center"/>
    </xf>
    <xf numFmtId="0" fontId="13" fillId="0" borderId="33" xfId="95" applyFont="1" applyBorder="1" applyAlignment="1">
      <alignment vertical="center"/>
    </xf>
    <xf numFmtId="0" fontId="13" fillId="0" borderId="2" xfId="95" applyFont="1" applyBorder="1" applyAlignment="1">
      <alignment vertical="center"/>
    </xf>
    <xf numFmtId="0" fontId="13" fillId="0" borderId="3" xfId="95" applyFont="1" applyBorder="1" applyAlignment="1">
      <alignment horizontal="center" vertical="center"/>
    </xf>
    <xf numFmtId="0" fontId="13" fillId="0" borderId="33" xfId="95" applyFont="1" applyBorder="1" applyAlignment="1">
      <alignment horizontal="center" vertical="center"/>
    </xf>
    <xf numFmtId="0" fontId="13" fillId="0" borderId="32" xfId="95" applyFont="1" applyBorder="1" applyAlignment="1">
      <alignment horizontal="center" vertical="center"/>
    </xf>
    <xf numFmtId="0" fontId="13" fillId="0" borderId="3" xfId="95" applyFont="1" applyBorder="1" applyAlignment="1">
      <alignment horizontal="left" vertical="center"/>
    </xf>
    <xf numFmtId="38" fontId="110" fillId="25" borderId="85" xfId="69" applyFont="1" applyFill="1" applyBorder="1" applyAlignment="1">
      <alignment horizontal="center" vertical="center"/>
    </xf>
    <xf numFmtId="38" fontId="110" fillId="25" borderId="42" xfId="69" applyFont="1" applyFill="1" applyBorder="1" applyAlignment="1">
      <alignment horizontal="center" vertical="center"/>
    </xf>
    <xf numFmtId="38" fontId="110" fillId="25" borderId="19" xfId="69" applyFont="1" applyFill="1" applyBorder="1" applyAlignment="1">
      <alignment horizontal="center" vertical="center"/>
    </xf>
    <xf numFmtId="0" fontId="13" fillId="0" borderId="33" xfId="92" applyFont="1" applyBorder="1" applyAlignment="1">
      <alignment horizontal="center" vertical="center"/>
    </xf>
    <xf numFmtId="0" fontId="13" fillId="0" borderId="2" xfId="92" applyFont="1" applyBorder="1" applyAlignment="1">
      <alignment horizontal="center" vertical="center"/>
    </xf>
    <xf numFmtId="0" fontId="13" fillId="0" borderId="32" xfId="92" applyFont="1" applyBorder="1" applyAlignment="1">
      <alignment horizontal="center" vertical="center"/>
    </xf>
    <xf numFmtId="0" fontId="13" fillId="0" borderId="3" xfId="92" applyFont="1" applyBorder="1" applyAlignment="1">
      <alignment horizontal="center" vertical="center"/>
    </xf>
    <xf numFmtId="0" fontId="13" fillId="0" borderId="40" xfId="92" applyFont="1" applyBorder="1" applyAlignment="1">
      <alignment horizontal="center" vertical="center"/>
    </xf>
    <xf numFmtId="0" fontId="13" fillId="0" borderId="52" xfId="92" applyFont="1" applyBorder="1" applyAlignment="1">
      <alignment horizontal="center" vertical="center"/>
    </xf>
    <xf numFmtId="0" fontId="13" fillId="0" borderId="242" xfId="92" applyFont="1" applyBorder="1" applyAlignment="1">
      <alignment horizontal="center" vertical="center"/>
    </xf>
    <xf numFmtId="0" fontId="40" fillId="29" borderId="0" xfId="96" applyFont="1" applyFill="1" applyAlignment="1">
      <alignment horizontal="left" vertical="center"/>
    </xf>
    <xf numFmtId="0" fontId="88" fillId="0" borderId="0" xfId="95" applyFont="1" applyFill="1" applyBorder="1" applyAlignment="1">
      <alignment horizontal="center" vertical="center"/>
    </xf>
    <xf numFmtId="0" fontId="13" fillId="0" borderId="100" xfId="92" applyFont="1" applyBorder="1" applyAlignment="1">
      <alignment horizontal="center" vertical="center"/>
    </xf>
    <xf numFmtId="38" fontId="13" fillId="0" borderId="131" xfId="106" applyFont="1" applyBorder="1" applyAlignment="1">
      <alignment vertical="center"/>
    </xf>
    <xf numFmtId="38" fontId="13" fillId="0" borderId="276" xfId="106" applyFont="1" applyBorder="1" applyAlignment="1">
      <alignment vertical="center"/>
    </xf>
    <xf numFmtId="38" fontId="13" fillId="33" borderId="40" xfId="106" applyFont="1" applyFill="1" applyBorder="1" applyAlignment="1">
      <alignment vertical="center"/>
    </xf>
    <xf numFmtId="38" fontId="13" fillId="33" borderId="52" xfId="106" applyFont="1" applyFill="1" applyBorder="1" applyAlignment="1">
      <alignment vertical="center"/>
    </xf>
    <xf numFmtId="180" fontId="46" fillId="29" borderId="85" xfId="108" applyNumberFormat="1" applyFont="1" applyFill="1" applyBorder="1" applyAlignment="1">
      <alignment vertical="center" shrinkToFit="1"/>
    </xf>
    <xf numFmtId="180" fontId="46" fillId="29" borderId="19" xfId="108" applyNumberFormat="1" applyFont="1" applyFill="1" applyBorder="1" applyAlignment="1">
      <alignment vertical="center" shrinkToFit="1"/>
    </xf>
    <xf numFmtId="0" fontId="13" fillId="0" borderId="33" xfId="105" applyFont="1" applyBorder="1" applyAlignment="1">
      <alignment vertical="center"/>
    </xf>
    <xf numFmtId="0" fontId="13" fillId="0" borderId="2" xfId="105" applyFont="1" applyBorder="1" applyAlignment="1">
      <alignment vertical="center"/>
    </xf>
    <xf numFmtId="0" fontId="13" fillId="33" borderId="85" xfId="105" applyFont="1" applyFill="1" applyBorder="1" applyAlignment="1">
      <alignment vertical="center" wrapText="1"/>
    </xf>
    <xf numFmtId="0" fontId="13" fillId="33" borderId="42" xfId="105" applyFont="1" applyFill="1" applyBorder="1" applyAlignment="1">
      <alignment vertical="center" wrapText="1"/>
    </xf>
    <xf numFmtId="0" fontId="13" fillId="33" borderId="19" xfId="105" applyFont="1" applyFill="1" applyBorder="1" applyAlignment="1">
      <alignment vertical="center" wrapText="1"/>
    </xf>
    <xf numFmtId="0" fontId="13" fillId="0" borderId="267" xfId="105" applyFont="1" applyBorder="1" applyAlignment="1">
      <alignment vertical="center"/>
    </xf>
    <xf numFmtId="0" fontId="13" fillId="0" borderId="268" xfId="105" applyFont="1" applyBorder="1" applyAlignment="1">
      <alignment vertical="center"/>
    </xf>
    <xf numFmtId="0" fontId="13" fillId="0" borderId="222" xfId="105" applyFont="1" applyBorder="1" applyAlignment="1">
      <alignment vertical="center" wrapText="1"/>
    </xf>
    <xf numFmtId="0" fontId="13" fillId="0" borderId="146" xfId="105" applyFont="1" applyBorder="1" applyAlignment="1">
      <alignment vertical="center" wrapText="1"/>
    </xf>
    <xf numFmtId="0" fontId="13" fillId="0" borderId="127" xfId="105" applyFont="1" applyBorder="1" applyAlignment="1">
      <alignment vertical="center" wrapText="1"/>
    </xf>
    <xf numFmtId="0" fontId="13" fillId="0" borderId="118" xfId="105" applyFont="1" applyBorder="1" applyAlignment="1">
      <alignment vertical="center" wrapText="1"/>
    </xf>
    <xf numFmtId="0" fontId="13" fillId="0" borderId="272" xfId="105" applyFont="1" applyBorder="1" applyAlignment="1">
      <alignment horizontal="left" vertical="center" wrapText="1"/>
    </xf>
    <xf numFmtId="0" fontId="13" fillId="0" borderId="31" xfId="105" applyFont="1" applyBorder="1" applyAlignment="1">
      <alignment horizontal="left" vertical="center" wrapText="1"/>
    </xf>
    <xf numFmtId="0" fontId="13" fillId="0" borderId="127" xfId="105" applyFont="1" applyBorder="1" applyAlignment="1">
      <alignment horizontal="left" vertical="center" wrapText="1"/>
    </xf>
    <xf numFmtId="0" fontId="13" fillId="0" borderId="29" xfId="105" applyFont="1" applyBorder="1" applyAlignment="1">
      <alignment horizontal="left" vertical="center" wrapText="1"/>
    </xf>
    <xf numFmtId="0" fontId="13" fillId="0" borderId="267" xfId="105" applyFont="1" applyBorder="1" applyAlignment="1">
      <alignment vertical="center" wrapText="1"/>
    </xf>
    <xf numFmtId="0" fontId="13" fillId="0" borderId="125" xfId="105" applyFont="1" applyBorder="1" applyAlignment="1">
      <alignment vertical="center" wrapText="1"/>
    </xf>
    <xf numFmtId="0" fontId="13" fillId="0" borderId="131" xfId="105" applyFont="1" applyBorder="1" applyAlignment="1">
      <alignment vertical="center" wrapText="1"/>
    </xf>
    <xf numFmtId="38" fontId="82" fillId="0" borderId="222" xfId="106" applyFont="1" applyBorder="1" applyAlignment="1">
      <alignment horizontal="left" vertical="center" wrapText="1"/>
    </xf>
    <xf numFmtId="38" fontId="82" fillId="0" borderId="146" xfId="106" applyFont="1" applyBorder="1" applyAlignment="1">
      <alignment horizontal="left" vertical="center" wrapText="1"/>
    </xf>
    <xf numFmtId="38" fontId="82" fillId="0" borderId="122" xfId="106" applyFont="1" applyBorder="1" applyAlignment="1">
      <alignment horizontal="left" vertical="center" wrapText="1"/>
    </xf>
    <xf numFmtId="38" fontId="13" fillId="0" borderId="222" xfId="106" applyFont="1" applyBorder="1" applyAlignment="1">
      <alignment vertical="center" wrapText="1"/>
    </xf>
    <xf numFmtId="38" fontId="13" fillId="0" borderId="125" xfId="106" applyFont="1" applyBorder="1" applyAlignment="1">
      <alignment vertical="center" wrapText="1"/>
    </xf>
    <xf numFmtId="38" fontId="13" fillId="0" borderId="148" xfId="106" applyFont="1" applyBorder="1" applyAlignment="1">
      <alignment vertical="center" wrapText="1"/>
    </xf>
    <xf numFmtId="0" fontId="36" fillId="0" borderId="45" xfId="105" applyFont="1" applyBorder="1" applyAlignment="1">
      <alignment horizontal="center" vertical="center"/>
    </xf>
    <xf numFmtId="0" fontId="13" fillId="30" borderId="40" xfId="105" applyNumberFormat="1" applyFont="1" applyFill="1" applyBorder="1" applyAlignment="1">
      <alignment horizontal="center" vertical="center"/>
    </xf>
    <xf numFmtId="0" fontId="13" fillId="30" borderId="52" xfId="105" applyNumberFormat="1" applyFont="1" applyFill="1" applyBorder="1" applyAlignment="1">
      <alignment horizontal="center" vertical="center"/>
    </xf>
    <xf numFmtId="0" fontId="13" fillId="30" borderId="29" xfId="105" applyNumberFormat="1" applyFont="1" applyFill="1" applyBorder="1" applyAlignment="1">
      <alignment vertical="center"/>
    </xf>
    <xf numFmtId="0" fontId="13" fillId="30" borderId="45" xfId="105" applyNumberFormat="1" applyFont="1" applyFill="1" applyBorder="1" applyAlignment="1">
      <alignment vertical="center"/>
    </xf>
    <xf numFmtId="0" fontId="13" fillId="30" borderId="85" xfId="105" applyFont="1" applyFill="1" applyBorder="1" applyAlignment="1">
      <alignment horizontal="center" vertical="center"/>
    </xf>
    <xf numFmtId="0" fontId="13" fillId="30" borderId="19" xfId="105" applyFont="1" applyFill="1" applyBorder="1" applyAlignment="1">
      <alignment horizontal="center" vertical="center"/>
    </xf>
    <xf numFmtId="191" fontId="49" fillId="30" borderId="85" xfId="105" applyNumberFormat="1" applyFont="1" applyFill="1" applyBorder="1" applyAlignment="1">
      <alignment horizontal="center" vertical="center" wrapText="1"/>
    </xf>
    <xf numFmtId="191" fontId="49" fillId="30" borderId="19" xfId="105" applyNumberFormat="1" applyFont="1" applyFill="1" applyBorder="1" applyAlignment="1">
      <alignment horizontal="center" vertical="center" wrapText="1"/>
    </xf>
    <xf numFmtId="191" fontId="49" fillId="30" borderId="100" xfId="105" applyNumberFormat="1" applyFont="1" applyFill="1" applyBorder="1" applyAlignment="1">
      <alignment horizontal="center" vertical="center" wrapText="1"/>
    </xf>
    <xf numFmtId="191" fontId="49" fillId="30" borderId="34" xfId="105" applyNumberFormat="1" applyFont="1" applyFill="1" applyBorder="1" applyAlignment="1">
      <alignment horizontal="center" vertical="center" wrapText="1"/>
    </xf>
    <xf numFmtId="38" fontId="13" fillId="33" borderId="33" xfId="106" applyFont="1" applyFill="1" applyBorder="1" applyAlignment="1">
      <alignment vertical="center"/>
    </xf>
    <xf numFmtId="38" fontId="13" fillId="33" borderId="2" xfId="106" applyFont="1" applyFill="1" applyBorder="1" applyAlignment="1">
      <alignment vertical="center"/>
    </xf>
    <xf numFmtId="0" fontId="13" fillId="0" borderId="114" xfId="105" applyFont="1" applyBorder="1" applyAlignment="1">
      <alignment vertical="center" wrapText="1"/>
    </xf>
    <xf numFmtId="0" fontId="13" fillId="0" borderId="129" xfId="105" applyFont="1" applyBorder="1" applyAlignment="1">
      <alignment horizontal="left" vertical="center" wrapText="1"/>
    </xf>
    <xf numFmtId="0" fontId="29" fillId="30" borderId="85" xfId="98" applyFont="1" applyFill="1" applyBorder="1" applyAlignment="1">
      <alignment horizontal="center" vertical="center" wrapText="1"/>
    </xf>
    <xf numFmtId="0" fontId="29" fillId="30" borderId="19" xfId="98" applyFont="1" applyFill="1" applyBorder="1" applyAlignment="1">
      <alignment horizontal="center" vertical="center" wrapText="1"/>
    </xf>
    <xf numFmtId="0" fontId="29" fillId="0" borderId="85" xfId="98" applyFont="1" applyBorder="1" applyAlignment="1">
      <alignment horizontal="center" vertical="center"/>
    </xf>
    <xf numFmtId="0" fontId="29" fillId="0" borderId="42" xfId="98" applyFont="1" applyBorder="1" applyAlignment="1">
      <alignment horizontal="center" vertical="center"/>
    </xf>
    <xf numFmtId="0" fontId="38" fillId="0" borderId="0" xfId="98" applyFont="1" applyAlignment="1">
      <alignment horizontal="center" vertical="center"/>
    </xf>
    <xf numFmtId="0" fontId="29" fillId="30" borderId="40" xfId="98" applyFont="1" applyFill="1" applyBorder="1" applyAlignment="1">
      <alignment horizontal="center" vertical="center"/>
    </xf>
    <xf numFmtId="0" fontId="29" fillId="30" borderId="29" xfId="98" applyFont="1" applyFill="1" applyBorder="1" applyAlignment="1">
      <alignment horizontal="center" vertical="center"/>
    </xf>
    <xf numFmtId="0" fontId="29" fillId="30" borderId="52" xfId="98" applyFont="1" applyFill="1" applyBorder="1" applyAlignment="1">
      <alignment horizontal="center" vertical="center" wrapText="1"/>
    </xf>
    <xf numFmtId="0" fontId="29" fillId="30" borderId="100" xfId="98" applyFont="1" applyFill="1" applyBorder="1" applyAlignment="1">
      <alignment horizontal="center" vertical="center" wrapText="1"/>
    </xf>
    <xf numFmtId="0" fontId="29" fillId="30" borderId="45" xfId="98" applyFont="1" applyFill="1" applyBorder="1" applyAlignment="1">
      <alignment horizontal="center" vertical="center" wrapText="1"/>
    </xf>
    <xf numFmtId="0" fontId="29" fillId="30" borderId="34" xfId="98" applyFont="1" applyFill="1" applyBorder="1" applyAlignment="1">
      <alignment horizontal="center" vertical="center" wrapText="1"/>
    </xf>
    <xf numFmtId="3" fontId="57" fillId="30" borderId="50" xfId="69" applyNumberFormat="1" applyFont="1" applyFill="1" applyBorder="1" applyAlignment="1">
      <alignment horizontal="center" vertical="center"/>
    </xf>
    <xf numFmtId="0" fontId="57" fillId="30" borderId="56" xfId="0" applyFont="1" applyFill="1" applyBorder="1" applyAlignment="1">
      <alignment horizontal="center" vertical="center"/>
    </xf>
    <xf numFmtId="0" fontId="57" fillId="30" borderId="101" xfId="0" applyFont="1" applyFill="1" applyBorder="1" applyAlignment="1">
      <alignment horizontal="center" vertical="center"/>
    </xf>
    <xf numFmtId="3" fontId="57" fillId="30" borderId="80" xfId="69" applyNumberFormat="1" applyFont="1" applyFill="1" applyBorder="1" applyAlignment="1">
      <alignment horizontal="center" vertical="center"/>
    </xf>
    <xf numFmtId="0" fontId="57" fillId="30" borderId="0" xfId="0" applyFont="1" applyFill="1" applyBorder="1" applyAlignment="1">
      <alignment horizontal="center" vertical="center"/>
    </xf>
    <xf numFmtId="0" fontId="57" fillId="30" borderId="26" xfId="0" applyFont="1" applyFill="1" applyBorder="1" applyAlignment="1">
      <alignment horizontal="center" vertical="center"/>
    </xf>
    <xf numFmtId="0" fontId="57" fillId="30" borderId="81" xfId="0" applyFont="1" applyFill="1" applyBorder="1" applyAlignment="1">
      <alignment horizontal="center" vertical="center"/>
    </xf>
    <xf numFmtId="0" fontId="57" fillId="30" borderId="27" xfId="0" applyFont="1" applyFill="1" applyBorder="1" applyAlignment="1">
      <alignment horizontal="center" vertical="center"/>
    </xf>
    <xf numFmtId="0" fontId="57" fillId="30" borderId="82" xfId="0" applyFont="1" applyFill="1" applyBorder="1" applyAlignment="1">
      <alignment horizontal="center" vertical="center"/>
    </xf>
    <xf numFmtId="0" fontId="57" fillId="30" borderId="50" xfId="0" applyFont="1" applyFill="1" applyBorder="1" applyAlignment="1">
      <alignment horizontal="center" vertical="center"/>
    </xf>
    <xf numFmtId="0" fontId="57" fillId="30" borderId="225" xfId="0" applyFont="1" applyFill="1" applyBorder="1" applyAlignment="1">
      <alignment horizontal="center" vertical="center"/>
    </xf>
    <xf numFmtId="0" fontId="57" fillId="30" borderId="105" xfId="0" applyFont="1" applyFill="1" applyBorder="1" applyAlignment="1">
      <alignment horizontal="center" vertical="center"/>
    </xf>
    <xf numFmtId="0" fontId="57" fillId="30" borderId="45" xfId="0" applyFont="1" applyFill="1" applyBorder="1" applyAlignment="1">
      <alignment horizontal="center" vertical="center"/>
    </xf>
    <xf numFmtId="0" fontId="57" fillId="30" borderId="34" xfId="0" applyFont="1" applyFill="1" applyBorder="1" applyAlignment="1">
      <alignment horizontal="center" vertical="center"/>
    </xf>
    <xf numFmtId="0" fontId="57" fillId="30" borderId="187" xfId="0" applyFont="1" applyFill="1" applyBorder="1" applyAlignment="1">
      <alignment horizontal="center" vertical="center"/>
    </xf>
    <xf numFmtId="0" fontId="57" fillId="30" borderId="29" xfId="0" applyFont="1" applyFill="1" applyBorder="1" applyAlignment="1">
      <alignment horizontal="center" vertical="center"/>
    </xf>
    <xf numFmtId="0" fontId="57" fillId="30" borderId="76" xfId="0" applyFont="1" applyFill="1" applyBorder="1" applyAlignment="1">
      <alignment horizontal="center" vertical="center"/>
    </xf>
    <xf numFmtId="0" fontId="57" fillId="30" borderId="189" xfId="0" applyFont="1" applyFill="1" applyBorder="1" applyAlignment="1">
      <alignment horizontal="center" vertical="center"/>
    </xf>
    <xf numFmtId="0" fontId="57" fillId="30" borderId="47" xfId="0" applyFont="1" applyFill="1" applyBorder="1" applyAlignment="1">
      <alignment horizontal="center" vertical="center"/>
    </xf>
    <xf numFmtId="0" fontId="57" fillId="30" borderId="30" xfId="0" applyFont="1" applyFill="1" applyBorder="1" applyAlignment="1">
      <alignment horizontal="center" vertical="center"/>
    </xf>
    <xf numFmtId="3" fontId="46" fillId="29" borderId="4" xfId="69" applyNumberFormat="1" applyFont="1" applyFill="1" applyBorder="1" applyAlignment="1">
      <alignment vertical="center"/>
    </xf>
    <xf numFmtId="3" fontId="46" fillId="29" borderId="91" xfId="69" applyNumberFormat="1" applyFont="1" applyFill="1" applyBorder="1" applyAlignment="1">
      <alignment vertical="center"/>
    </xf>
    <xf numFmtId="3" fontId="46" fillId="29" borderId="4" xfId="69" applyNumberFormat="1" applyFont="1" applyFill="1" applyBorder="1" applyAlignment="1">
      <alignment horizontal="left" vertical="center"/>
    </xf>
    <xf numFmtId="0" fontId="52" fillId="0" borderId="4" xfId="0" applyFont="1" applyBorder="1" applyAlignment="1">
      <alignment vertical="center"/>
    </xf>
    <xf numFmtId="0" fontId="52" fillId="0" borderId="91" xfId="0" applyFont="1" applyBorder="1" applyAlignment="1">
      <alignment vertical="center"/>
    </xf>
    <xf numFmtId="0" fontId="46" fillId="29" borderId="2" xfId="0" applyFont="1" applyFill="1" applyBorder="1" applyAlignment="1">
      <alignment horizontal="left" vertical="center"/>
    </xf>
    <xf numFmtId="0" fontId="52" fillId="0" borderId="72" xfId="0" applyFont="1" applyBorder="1" applyAlignment="1">
      <alignment vertical="center"/>
    </xf>
    <xf numFmtId="0" fontId="46" fillId="29" borderId="40" xfId="0" applyFont="1" applyFill="1" applyBorder="1" applyAlignment="1">
      <alignment horizontal="left" vertical="center"/>
    </xf>
    <xf numFmtId="0" fontId="52" fillId="0" borderId="263" xfId="0" applyFont="1" applyBorder="1" applyAlignment="1">
      <alignment vertical="center"/>
    </xf>
    <xf numFmtId="0" fontId="46" fillId="29" borderId="33" xfId="0" applyFont="1" applyFill="1" applyBorder="1" applyAlignment="1">
      <alignment horizontal="left" vertical="center"/>
    </xf>
    <xf numFmtId="3" fontId="46" fillId="29" borderId="2" xfId="69" applyNumberFormat="1" applyFont="1" applyFill="1" applyBorder="1" applyAlignment="1">
      <alignment vertical="center"/>
    </xf>
    <xf numFmtId="3" fontId="46" fillId="29" borderId="72" xfId="69" applyNumberFormat="1" applyFont="1" applyFill="1" applyBorder="1" applyAlignment="1">
      <alignment vertical="center"/>
    </xf>
    <xf numFmtId="3" fontId="46" fillId="29" borderId="2" xfId="69" applyNumberFormat="1" applyFont="1" applyFill="1" applyBorder="1" applyAlignment="1">
      <alignment horizontal="left" vertical="center"/>
    </xf>
    <xf numFmtId="3" fontId="46" fillId="29" borderId="72" xfId="69" applyNumberFormat="1" applyFont="1" applyFill="1" applyBorder="1" applyAlignment="1">
      <alignment horizontal="left" vertical="center"/>
    </xf>
    <xf numFmtId="3" fontId="46" fillId="29" borderId="33" xfId="69" applyNumberFormat="1" applyFont="1" applyFill="1" applyBorder="1" applyAlignment="1">
      <alignment horizontal="left" vertical="center"/>
    </xf>
    <xf numFmtId="3" fontId="46" fillId="29" borderId="48" xfId="69" applyNumberFormat="1" applyFont="1" applyFill="1" applyBorder="1" applyAlignment="1">
      <alignment vertical="center"/>
    </xf>
    <xf numFmtId="0" fontId="52" fillId="0" borderId="48" xfId="0" applyFont="1" applyBorder="1" applyAlignment="1">
      <alignment vertical="center"/>
    </xf>
    <xf numFmtId="0" fontId="52" fillId="0" borderId="220" xfId="0" applyFont="1" applyBorder="1" applyAlignment="1">
      <alignment vertical="center"/>
    </xf>
    <xf numFmtId="3" fontId="46" fillId="29" borderId="110" xfId="69" applyNumberFormat="1" applyFont="1" applyFill="1" applyBorder="1" applyAlignment="1">
      <alignment vertical="center"/>
    </xf>
    <xf numFmtId="0" fontId="52" fillId="0" borderId="74" xfId="0" applyFont="1" applyBorder="1" applyAlignment="1">
      <alignment vertical="center"/>
    </xf>
    <xf numFmtId="0" fontId="52" fillId="0" borderId="154" xfId="0" applyFont="1" applyBorder="1" applyAlignment="1">
      <alignment vertical="center"/>
    </xf>
    <xf numFmtId="0" fontId="0" fillId="0" borderId="56" xfId="0" applyBorder="1" applyAlignment="1">
      <alignment horizontal="center" vertical="center"/>
    </xf>
    <xf numFmtId="0" fontId="0" fillId="0" borderId="101" xfId="0" applyBorder="1" applyAlignment="1">
      <alignment horizontal="center" vertical="center"/>
    </xf>
    <xf numFmtId="0" fontId="0" fillId="0" borderId="29" xfId="0" applyBorder="1" applyAlignment="1">
      <alignment horizontal="center" vertical="center"/>
    </xf>
    <xf numFmtId="0" fontId="0" fillId="0" borderId="45" xfId="0" applyBorder="1" applyAlignment="1">
      <alignment horizontal="center" vertical="center"/>
    </xf>
    <xf numFmtId="0" fontId="0" fillId="0" borderId="76" xfId="0" applyBorder="1" applyAlignment="1">
      <alignment horizontal="center" vertical="center"/>
    </xf>
    <xf numFmtId="3" fontId="46" fillId="29" borderId="220" xfId="69" applyNumberFormat="1" applyFont="1" applyFill="1" applyBorder="1" applyAlignment="1">
      <alignment vertical="center"/>
    </xf>
    <xf numFmtId="3" fontId="46" fillId="29" borderId="190" xfId="69" applyNumberFormat="1" applyFont="1" applyFill="1" applyBorder="1" applyAlignment="1">
      <alignment vertical="center"/>
    </xf>
    <xf numFmtId="0" fontId="52" fillId="0" borderId="191" xfId="0" applyFont="1" applyBorder="1" applyAlignment="1">
      <alignment vertical="center"/>
    </xf>
    <xf numFmtId="0" fontId="52" fillId="0" borderId="266" xfId="0" applyFont="1" applyBorder="1" applyAlignment="1">
      <alignment vertical="center"/>
    </xf>
    <xf numFmtId="0" fontId="0" fillId="0" borderId="225" xfId="0" applyBorder="1" applyAlignment="1">
      <alignment horizontal="center" vertical="center"/>
    </xf>
    <xf numFmtId="0" fontId="0" fillId="0" borderId="34" xfId="0" applyBorder="1" applyAlignment="1">
      <alignment horizontal="center" vertical="center"/>
    </xf>
    <xf numFmtId="3" fontId="46" fillId="29" borderId="81" xfId="69" applyNumberFormat="1" applyFont="1" applyFill="1" applyBorder="1" applyAlignment="1">
      <alignment vertical="center"/>
    </xf>
    <xf numFmtId="0" fontId="52" fillId="0" borderId="27" xfId="0" applyFont="1" applyBorder="1" applyAlignment="1">
      <alignment vertical="center"/>
    </xf>
    <xf numFmtId="0" fontId="52" fillId="0" borderId="82" xfId="0" applyFont="1" applyBorder="1" applyAlignment="1">
      <alignment vertical="center"/>
    </xf>
    <xf numFmtId="3" fontId="46" fillId="29" borderId="54" xfId="69" applyNumberFormat="1" applyFont="1" applyFill="1" applyBorder="1" applyAlignment="1">
      <alignment vertical="center"/>
    </xf>
    <xf numFmtId="0" fontId="52" fillId="0" borderId="52" xfId="0" applyFont="1" applyBorder="1" applyAlignment="1"/>
    <xf numFmtId="0" fontId="52" fillId="0" borderId="263" xfId="0" applyFont="1" applyBorder="1" applyAlignment="1"/>
    <xf numFmtId="3" fontId="46" fillId="29" borderId="137" xfId="69" applyNumberFormat="1" applyFont="1" applyFill="1" applyBorder="1" applyAlignment="1">
      <alignment vertical="center"/>
    </xf>
    <xf numFmtId="0" fontId="52" fillId="0" borderId="98" xfId="0" applyFont="1" applyBorder="1" applyAlignment="1">
      <alignment vertical="center"/>
    </xf>
    <xf numFmtId="0" fontId="52" fillId="0" borderId="182" xfId="0" applyFont="1" applyBorder="1" applyAlignment="1">
      <alignment vertical="center"/>
    </xf>
    <xf numFmtId="3" fontId="46" fillId="29" borderId="226" xfId="69" applyNumberFormat="1" applyFont="1" applyFill="1" applyBorder="1" applyAlignment="1">
      <alignment vertical="center"/>
    </xf>
    <xf numFmtId="0" fontId="52" fillId="0" borderId="136" xfId="0" applyFont="1" applyBorder="1" applyAlignment="1">
      <alignment vertical="center"/>
    </xf>
    <xf numFmtId="3" fontId="46" fillId="29" borderId="71" xfId="69" applyNumberFormat="1" applyFont="1" applyFill="1" applyBorder="1" applyAlignment="1">
      <alignment vertical="center"/>
    </xf>
    <xf numFmtId="0" fontId="52" fillId="0" borderId="244" xfId="0" applyFont="1" applyBorder="1" applyAlignment="1">
      <alignment vertical="center"/>
    </xf>
    <xf numFmtId="3" fontId="46" fillId="29" borderId="74" xfId="69" applyNumberFormat="1" applyFont="1" applyFill="1" applyBorder="1" applyAlignment="1">
      <alignment vertical="center"/>
    </xf>
    <xf numFmtId="3" fontId="46" fillId="29" borderId="108" xfId="69" applyNumberFormat="1" applyFont="1" applyFill="1" applyBorder="1" applyAlignment="1">
      <alignment vertical="center"/>
    </xf>
    <xf numFmtId="3" fontId="46" fillId="29" borderId="112" xfId="69" applyNumberFormat="1" applyFont="1" applyFill="1" applyBorder="1" applyAlignment="1">
      <alignment vertical="center"/>
    </xf>
    <xf numFmtId="0" fontId="52" fillId="0" borderId="102" xfId="0" applyFont="1" applyBorder="1" applyAlignment="1">
      <alignment vertical="center"/>
    </xf>
    <xf numFmtId="0" fontId="52" fillId="0" borderId="150" xfId="0" applyFont="1" applyBorder="1" applyAlignment="1">
      <alignment vertical="center"/>
    </xf>
    <xf numFmtId="3" fontId="46" fillId="29" borderId="50" xfId="69" applyNumberFormat="1" applyFont="1" applyFill="1" applyBorder="1" applyAlignment="1">
      <alignment vertical="center"/>
    </xf>
    <xf numFmtId="0" fontId="52" fillId="0" borderId="56" xfId="0" applyFont="1" applyBorder="1" applyAlignment="1"/>
    <xf numFmtId="0" fontId="52" fillId="0" borderId="101" xfId="0" applyFont="1" applyBorder="1" applyAlignment="1"/>
    <xf numFmtId="0" fontId="46" fillId="29" borderId="50" xfId="0" applyFont="1" applyFill="1" applyBorder="1" applyAlignment="1">
      <alignment horizontal="left" vertical="center"/>
    </xf>
    <xf numFmtId="0" fontId="52" fillId="0" borderId="56" xfId="0" applyFont="1" applyBorder="1" applyAlignment="1">
      <alignment vertical="center"/>
    </xf>
    <xf numFmtId="0" fontId="52" fillId="0" borderId="101" xfId="0" applyFont="1" applyBorder="1" applyAlignment="1">
      <alignment vertical="center"/>
    </xf>
    <xf numFmtId="3" fontId="41" fillId="29" borderId="0" xfId="69" applyNumberFormat="1" applyFont="1" applyFill="1" applyAlignment="1">
      <alignment vertical="top"/>
    </xf>
    <xf numFmtId="0" fontId="46" fillId="29" borderId="184" xfId="0" applyFont="1" applyFill="1" applyBorder="1" applyAlignment="1">
      <alignment horizontal="left" vertical="center"/>
    </xf>
    <xf numFmtId="0" fontId="52" fillId="0" borderId="48" xfId="0" applyFont="1" applyBorder="1" applyAlignment="1">
      <alignment horizontal="left" vertical="center"/>
    </xf>
    <xf numFmtId="0" fontId="52" fillId="0" borderId="220" xfId="0" applyFont="1" applyBorder="1" applyAlignment="1">
      <alignment horizontal="left" vertical="center"/>
    </xf>
    <xf numFmtId="3" fontId="53" fillId="0" borderId="0" xfId="69" applyNumberFormat="1" applyFont="1" applyFill="1" applyAlignment="1">
      <alignment horizontal="left" vertical="center"/>
    </xf>
    <xf numFmtId="0" fontId="53" fillId="0" borderId="0" xfId="0" applyFont="1" applyFill="1" applyAlignment="1">
      <alignment horizontal="left" vertical="center"/>
    </xf>
    <xf numFmtId="3" fontId="38" fillId="0" borderId="0" xfId="69" applyNumberFormat="1" applyFont="1" applyFill="1" applyAlignment="1">
      <alignment horizontal="center" vertical="center"/>
    </xf>
    <xf numFmtId="0" fontId="51" fillId="0" borderId="0" xfId="0" applyFont="1" applyFill="1" applyAlignment="1">
      <alignment horizontal="center" vertical="center"/>
    </xf>
    <xf numFmtId="0" fontId="59" fillId="30" borderId="103" xfId="0" applyFont="1" applyFill="1" applyBorder="1" applyAlignment="1">
      <alignment horizontal="center" vertical="center" wrapText="1"/>
    </xf>
    <xf numFmtId="0" fontId="59" fillId="30" borderId="51" xfId="0" applyFont="1" applyFill="1" applyBorder="1" applyAlignment="1">
      <alignment horizontal="center" vertical="center"/>
    </xf>
    <xf numFmtId="0" fontId="59" fillId="30" borderId="23" xfId="0" applyFont="1" applyFill="1" applyBorder="1" applyAlignment="1">
      <alignment horizontal="center" vertical="center"/>
    </xf>
    <xf numFmtId="0" fontId="59" fillId="30" borderId="24" xfId="0" applyFont="1" applyFill="1" applyBorder="1" applyAlignment="1">
      <alignment horizontal="center" vertical="center"/>
    </xf>
    <xf numFmtId="0" fontId="59" fillId="30" borderId="91" xfId="0" applyFont="1" applyFill="1" applyBorder="1" applyAlignment="1">
      <alignment horizontal="center" vertical="center"/>
    </xf>
    <xf numFmtId="0" fontId="59" fillId="30" borderId="220" xfId="0" applyFont="1" applyFill="1" applyBorder="1" applyAlignment="1">
      <alignment horizontal="center" vertical="center"/>
    </xf>
    <xf numFmtId="0" fontId="59" fillId="30" borderId="89" xfId="0" applyFont="1" applyFill="1" applyBorder="1" applyAlignment="1">
      <alignment horizontal="center" vertical="center" wrapText="1"/>
    </xf>
    <xf numFmtId="0" fontId="59" fillId="30" borderId="91" xfId="0" applyFont="1" applyFill="1" applyBorder="1" applyAlignment="1">
      <alignment horizontal="center" vertical="center" wrapText="1"/>
    </xf>
    <xf numFmtId="0" fontId="46" fillId="0" borderId="185" xfId="0" applyFont="1" applyFill="1" applyBorder="1" applyAlignment="1">
      <alignment horizontal="left" vertical="center" textRotation="255"/>
    </xf>
    <xf numFmtId="0" fontId="46" fillId="0" borderId="68" xfId="0" applyFont="1" applyFill="1" applyBorder="1" applyAlignment="1"/>
    <xf numFmtId="176" fontId="57" fillId="0" borderId="88" xfId="0" applyNumberFormat="1" applyFont="1" applyFill="1" applyBorder="1" applyAlignment="1">
      <alignment horizontal="right" vertical="center"/>
    </xf>
    <xf numFmtId="176" fontId="57" fillId="0" borderId="243" xfId="0" applyNumberFormat="1" applyFont="1" applyFill="1" applyBorder="1" applyAlignment="1">
      <alignment horizontal="right" vertical="center"/>
    </xf>
    <xf numFmtId="0" fontId="46" fillId="0" borderId="186" xfId="0" applyFont="1" applyFill="1" applyBorder="1" applyAlignment="1"/>
    <xf numFmtId="0" fontId="46" fillId="0" borderId="62" xfId="0" applyFont="1" applyFill="1" applyBorder="1" applyAlignment="1"/>
    <xf numFmtId="0" fontId="46" fillId="0" borderId="70" xfId="0" applyFont="1" applyFill="1" applyBorder="1" applyAlignment="1"/>
    <xf numFmtId="0" fontId="46" fillId="0" borderId="69" xfId="0" applyFont="1" applyFill="1" applyBorder="1" applyAlignment="1"/>
    <xf numFmtId="0" fontId="46" fillId="30" borderId="108" xfId="0" applyFont="1" applyFill="1" applyBorder="1" applyAlignment="1">
      <alignment horizontal="center" vertical="center"/>
    </xf>
    <xf numFmtId="0" fontId="46" fillId="30" borderId="220" xfId="0" applyFont="1" applyFill="1" applyBorder="1" applyAlignment="1">
      <alignment horizontal="center" vertical="center"/>
    </xf>
    <xf numFmtId="0" fontId="41" fillId="0" borderId="0" xfId="0" applyFont="1" applyFill="1" applyAlignment="1">
      <alignment vertical="top" wrapText="1"/>
    </xf>
    <xf numFmtId="0" fontId="46" fillId="0" borderId="70" xfId="0" applyFont="1" applyFill="1" applyBorder="1" applyAlignment="1">
      <alignment vertical="center"/>
    </xf>
    <xf numFmtId="0" fontId="46" fillId="0" borderId="69" xfId="0" applyFont="1" applyFill="1" applyBorder="1" applyAlignment="1">
      <alignment vertical="center"/>
    </xf>
    <xf numFmtId="176" fontId="57" fillId="0" borderId="92" xfId="0" applyNumberFormat="1" applyFont="1" applyFill="1" applyBorder="1" applyAlignment="1">
      <alignment horizontal="right" vertical="center"/>
    </xf>
    <xf numFmtId="176" fontId="57" fillId="0" borderId="78" xfId="0" applyNumberFormat="1" applyFont="1" applyFill="1" applyBorder="1" applyAlignment="1">
      <alignment horizontal="right" vertical="center"/>
    </xf>
    <xf numFmtId="0" fontId="41" fillId="0" borderId="0" xfId="0" applyFont="1" applyFill="1" applyAlignment="1">
      <alignment vertical="top"/>
    </xf>
    <xf numFmtId="0" fontId="52" fillId="0" borderId="0" xfId="0" applyFont="1" applyFill="1" applyAlignment="1">
      <alignment vertical="top"/>
    </xf>
    <xf numFmtId="3" fontId="41" fillId="0" borderId="0" xfId="69" applyNumberFormat="1" applyFont="1" applyFill="1" applyBorder="1" applyAlignment="1">
      <alignment horizontal="left" vertical="top"/>
    </xf>
    <xf numFmtId="0" fontId="52" fillId="29" borderId="40" xfId="91" applyFont="1" applyFill="1" applyBorder="1" applyAlignment="1">
      <alignment vertical="center"/>
    </xf>
    <xf numFmtId="0" fontId="52" fillId="0" borderId="100" xfId="0" applyFont="1" applyBorder="1" applyAlignment="1">
      <alignment vertical="center"/>
    </xf>
    <xf numFmtId="3" fontId="53" fillId="29" borderId="0" xfId="69" applyNumberFormat="1" applyFont="1" applyFill="1" applyAlignment="1">
      <alignment horizontal="left" vertical="center"/>
    </xf>
    <xf numFmtId="0" fontId="50" fillId="0" borderId="0" xfId="0" applyFont="1" applyAlignment="1"/>
    <xf numFmtId="3" fontId="59" fillId="30" borderId="92" xfId="69" applyNumberFormat="1" applyFont="1" applyFill="1" applyBorder="1" applyAlignment="1">
      <alignment horizontal="center" vertical="center"/>
    </xf>
    <xf numFmtId="0" fontId="59" fillId="30" borderId="1" xfId="91" applyFont="1" applyFill="1" applyBorder="1" applyAlignment="1">
      <alignment horizontal="center" vertical="center"/>
    </xf>
    <xf numFmtId="0" fontId="59" fillId="30" borderId="78" xfId="91" applyFont="1" applyFill="1" applyBorder="1" applyAlignment="1">
      <alignment horizontal="center" vertical="center"/>
    </xf>
    <xf numFmtId="3" fontId="46" fillId="29" borderId="81" xfId="69" applyNumberFormat="1" applyFont="1" applyFill="1" applyBorder="1" applyAlignment="1">
      <alignment horizontal="left" vertical="center"/>
    </xf>
    <xf numFmtId="0" fontId="52" fillId="0" borderId="27" xfId="0" applyFont="1" applyBorder="1" applyAlignment="1">
      <alignment horizontal="left" vertical="center"/>
    </xf>
    <xf numFmtId="0" fontId="41" fillId="0" borderId="0" xfId="0" applyFont="1" applyAlignment="1">
      <alignment vertical="top"/>
    </xf>
    <xf numFmtId="0" fontId="52" fillId="0" borderId="0" xfId="0" applyFont="1" applyAlignment="1">
      <alignment vertical="top"/>
    </xf>
    <xf numFmtId="3" fontId="41" fillId="29" borderId="0" xfId="69" applyNumberFormat="1" applyFont="1" applyFill="1" applyBorder="1" applyAlignment="1">
      <alignment vertical="top"/>
    </xf>
    <xf numFmtId="0" fontId="41" fillId="29" borderId="0" xfId="0" applyFont="1" applyFill="1" applyAlignment="1">
      <alignment vertical="top"/>
    </xf>
    <xf numFmtId="3" fontId="41" fillId="29" borderId="0" xfId="69" applyNumberFormat="1" applyFont="1" applyFill="1" applyBorder="1" applyAlignment="1">
      <alignment horizontal="left" vertical="top"/>
    </xf>
    <xf numFmtId="3" fontId="41" fillId="29" borderId="0" xfId="69" applyNumberFormat="1" applyFont="1" applyFill="1" applyAlignment="1">
      <alignment vertical="top" wrapText="1"/>
    </xf>
    <xf numFmtId="0" fontId="41" fillId="0" borderId="0" xfId="0" applyFont="1" applyAlignment="1">
      <alignment vertical="top" wrapText="1"/>
    </xf>
    <xf numFmtId="0" fontId="46" fillId="29" borderId="33" xfId="0" applyFont="1" applyFill="1" applyBorder="1" applyAlignment="1">
      <alignment horizontal="right" vertical="center"/>
    </xf>
    <xf numFmtId="0" fontId="46" fillId="29" borderId="2" xfId="0" applyFont="1" applyFill="1" applyBorder="1" applyAlignment="1">
      <alignment horizontal="right" vertical="center"/>
    </xf>
    <xf numFmtId="0" fontId="46" fillId="29" borderId="72" xfId="0" applyFont="1" applyFill="1" applyBorder="1" applyAlignment="1">
      <alignment horizontal="right" vertical="center"/>
    </xf>
    <xf numFmtId="0" fontId="46" fillId="29" borderId="58" xfId="0" applyFont="1" applyFill="1" applyBorder="1" applyAlignment="1">
      <alignment horizontal="left" vertical="center"/>
    </xf>
    <xf numFmtId="0" fontId="46" fillId="29" borderId="71" xfId="0" applyFont="1" applyFill="1" applyBorder="1" applyAlignment="1">
      <alignment horizontal="left" vertical="center"/>
    </xf>
    <xf numFmtId="0" fontId="46" fillId="29" borderId="244" xfId="0" applyFont="1" applyFill="1" applyBorder="1" applyAlignment="1">
      <alignment horizontal="left" vertical="center"/>
    </xf>
    <xf numFmtId="0" fontId="52" fillId="0" borderId="101" xfId="0" applyFont="1" applyBorder="1" applyAlignment="1">
      <alignment vertical="center" shrinkToFit="1"/>
    </xf>
    <xf numFmtId="0" fontId="52" fillId="0" borderId="81" xfId="0" applyFont="1" applyBorder="1" applyAlignment="1">
      <alignment vertical="center" shrinkToFit="1"/>
    </xf>
    <xf numFmtId="0" fontId="52" fillId="0" borderId="82" xfId="0" applyFont="1" applyBorder="1" applyAlignment="1">
      <alignment vertical="center" shrinkToFit="1"/>
    </xf>
    <xf numFmtId="0" fontId="52" fillId="0" borderId="0" xfId="0" applyFont="1" applyAlignment="1">
      <alignment vertical="top" wrapText="1"/>
    </xf>
    <xf numFmtId="0" fontId="44" fillId="29" borderId="27" xfId="0" applyFont="1" applyFill="1" applyBorder="1" applyAlignment="1">
      <alignment horizontal="left" vertical="center"/>
    </xf>
    <xf numFmtId="0" fontId="44" fillId="29" borderId="87" xfId="0" applyFont="1" applyFill="1" applyBorder="1" applyAlignment="1">
      <alignment horizontal="left" vertical="center"/>
    </xf>
    <xf numFmtId="0" fontId="46" fillId="29" borderId="29" xfId="0" applyFont="1" applyFill="1" applyBorder="1" applyAlignment="1">
      <alignment horizontal="right" vertical="center"/>
    </xf>
    <xf numFmtId="0" fontId="46" fillId="29" borderId="45" xfId="0" applyFont="1" applyFill="1" applyBorder="1" applyAlignment="1">
      <alignment horizontal="right" vertical="center"/>
    </xf>
    <xf numFmtId="0" fontId="46" fillId="29" borderId="76" xfId="0" applyFont="1" applyFill="1" applyBorder="1" applyAlignment="1">
      <alignment horizontal="right" vertical="center"/>
    </xf>
    <xf numFmtId="0" fontId="52" fillId="0" borderId="0" xfId="0" applyFont="1" applyAlignment="1">
      <alignment horizontal="left" vertical="center"/>
    </xf>
    <xf numFmtId="0" fontId="46" fillId="29" borderId="83" xfId="0" applyFont="1" applyFill="1" applyBorder="1" applyAlignment="1">
      <alignment horizontal="left" vertical="center"/>
    </xf>
    <xf numFmtId="0" fontId="46" fillId="29" borderId="84" xfId="0" applyFont="1" applyFill="1" applyBorder="1" applyAlignment="1">
      <alignment horizontal="left" vertical="center"/>
    </xf>
    <xf numFmtId="0" fontId="46" fillId="29" borderId="134" xfId="0" applyFont="1" applyFill="1" applyBorder="1" applyAlignment="1">
      <alignment horizontal="left" vertical="center"/>
    </xf>
    <xf numFmtId="0" fontId="39" fillId="30" borderId="50" xfId="0" applyFont="1" applyFill="1" applyBorder="1" applyAlignment="1">
      <alignment horizontal="center" vertical="center"/>
    </xf>
    <xf numFmtId="0" fontId="39" fillId="30" borderId="56" xfId="0" applyFont="1" applyFill="1" applyBorder="1" applyAlignment="1">
      <alignment horizontal="center" vertical="center"/>
    </xf>
    <xf numFmtId="0" fontId="39" fillId="30" borderId="225" xfId="0" applyFont="1" applyFill="1" applyBorder="1" applyAlignment="1">
      <alignment horizontal="center" vertical="center"/>
    </xf>
    <xf numFmtId="0" fontId="51" fillId="30" borderId="81" xfId="0" applyFont="1" applyFill="1" applyBorder="1" applyAlignment="1">
      <alignment horizontal="center" vertical="center"/>
    </xf>
    <xf numFmtId="0" fontId="51" fillId="30" borderId="27" xfId="0" applyFont="1" applyFill="1" applyBorder="1" applyAlignment="1">
      <alignment horizontal="center" vertical="center"/>
    </xf>
    <xf numFmtId="0" fontId="51" fillId="30" borderId="87" xfId="0" applyFont="1" applyFill="1" applyBorder="1" applyAlignment="1">
      <alignment horizontal="center" vertical="center"/>
    </xf>
    <xf numFmtId="0" fontId="39" fillId="30" borderId="187" xfId="0" applyFont="1" applyFill="1" applyBorder="1" applyAlignment="1">
      <alignment horizontal="center" vertical="center"/>
    </xf>
    <xf numFmtId="0" fontId="39" fillId="30" borderId="101" xfId="0" applyFont="1" applyFill="1" applyBorder="1" applyAlignment="1">
      <alignment horizontal="center" vertical="center"/>
    </xf>
    <xf numFmtId="0" fontId="51" fillId="30" borderId="86" xfId="0" applyFont="1" applyFill="1" applyBorder="1" applyAlignment="1">
      <alignment horizontal="center" vertical="center"/>
    </xf>
    <xf numFmtId="0" fontId="51" fillId="30" borderId="82" xfId="0" applyFont="1" applyFill="1" applyBorder="1" applyAlignment="1">
      <alignment horizontal="center" vertical="center"/>
    </xf>
    <xf numFmtId="0" fontId="46" fillId="29" borderId="86" xfId="0" applyFont="1" applyFill="1" applyBorder="1" applyAlignment="1">
      <alignment horizontal="left" vertical="center"/>
    </xf>
    <xf numFmtId="0" fontId="46" fillId="29" borderId="27" xfId="0" applyFont="1" applyFill="1" applyBorder="1" applyAlignment="1">
      <alignment horizontal="left" vertical="center"/>
    </xf>
    <xf numFmtId="0" fontId="46" fillId="29" borderId="220" xfId="0" applyFont="1" applyFill="1" applyBorder="1" applyAlignment="1">
      <alignment horizontal="left" vertical="center"/>
    </xf>
    <xf numFmtId="0" fontId="39" fillId="30" borderId="92" xfId="0" applyFont="1" applyFill="1" applyBorder="1" applyAlignment="1">
      <alignment horizontal="center" vertical="center"/>
    </xf>
    <xf numFmtId="0" fontId="39" fillId="30" borderId="1" xfId="0" applyFont="1" applyFill="1" applyBorder="1" applyAlignment="1">
      <alignment horizontal="center" vertical="center"/>
    </xf>
    <xf numFmtId="0" fontId="39" fillId="30" borderId="143" xfId="0" applyFont="1" applyFill="1" applyBorder="1" applyAlignment="1">
      <alignment horizontal="center" vertical="center"/>
    </xf>
    <xf numFmtId="0" fontId="0" fillId="0" borderId="48" xfId="0" applyBorder="1" applyAlignment="1"/>
    <xf numFmtId="0" fontId="0" fillId="0" borderId="220" xfId="0" applyBorder="1" applyAlignment="1"/>
    <xf numFmtId="0" fontId="46" fillId="29" borderId="81" xfId="0" applyFont="1" applyFill="1" applyBorder="1" applyAlignment="1">
      <alignment horizontal="center" vertical="center"/>
    </xf>
    <xf numFmtId="0" fontId="46" fillId="0" borderId="27" xfId="0" applyFont="1" applyBorder="1" applyAlignment="1">
      <alignment horizontal="center" vertical="center"/>
    </xf>
    <xf numFmtId="0" fontId="46" fillId="0" borderId="82" xfId="0" applyFont="1" applyBorder="1" applyAlignment="1">
      <alignment horizontal="center" vertical="center"/>
    </xf>
    <xf numFmtId="0" fontId="50" fillId="29" borderId="0" xfId="0" applyFont="1" applyFill="1" applyAlignment="1">
      <alignment horizontal="center" vertical="center"/>
    </xf>
    <xf numFmtId="0" fontId="43" fillId="30" borderId="234" xfId="0" applyFont="1" applyFill="1" applyBorder="1" applyAlignment="1">
      <alignment horizontal="center" vertical="center"/>
    </xf>
    <xf numFmtId="0" fontId="43" fillId="30" borderId="70" xfId="0" applyFont="1" applyFill="1" applyBorder="1" applyAlignment="1">
      <alignment horizontal="center" vertical="center"/>
    </xf>
    <xf numFmtId="0" fontId="43" fillId="30" borderId="224" xfId="0" applyFont="1" applyFill="1" applyBorder="1" applyAlignment="1">
      <alignment horizontal="center" vertical="center"/>
    </xf>
    <xf numFmtId="0" fontId="43" fillId="30" borderId="4" xfId="0" applyFont="1" applyFill="1" applyBorder="1" applyAlignment="1">
      <alignment horizontal="center" vertical="center"/>
    </xf>
    <xf numFmtId="0" fontId="43" fillId="30" borderId="91" xfId="0" applyFont="1" applyFill="1" applyBorder="1" applyAlignment="1">
      <alignment horizontal="center" vertical="center"/>
    </xf>
    <xf numFmtId="0" fontId="44" fillId="30" borderId="184" xfId="0" applyFont="1" applyFill="1" applyBorder="1" applyAlignment="1">
      <alignment horizontal="center" vertical="center" wrapText="1"/>
    </xf>
    <xf numFmtId="0" fontId="0" fillId="30" borderId="220" xfId="0" applyFont="1" applyFill="1" applyBorder="1" applyAlignment="1">
      <alignment horizontal="center" vertical="center" wrapText="1"/>
    </xf>
    <xf numFmtId="0" fontId="44" fillId="0" borderId="92" xfId="0" applyFont="1" applyBorder="1" applyAlignment="1">
      <alignment horizontal="center" vertical="center"/>
    </xf>
    <xf numFmtId="0" fontId="44" fillId="0" borderId="1" xfId="0" applyFont="1" applyBorder="1" applyAlignment="1">
      <alignment horizontal="center" vertical="center"/>
    </xf>
    <xf numFmtId="0" fontId="13" fillId="0" borderId="78" xfId="0" applyFont="1" applyBorder="1" applyAlignment="1">
      <alignment horizontal="center" vertical="center"/>
    </xf>
    <xf numFmtId="0" fontId="34" fillId="0" borderId="0" xfId="0" applyFont="1" applyBorder="1" applyAlignment="1">
      <alignment horizontal="left" vertical="top"/>
    </xf>
    <xf numFmtId="0" fontId="0" fillId="0" borderId="0" xfId="0" applyAlignment="1">
      <alignment horizontal="center" vertical="center"/>
    </xf>
    <xf numFmtId="0" fontId="34" fillId="0" borderId="0" xfId="0" applyFont="1" applyFill="1" applyAlignment="1">
      <alignment horizontal="left" vertical="top"/>
    </xf>
    <xf numFmtId="0" fontId="34" fillId="0" borderId="0" xfId="0" applyFont="1" applyFill="1" applyAlignment="1">
      <alignment vertical="top"/>
    </xf>
    <xf numFmtId="0" fontId="29" fillId="0" borderId="0" xfId="0" applyFont="1" applyFill="1" applyAlignment="1">
      <alignment vertical="top"/>
    </xf>
    <xf numFmtId="0" fontId="44" fillId="29" borderId="50" xfId="94" applyFont="1" applyFill="1" applyBorder="1" applyAlignment="1">
      <alignment vertical="center" wrapText="1"/>
    </xf>
    <xf numFmtId="0" fontId="44" fillId="29" borderId="101" xfId="94" applyFont="1" applyFill="1" applyBorder="1" applyAlignment="1">
      <alignment vertical="center" wrapText="1"/>
    </xf>
    <xf numFmtId="0" fontId="44" fillId="29" borderId="81" xfId="94" applyFont="1" applyFill="1" applyBorder="1" applyAlignment="1">
      <alignment vertical="center" wrapText="1"/>
    </xf>
    <xf numFmtId="0" fontId="44" fillId="29" borderId="82" xfId="94" applyFont="1" applyFill="1" applyBorder="1" applyAlignment="1">
      <alignment vertical="center" wrapText="1"/>
    </xf>
    <xf numFmtId="3" fontId="34" fillId="29" borderId="0" xfId="69" applyNumberFormat="1" applyFont="1" applyFill="1" applyAlignment="1">
      <alignment vertical="top" wrapText="1"/>
    </xf>
    <xf numFmtId="0" fontId="59" fillId="30" borderId="3" xfId="0" applyFont="1" applyFill="1" applyBorder="1" applyAlignment="1">
      <alignment horizontal="left" vertical="center"/>
    </xf>
    <xf numFmtId="0" fontId="58" fillId="0" borderId="33" xfId="0" applyFont="1" applyBorder="1" applyAlignment="1">
      <alignment horizontal="left" vertical="center" wrapText="1"/>
    </xf>
    <xf numFmtId="0" fontId="58" fillId="0" borderId="2" xfId="0" applyFont="1" applyBorder="1" applyAlignment="1">
      <alignment horizontal="left" vertical="center" wrapText="1"/>
    </xf>
    <xf numFmtId="0" fontId="58" fillId="0" borderId="32" xfId="0" applyFont="1" applyBorder="1" applyAlignment="1">
      <alignment horizontal="left" vertical="center" wrapText="1"/>
    </xf>
    <xf numFmtId="0" fontId="52" fillId="0" borderId="40" xfId="0" applyFont="1" applyBorder="1" applyAlignment="1">
      <alignment horizontal="left" vertical="center" wrapText="1"/>
    </xf>
    <xf numFmtId="0" fontId="52" fillId="0" borderId="52" xfId="0" applyFont="1" applyBorder="1" applyAlignment="1">
      <alignment horizontal="left" vertical="center" wrapText="1"/>
    </xf>
    <xf numFmtId="0" fontId="52" fillId="0" borderId="100" xfId="0" applyFont="1" applyBorder="1" applyAlignment="1">
      <alignment horizontal="left" vertical="center" wrapText="1"/>
    </xf>
    <xf numFmtId="0" fontId="52" fillId="0" borderId="29" xfId="0" applyFont="1" applyBorder="1" applyAlignment="1">
      <alignment horizontal="left" vertical="center" wrapText="1"/>
    </xf>
    <xf numFmtId="0" fontId="52" fillId="0" borderId="45" xfId="0" applyFont="1" applyBorder="1" applyAlignment="1">
      <alignment horizontal="left" vertical="center" wrapText="1"/>
    </xf>
    <xf numFmtId="0" fontId="52" fillId="0" borderId="34" xfId="0" applyFont="1" applyBorder="1" applyAlignment="1">
      <alignment horizontal="left" vertical="center" wrapText="1"/>
    </xf>
    <xf numFmtId="0" fontId="52" fillId="0" borderId="0" xfId="0" applyFont="1" applyBorder="1" applyAlignment="1">
      <alignment horizontal="left" vertical="center" wrapText="1"/>
    </xf>
    <xf numFmtId="0" fontId="61" fillId="0" borderId="0" xfId="0" applyFont="1" applyAlignment="1">
      <alignment horizontal="center" vertical="center"/>
    </xf>
    <xf numFmtId="0" fontId="85" fillId="30" borderId="3" xfId="0" applyFont="1" applyFill="1" applyBorder="1" applyAlignment="1">
      <alignment horizontal="center" vertical="center" wrapText="1"/>
    </xf>
    <xf numFmtId="0" fontId="85" fillId="30" borderId="3" xfId="0" applyFont="1" applyFill="1" applyBorder="1" applyAlignment="1">
      <alignment horizontal="center" vertical="center"/>
    </xf>
    <xf numFmtId="0" fontId="85" fillId="30" borderId="33" xfId="0" applyFont="1" applyFill="1" applyBorder="1" applyAlignment="1">
      <alignment horizontal="center" vertical="center" wrapText="1"/>
    </xf>
    <xf numFmtId="0" fontId="85" fillId="30" borderId="2" xfId="0" applyFont="1" applyFill="1" applyBorder="1" applyAlignment="1">
      <alignment horizontal="center" vertical="center" wrapText="1"/>
    </xf>
    <xf numFmtId="0" fontId="85" fillId="30" borderId="32" xfId="0" applyFont="1" applyFill="1" applyBorder="1" applyAlignment="1">
      <alignment horizontal="center" vertical="center" wrapText="1"/>
    </xf>
    <xf numFmtId="0" fontId="85" fillId="30" borderId="33" xfId="0" applyFont="1" applyFill="1" applyBorder="1" applyAlignment="1">
      <alignment horizontal="center" vertical="center"/>
    </xf>
    <xf numFmtId="0" fontId="85" fillId="30" borderId="2" xfId="0" applyFont="1" applyFill="1" applyBorder="1" applyAlignment="1">
      <alignment horizontal="center" vertical="center"/>
    </xf>
    <xf numFmtId="0" fontId="85" fillId="30" borderId="32" xfId="0" applyFont="1" applyFill="1" applyBorder="1" applyAlignment="1">
      <alignment horizontal="center" vertical="center"/>
    </xf>
    <xf numFmtId="3" fontId="46" fillId="29" borderId="0" xfId="69" applyNumberFormat="1" applyFont="1" applyFill="1" applyBorder="1" applyAlignment="1">
      <alignment horizontal="left" vertical="top"/>
    </xf>
    <xf numFmtId="0" fontId="46" fillId="29" borderId="0" xfId="0" applyFont="1" applyFill="1" applyAlignment="1">
      <alignment vertical="top"/>
    </xf>
    <xf numFmtId="180" fontId="46" fillId="29" borderId="189" xfId="0" applyNumberFormat="1" applyFont="1" applyFill="1" applyBorder="1" applyAlignment="1">
      <alignment vertical="center" shrinkToFit="1"/>
    </xf>
    <xf numFmtId="180" fontId="46" fillId="29" borderId="30" xfId="0" applyNumberFormat="1" applyFont="1" applyFill="1" applyBorder="1" applyAlignment="1">
      <alignment vertical="center" shrinkToFit="1"/>
    </xf>
    <xf numFmtId="0" fontId="85" fillId="30" borderId="85" xfId="0" applyFont="1" applyFill="1" applyBorder="1" applyAlignment="1">
      <alignment horizontal="center" vertical="center"/>
    </xf>
    <xf numFmtId="0" fontId="85" fillId="30" borderId="19" xfId="0" applyFont="1" applyFill="1" applyBorder="1" applyAlignment="1">
      <alignment horizontal="center" vertical="center"/>
    </xf>
    <xf numFmtId="0" fontId="38" fillId="0" borderId="0" xfId="0" applyFont="1" applyAlignment="1">
      <alignment horizontal="center"/>
    </xf>
    <xf numFmtId="0" fontId="46" fillId="0" borderId="0" xfId="0" applyFont="1"/>
    <xf numFmtId="0" fontId="85" fillId="30" borderId="85" xfId="0" applyFont="1" applyFill="1" applyBorder="1" applyAlignment="1">
      <alignment horizontal="center" vertical="center" wrapText="1"/>
    </xf>
    <xf numFmtId="0" fontId="85" fillId="30" borderId="19" xfId="0" applyFont="1" applyFill="1" applyBorder="1" applyAlignment="1">
      <alignment horizontal="center" vertical="center" wrapText="1"/>
    </xf>
    <xf numFmtId="0" fontId="29" fillId="30" borderId="189" xfId="0" applyFont="1" applyFill="1" applyBorder="1" applyAlignment="1">
      <alignment horizontal="center" vertical="center"/>
    </xf>
    <xf numFmtId="0" fontId="29" fillId="30" borderId="30" xfId="0" applyFont="1" applyFill="1" applyBorder="1" applyAlignment="1">
      <alignment horizontal="center" vertical="center"/>
    </xf>
    <xf numFmtId="0" fontId="29" fillId="0" borderId="92" xfId="0" applyFont="1" applyFill="1" applyBorder="1" applyAlignment="1">
      <alignment horizontal="center" vertical="center"/>
    </xf>
    <xf numFmtId="0" fontId="29" fillId="0" borderId="78" xfId="0" applyFont="1" applyFill="1" applyBorder="1" applyAlignment="1">
      <alignment horizontal="center" vertical="center"/>
    </xf>
    <xf numFmtId="0" fontId="29" fillId="0" borderId="234"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29" fillId="0" borderId="82" xfId="0" applyFont="1" applyFill="1" applyBorder="1" applyAlignment="1">
      <alignment horizontal="center" vertical="center"/>
    </xf>
    <xf numFmtId="3" fontId="38" fillId="0" borderId="0" xfId="69" applyNumberFormat="1" applyFont="1" applyFill="1" applyBorder="1" applyAlignment="1">
      <alignment horizontal="center" vertical="center"/>
    </xf>
    <xf numFmtId="0" fontId="38" fillId="0" borderId="0" xfId="0" applyFont="1" applyFill="1" applyBorder="1" applyAlignment="1">
      <alignment horizontal="center" vertical="center"/>
    </xf>
    <xf numFmtId="0" fontId="29" fillId="30" borderId="50" xfId="0" applyFont="1" applyFill="1" applyBorder="1" applyAlignment="1">
      <alignment horizontal="center" vertical="center"/>
    </xf>
    <xf numFmtId="0" fontId="29" fillId="30" borderId="101" xfId="0" applyFont="1" applyFill="1" applyBorder="1" applyAlignment="1">
      <alignment horizontal="center" vertical="center"/>
    </xf>
    <xf numFmtId="0" fontId="29" fillId="30" borderId="81" xfId="0" applyFont="1" applyFill="1" applyBorder="1" applyAlignment="1">
      <alignment horizontal="center" vertical="center"/>
    </xf>
    <xf numFmtId="0" fontId="29" fillId="30" borderId="82" xfId="0" applyFont="1" applyFill="1" applyBorder="1" applyAlignment="1">
      <alignment horizontal="center" vertical="center"/>
    </xf>
    <xf numFmtId="0" fontId="29" fillId="30" borderId="189" xfId="0" applyFont="1" applyFill="1" applyBorder="1" applyAlignment="1">
      <alignment horizontal="center" vertical="center" wrapText="1"/>
    </xf>
    <xf numFmtId="0" fontId="29" fillId="30" borderId="30" xfId="0" applyFont="1" applyFill="1" applyBorder="1" applyAlignment="1">
      <alignment horizontal="center" vertical="center" wrapText="1"/>
    </xf>
    <xf numFmtId="0" fontId="29" fillId="30" borderId="1" xfId="0" applyFont="1" applyFill="1" applyBorder="1" applyAlignment="1">
      <alignment horizontal="center" vertical="center"/>
    </xf>
  </cellXfs>
  <cellStyles count="11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Calc Currency (0)" xfId="19"/>
    <cellStyle name="Comma [0]_laroux" xfId="20"/>
    <cellStyle name="Comma_laroux" xfId="21"/>
    <cellStyle name="Currency [0]_laroux" xfId="22"/>
    <cellStyle name="Currency_laroux" xfId="23"/>
    <cellStyle name="entry" xfId="24"/>
    <cellStyle name="Grey" xfId="25"/>
    <cellStyle name="Header1" xfId="26"/>
    <cellStyle name="Header2" xfId="27"/>
    <cellStyle name="Input [yellow]" xfId="28"/>
    <cellStyle name="Normal - Style1" xfId="29"/>
    <cellStyle name="Normal_#18-Internet" xfId="30"/>
    <cellStyle name="Percent [2]" xfId="31"/>
    <cellStyle name="price" xfId="32"/>
    <cellStyle name="revised" xfId="33"/>
    <cellStyle name="s]_x000d__x000a_load=_x000d__x000a_Beep=yes_x000d__x000a_NullPort=None_x000d__x000a_BorderWidth=3_x000d__x000a_CursorBlinkRate=530_x000d__x000a_DoubleClickSpeed=452_x000d__x000a_Programs=com exe bat pif_x000d_" xfId="34"/>
    <cellStyle name="section" xfId="35"/>
    <cellStyle name="subhead" xfId="36"/>
    <cellStyle name="title" xfId="37"/>
    <cellStyle name="アクセント 1" xfId="38" builtinId="29" customBuiltin="1"/>
    <cellStyle name="アクセント 2" xfId="39" builtinId="33" customBuiltin="1"/>
    <cellStyle name="アクセント 3" xfId="40" builtinId="37" customBuiltin="1"/>
    <cellStyle name="アクセント 4" xfId="41" builtinId="41" customBuiltin="1"/>
    <cellStyle name="アクセント 5" xfId="42" builtinId="45" customBuiltin="1"/>
    <cellStyle name="アクセント 6" xfId="43" builtinId="49" customBuiltin="1"/>
    <cellStyle name="オブジェクト入力セル" xfId="44"/>
    <cellStyle name="スタイル 1" xfId="45"/>
    <cellStyle name="スタイル 10" xfId="46"/>
    <cellStyle name="スタイル 11" xfId="47"/>
    <cellStyle name="スタイル 12" xfId="48"/>
    <cellStyle name="スタイル 2" xfId="49"/>
    <cellStyle name="スタイル 3" xfId="50"/>
    <cellStyle name="スタイル 4" xfId="51"/>
    <cellStyle name="スタイル 5" xfId="52"/>
    <cellStyle name="スタイル 6" xfId="53"/>
    <cellStyle name="スタイル 7" xfId="54"/>
    <cellStyle name="スタイル 8" xfId="55"/>
    <cellStyle name="スタイル 9" xfId="56"/>
    <cellStyle name="タイトル" xfId="57" builtinId="15" customBuiltin="1"/>
    <cellStyle name="チェック セル" xfId="58" builtinId="23" customBuiltin="1"/>
    <cellStyle name="どちらでもない" xfId="59" builtinId="28" customBuiltin="1"/>
    <cellStyle name="パーセント" xfId="60" builtinId="5"/>
    <cellStyle name="パーセント 2" xfId="118"/>
    <cellStyle name="ハイパーリンク" xfId="110" builtinId="8"/>
    <cellStyle name="マクロ入力セル" xfId="61"/>
    <cellStyle name="メモ" xfId="62" builtinId="10" customBuiltin="1"/>
    <cellStyle name="リンク セル" xfId="63" builtinId="24" customBuiltin="1"/>
    <cellStyle name="悪い" xfId="64" builtinId="27" customBuiltin="1"/>
    <cellStyle name="計算" xfId="65" builtinId="22" customBuiltin="1"/>
    <cellStyle name="警告文" xfId="66" builtinId="11" customBuiltin="1"/>
    <cellStyle name="桁蟻唇Ｆ [0.00]_H8_10月度集計" xfId="67"/>
    <cellStyle name="桁蟻唇Ｆ_H8_10月度集計" xfId="68"/>
    <cellStyle name="桁区切り" xfId="69" builtinId="6"/>
    <cellStyle name="桁区切り 2" xfId="70"/>
    <cellStyle name="桁区切り 3" xfId="71"/>
    <cellStyle name="桁区切り 4" xfId="106"/>
    <cellStyle name="見出し 1" xfId="72" builtinId="16" customBuiltin="1"/>
    <cellStyle name="見出し 2" xfId="73" builtinId="17" customBuiltin="1"/>
    <cellStyle name="見出し 3" xfId="74" builtinId="18" customBuiltin="1"/>
    <cellStyle name="見出し 4" xfId="75" builtinId="19" customBuiltin="1"/>
    <cellStyle name="見出し1" xfId="76"/>
    <cellStyle name="見出し2" xfId="77"/>
    <cellStyle name="集計" xfId="78" builtinId="25" customBuiltin="1"/>
    <cellStyle name="出力" xfId="79" builtinId="21" customBuiltin="1"/>
    <cellStyle name="説明文" xfId="80" builtinId="53" customBuiltin="1"/>
    <cellStyle name="属性類" xfId="81"/>
    <cellStyle name="脱浦 [0.00]_134組織" xfId="82"/>
    <cellStyle name="脱浦_134組織" xfId="83"/>
    <cellStyle name="入力" xfId="84" builtinId="20" customBuiltin="1"/>
    <cellStyle name="入力セル" xfId="85"/>
    <cellStyle name="標準" xfId="0" builtinId="0"/>
    <cellStyle name="標準 10" xfId="116"/>
    <cellStyle name="標準 2" xfId="86"/>
    <cellStyle name="標準 2 2" xfId="108"/>
    <cellStyle name="標準 2 2 2" xfId="117"/>
    <cellStyle name="標準 3" xfId="87"/>
    <cellStyle name="標準 3 2" xfId="115"/>
    <cellStyle name="標準 4" xfId="88"/>
    <cellStyle name="標準 5" xfId="105"/>
    <cellStyle name="標準 6" xfId="111"/>
    <cellStyle name="標準_(船橋市)様式集" xfId="89"/>
    <cellStyle name="標準_【SS追記】120521余熱-審査効率化様式（案）" xfId="113"/>
    <cellStyle name="標準_CO2排出量（要見直し）" xfId="107"/>
    <cellStyle name="標準_Sheet2" xfId="90"/>
    <cellStyle name="標準_応募者提示用ごみ量（岩間加筆）" xfId="91"/>
    <cellStyle name="標準_機器仕様記入様式01" xfId="109"/>
    <cellStyle name="標準_宗像  統一仕様書（新・6.16日分)" xfId="114"/>
    <cellStyle name="標準_操炉計画2" xfId="92"/>
    <cellStyle name="標準_対面的対話における確認事項" xfId="93"/>
    <cellStyle name="標準_追加様式090320" xfId="94"/>
    <cellStyle name="標準_電力収支（荏原）" xfId="95"/>
    <cellStyle name="標準_電力様式案R02" xfId="96"/>
    <cellStyle name="標準_物質収支110223R02" xfId="97"/>
    <cellStyle name="標準_様式　設計数値書20101018" xfId="112"/>
    <cellStyle name="標準_様式案" xfId="98"/>
    <cellStyle name="標準_様式集（Excel）黒" xfId="99"/>
    <cellStyle name="標準_様式集（Excelファイル）(148KB)(エクセル文書)" xfId="100"/>
    <cellStyle name="標準Ａ" xfId="101"/>
    <cellStyle name="未定義" xfId="102"/>
    <cellStyle name="未定義 2" xfId="104"/>
    <cellStyle name="良い" xfId="103" builtinId="26" customBuiltin="1"/>
  </cellStyles>
  <dxfs count="1">
    <dxf>
      <font>
        <condense val="0"/>
        <extend val="0"/>
        <color indexed="55"/>
      </font>
      <fill>
        <patternFill>
          <bgColor indexed="55"/>
        </patternFill>
      </fill>
    </dxf>
  </dxfs>
  <tableStyles count="0" defaultTableStyle="TableStyleMedium9" defaultPivotStyle="PivotStyleLight16"/>
  <colors>
    <mruColors>
      <color rgb="FFFFFF99"/>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5.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8.xml"/><Relationship Id="rId47" Type="http://schemas.openxmlformats.org/officeDocument/2006/relationships/externalLink" Target="externalLinks/externalLink13.xml"/><Relationship Id="rId50" Type="http://schemas.openxmlformats.org/officeDocument/2006/relationships/externalLink" Target="externalLinks/externalLink16.xml"/><Relationship Id="rId55" Type="http://schemas.openxmlformats.org/officeDocument/2006/relationships/externalLink" Target="externalLinks/externalLink21.xml"/><Relationship Id="rId63" Type="http://schemas.openxmlformats.org/officeDocument/2006/relationships/externalLink" Target="externalLinks/externalLink29.xml"/><Relationship Id="rId68" Type="http://schemas.openxmlformats.org/officeDocument/2006/relationships/externalLink" Target="externalLinks/externalLink34.xml"/><Relationship Id="rId76"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externalLink" Target="externalLinks/externalLink3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3.xml"/><Relationship Id="rId40" Type="http://schemas.openxmlformats.org/officeDocument/2006/relationships/externalLink" Target="externalLinks/externalLink6.xml"/><Relationship Id="rId45" Type="http://schemas.openxmlformats.org/officeDocument/2006/relationships/externalLink" Target="externalLinks/externalLink11.xml"/><Relationship Id="rId53" Type="http://schemas.openxmlformats.org/officeDocument/2006/relationships/externalLink" Target="externalLinks/externalLink19.xml"/><Relationship Id="rId58" Type="http://schemas.openxmlformats.org/officeDocument/2006/relationships/externalLink" Target="externalLinks/externalLink24.xml"/><Relationship Id="rId66" Type="http://schemas.openxmlformats.org/officeDocument/2006/relationships/externalLink" Target="externalLinks/externalLink32.xml"/><Relationship Id="rId7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2.xml"/><Relationship Id="rId49" Type="http://schemas.openxmlformats.org/officeDocument/2006/relationships/externalLink" Target="externalLinks/externalLink15.xml"/><Relationship Id="rId57" Type="http://schemas.openxmlformats.org/officeDocument/2006/relationships/externalLink" Target="externalLinks/externalLink23.xml"/><Relationship Id="rId61" Type="http://schemas.openxmlformats.org/officeDocument/2006/relationships/externalLink" Target="externalLinks/externalLink27.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10.xml"/><Relationship Id="rId52" Type="http://schemas.openxmlformats.org/officeDocument/2006/relationships/externalLink" Target="externalLinks/externalLink18.xml"/><Relationship Id="rId60" Type="http://schemas.openxmlformats.org/officeDocument/2006/relationships/externalLink" Target="externalLinks/externalLink26.xml"/><Relationship Id="rId65" Type="http://schemas.openxmlformats.org/officeDocument/2006/relationships/externalLink" Target="externalLinks/externalLink31.xml"/><Relationship Id="rId73" Type="http://schemas.openxmlformats.org/officeDocument/2006/relationships/externalLink" Target="externalLinks/externalLink3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 Id="rId43" Type="http://schemas.openxmlformats.org/officeDocument/2006/relationships/externalLink" Target="externalLinks/externalLink9.xml"/><Relationship Id="rId48" Type="http://schemas.openxmlformats.org/officeDocument/2006/relationships/externalLink" Target="externalLinks/externalLink14.xml"/><Relationship Id="rId56" Type="http://schemas.openxmlformats.org/officeDocument/2006/relationships/externalLink" Target="externalLinks/externalLink22.xml"/><Relationship Id="rId64" Type="http://schemas.openxmlformats.org/officeDocument/2006/relationships/externalLink" Target="externalLinks/externalLink30.xml"/><Relationship Id="rId69" Type="http://schemas.openxmlformats.org/officeDocument/2006/relationships/externalLink" Target="externalLinks/externalLink35.xml"/><Relationship Id="rId77"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externalLink" Target="externalLinks/externalLink17.xml"/><Relationship Id="rId72" Type="http://schemas.openxmlformats.org/officeDocument/2006/relationships/externalLink" Target="externalLinks/externalLink3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4.xml"/><Relationship Id="rId46" Type="http://schemas.openxmlformats.org/officeDocument/2006/relationships/externalLink" Target="externalLinks/externalLink12.xml"/><Relationship Id="rId59" Type="http://schemas.openxmlformats.org/officeDocument/2006/relationships/externalLink" Target="externalLinks/externalLink25.xml"/><Relationship Id="rId67" Type="http://schemas.openxmlformats.org/officeDocument/2006/relationships/externalLink" Target="externalLinks/externalLink33.xml"/><Relationship Id="rId20" Type="http://schemas.openxmlformats.org/officeDocument/2006/relationships/worksheet" Target="worksheets/sheet20.xml"/><Relationship Id="rId41" Type="http://schemas.openxmlformats.org/officeDocument/2006/relationships/externalLink" Target="externalLinks/externalLink7.xml"/><Relationship Id="rId54" Type="http://schemas.openxmlformats.org/officeDocument/2006/relationships/externalLink" Target="externalLinks/externalLink20.xml"/><Relationship Id="rId62" Type="http://schemas.openxmlformats.org/officeDocument/2006/relationships/externalLink" Target="externalLinks/externalLink28.xml"/><Relationship Id="rId70" Type="http://schemas.openxmlformats.org/officeDocument/2006/relationships/externalLink" Target="externalLinks/externalLink36.xml"/><Relationship Id="rId75"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0</xdr:colOff>
      <xdr:row>7</xdr:row>
      <xdr:rowOff>0</xdr:rowOff>
    </xdr:from>
    <xdr:to>
      <xdr:col>8</xdr:col>
      <xdr:colOff>9525</xdr:colOff>
      <xdr:row>7</xdr:row>
      <xdr:rowOff>0</xdr:rowOff>
    </xdr:to>
    <xdr:sp macro="" textlink="">
      <xdr:nvSpPr>
        <xdr:cNvPr id="18797" name="Line 8">
          <a:extLst>
            <a:ext uri="{FF2B5EF4-FFF2-40B4-BE49-F238E27FC236}">
              <a16:creationId xmlns="" xmlns:a16="http://schemas.microsoft.com/office/drawing/2014/main" id="{00000000-0008-0000-0000-00006D490000}"/>
            </a:ext>
          </a:extLst>
        </xdr:cNvPr>
        <xdr:cNvSpPr>
          <a:spLocks noChangeShapeType="1"/>
        </xdr:cNvSpPr>
      </xdr:nvSpPr>
      <xdr:spPr bwMode="auto">
        <a:xfrm>
          <a:off x="752475" y="1219200"/>
          <a:ext cx="6076950" cy="0"/>
        </a:xfrm>
        <a:prstGeom prst="line">
          <a:avLst/>
        </a:prstGeom>
        <a:noFill/>
        <a:ln w="57150" cmpd="thinThick">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742950</xdr:colOff>
      <xdr:row>12</xdr:row>
      <xdr:rowOff>0</xdr:rowOff>
    </xdr:from>
    <xdr:to>
      <xdr:col>8</xdr:col>
      <xdr:colOff>0</xdr:colOff>
      <xdr:row>12</xdr:row>
      <xdr:rowOff>0</xdr:rowOff>
    </xdr:to>
    <xdr:sp macro="" textlink="">
      <xdr:nvSpPr>
        <xdr:cNvPr id="18798" name="Line 9">
          <a:extLst>
            <a:ext uri="{FF2B5EF4-FFF2-40B4-BE49-F238E27FC236}">
              <a16:creationId xmlns="" xmlns:a16="http://schemas.microsoft.com/office/drawing/2014/main" id="{00000000-0008-0000-0000-00006E490000}"/>
            </a:ext>
          </a:extLst>
        </xdr:cNvPr>
        <xdr:cNvSpPr>
          <a:spLocks noChangeShapeType="1"/>
        </xdr:cNvSpPr>
      </xdr:nvSpPr>
      <xdr:spPr bwMode="auto">
        <a:xfrm>
          <a:off x="742950" y="3238500"/>
          <a:ext cx="6076950" cy="0"/>
        </a:xfrm>
        <a:prstGeom prst="line">
          <a:avLst/>
        </a:prstGeom>
        <a:noFill/>
        <a:ln w="57150" cmpd="thickThin">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47625</xdr:colOff>
      <xdr:row>2</xdr:row>
      <xdr:rowOff>114299</xdr:rowOff>
    </xdr:from>
    <xdr:to>
      <xdr:col>18</xdr:col>
      <xdr:colOff>151158</xdr:colOff>
      <xdr:row>8</xdr:row>
      <xdr:rowOff>142875</xdr:rowOff>
    </xdr:to>
    <xdr:sp macro="" textlink="">
      <xdr:nvSpPr>
        <xdr:cNvPr id="2" name="テキスト ボックス 1"/>
        <xdr:cNvSpPr txBox="1">
          <a:spLocks noChangeArrowheads="1"/>
        </xdr:cNvSpPr>
      </xdr:nvSpPr>
      <xdr:spPr bwMode="auto">
        <a:xfrm>
          <a:off x="8029575" y="523874"/>
          <a:ext cx="4837458" cy="1676401"/>
        </a:xfrm>
        <a:prstGeom prst="rect">
          <a:avLst/>
        </a:prstGeom>
        <a:solidFill>
          <a:srgbClr val="FFFFFF"/>
        </a:solidFill>
        <a:ln w="9525">
          <a:solidFill>
            <a:srgbClr val="FF0000"/>
          </a:solidFill>
          <a:miter lim="800000"/>
          <a:headEnd/>
          <a:tailEnd/>
        </a:ln>
      </xdr:spPr>
      <xdr:txBody>
        <a:bodyPr vertOverflow="clip" wrap="square" lIns="27432" tIns="18288" rIns="0" bIns="0" anchor="t"/>
        <a:lstStyle/>
        <a:p>
          <a:pPr algn="l" rtl="0">
            <a:defRPr sz="1000"/>
          </a:pPr>
          <a:r>
            <a:rPr lang="ja-JP" altLang="en-US" sz="1100" b="0" i="0" u="none" strike="noStrike" baseline="0">
              <a:solidFill>
                <a:srgbClr val="000000"/>
              </a:solidFill>
              <a:latin typeface="ＭＳ Ｐゴシック"/>
              <a:ea typeface="ＭＳ Ｐゴシック"/>
            </a:rPr>
            <a:t>【記入にあたっての留意事項】</a:t>
          </a:r>
        </a:p>
        <a:p>
          <a:pPr algn="l" rtl="0">
            <a:lnSpc>
              <a:spcPts val="1300"/>
            </a:lnSpc>
            <a:defRPr sz="1000"/>
          </a:pPr>
          <a:r>
            <a:rPr lang="ja-JP" altLang="en-US" sz="1100" b="0" i="0" u="none" strike="noStrike" baseline="0">
              <a:solidFill>
                <a:srgbClr val="000000"/>
              </a:solidFill>
              <a:latin typeface="ＭＳ Ｐゴシック"/>
              <a:ea typeface="ＭＳ Ｐゴシック"/>
            </a:rPr>
            <a:t>①記入は下記、「記入方法」に従ってください。</a:t>
          </a:r>
          <a:endParaRPr lang="ja-JP" altLang="en-US" sz="1100" b="0" i="0" u="none" strike="noStrike" baseline="0">
            <a:solidFill>
              <a:srgbClr val="000000"/>
            </a:solidFill>
            <a:latin typeface="Calibri"/>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②行は</a:t>
          </a:r>
          <a:r>
            <a:rPr lang="ja-JP" altLang="en-US" sz="1100" b="1" i="0" u="none" strike="noStrike" baseline="0">
              <a:solidFill>
                <a:srgbClr val="FF0000"/>
              </a:solidFill>
              <a:latin typeface="ＭＳ Ｐゴシック"/>
              <a:ea typeface="ＭＳ Ｐゴシック"/>
            </a:rPr>
            <a:t>「絶対に」</a:t>
          </a:r>
          <a:r>
            <a:rPr lang="ja-JP" altLang="en-US" sz="1100" b="0" i="0" u="none" strike="noStrike" baseline="0">
              <a:solidFill>
                <a:srgbClr val="000000"/>
              </a:solidFill>
              <a:latin typeface="ＭＳ Ｐゴシック"/>
              <a:ea typeface="ＭＳ Ｐゴシック"/>
            </a:rPr>
            <a:t>追加しないでください。不要な機器、記述は空白のまま残してください。</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③</a:t>
          </a:r>
          <a:r>
            <a:rPr lang="ja-JP" altLang="en-US" sz="1100" b="1" i="0" u="none" strike="noStrike" baseline="0">
              <a:solidFill>
                <a:srgbClr val="FF0000"/>
              </a:solidFill>
              <a:latin typeface="ＭＳ Ｐゴシック"/>
              <a:ea typeface="ＭＳ Ｐゴシック"/>
            </a:rPr>
            <a:t>他項に準ずるとした仕様</a:t>
          </a:r>
          <a:r>
            <a:rPr lang="ja-JP" altLang="en-US" sz="1100" b="0" i="0" u="none" strike="noStrike" baseline="0">
              <a:solidFill>
                <a:schemeClr val="tx1"/>
              </a:solidFill>
              <a:latin typeface="ＭＳ Ｐゴシック"/>
              <a:ea typeface="ＭＳ Ｐゴシック"/>
            </a:rPr>
            <a:t>の</a:t>
          </a:r>
          <a:r>
            <a:rPr lang="ja-JP" altLang="en-US" sz="1100" b="0" i="0" u="none" strike="noStrike" baseline="0">
              <a:solidFill>
                <a:srgbClr val="000000"/>
              </a:solidFill>
              <a:latin typeface="ＭＳ Ｐゴシック"/>
              <a:ea typeface="ＭＳ Ｐゴシック"/>
            </a:rPr>
            <a:t>もの、または、</a:t>
          </a:r>
          <a:r>
            <a:rPr lang="ja-JP" altLang="en-US" sz="1100" b="1" i="0" u="none" strike="noStrike" baseline="0">
              <a:solidFill>
                <a:srgbClr val="FF0000"/>
              </a:solidFill>
              <a:latin typeface="ＭＳ Ｐゴシック"/>
              <a:ea typeface="ＭＳ Ｐゴシック"/>
            </a:rPr>
            <a:t>追加の機器の仕様</a:t>
          </a:r>
          <a:r>
            <a:rPr lang="ja-JP" altLang="en-US" sz="1100" b="0" i="0" u="none" strike="noStrike" baseline="0">
              <a:solidFill>
                <a:srgbClr val="000000"/>
              </a:solidFill>
              <a:latin typeface="ＭＳ Ｐゴシック"/>
              <a:ea typeface="ＭＳ Ｐゴシック"/>
            </a:rPr>
            <a:t>は</a:t>
          </a:r>
          <a:r>
            <a:rPr lang="ja-JP" altLang="en-US" sz="1100" b="1" i="0" u="none" strike="noStrike" baseline="0">
              <a:solidFill>
                <a:srgbClr val="FF0000"/>
              </a:solidFill>
              <a:latin typeface="ＭＳ Ｐゴシック"/>
              <a:ea typeface="ＭＳ Ｐゴシック"/>
            </a:rPr>
            <a:t>一番下の行（</a:t>
          </a:r>
          <a:r>
            <a:rPr lang="en-US" altLang="ja-JP" sz="1100" b="1" i="0" u="none" strike="noStrike" baseline="0">
              <a:solidFill>
                <a:srgbClr val="FF0000"/>
              </a:solidFill>
              <a:latin typeface="ＭＳ Ｐゴシック"/>
              <a:ea typeface="ＭＳ Ｐゴシック"/>
            </a:rPr>
            <a:t>6062</a:t>
          </a:r>
          <a:r>
            <a:rPr lang="ja-JP" altLang="en-US" sz="1100" b="1" i="0" u="none" strike="noStrike" baseline="0">
              <a:solidFill>
                <a:srgbClr val="FF0000"/>
              </a:solidFill>
              <a:latin typeface="ＭＳ Ｐゴシック"/>
              <a:ea typeface="ＭＳ Ｐゴシック"/>
            </a:rPr>
            <a:t>行）以降に追記</a:t>
          </a:r>
          <a:r>
            <a:rPr lang="ja-JP" altLang="en-US" sz="1100" b="0" i="0" u="none" strike="noStrike" baseline="0">
              <a:solidFill>
                <a:srgbClr val="000000"/>
              </a:solidFill>
              <a:latin typeface="ＭＳ Ｐゴシック"/>
              <a:ea typeface="ＭＳ Ｐゴシック"/>
            </a:rPr>
            <a:t>して下さい。</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11</xdr:col>
      <xdr:colOff>28575</xdr:colOff>
      <xdr:row>8</xdr:row>
      <xdr:rowOff>200024</xdr:rowOff>
    </xdr:from>
    <xdr:to>
      <xdr:col>18</xdr:col>
      <xdr:colOff>246408</xdr:colOff>
      <xdr:row>20</xdr:row>
      <xdr:rowOff>276225</xdr:rowOff>
    </xdr:to>
    <xdr:sp macro="" textlink="">
      <xdr:nvSpPr>
        <xdr:cNvPr id="3" name="テキスト ボックス 2"/>
        <xdr:cNvSpPr txBox="1"/>
      </xdr:nvSpPr>
      <xdr:spPr>
        <a:xfrm>
          <a:off x="8010525" y="2257424"/>
          <a:ext cx="4951758" cy="68865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設計数値表　記入方法</a:t>
          </a:r>
          <a:r>
            <a:rPr kumimoji="1" lang="en-US" altLang="ja-JP" sz="1100"/>
            <a:t>】</a:t>
          </a:r>
        </a:p>
        <a:p>
          <a:r>
            <a:rPr kumimoji="1" lang="ja-JP" altLang="en-US" sz="1100"/>
            <a:t>・仕様に対して提案内容が同じ場合については</a:t>
          </a:r>
          <a:r>
            <a:rPr kumimoji="1" lang="ja-JP" altLang="en-US" sz="1100" b="1"/>
            <a:t>「左記のとおり」</a:t>
          </a:r>
          <a:r>
            <a:rPr kumimoji="1" lang="ja-JP" altLang="en-US" sz="1100"/>
            <a:t>と枠内に記入。</a:t>
          </a:r>
          <a:endParaRPr kumimoji="1" lang="en-US" altLang="ja-JP" sz="1100"/>
        </a:p>
        <a:p>
          <a:r>
            <a:rPr kumimoji="1" lang="ja-JP" altLang="en-US" sz="1100"/>
            <a:t>・仕様に対して、提案内容が少しでも異なる場合については、その</a:t>
          </a:r>
          <a:r>
            <a:rPr kumimoji="1" lang="ja-JP" altLang="en-US" sz="1100" b="1" u="sng"/>
            <a:t>内容を枠内に記入し、</a:t>
          </a:r>
          <a:r>
            <a:rPr kumimoji="1" lang="ja-JP" altLang="en-US" sz="1100" b="1" u="sng">
              <a:solidFill>
                <a:srgbClr val="FF0000"/>
              </a:solidFill>
            </a:rPr>
            <a:t>必ず「赤文字」に変更</a:t>
          </a:r>
          <a:r>
            <a:rPr kumimoji="1" lang="ja-JP" altLang="en-US" sz="1100"/>
            <a:t>して下さい。</a:t>
          </a: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en-US" altLang="ja-JP" sz="1100"/>
            <a:t>【</a:t>
          </a:r>
          <a:r>
            <a:rPr kumimoji="1" lang="ja-JP" altLang="en-US" sz="1100"/>
            <a:t>　　</a:t>
          </a:r>
          <a:r>
            <a:rPr kumimoji="1" lang="en-US" altLang="ja-JP" sz="1100"/>
            <a:t>】</a:t>
          </a:r>
          <a:r>
            <a:rPr kumimoji="1" lang="ja-JP" altLang="en-US" sz="1100"/>
            <a:t>内については</a:t>
          </a:r>
          <a:r>
            <a:rPr kumimoji="1" lang="ja-JP" altLang="en-US" sz="1100" b="1" u="sng"/>
            <a:t>提案内容を記入し、</a:t>
          </a:r>
          <a:r>
            <a:rPr kumimoji="1" lang="ja-JP" altLang="ja-JP" sz="1100" b="1" u="sng">
              <a:solidFill>
                <a:srgbClr val="FF0000"/>
              </a:solidFill>
              <a:effectLst/>
              <a:latin typeface="+mn-lt"/>
              <a:ea typeface="+mn-ea"/>
              <a:cs typeface="+mn-cs"/>
            </a:rPr>
            <a:t>必ず「赤文字」に変更</a:t>
          </a:r>
          <a:r>
            <a:rPr kumimoji="1" lang="ja-JP" altLang="ja-JP" sz="1100">
              <a:solidFill>
                <a:schemeClr val="dk1"/>
              </a:solidFill>
              <a:effectLst/>
              <a:latin typeface="+mn-lt"/>
              <a:ea typeface="+mn-ea"/>
              <a:cs typeface="+mn-cs"/>
            </a:rPr>
            <a:t>して下さい。</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設計数値表　記入例</a:t>
          </a:r>
          <a:r>
            <a:rPr kumimoji="1" lang="en-US" altLang="ja-JP" sz="1100">
              <a:solidFill>
                <a:schemeClr val="dk1"/>
              </a:solidFill>
              <a:effectLst/>
              <a:latin typeface="+mn-lt"/>
              <a:ea typeface="+mn-ea"/>
              <a:cs typeface="+mn-cs"/>
            </a:rPr>
            <a:t>】</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a:effectLst/>
          </a:endParaRPr>
        </a:p>
        <a:p>
          <a:endParaRPr kumimoji="1" lang="en-US" altLang="ja-JP" sz="1100"/>
        </a:p>
        <a:p>
          <a:endParaRPr kumimoji="1" lang="ja-JP" altLang="en-US" sz="1100"/>
        </a:p>
      </xdr:txBody>
    </xdr:sp>
    <xdr:clientData/>
  </xdr:twoCellAnchor>
  <xdr:twoCellAnchor editAs="oneCell">
    <xdr:from>
      <xdr:col>11</xdr:col>
      <xdr:colOff>85725</xdr:colOff>
      <xdr:row>13</xdr:row>
      <xdr:rowOff>119255</xdr:rowOff>
    </xdr:from>
    <xdr:to>
      <xdr:col>18</xdr:col>
      <xdr:colOff>209550</xdr:colOff>
      <xdr:row>18</xdr:row>
      <xdr:rowOff>37888</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67675" y="6139055"/>
          <a:ext cx="4857750" cy="21570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34</xdr:col>
      <xdr:colOff>0</xdr:colOff>
      <xdr:row>12</xdr:row>
      <xdr:rowOff>228600</xdr:rowOff>
    </xdr:from>
    <xdr:to>
      <xdr:col>34</xdr:col>
      <xdr:colOff>0</xdr:colOff>
      <xdr:row>12</xdr:row>
      <xdr:rowOff>228600</xdr:rowOff>
    </xdr:to>
    <xdr:sp macro="" textlink="">
      <xdr:nvSpPr>
        <xdr:cNvPr id="15387" name="Text Box 1">
          <a:extLst>
            <a:ext uri="{FF2B5EF4-FFF2-40B4-BE49-F238E27FC236}">
              <a16:creationId xmlns="" xmlns:a16="http://schemas.microsoft.com/office/drawing/2014/main" id="{00000000-0008-0000-0700-00001B3C0000}"/>
            </a:ext>
          </a:extLst>
        </xdr:cNvPr>
        <xdr:cNvSpPr txBox="1">
          <a:spLocks noChangeArrowheads="1"/>
        </xdr:cNvSpPr>
      </xdr:nvSpPr>
      <xdr:spPr bwMode="auto">
        <a:xfrm>
          <a:off x="17649825" y="38671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34</xdr:col>
      <xdr:colOff>0</xdr:colOff>
      <xdr:row>12</xdr:row>
      <xdr:rowOff>228600</xdr:rowOff>
    </xdr:from>
    <xdr:to>
      <xdr:col>34</xdr:col>
      <xdr:colOff>0</xdr:colOff>
      <xdr:row>12</xdr:row>
      <xdr:rowOff>228600</xdr:rowOff>
    </xdr:to>
    <xdr:sp macro="" textlink="">
      <xdr:nvSpPr>
        <xdr:cNvPr id="15388" name="Text Box 2">
          <a:extLst>
            <a:ext uri="{FF2B5EF4-FFF2-40B4-BE49-F238E27FC236}">
              <a16:creationId xmlns="" xmlns:a16="http://schemas.microsoft.com/office/drawing/2014/main" id="{00000000-0008-0000-0700-00001C3C0000}"/>
            </a:ext>
          </a:extLst>
        </xdr:cNvPr>
        <xdr:cNvSpPr txBox="1">
          <a:spLocks noChangeArrowheads="1"/>
        </xdr:cNvSpPr>
      </xdr:nvSpPr>
      <xdr:spPr bwMode="auto">
        <a:xfrm>
          <a:off x="17649825" y="38671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34</xdr:col>
      <xdr:colOff>0</xdr:colOff>
      <xdr:row>15</xdr:row>
      <xdr:rowOff>228600</xdr:rowOff>
    </xdr:from>
    <xdr:to>
      <xdr:col>34</xdr:col>
      <xdr:colOff>0</xdr:colOff>
      <xdr:row>15</xdr:row>
      <xdr:rowOff>228600</xdr:rowOff>
    </xdr:to>
    <xdr:sp macro="" textlink="">
      <xdr:nvSpPr>
        <xdr:cNvPr id="4" name="Text Box 1">
          <a:extLst>
            <a:ext uri="{FF2B5EF4-FFF2-40B4-BE49-F238E27FC236}">
              <a16:creationId xmlns="" xmlns:a16="http://schemas.microsoft.com/office/drawing/2014/main" id="{00000000-0008-0000-0700-000004000000}"/>
            </a:ext>
          </a:extLst>
        </xdr:cNvPr>
        <xdr:cNvSpPr txBox="1">
          <a:spLocks noChangeArrowheads="1"/>
        </xdr:cNvSpPr>
      </xdr:nvSpPr>
      <xdr:spPr bwMode="auto">
        <a:xfrm>
          <a:off x="23991794" y="277233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34</xdr:col>
      <xdr:colOff>0</xdr:colOff>
      <xdr:row>15</xdr:row>
      <xdr:rowOff>228600</xdr:rowOff>
    </xdr:from>
    <xdr:to>
      <xdr:col>34</xdr:col>
      <xdr:colOff>0</xdr:colOff>
      <xdr:row>15</xdr:row>
      <xdr:rowOff>228600</xdr:rowOff>
    </xdr:to>
    <xdr:sp macro="" textlink="">
      <xdr:nvSpPr>
        <xdr:cNvPr id="5" name="Text Box 2">
          <a:extLst>
            <a:ext uri="{FF2B5EF4-FFF2-40B4-BE49-F238E27FC236}">
              <a16:creationId xmlns="" xmlns:a16="http://schemas.microsoft.com/office/drawing/2014/main" id="{00000000-0008-0000-0700-000005000000}"/>
            </a:ext>
          </a:extLst>
        </xdr:cNvPr>
        <xdr:cNvSpPr txBox="1">
          <a:spLocks noChangeArrowheads="1"/>
        </xdr:cNvSpPr>
      </xdr:nvSpPr>
      <xdr:spPr bwMode="auto">
        <a:xfrm>
          <a:off x="23991794" y="277233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34</xdr:col>
      <xdr:colOff>0</xdr:colOff>
      <xdr:row>16</xdr:row>
      <xdr:rowOff>228600</xdr:rowOff>
    </xdr:from>
    <xdr:to>
      <xdr:col>34</xdr:col>
      <xdr:colOff>0</xdr:colOff>
      <xdr:row>16</xdr:row>
      <xdr:rowOff>228600</xdr:rowOff>
    </xdr:to>
    <xdr:sp macro="" textlink="">
      <xdr:nvSpPr>
        <xdr:cNvPr id="6" name="Text Box 1">
          <a:extLst>
            <a:ext uri="{FF2B5EF4-FFF2-40B4-BE49-F238E27FC236}">
              <a16:creationId xmlns="" xmlns:a16="http://schemas.microsoft.com/office/drawing/2014/main" id="{00000000-0008-0000-0700-000006000000}"/>
            </a:ext>
          </a:extLst>
        </xdr:cNvPr>
        <xdr:cNvSpPr txBox="1">
          <a:spLocks noChangeArrowheads="1"/>
        </xdr:cNvSpPr>
      </xdr:nvSpPr>
      <xdr:spPr bwMode="auto">
        <a:xfrm>
          <a:off x="23991794" y="3579159"/>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34</xdr:col>
      <xdr:colOff>0</xdr:colOff>
      <xdr:row>16</xdr:row>
      <xdr:rowOff>228600</xdr:rowOff>
    </xdr:from>
    <xdr:to>
      <xdr:col>34</xdr:col>
      <xdr:colOff>0</xdr:colOff>
      <xdr:row>16</xdr:row>
      <xdr:rowOff>228600</xdr:rowOff>
    </xdr:to>
    <xdr:sp macro="" textlink="">
      <xdr:nvSpPr>
        <xdr:cNvPr id="7" name="Text Box 2">
          <a:extLst>
            <a:ext uri="{FF2B5EF4-FFF2-40B4-BE49-F238E27FC236}">
              <a16:creationId xmlns="" xmlns:a16="http://schemas.microsoft.com/office/drawing/2014/main" id="{00000000-0008-0000-0700-000007000000}"/>
            </a:ext>
          </a:extLst>
        </xdr:cNvPr>
        <xdr:cNvSpPr txBox="1">
          <a:spLocks noChangeArrowheads="1"/>
        </xdr:cNvSpPr>
      </xdr:nvSpPr>
      <xdr:spPr bwMode="auto">
        <a:xfrm>
          <a:off x="23991794" y="3579159"/>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306065</xdr:colOff>
      <xdr:row>99</xdr:row>
      <xdr:rowOff>132522</xdr:rowOff>
    </xdr:from>
    <xdr:to>
      <xdr:col>12</xdr:col>
      <xdr:colOff>734446</xdr:colOff>
      <xdr:row>117</xdr:row>
      <xdr:rowOff>58077</xdr:rowOff>
    </xdr:to>
    <xdr:pic>
      <xdr:nvPicPr>
        <xdr:cNvPr id="2" name="図 1"/>
        <xdr:cNvPicPr>
          <a:picLocks noChangeAspect="1"/>
        </xdr:cNvPicPr>
      </xdr:nvPicPr>
      <xdr:blipFill>
        <a:blip xmlns:r="http://schemas.openxmlformats.org/officeDocument/2006/relationships" r:embed="rId1"/>
        <a:stretch>
          <a:fillRect/>
        </a:stretch>
      </xdr:blipFill>
      <xdr:spPr>
        <a:xfrm>
          <a:off x="3487415" y="23564022"/>
          <a:ext cx="5286131" cy="3354555"/>
        </a:xfrm>
        <a:prstGeom prst="rect">
          <a:avLst/>
        </a:prstGeom>
      </xdr:spPr>
    </xdr:pic>
    <xdr:clientData/>
  </xdr:twoCellAnchor>
  <xdr:twoCellAnchor>
    <xdr:from>
      <xdr:col>7</xdr:col>
      <xdr:colOff>9525</xdr:colOff>
      <xdr:row>98</xdr:row>
      <xdr:rowOff>19050</xdr:rowOff>
    </xdr:from>
    <xdr:to>
      <xdr:col>7</xdr:col>
      <xdr:colOff>9525</xdr:colOff>
      <xdr:row>120</xdr:row>
      <xdr:rowOff>47625</xdr:rowOff>
    </xdr:to>
    <xdr:cxnSp macro="">
      <xdr:nvCxnSpPr>
        <xdr:cNvPr id="3" name="直線コネクタ 2">
          <a:extLst>
            <a:ext uri="{FF2B5EF4-FFF2-40B4-BE49-F238E27FC236}">
              <a16:creationId xmlns:a16="http://schemas.microsoft.com/office/drawing/2014/main" xmlns="" id="{00000000-0008-0000-0A00-000004000000}"/>
            </a:ext>
          </a:extLst>
        </xdr:cNvPr>
        <xdr:cNvCxnSpPr/>
      </xdr:nvCxnSpPr>
      <xdr:spPr bwMode="auto">
        <a:xfrm>
          <a:off x="4000500" y="23260050"/>
          <a:ext cx="0" cy="4295775"/>
        </a:xfrm>
        <a:prstGeom prst="line">
          <a:avLst/>
        </a:prstGeom>
        <a:ln w="25400">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9525</xdr:colOff>
      <xdr:row>98</xdr:row>
      <xdr:rowOff>19050</xdr:rowOff>
    </xdr:from>
    <xdr:to>
      <xdr:col>8</xdr:col>
      <xdr:colOff>9525</xdr:colOff>
      <xdr:row>120</xdr:row>
      <xdr:rowOff>47625</xdr:rowOff>
    </xdr:to>
    <xdr:cxnSp macro="">
      <xdr:nvCxnSpPr>
        <xdr:cNvPr id="4" name="直線コネクタ 3">
          <a:extLst>
            <a:ext uri="{FF2B5EF4-FFF2-40B4-BE49-F238E27FC236}">
              <a16:creationId xmlns:a16="http://schemas.microsoft.com/office/drawing/2014/main" xmlns="" id="{00000000-0008-0000-0A00-000005000000}"/>
            </a:ext>
          </a:extLst>
        </xdr:cNvPr>
        <xdr:cNvCxnSpPr/>
      </xdr:nvCxnSpPr>
      <xdr:spPr bwMode="auto">
        <a:xfrm>
          <a:off x="4810125" y="23260050"/>
          <a:ext cx="0" cy="4295775"/>
        </a:xfrm>
        <a:prstGeom prst="line">
          <a:avLst/>
        </a:prstGeom>
        <a:ln w="25400">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98</xdr:row>
      <xdr:rowOff>19050</xdr:rowOff>
    </xdr:from>
    <xdr:to>
      <xdr:col>9</xdr:col>
      <xdr:colOff>0</xdr:colOff>
      <xdr:row>120</xdr:row>
      <xdr:rowOff>47625</xdr:rowOff>
    </xdr:to>
    <xdr:cxnSp macro="">
      <xdr:nvCxnSpPr>
        <xdr:cNvPr id="5" name="直線コネクタ 4">
          <a:extLst>
            <a:ext uri="{FF2B5EF4-FFF2-40B4-BE49-F238E27FC236}">
              <a16:creationId xmlns:a16="http://schemas.microsoft.com/office/drawing/2014/main" xmlns="" id="{00000000-0008-0000-0A00-000006000000}"/>
            </a:ext>
          </a:extLst>
        </xdr:cNvPr>
        <xdr:cNvCxnSpPr/>
      </xdr:nvCxnSpPr>
      <xdr:spPr bwMode="auto">
        <a:xfrm>
          <a:off x="5610225" y="23260050"/>
          <a:ext cx="0" cy="4295775"/>
        </a:xfrm>
        <a:prstGeom prst="line">
          <a:avLst/>
        </a:prstGeom>
        <a:ln w="25400">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98</xdr:row>
      <xdr:rowOff>19050</xdr:rowOff>
    </xdr:from>
    <xdr:to>
      <xdr:col>10</xdr:col>
      <xdr:colOff>0</xdr:colOff>
      <xdr:row>120</xdr:row>
      <xdr:rowOff>47625</xdr:rowOff>
    </xdr:to>
    <xdr:cxnSp macro="">
      <xdr:nvCxnSpPr>
        <xdr:cNvPr id="6" name="直線コネクタ 5">
          <a:extLst>
            <a:ext uri="{FF2B5EF4-FFF2-40B4-BE49-F238E27FC236}">
              <a16:creationId xmlns:a16="http://schemas.microsoft.com/office/drawing/2014/main" xmlns="" id="{00000000-0008-0000-0A00-000007000000}"/>
            </a:ext>
          </a:extLst>
        </xdr:cNvPr>
        <xdr:cNvCxnSpPr/>
      </xdr:nvCxnSpPr>
      <xdr:spPr bwMode="auto">
        <a:xfrm>
          <a:off x="6419850" y="23260050"/>
          <a:ext cx="0" cy="4295775"/>
        </a:xfrm>
        <a:prstGeom prst="line">
          <a:avLst/>
        </a:prstGeom>
        <a:ln w="25400">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98</xdr:row>
      <xdr:rowOff>19050</xdr:rowOff>
    </xdr:from>
    <xdr:to>
      <xdr:col>11</xdr:col>
      <xdr:colOff>0</xdr:colOff>
      <xdr:row>120</xdr:row>
      <xdr:rowOff>47625</xdr:rowOff>
    </xdr:to>
    <xdr:cxnSp macro="">
      <xdr:nvCxnSpPr>
        <xdr:cNvPr id="7" name="直線コネクタ 6">
          <a:extLst>
            <a:ext uri="{FF2B5EF4-FFF2-40B4-BE49-F238E27FC236}">
              <a16:creationId xmlns:a16="http://schemas.microsoft.com/office/drawing/2014/main" xmlns="" id="{00000000-0008-0000-0A00-000008000000}"/>
            </a:ext>
          </a:extLst>
        </xdr:cNvPr>
        <xdr:cNvCxnSpPr/>
      </xdr:nvCxnSpPr>
      <xdr:spPr bwMode="auto">
        <a:xfrm>
          <a:off x="7229475" y="23260050"/>
          <a:ext cx="0" cy="4295775"/>
        </a:xfrm>
        <a:prstGeom prst="line">
          <a:avLst/>
        </a:prstGeom>
        <a:ln w="25400">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98</xdr:row>
      <xdr:rowOff>19050</xdr:rowOff>
    </xdr:from>
    <xdr:to>
      <xdr:col>12</xdr:col>
      <xdr:colOff>0</xdr:colOff>
      <xdr:row>120</xdr:row>
      <xdr:rowOff>47625</xdr:rowOff>
    </xdr:to>
    <xdr:cxnSp macro="">
      <xdr:nvCxnSpPr>
        <xdr:cNvPr id="8" name="直線コネクタ 7">
          <a:extLst>
            <a:ext uri="{FF2B5EF4-FFF2-40B4-BE49-F238E27FC236}">
              <a16:creationId xmlns:a16="http://schemas.microsoft.com/office/drawing/2014/main" xmlns="" id="{00000000-0008-0000-0A00-000009000000}"/>
            </a:ext>
          </a:extLst>
        </xdr:cNvPr>
        <xdr:cNvCxnSpPr/>
      </xdr:nvCxnSpPr>
      <xdr:spPr bwMode="auto">
        <a:xfrm>
          <a:off x="8039100" y="23260050"/>
          <a:ext cx="0" cy="4295775"/>
        </a:xfrm>
        <a:prstGeom prst="line">
          <a:avLst/>
        </a:prstGeom>
        <a:ln w="25400">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9525</xdr:colOff>
      <xdr:row>120</xdr:row>
      <xdr:rowOff>47625</xdr:rowOff>
    </xdr:from>
    <xdr:to>
      <xdr:col>8</xdr:col>
      <xdr:colOff>9525</xdr:colOff>
      <xdr:row>121</xdr:row>
      <xdr:rowOff>19050</xdr:rowOff>
    </xdr:to>
    <xdr:sp macro="" textlink="">
      <xdr:nvSpPr>
        <xdr:cNvPr id="9" name="テキスト ボックス 8">
          <a:extLst>
            <a:ext uri="{FF2B5EF4-FFF2-40B4-BE49-F238E27FC236}">
              <a16:creationId xmlns:a16="http://schemas.microsoft.com/office/drawing/2014/main" xmlns="" id="{00000000-0008-0000-0A00-00000A000000}"/>
            </a:ext>
          </a:extLst>
        </xdr:cNvPr>
        <xdr:cNvSpPr txBox="1"/>
      </xdr:nvSpPr>
      <xdr:spPr bwMode="auto">
        <a:xfrm>
          <a:off x="3190875" y="27555825"/>
          <a:ext cx="1619250"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mn-ea"/>
              <a:ea typeface="+mn-ea"/>
            </a:rPr>
            <a:t>6,500</a:t>
          </a:r>
          <a:endParaRPr kumimoji="1" lang="ja-JP" altLang="en-US" sz="1100">
            <a:latin typeface="+mn-ea"/>
            <a:ea typeface="+mn-ea"/>
          </a:endParaRPr>
        </a:p>
      </xdr:txBody>
    </xdr:sp>
    <xdr:clientData/>
  </xdr:twoCellAnchor>
  <xdr:twoCellAnchor>
    <xdr:from>
      <xdr:col>7</xdr:col>
      <xdr:colOff>9525</xdr:colOff>
      <xdr:row>120</xdr:row>
      <xdr:rowOff>47625</xdr:rowOff>
    </xdr:from>
    <xdr:to>
      <xdr:col>9</xdr:col>
      <xdr:colOff>0</xdr:colOff>
      <xdr:row>121</xdr:row>
      <xdr:rowOff>19050</xdr:rowOff>
    </xdr:to>
    <xdr:sp macro="" textlink="">
      <xdr:nvSpPr>
        <xdr:cNvPr id="10" name="テキスト ボックス 9">
          <a:extLst>
            <a:ext uri="{FF2B5EF4-FFF2-40B4-BE49-F238E27FC236}">
              <a16:creationId xmlns:a16="http://schemas.microsoft.com/office/drawing/2014/main" xmlns="" id="{00000000-0008-0000-0A00-00000B000000}"/>
            </a:ext>
          </a:extLst>
        </xdr:cNvPr>
        <xdr:cNvSpPr txBox="1"/>
      </xdr:nvSpPr>
      <xdr:spPr bwMode="auto">
        <a:xfrm>
          <a:off x="4000500" y="27555825"/>
          <a:ext cx="1609725"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mn-ea"/>
              <a:ea typeface="+mn-ea"/>
            </a:rPr>
            <a:t>7,500</a:t>
          </a:r>
          <a:endParaRPr kumimoji="1" lang="ja-JP" altLang="en-US" sz="1100">
            <a:latin typeface="+mn-ea"/>
            <a:ea typeface="+mn-ea"/>
          </a:endParaRPr>
        </a:p>
      </xdr:txBody>
    </xdr:sp>
    <xdr:clientData/>
  </xdr:twoCellAnchor>
  <xdr:twoCellAnchor>
    <xdr:from>
      <xdr:col>8</xdr:col>
      <xdr:colOff>9525</xdr:colOff>
      <xdr:row>120</xdr:row>
      <xdr:rowOff>47625</xdr:rowOff>
    </xdr:from>
    <xdr:to>
      <xdr:col>10</xdr:col>
      <xdr:colOff>0</xdr:colOff>
      <xdr:row>121</xdr:row>
      <xdr:rowOff>19050</xdr:rowOff>
    </xdr:to>
    <xdr:sp macro="" textlink="">
      <xdr:nvSpPr>
        <xdr:cNvPr id="11" name="テキスト ボックス 10">
          <a:extLst>
            <a:ext uri="{FF2B5EF4-FFF2-40B4-BE49-F238E27FC236}">
              <a16:creationId xmlns:a16="http://schemas.microsoft.com/office/drawing/2014/main" xmlns="" id="{00000000-0008-0000-0A00-00000C000000}"/>
            </a:ext>
          </a:extLst>
        </xdr:cNvPr>
        <xdr:cNvSpPr txBox="1"/>
      </xdr:nvSpPr>
      <xdr:spPr bwMode="auto">
        <a:xfrm>
          <a:off x="4810125" y="27555825"/>
          <a:ext cx="1609725"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mn-ea"/>
              <a:ea typeface="+mn-ea"/>
            </a:rPr>
            <a:t>8,500</a:t>
          </a:r>
          <a:endParaRPr kumimoji="1" lang="ja-JP" altLang="en-US" sz="1100">
            <a:latin typeface="+mn-ea"/>
            <a:ea typeface="+mn-ea"/>
          </a:endParaRPr>
        </a:p>
      </xdr:txBody>
    </xdr:sp>
    <xdr:clientData/>
  </xdr:twoCellAnchor>
  <xdr:twoCellAnchor>
    <xdr:from>
      <xdr:col>9</xdr:col>
      <xdr:colOff>0</xdr:colOff>
      <xdr:row>120</xdr:row>
      <xdr:rowOff>47625</xdr:rowOff>
    </xdr:from>
    <xdr:to>
      <xdr:col>11</xdr:col>
      <xdr:colOff>0</xdr:colOff>
      <xdr:row>121</xdr:row>
      <xdr:rowOff>19050</xdr:rowOff>
    </xdr:to>
    <xdr:sp macro="" textlink="">
      <xdr:nvSpPr>
        <xdr:cNvPr id="12" name="テキスト ボックス 11">
          <a:extLst>
            <a:ext uri="{FF2B5EF4-FFF2-40B4-BE49-F238E27FC236}">
              <a16:creationId xmlns:a16="http://schemas.microsoft.com/office/drawing/2014/main" xmlns="" id="{00000000-0008-0000-0A00-00000D000000}"/>
            </a:ext>
          </a:extLst>
        </xdr:cNvPr>
        <xdr:cNvSpPr txBox="1"/>
      </xdr:nvSpPr>
      <xdr:spPr bwMode="auto">
        <a:xfrm>
          <a:off x="5610225" y="27555825"/>
          <a:ext cx="1619250"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mn-ea"/>
              <a:ea typeface="+mn-ea"/>
            </a:rPr>
            <a:t>9,500</a:t>
          </a:r>
          <a:endParaRPr kumimoji="1" lang="ja-JP" altLang="en-US" sz="1100">
            <a:latin typeface="+mn-ea"/>
            <a:ea typeface="+mn-ea"/>
          </a:endParaRPr>
        </a:p>
      </xdr:txBody>
    </xdr:sp>
    <xdr:clientData/>
  </xdr:twoCellAnchor>
  <xdr:twoCellAnchor>
    <xdr:from>
      <xdr:col>10</xdr:col>
      <xdr:colOff>0</xdr:colOff>
      <xdr:row>120</xdr:row>
      <xdr:rowOff>47625</xdr:rowOff>
    </xdr:from>
    <xdr:to>
      <xdr:col>12</xdr:col>
      <xdr:colOff>0</xdr:colOff>
      <xdr:row>121</xdr:row>
      <xdr:rowOff>19050</xdr:rowOff>
    </xdr:to>
    <xdr:sp macro="" textlink="">
      <xdr:nvSpPr>
        <xdr:cNvPr id="13" name="テキスト ボックス 12">
          <a:extLst>
            <a:ext uri="{FF2B5EF4-FFF2-40B4-BE49-F238E27FC236}">
              <a16:creationId xmlns:a16="http://schemas.microsoft.com/office/drawing/2014/main" xmlns="" id="{00000000-0008-0000-0A00-00000E000000}"/>
            </a:ext>
          </a:extLst>
        </xdr:cNvPr>
        <xdr:cNvSpPr txBox="1"/>
      </xdr:nvSpPr>
      <xdr:spPr bwMode="auto">
        <a:xfrm>
          <a:off x="6419850" y="27555825"/>
          <a:ext cx="1619250"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mn-ea"/>
              <a:ea typeface="+mn-ea"/>
            </a:rPr>
            <a:t>10,500</a:t>
          </a:r>
          <a:endParaRPr kumimoji="1" lang="ja-JP" altLang="en-US" sz="1100">
            <a:latin typeface="+mn-ea"/>
            <a:ea typeface="+mn-ea"/>
          </a:endParaRPr>
        </a:p>
      </xdr:txBody>
    </xdr:sp>
    <xdr:clientData/>
  </xdr:twoCellAnchor>
  <xdr:twoCellAnchor>
    <xdr:from>
      <xdr:col>11</xdr:col>
      <xdr:colOff>0</xdr:colOff>
      <xdr:row>120</xdr:row>
      <xdr:rowOff>47625</xdr:rowOff>
    </xdr:from>
    <xdr:to>
      <xdr:col>13</xdr:col>
      <xdr:colOff>0</xdr:colOff>
      <xdr:row>121</xdr:row>
      <xdr:rowOff>19050</xdr:rowOff>
    </xdr:to>
    <xdr:sp macro="" textlink="">
      <xdr:nvSpPr>
        <xdr:cNvPr id="14" name="テキスト ボックス 13">
          <a:extLst>
            <a:ext uri="{FF2B5EF4-FFF2-40B4-BE49-F238E27FC236}">
              <a16:creationId xmlns:a16="http://schemas.microsoft.com/office/drawing/2014/main" xmlns="" id="{00000000-0008-0000-0A00-00000F000000}"/>
            </a:ext>
          </a:extLst>
        </xdr:cNvPr>
        <xdr:cNvSpPr txBox="1"/>
      </xdr:nvSpPr>
      <xdr:spPr bwMode="auto">
        <a:xfrm>
          <a:off x="7229475" y="27555825"/>
          <a:ext cx="1619250"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mn-ea"/>
              <a:ea typeface="+mn-ea"/>
            </a:rPr>
            <a:t>11,500</a:t>
          </a:r>
          <a:endParaRPr kumimoji="1" lang="ja-JP" altLang="en-US" sz="1100">
            <a:latin typeface="+mn-ea"/>
            <a:ea typeface="+mn-ea"/>
          </a:endParaRPr>
        </a:p>
      </xdr:txBody>
    </xdr:sp>
    <xdr:clientData/>
  </xdr:twoCellAnchor>
  <xdr:twoCellAnchor editAs="oneCell">
    <xdr:from>
      <xdr:col>4</xdr:col>
      <xdr:colOff>428625</xdr:colOff>
      <xdr:row>100</xdr:row>
      <xdr:rowOff>0</xdr:rowOff>
    </xdr:from>
    <xdr:to>
      <xdr:col>14</xdr:col>
      <xdr:colOff>142876</xdr:colOff>
      <xdr:row>106</xdr:row>
      <xdr:rowOff>57150</xdr:rowOff>
    </xdr:to>
    <xdr:sp macro="" textlink="">
      <xdr:nvSpPr>
        <xdr:cNvPr id="15" name="AutoShape 5">
          <a:extLst>
            <a:ext uri="{FF2B5EF4-FFF2-40B4-BE49-F238E27FC236}">
              <a16:creationId xmlns:a16="http://schemas.microsoft.com/office/drawing/2014/main" xmlns="" id="{00000000-0008-0000-0A00-000014000000}"/>
            </a:ext>
          </a:extLst>
        </xdr:cNvPr>
        <xdr:cNvSpPr>
          <a:spLocks noChangeAspect="1" noChangeArrowheads="1"/>
        </xdr:cNvSpPr>
      </xdr:nvSpPr>
      <xdr:spPr bwMode="auto">
        <a:xfrm>
          <a:off x="1990725" y="23622000"/>
          <a:ext cx="7810501"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342900</xdr:colOff>
      <xdr:row>41</xdr:row>
      <xdr:rowOff>57150</xdr:rowOff>
    </xdr:from>
    <xdr:to>
      <xdr:col>4</xdr:col>
      <xdr:colOff>247650</xdr:colOff>
      <xdr:row>41</xdr:row>
      <xdr:rowOff>180975</xdr:rowOff>
    </xdr:to>
    <xdr:sp macro="" textlink="">
      <xdr:nvSpPr>
        <xdr:cNvPr id="16" name="Rectangle 1">
          <a:extLst>
            <a:ext uri="{FF2B5EF4-FFF2-40B4-BE49-F238E27FC236}">
              <a16:creationId xmlns:a16="http://schemas.microsoft.com/office/drawing/2014/main" xmlns="" id="{00000000-0008-0000-0A00-000015000000}"/>
            </a:ext>
          </a:extLst>
        </xdr:cNvPr>
        <xdr:cNvSpPr>
          <a:spLocks noChangeArrowheads="1"/>
        </xdr:cNvSpPr>
      </xdr:nvSpPr>
      <xdr:spPr bwMode="auto">
        <a:xfrm>
          <a:off x="1095375" y="9486900"/>
          <a:ext cx="714375" cy="123825"/>
        </a:xfrm>
        <a:prstGeom prst="rect">
          <a:avLst/>
        </a:prstGeom>
        <a:solidFill>
          <a:srgbClr val="FFFF99"/>
        </a:solidFill>
        <a:ln w="9525">
          <a:solidFill>
            <a:srgbClr val="000000"/>
          </a:solidFill>
          <a:miter lim="800000"/>
          <a:headEnd/>
          <a:tailEnd/>
        </a:ln>
      </xdr:spPr>
    </xdr:sp>
    <xdr:clientData/>
  </xdr:twoCellAnchor>
  <xdr:twoCellAnchor>
    <xdr:from>
      <xdr:col>3</xdr:col>
      <xdr:colOff>342900</xdr:colOff>
      <xdr:row>26</xdr:row>
      <xdr:rowOff>66675</xdr:rowOff>
    </xdr:from>
    <xdr:to>
      <xdr:col>4</xdr:col>
      <xdr:colOff>247650</xdr:colOff>
      <xdr:row>26</xdr:row>
      <xdr:rowOff>190500</xdr:rowOff>
    </xdr:to>
    <xdr:sp macro="" textlink="">
      <xdr:nvSpPr>
        <xdr:cNvPr id="17" name="Rectangle 1">
          <a:extLst>
            <a:ext uri="{FF2B5EF4-FFF2-40B4-BE49-F238E27FC236}">
              <a16:creationId xmlns:a16="http://schemas.microsoft.com/office/drawing/2014/main" xmlns="" id="{00000000-0008-0000-0A00-000016000000}"/>
            </a:ext>
          </a:extLst>
        </xdr:cNvPr>
        <xdr:cNvSpPr>
          <a:spLocks noChangeArrowheads="1"/>
        </xdr:cNvSpPr>
      </xdr:nvSpPr>
      <xdr:spPr bwMode="auto">
        <a:xfrm>
          <a:off x="1095375" y="5838825"/>
          <a:ext cx="714375" cy="123825"/>
        </a:xfrm>
        <a:prstGeom prst="rect">
          <a:avLst/>
        </a:prstGeom>
        <a:solidFill>
          <a:srgbClr val="FFFF99"/>
        </a:solidFill>
        <a:ln w="9525">
          <a:solidFill>
            <a:srgbClr val="000000"/>
          </a:solidFill>
          <a:miter lim="800000"/>
          <a:headEnd/>
          <a:tailEnd/>
        </a:ln>
      </xdr:spPr>
    </xdr:sp>
    <xdr:clientData/>
  </xdr:twoCellAnchor>
  <xdr:twoCellAnchor>
    <xdr:from>
      <xdr:col>8</xdr:col>
      <xdr:colOff>342900</xdr:colOff>
      <xdr:row>47</xdr:row>
      <xdr:rowOff>57150</xdr:rowOff>
    </xdr:from>
    <xdr:to>
      <xdr:col>9</xdr:col>
      <xdr:colOff>247650</xdr:colOff>
      <xdr:row>47</xdr:row>
      <xdr:rowOff>180975</xdr:rowOff>
    </xdr:to>
    <xdr:sp macro="" textlink="">
      <xdr:nvSpPr>
        <xdr:cNvPr id="18" name="Rectangle 1">
          <a:extLst>
            <a:ext uri="{FF2B5EF4-FFF2-40B4-BE49-F238E27FC236}">
              <a16:creationId xmlns:a16="http://schemas.microsoft.com/office/drawing/2014/main" xmlns="" id="{00000000-0008-0000-0A00-000017000000}"/>
            </a:ext>
          </a:extLst>
        </xdr:cNvPr>
        <xdr:cNvSpPr>
          <a:spLocks noChangeArrowheads="1"/>
        </xdr:cNvSpPr>
      </xdr:nvSpPr>
      <xdr:spPr bwMode="auto">
        <a:xfrm>
          <a:off x="5143500" y="10858500"/>
          <a:ext cx="714375" cy="123825"/>
        </a:xfrm>
        <a:prstGeom prst="rect">
          <a:avLst/>
        </a:prstGeom>
        <a:solidFill>
          <a:srgbClr val="FFFF99"/>
        </a:solidFill>
        <a:ln w="9525">
          <a:solidFill>
            <a:srgbClr val="0000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306065</xdr:colOff>
      <xdr:row>99</xdr:row>
      <xdr:rowOff>132522</xdr:rowOff>
    </xdr:from>
    <xdr:to>
      <xdr:col>12</xdr:col>
      <xdr:colOff>734446</xdr:colOff>
      <xdr:row>117</xdr:row>
      <xdr:rowOff>58077</xdr:rowOff>
    </xdr:to>
    <xdr:pic>
      <xdr:nvPicPr>
        <xdr:cNvPr id="2" name="図 1"/>
        <xdr:cNvPicPr>
          <a:picLocks noChangeAspect="1"/>
        </xdr:cNvPicPr>
      </xdr:nvPicPr>
      <xdr:blipFill>
        <a:blip xmlns:r="http://schemas.openxmlformats.org/officeDocument/2006/relationships" r:embed="rId1"/>
        <a:stretch>
          <a:fillRect/>
        </a:stretch>
      </xdr:blipFill>
      <xdr:spPr>
        <a:xfrm>
          <a:off x="3487415" y="23402097"/>
          <a:ext cx="5286131" cy="3354555"/>
        </a:xfrm>
        <a:prstGeom prst="rect">
          <a:avLst/>
        </a:prstGeom>
      </xdr:spPr>
    </xdr:pic>
    <xdr:clientData/>
  </xdr:twoCellAnchor>
  <xdr:twoCellAnchor>
    <xdr:from>
      <xdr:col>7</xdr:col>
      <xdr:colOff>9525</xdr:colOff>
      <xdr:row>98</xdr:row>
      <xdr:rowOff>19050</xdr:rowOff>
    </xdr:from>
    <xdr:to>
      <xdr:col>7</xdr:col>
      <xdr:colOff>9525</xdr:colOff>
      <xdr:row>120</xdr:row>
      <xdr:rowOff>47625</xdr:rowOff>
    </xdr:to>
    <xdr:cxnSp macro="">
      <xdr:nvCxnSpPr>
        <xdr:cNvPr id="3" name="直線コネクタ 2">
          <a:extLst>
            <a:ext uri="{FF2B5EF4-FFF2-40B4-BE49-F238E27FC236}">
              <a16:creationId xmlns:a16="http://schemas.microsoft.com/office/drawing/2014/main" xmlns="" id="{00000000-0008-0000-0A00-000004000000}"/>
            </a:ext>
          </a:extLst>
        </xdr:cNvPr>
        <xdr:cNvCxnSpPr/>
      </xdr:nvCxnSpPr>
      <xdr:spPr bwMode="auto">
        <a:xfrm>
          <a:off x="4000500" y="23098125"/>
          <a:ext cx="0" cy="4295775"/>
        </a:xfrm>
        <a:prstGeom prst="line">
          <a:avLst/>
        </a:prstGeom>
        <a:ln w="25400">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9525</xdr:colOff>
      <xdr:row>98</xdr:row>
      <xdr:rowOff>19050</xdr:rowOff>
    </xdr:from>
    <xdr:to>
      <xdr:col>8</xdr:col>
      <xdr:colOff>9525</xdr:colOff>
      <xdr:row>120</xdr:row>
      <xdr:rowOff>47625</xdr:rowOff>
    </xdr:to>
    <xdr:cxnSp macro="">
      <xdr:nvCxnSpPr>
        <xdr:cNvPr id="4" name="直線コネクタ 3">
          <a:extLst>
            <a:ext uri="{FF2B5EF4-FFF2-40B4-BE49-F238E27FC236}">
              <a16:creationId xmlns:a16="http://schemas.microsoft.com/office/drawing/2014/main" xmlns="" id="{00000000-0008-0000-0A00-000005000000}"/>
            </a:ext>
          </a:extLst>
        </xdr:cNvPr>
        <xdr:cNvCxnSpPr/>
      </xdr:nvCxnSpPr>
      <xdr:spPr bwMode="auto">
        <a:xfrm>
          <a:off x="4810125" y="23098125"/>
          <a:ext cx="0" cy="4295775"/>
        </a:xfrm>
        <a:prstGeom prst="line">
          <a:avLst/>
        </a:prstGeom>
        <a:ln w="25400">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98</xdr:row>
      <xdr:rowOff>19050</xdr:rowOff>
    </xdr:from>
    <xdr:to>
      <xdr:col>9</xdr:col>
      <xdr:colOff>0</xdr:colOff>
      <xdr:row>120</xdr:row>
      <xdr:rowOff>47625</xdr:rowOff>
    </xdr:to>
    <xdr:cxnSp macro="">
      <xdr:nvCxnSpPr>
        <xdr:cNvPr id="5" name="直線コネクタ 4">
          <a:extLst>
            <a:ext uri="{FF2B5EF4-FFF2-40B4-BE49-F238E27FC236}">
              <a16:creationId xmlns:a16="http://schemas.microsoft.com/office/drawing/2014/main" xmlns="" id="{00000000-0008-0000-0A00-000006000000}"/>
            </a:ext>
          </a:extLst>
        </xdr:cNvPr>
        <xdr:cNvCxnSpPr/>
      </xdr:nvCxnSpPr>
      <xdr:spPr bwMode="auto">
        <a:xfrm>
          <a:off x="5610225" y="23098125"/>
          <a:ext cx="0" cy="4295775"/>
        </a:xfrm>
        <a:prstGeom prst="line">
          <a:avLst/>
        </a:prstGeom>
        <a:ln w="25400">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98</xdr:row>
      <xdr:rowOff>19050</xdr:rowOff>
    </xdr:from>
    <xdr:to>
      <xdr:col>10</xdr:col>
      <xdr:colOff>0</xdr:colOff>
      <xdr:row>120</xdr:row>
      <xdr:rowOff>47625</xdr:rowOff>
    </xdr:to>
    <xdr:cxnSp macro="">
      <xdr:nvCxnSpPr>
        <xdr:cNvPr id="6" name="直線コネクタ 5">
          <a:extLst>
            <a:ext uri="{FF2B5EF4-FFF2-40B4-BE49-F238E27FC236}">
              <a16:creationId xmlns:a16="http://schemas.microsoft.com/office/drawing/2014/main" xmlns="" id="{00000000-0008-0000-0A00-000007000000}"/>
            </a:ext>
          </a:extLst>
        </xdr:cNvPr>
        <xdr:cNvCxnSpPr/>
      </xdr:nvCxnSpPr>
      <xdr:spPr bwMode="auto">
        <a:xfrm>
          <a:off x="6419850" y="23098125"/>
          <a:ext cx="0" cy="4295775"/>
        </a:xfrm>
        <a:prstGeom prst="line">
          <a:avLst/>
        </a:prstGeom>
        <a:ln w="25400">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98</xdr:row>
      <xdr:rowOff>19050</xdr:rowOff>
    </xdr:from>
    <xdr:to>
      <xdr:col>11</xdr:col>
      <xdr:colOff>0</xdr:colOff>
      <xdr:row>120</xdr:row>
      <xdr:rowOff>47625</xdr:rowOff>
    </xdr:to>
    <xdr:cxnSp macro="">
      <xdr:nvCxnSpPr>
        <xdr:cNvPr id="7" name="直線コネクタ 6">
          <a:extLst>
            <a:ext uri="{FF2B5EF4-FFF2-40B4-BE49-F238E27FC236}">
              <a16:creationId xmlns:a16="http://schemas.microsoft.com/office/drawing/2014/main" xmlns="" id="{00000000-0008-0000-0A00-000008000000}"/>
            </a:ext>
          </a:extLst>
        </xdr:cNvPr>
        <xdr:cNvCxnSpPr/>
      </xdr:nvCxnSpPr>
      <xdr:spPr bwMode="auto">
        <a:xfrm>
          <a:off x="7229475" y="23098125"/>
          <a:ext cx="0" cy="4295775"/>
        </a:xfrm>
        <a:prstGeom prst="line">
          <a:avLst/>
        </a:prstGeom>
        <a:ln w="25400">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98</xdr:row>
      <xdr:rowOff>19050</xdr:rowOff>
    </xdr:from>
    <xdr:to>
      <xdr:col>12</xdr:col>
      <xdr:colOff>0</xdr:colOff>
      <xdr:row>120</xdr:row>
      <xdr:rowOff>47625</xdr:rowOff>
    </xdr:to>
    <xdr:cxnSp macro="">
      <xdr:nvCxnSpPr>
        <xdr:cNvPr id="8" name="直線コネクタ 7">
          <a:extLst>
            <a:ext uri="{FF2B5EF4-FFF2-40B4-BE49-F238E27FC236}">
              <a16:creationId xmlns:a16="http://schemas.microsoft.com/office/drawing/2014/main" xmlns="" id="{00000000-0008-0000-0A00-000009000000}"/>
            </a:ext>
          </a:extLst>
        </xdr:cNvPr>
        <xdr:cNvCxnSpPr/>
      </xdr:nvCxnSpPr>
      <xdr:spPr bwMode="auto">
        <a:xfrm>
          <a:off x="8039100" y="23098125"/>
          <a:ext cx="0" cy="4295775"/>
        </a:xfrm>
        <a:prstGeom prst="line">
          <a:avLst/>
        </a:prstGeom>
        <a:ln w="25400">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9525</xdr:colOff>
      <xdr:row>120</xdr:row>
      <xdr:rowOff>47625</xdr:rowOff>
    </xdr:from>
    <xdr:to>
      <xdr:col>8</xdr:col>
      <xdr:colOff>9525</xdr:colOff>
      <xdr:row>121</xdr:row>
      <xdr:rowOff>19050</xdr:rowOff>
    </xdr:to>
    <xdr:sp macro="" textlink="">
      <xdr:nvSpPr>
        <xdr:cNvPr id="9" name="テキスト ボックス 8">
          <a:extLst>
            <a:ext uri="{FF2B5EF4-FFF2-40B4-BE49-F238E27FC236}">
              <a16:creationId xmlns:a16="http://schemas.microsoft.com/office/drawing/2014/main" xmlns="" id="{00000000-0008-0000-0A00-00000A000000}"/>
            </a:ext>
          </a:extLst>
        </xdr:cNvPr>
        <xdr:cNvSpPr txBox="1"/>
      </xdr:nvSpPr>
      <xdr:spPr bwMode="auto">
        <a:xfrm>
          <a:off x="3190875" y="27393900"/>
          <a:ext cx="1619250"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mn-ea"/>
              <a:ea typeface="+mn-ea"/>
            </a:rPr>
            <a:t>6,500</a:t>
          </a:r>
          <a:endParaRPr kumimoji="1" lang="ja-JP" altLang="en-US" sz="1100">
            <a:latin typeface="+mn-ea"/>
            <a:ea typeface="+mn-ea"/>
          </a:endParaRPr>
        </a:p>
      </xdr:txBody>
    </xdr:sp>
    <xdr:clientData/>
  </xdr:twoCellAnchor>
  <xdr:twoCellAnchor>
    <xdr:from>
      <xdr:col>7</xdr:col>
      <xdr:colOff>9525</xdr:colOff>
      <xdr:row>120</xdr:row>
      <xdr:rowOff>47625</xdr:rowOff>
    </xdr:from>
    <xdr:to>
      <xdr:col>9</xdr:col>
      <xdr:colOff>0</xdr:colOff>
      <xdr:row>121</xdr:row>
      <xdr:rowOff>19050</xdr:rowOff>
    </xdr:to>
    <xdr:sp macro="" textlink="">
      <xdr:nvSpPr>
        <xdr:cNvPr id="10" name="テキスト ボックス 9">
          <a:extLst>
            <a:ext uri="{FF2B5EF4-FFF2-40B4-BE49-F238E27FC236}">
              <a16:creationId xmlns:a16="http://schemas.microsoft.com/office/drawing/2014/main" xmlns="" id="{00000000-0008-0000-0A00-00000B000000}"/>
            </a:ext>
          </a:extLst>
        </xdr:cNvPr>
        <xdr:cNvSpPr txBox="1"/>
      </xdr:nvSpPr>
      <xdr:spPr bwMode="auto">
        <a:xfrm>
          <a:off x="4000500" y="27393900"/>
          <a:ext cx="1609725"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mn-ea"/>
              <a:ea typeface="+mn-ea"/>
            </a:rPr>
            <a:t>7,500</a:t>
          </a:r>
          <a:endParaRPr kumimoji="1" lang="ja-JP" altLang="en-US" sz="1100">
            <a:latin typeface="+mn-ea"/>
            <a:ea typeface="+mn-ea"/>
          </a:endParaRPr>
        </a:p>
      </xdr:txBody>
    </xdr:sp>
    <xdr:clientData/>
  </xdr:twoCellAnchor>
  <xdr:twoCellAnchor>
    <xdr:from>
      <xdr:col>8</xdr:col>
      <xdr:colOff>9525</xdr:colOff>
      <xdr:row>120</xdr:row>
      <xdr:rowOff>47625</xdr:rowOff>
    </xdr:from>
    <xdr:to>
      <xdr:col>10</xdr:col>
      <xdr:colOff>0</xdr:colOff>
      <xdr:row>121</xdr:row>
      <xdr:rowOff>19050</xdr:rowOff>
    </xdr:to>
    <xdr:sp macro="" textlink="">
      <xdr:nvSpPr>
        <xdr:cNvPr id="11" name="テキスト ボックス 10">
          <a:extLst>
            <a:ext uri="{FF2B5EF4-FFF2-40B4-BE49-F238E27FC236}">
              <a16:creationId xmlns:a16="http://schemas.microsoft.com/office/drawing/2014/main" xmlns="" id="{00000000-0008-0000-0A00-00000C000000}"/>
            </a:ext>
          </a:extLst>
        </xdr:cNvPr>
        <xdr:cNvSpPr txBox="1"/>
      </xdr:nvSpPr>
      <xdr:spPr bwMode="auto">
        <a:xfrm>
          <a:off x="4810125" y="27393900"/>
          <a:ext cx="1609725"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mn-ea"/>
              <a:ea typeface="+mn-ea"/>
            </a:rPr>
            <a:t>8,500</a:t>
          </a:r>
          <a:endParaRPr kumimoji="1" lang="ja-JP" altLang="en-US" sz="1100">
            <a:latin typeface="+mn-ea"/>
            <a:ea typeface="+mn-ea"/>
          </a:endParaRPr>
        </a:p>
      </xdr:txBody>
    </xdr:sp>
    <xdr:clientData/>
  </xdr:twoCellAnchor>
  <xdr:twoCellAnchor>
    <xdr:from>
      <xdr:col>9</xdr:col>
      <xdr:colOff>0</xdr:colOff>
      <xdr:row>120</xdr:row>
      <xdr:rowOff>47625</xdr:rowOff>
    </xdr:from>
    <xdr:to>
      <xdr:col>11</xdr:col>
      <xdr:colOff>0</xdr:colOff>
      <xdr:row>121</xdr:row>
      <xdr:rowOff>19050</xdr:rowOff>
    </xdr:to>
    <xdr:sp macro="" textlink="">
      <xdr:nvSpPr>
        <xdr:cNvPr id="12" name="テキスト ボックス 11">
          <a:extLst>
            <a:ext uri="{FF2B5EF4-FFF2-40B4-BE49-F238E27FC236}">
              <a16:creationId xmlns:a16="http://schemas.microsoft.com/office/drawing/2014/main" xmlns="" id="{00000000-0008-0000-0A00-00000D000000}"/>
            </a:ext>
          </a:extLst>
        </xdr:cNvPr>
        <xdr:cNvSpPr txBox="1"/>
      </xdr:nvSpPr>
      <xdr:spPr bwMode="auto">
        <a:xfrm>
          <a:off x="5610225" y="27393900"/>
          <a:ext cx="1619250"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mn-ea"/>
              <a:ea typeface="+mn-ea"/>
            </a:rPr>
            <a:t>9,500</a:t>
          </a:r>
          <a:endParaRPr kumimoji="1" lang="ja-JP" altLang="en-US" sz="1100">
            <a:latin typeface="+mn-ea"/>
            <a:ea typeface="+mn-ea"/>
          </a:endParaRPr>
        </a:p>
      </xdr:txBody>
    </xdr:sp>
    <xdr:clientData/>
  </xdr:twoCellAnchor>
  <xdr:twoCellAnchor>
    <xdr:from>
      <xdr:col>10</xdr:col>
      <xdr:colOff>0</xdr:colOff>
      <xdr:row>120</xdr:row>
      <xdr:rowOff>47625</xdr:rowOff>
    </xdr:from>
    <xdr:to>
      <xdr:col>12</xdr:col>
      <xdr:colOff>0</xdr:colOff>
      <xdr:row>121</xdr:row>
      <xdr:rowOff>19050</xdr:rowOff>
    </xdr:to>
    <xdr:sp macro="" textlink="">
      <xdr:nvSpPr>
        <xdr:cNvPr id="13" name="テキスト ボックス 12">
          <a:extLst>
            <a:ext uri="{FF2B5EF4-FFF2-40B4-BE49-F238E27FC236}">
              <a16:creationId xmlns:a16="http://schemas.microsoft.com/office/drawing/2014/main" xmlns="" id="{00000000-0008-0000-0A00-00000E000000}"/>
            </a:ext>
          </a:extLst>
        </xdr:cNvPr>
        <xdr:cNvSpPr txBox="1"/>
      </xdr:nvSpPr>
      <xdr:spPr bwMode="auto">
        <a:xfrm>
          <a:off x="6419850" y="27393900"/>
          <a:ext cx="1619250"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mn-ea"/>
              <a:ea typeface="+mn-ea"/>
            </a:rPr>
            <a:t>10,500</a:t>
          </a:r>
          <a:endParaRPr kumimoji="1" lang="ja-JP" altLang="en-US" sz="1100">
            <a:latin typeface="+mn-ea"/>
            <a:ea typeface="+mn-ea"/>
          </a:endParaRPr>
        </a:p>
      </xdr:txBody>
    </xdr:sp>
    <xdr:clientData/>
  </xdr:twoCellAnchor>
  <xdr:twoCellAnchor>
    <xdr:from>
      <xdr:col>11</xdr:col>
      <xdr:colOff>0</xdr:colOff>
      <xdr:row>120</xdr:row>
      <xdr:rowOff>47625</xdr:rowOff>
    </xdr:from>
    <xdr:to>
      <xdr:col>13</xdr:col>
      <xdr:colOff>0</xdr:colOff>
      <xdr:row>121</xdr:row>
      <xdr:rowOff>19050</xdr:rowOff>
    </xdr:to>
    <xdr:sp macro="" textlink="">
      <xdr:nvSpPr>
        <xdr:cNvPr id="14" name="テキスト ボックス 13">
          <a:extLst>
            <a:ext uri="{FF2B5EF4-FFF2-40B4-BE49-F238E27FC236}">
              <a16:creationId xmlns:a16="http://schemas.microsoft.com/office/drawing/2014/main" xmlns="" id="{00000000-0008-0000-0A00-00000F000000}"/>
            </a:ext>
          </a:extLst>
        </xdr:cNvPr>
        <xdr:cNvSpPr txBox="1"/>
      </xdr:nvSpPr>
      <xdr:spPr bwMode="auto">
        <a:xfrm>
          <a:off x="7229475" y="27393900"/>
          <a:ext cx="1619250"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mn-ea"/>
              <a:ea typeface="+mn-ea"/>
            </a:rPr>
            <a:t>11,500</a:t>
          </a:r>
          <a:endParaRPr kumimoji="1" lang="ja-JP" altLang="en-US" sz="1100">
            <a:latin typeface="+mn-ea"/>
            <a:ea typeface="+mn-ea"/>
          </a:endParaRPr>
        </a:p>
      </xdr:txBody>
    </xdr:sp>
    <xdr:clientData/>
  </xdr:twoCellAnchor>
  <xdr:twoCellAnchor editAs="oneCell">
    <xdr:from>
      <xdr:col>4</xdr:col>
      <xdr:colOff>428625</xdr:colOff>
      <xdr:row>100</xdr:row>
      <xdr:rowOff>0</xdr:rowOff>
    </xdr:from>
    <xdr:to>
      <xdr:col>14</xdr:col>
      <xdr:colOff>142876</xdr:colOff>
      <xdr:row>106</xdr:row>
      <xdr:rowOff>57150</xdr:rowOff>
    </xdr:to>
    <xdr:sp macro="" textlink="">
      <xdr:nvSpPr>
        <xdr:cNvPr id="15" name="AutoShape 5">
          <a:extLst>
            <a:ext uri="{FF2B5EF4-FFF2-40B4-BE49-F238E27FC236}">
              <a16:creationId xmlns:a16="http://schemas.microsoft.com/office/drawing/2014/main" xmlns="" id="{00000000-0008-0000-0A00-000014000000}"/>
            </a:ext>
          </a:extLst>
        </xdr:cNvPr>
        <xdr:cNvSpPr>
          <a:spLocks noChangeAspect="1" noChangeArrowheads="1"/>
        </xdr:cNvSpPr>
      </xdr:nvSpPr>
      <xdr:spPr bwMode="auto">
        <a:xfrm>
          <a:off x="1990725" y="23460075"/>
          <a:ext cx="7810501"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342900</xdr:colOff>
      <xdr:row>42</xdr:row>
      <xdr:rowOff>57150</xdr:rowOff>
    </xdr:from>
    <xdr:to>
      <xdr:col>4</xdr:col>
      <xdr:colOff>247650</xdr:colOff>
      <xdr:row>42</xdr:row>
      <xdr:rowOff>180975</xdr:rowOff>
    </xdr:to>
    <xdr:sp macro="" textlink="">
      <xdr:nvSpPr>
        <xdr:cNvPr id="16" name="Rectangle 1">
          <a:extLst>
            <a:ext uri="{FF2B5EF4-FFF2-40B4-BE49-F238E27FC236}">
              <a16:creationId xmlns:a16="http://schemas.microsoft.com/office/drawing/2014/main" xmlns="" id="{00000000-0008-0000-0A00-000015000000}"/>
            </a:ext>
          </a:extLst>
        </xdr:cNvPr>
        <xdr:cNvSpPr>
          <a:spLocks noChangeArrowheads="1"/>
        </xdr:cNvSpPr>
      </xdr:nvSpPr>
      <xdr:spPr bwMode="auto">
        <a:xfrm>
          <a:off x="1095375" y="9715500"/>
          <a:ext cx="714375" cy="123825"/>
        </a:xfrm>
        <a:prstGeom prst="rect">
          <a:avLst/>
        </a:prstGeom>
        <a:solidFill>
          <a:srgbClr val="FFFF99"/>
        </a:solidFill>
        <a:ln w="9525">
          <a:solidFill>
            <a:srgbClr val="000000"/>
          </a:solidFill>
          <a:miter lim="800000"/>
          <a:headEnd/>
          <a:tailEnd/>
        </a:ln>
      </xdr:spPr>
    </xdr:sp>
    <xdr:clientData/>
  </xdr:twoCellAnchor>
  <xdr:twoCellAnchor>
    <xdr:from>
      <xdr:col>3</xdr:col>
      <xdr:colOff>342900</xdr:colOff>
      <xdr:row>26</xdr:row>
      <xdr:rowOff>66675</xdr:rowOff>
    </xdr:from>
    <xdr:to>
      <xdr:col>4</xdr:col>
      <xdr:colOff>247650</xdr:colOff>
      <xdr:row>26</xdr:row>
      <xdr:rowOff>190500</xdr:rowOff>
    </xdr:to>
    <xdr:sp macro="" textlink="">
      <xdr:nvSpPr>
        <xdr:cNvPr id="17" name="Rectangle 1">
          <a:extLst>
            <a:ext uri="{FF2B5EF4-FFF2-40B4-BE49-F238E27FC236}">
              <a16:creationId xmlns:a16="http://schemas.microsoft.com/office/drawing/2014/main" xmlns="" id="{00000000-0008-0000-0A00-000016000000}"/>
            </a:ext>
          </a:extLst>
        </xdr:cNvPr>
        <xdr:cNvSpPr>
          <a:spLocks noChangeArrowheads="1"/>
        </xdr:cNvSpPr>
      </xdr:nvSpPr>
      <xdr:spPr bwMode="auto">
        <a:xfrm>
          <a:off x="1095375" y="5838825"/>
          <a:ext cx="714375" cy="123825"/>
        </a:xfrm>
        <a:prstGeom prst="rect">
          <a:avLst/>
        </a:prstGeom>
        <a:solidFill>
          <a:srgbClr val="FFFF99"/>
        </a:solidFill>
        <a:ln w="9525">
          <a:solidFill>
            <a:srgbClr val="000000"/>
          </a:solidFill>
          <a:miter lim="800000"/>
          <a:headEnd/>
          <a:tailEnd/>
        </a:ln>
      </xdr:spPr>
    </xdr:sp>
    <xdr:clientData/>
  </xdr:twoCellAnchor>
  <xdr:twoCellAnchor>
    <xdr:from>
      <xdr:col>9</xdr:col>
      <xdr:colOff>342900</xdr:colOff>
      <xdr:row>36</xdr:row>
      <xdr:rowOff>57150</xdr:rowOff>
    </xdr:from>
    <xdr:to>
      <xdr:col>10</xdr:col>
      <xdr:colOff>247650</xdr:colOff>
      <xdr:row>36</xdr:row>
      <xdr:rowOff>180975</xdr:rowOff>
    </xdr:to>
    <xdr:sp macro="" textlink="">
      <xdr:nvSpPr>
        <xdr:cNvPr id="18" name="Rectangle 1">
          <a:extLst>
            <a:ext uri="{FF2B5EF4-FFF2-40B4-BE49-F238E27FC236}">
              <a16:creationId xmlns:a16="http://schemas.microsoft.com/office/drawing/2014/main" xmlns="" id="{00000000-0008-0000-0A00-000017000000}"/>
            </a:ext>
          </a:extLst>
        </xdr:cNvPr>
        <xdr:cNvSpPr>
          <a:spLocks noChangeArrowheads="1"/>
        </xdr:cNvSpPr>
      </xdr:nvSpPr>
      <xdr:spPr bwMode="auto">
        <a:xfrm>
          <a:off x="5143500" y="10858500"/>
          <a:ext cx="714375" cy="123825"/>
        </a:xfrm>
        <a:prstGeom prst="rect">
          <a:avLst/>
        </a:prstGeom>
        <a:solidFill>
          <a:srgbClr val="FFFF99"/>
        </a:solidFill>
        <a:ln w="9525">
          <a:solidFill>
            <a:srgbClr val="000000"/>
          </a:solidFill>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204107</xdr:colOff>
      <xdr:row>204</xdr:row>
      <xdr:rowOff>121663</xdr:rowOff>
    </xdr:from>
    <xdr:to>
      <xdr:col>2</xdr:col>
      <xdr:colOff>598714</xdr:colOff>
      <xdr:row>204</xdr:row>
      <xdr:rowOff>256134</xdr:rowOff>
    </xdr:to>
    <xdr:sp macro="" textlink="">
      <xdr:nvSpPr>
        <xdr:cNvPr id="2" name="Rectangle 1">
          <a:extLst>
            <a:ext uri="{FF2B5EF4-FFF2-40B4-BE49-F238E27FC236}">
              <a16:creationId xmlns:a16="http://schemas.microsoft.com/office/drawing/2014/main" xmlns="" id="{00000000-0008-0000-0B00-000002000000}"/>
            </a:ext>
          </a:extLst>
        </xdr:cNvPr>
        <xdr:cNvSpPr>
          <a:spLocks noChangeArrowheads="1"/>
        </xdr:cNvSpPr>
      </xdr:nvSpPr>
      <xdr:spPr bwMode="auto">
        <a:xfrm>
          <a:off x="680357" y="35487988"/>
          <a:ext cx="394607" cy="134471"/>
        </a:xfrm>
        <a:prstGeom prst="rect">
          <a:avLst/>
        </a:prstGeom>
        <a:solidFill>
          <a:srgbClr val="FFFF99"/>
        </a:solidFill>
        <a:ln w="9525">
          <a:solidFill>
            <a:srgbClr val="000000"/>
          </a:solidFill>
          <a:miter lim="800000"/>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30</xdr:col>
      <xdr:colOff>160</xdr:colOff>
      <xdr:row>62</xdr:row>
      <xdr:rowOff>2241</xdr:rowOff>
    </xdr:from>
    <xdr:to>
      <xdr:col>30</xdr:col>
      <xdr:colOff>160</xdr:colOff>
      <xdr:row>62</xdr:row>
      <xdr:rowOff>2241</xdr:rowOff>
    </xdr:to>
    <xdr:sp macro="" textlink="">
      <xdr:nvSpPr>
        <xdr:cNvPr id="2" name="Text Box 1">
          <a:extLst>
            <a:ext uri="{FF2B5EF4-FFF2-40B4-BE49-F238E27FC236}">
              <a16:creationId xmlns="" xmlns:a16="http://schemas.microsoft.com/office/drawing/2014/main" id="{00000000-0008-0000-0D00-0000010C0000}"/>
            </a:ext>
          </a:extLst>
        </xdr:cNvPr>
        <xdr:cNvSpPr txBox="1">
          <a:spLocks noChangeArrowheads="1"/>
        </xdr:cNvSpPr>
      </xdr:nvSpPr>
      <xdr:spPr bwMode="auto">
        <a:xfrm>
          <a:off x="31518385" y="15508941"/>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30</xdr:col>
      <xdr:colOff>160</xdr:colOff>
      <xdr:row>62</xdr:row>
      <xdr:rowOff>2241</xdr:rowOff>
    </xdr:from>
    <xdr:to>
      <xdr:col>30</xdr:col>
      <xdr:colOff>160</xdr:colOff>
      <xdr:row>62</xdr:row>
      <xdr:rowOff>2241</xdr:rowOff>
    </xdr:to>
    <xdr:sp macro="" textlink="">
      <xdr:nvSpPr>
        <xdr:cNvPr id="3" name="Text Box 2">
          <a:extLst>
            <a:ext uri="{FF2B5EF4-FFF2-40B4-BE49-F238E27FC236}">
              <a16:creationId xmlns="" xmlns:a16="http://schemas.microsoft.com/office/drawing/2014/main" id="{00000000-0008-0000-0D00-0000020C0000}"/>
            </a:ext>
          </a:extLst>
        </xdr:cNvPr>
        <xdr:cNvSpPr txBox="1">
          <a:spLocks noChangeArrowheads="1"/>
        </xdr:cNvSpPr>
      </xdr:nvSpPr>
      <xdr:spPr bwMode="auto">
        <a:xfrm>
          <a:off x="31518385" y="15508941"/>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26</xdr:col>
      <xdr:colOff>1360</xdr:colOff>
      <xdr:row>7</xdr:row>
      <xdr:rowOff>0</xdr:rowOff>
    </xdr:from>
    <xdr:to>
      <xdr:col>26</xdr:col>
      <xdr:colOff>1360</xdr:colOff>
      <xdr:row>7</xdr:row>
      <xdr:rowOff>0</xdr:rowOff>
    </xdr:to>
    <xdr:sp macro="" textlink="">
      <xdr:nvSpPr>
        <xdr:cNvPr id="2" name="Text Box 1">
          <a:extLst>
            <a:ext uri="{FF2B5EF4-FFF2-40B4-BE49-F238E27FC236}">
              <a16:creationId xmlns="" xmlns:a16="http://schemas.microsoft.com/office/drawing/2014/main" id="{00000000-0008-0000-1000-000001340000}"/>
            </a:ext>
          </a:extLst>
        </xdr:cNvPr>
        <xdr:cNvSpPr txBox="1">
          <a:spLocks noChangeArrowheads="1"/>
        </xdr:cNvSpPr>
      </xdr:nvSpPr>
      <xdr:spPr bwMode="auto">
        <a:xfrm>
          <a:off x="22870885" y="13239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26</xdr:col>
      <xdr:colOff>1360</xdr:colOff>
      <xdr:row>7</xdr:row>
      <xdr:rowOff>0</xdr:rowOff>
    </xdr:from>
    <xdr:to>
      <xdr:col>26</xdr:col>
      <xdr:colOff>1360</xdr:colOff>
      <xdr:row>7</xdr:row>
      <xdr:rowOff>0</xdr:rowOff>
    </xdr:to>
    <xdr:sp macro="" textlink="">
      <xdr:nvSpPr>
        <xdr:cNvPr id="3" name="Text Box 2">
          <a:extLst>
            <a:ext uri="{FF2B5EF4-FFF2-40B4-BE49-F238E27FC236}">
              <a16:creationId xmlns="" xmlns:a16="http://schemas.microsoft.com/office/drawing/2014/main" id="{00000000-0008-0000-1000-000002340000}"/>
            </a:ext>
          </a:extLst>
        </xdr:cNvPr>
        <xdr:cNvSpPr txBox="1">
          <a:spLocks noChangeArrowheads="1"/>
        </xdr:cNvSpPr>
      </xdr:nvSpPr>
      <xdr:spPr bwMode="auto">
        <a:xfrm>
          <a:off x="22870885" y="13239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26</xdr:col>
      <xdr:colOff>1360</xdr:colOff>
      <xdr:row>15</xdr:row>
      <xdr:rowOff>96370</xdr:rowOff>
    </xdr:from>
    <xdr:to>
      <xdr:col>26</xdr:col>
      <xdr:colOff>1360</xdr:colOff>
      <xdr:row>15</xdr:row>
      <xdr:rowOff>96370</xdr:rowOff>
    </xdr:to>
    <xdr:sp macro="" textlink="">
      <xdr:nvSpPr>
        <xdr:cNvPr id="4" name="Text Box 3">
          <a:extLst>
            <a:ext uri="{FF2B5EF4-FFF2-40B4-BE49-F238E27FC236}">
              <a16:creationId xmlns="" xmlns:a16="http://schemas.microsoft.com/office/drawing/2014/main" id="{00000000-0008-0000-1000-000003340000}"/>
            </a:ext>
          </a:extLst>
        </xdr:cNvPr>
        <xdr:cNvSpPr txBox="1">
          <a:spLocks noChangeArrowheads="1"/>
        </xdr:cNvSpPr>
      </xdr:nvSpPr>
      <xdr:spPr bwMode="auto">
        <a:xfrm>
          <a:off x="22870885" y="340154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26</xdr:col>
      <xdr:colOff>1360</xdr:colOff>
      <xdr:row>15</xdr:row>
      <xdr:rowOff>96370</xdr:rowOff>
    </xdr:from>
    <xdr:to>
      <xdr:col>26</xdr:col>
      <xdr:colOff>1360</xdr:colOff>
      <xdr:row>15</xdr:row>
      <xdr:rowOff>96370</xdr:rowOff>
    </xdr:to>
    <xdr:sp macro="" textlink="">
      <xdr:nvSpPr>
        <xdr:cNvPr id="5" name="Text Box 4">
          <a:extLst>
            <a:ext uri="{FF2B5EF4-FFF2-40B4-BE49-F238E27FC236}">
              <a16:creationId xmlns="" xmlns:a16="http://schemas.microsoft.com/office/drawing/2014/main" id="{00000000-0008-0000-1000-000004340000}"/>
            </a:ext>
          </a:extLst>
        </xdr:cNvPr>
        <xdr:cNvSpPr txBox="1">
          <a:spLocks noChangeArrowheads="1"/>
        </xdr:cNvSpPr>
      </xdr:nvSpPr>
      <xdr:spPr bwMode="auto">
        <a:xfrm>
          <a:off x="22870885" y="340154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26</xdr:col>
      <xdr:colOff>1360</xdr:colOff>
      <xdr:row>7</xdr:row>
      <xdr:rowOff>0</xdr:rowOff>
    </xdr:from>
    <xdr:to>
      <xdr:col>26</xdr:col>
      <xdr:colOff>1360</xdr:colOff>
      <xdr:row>7</xdr:row>
      <xdr:rowOff>0</xdr:rowOff>
    </xdr:to>
    <xdr:sp macro="" textlink="">
      <xdr:nvSpPr>
        <xdr:cNvPr id="6" name="Text Box 5">
          <a:extLst>
            <a:ext uri="{FF2B5EF4-FFF2-40B4-BE49-F238E27FC236}">
              <a16:creationId xmlns="" xmlns:a16="http://schemas.microsoft.com/office/drawing/2014/main" id="{00000000-0008-0000-1000-000005340000}"/>
            </a:ext>
          </a:extLst>
        </xdr:cNvPr>
        <xdr:cNvSpPr txBox="1">
          <a:spLocks noChangeArrowheads="1"/>
        </xdr:cNvSpPr>
      </xdr:nvSpPr>
      <xdr:spPr bwMode="auto">
        <a:xfrm>
          <a:off x="22870885" y="13239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26</xdr:col>
      <xdr:colOff>1360</xdr:colOff>
      <xdr:row>7</xdr:row>
      <xdr:rowOff>0</xdr:rowOff>
    </xdr:from>
    <xdr:to>
      <xdr:col>26</xdr:col>
      <xdr:colOff>1360</xdr:colOff>
      <xdr:row>7</xdr:row>
      <xdr:rowOff>0</xdr:rowOff>
    </xdr:to>
    <xdr:sp macro="" textlink="">
      <xdr:nvSpPr>
        <xdr:cNvPr id="7" name="Text Box 6">
          <a:extLst>
            <a:ext uri="{FF2B5EF4-FFF2-40B4-BE49-F238E27FC236}">
              <a16:creationId xmlns="" xmlns:a16="http://schemas.microsoft.com/office/drawing/2014/main" id="{00000000-0008-0000-1000-000006340000}"/>
            </a:ext>
          </a:extLst>
        </xdr:cNvPr>
        <xdr:cNvSpPr txBox="1">
          <a:spLocks noChangeArrowheads="1"/>
        </xdr:cNvSpPr>
      </xdr:nvSpPr>
      <xdr:spPr bwMode="auto">
        <a:xfrm>
          <a:off x="22870885" y="13239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0</xdr:colOff>
      <xdr:row>8</xdr:row>
      <xdr:rowOff>0</xdr:rowOff>
    </xdr:from>
    <xdr:to>
      <xdr:col>26</xdr:col>
      <xdr:colOff>0</xdr:colOff>
      <xdr:row>23</xdr:row>
      <xdr:rowOff>0</xdr:rowOff>
    </xdr:to>
    <xdr:sp macro="" textlink="">
      <xdr:nvSpPr>
        <xdr:cNvPr id="61618" name="Line 1">
          <a:extLst>
            <a:ext uri="{FF2B5EF4-FFF2-40B4-BE49-F238E27FC236}">
              <a16:creationId xmlns="" xmlns:a16="http://schemas.microsoft.com/office/drawing/2014/main" id="{00000000-0008-0000-1600-0000B2F00000}"/>
            </a:ext>
          </a:extLst>
        </xdr:cNvPr>
        <xdr:cNvSpPr>
          <a:spLocks noChangeShapeType="1"/>
        </xdr:cNvSpPr>
      </xdr:nvSpPr>
      <xdr:spPr bwMode="auto">
        <a:xfrm>
          <a:off x="4848225" y="1600200"/>
          <a:ext cx="16916400" cy="37147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xdr:colOff>
      <xdr:row>23</xdr:row>
      <xdr:rowOff>0</xdr:rowOff>
    </xdr:from>
    <xdr:to>
      <xdr:col>4</xdr:col>
      <xdr:colOff>895351</xdr:colOff>
      <xdr:row>43</xdr:row>
      <xdr:rowOff>19050</xdr:rowOff>
    </xdr:to>
    <xdr:sp macro="" textlink="">
      <xdr:nvSpPr>
        <xdr:cNvPr id="61620" name="Line 2">
          <a:extLst>
            <a:ext uri="{FF2B5EF4-FFF2-40B4-BE49-F238E27FC236}">
              <a16:creationId xmlns="" xmlns:a16="http://schemas.microsoft.com/office/drawing/2014/main" id="{00000000-0008-0000-1600-0000B4F00000}"/>
            </a:ext>
          </a:extLst>
        </xdr:cNvPr>
        <xdr:cNvSpPr>
          <a:spLocks noChangeShapeType="1"/>
        </xdr:cNvSpPr>
      </xdr:nvSpPr>
      <xdr:spPr bwMode="auto">
        <a:xfrm>
          <a:off x="4019551" y="5257800"/>
          <a:ext cx="895350" cy="49720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MOA096\&#26368;&#19978;\&#22826;&#30000;\12&#24180;&#30003;&#35531;\&#33615;&#21407;FD\&#23455;&#32318;&#22577;&#21578;&#26360;\&#19978;&#30000;&#24066;\&#19978;&#30000;&#24066;&#20869;&#35379;."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KMOA096\&#26368;&#19978;\&#22826;&#30000;\12&#24180;&#30003;&#35531;\&#33615;&#21407;FD\H12&#30003;&#35531;\&#35519;&#2636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Wnt6\Pc_public2\kg1\&#20849;&#36890;\&#24341;&#12365;&#24403;&#12390;&#21029;\&#20013;&#37096;&#12539;&#21271;&#38520;&#12539;&#26481;&#28023;\&#24859;&#30693;&#30476;\&#21000;&#35895;&#30693;&#31435;&#29872;&#22659;&#32068;&#21512;040303\04.&#19968;&#24335;&#25552;&#20986;&#65288;&#20108;&#22238;&#30446;&#65289;040701\00.&#23481;&#37327;&#35336;&#31639;\08&#28784;&#28342;&#34701;&#35373;&#20633;&#9679;\01.&#28151;&#21512;&#28784;&#35336;&#31639;new&#65288;011115&#20869;&#20462;&#27491;&#65289;&#967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nt7\pc_public4\sousetu\ex-gas\0%20&#20849;&#36890;\100%20&#35336;&#30011;&#65381;&#35373;&#35336;&#65423;&#65414;&#65389;&#65393;&#65433;\030%20DI\020%20&#35336;&#31639;&#26360;\020%20&#37325;&#26361;\&#37325;&#26361;DI.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V:\&#29872;&#22659;&#26045;&#35373;&#37096;\&#29872;&#22659;&#26045;&#35373;&#35506;\&#65297;&#12372;&#12415;&#21508;&#31278;&#12487;&#12540;&#12479;(&#24180;&#24230;&#27604;&#36611;&#65306;17&#24180;&#24230;)\OKAGOMI\LIST\OKAy61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V:\&#29872;&#22659;&#26045;&#35373;&#37096;\&#29872;&#22659;&#26045;&#35373;&#35506;\&#65297;&#12372;&#12415;&#21508;&#31278;&#12487;&#12540;&#12479;(&#24180;&#24230;&#27604;&#36611;&#65306;17&#24180;&#24230;)\Documents\&#12372;&#12415;&#12487;&#12540;&#12479;\&#21508;&#31278;&#12487;&#12540;&#12479;(13&#24180;&#24230;)\OKAy319data.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V:\&#29872;&#22659;&#26045;&#35373;&#37096;\&#29872;&#22659;&#26045;&#35373;&#35506;\&#65297;&#12372;&#12415;&#21508;&#31278;&#12487;&#12540;&#12479;(&#24180;&#24230;&#27604;&#36611;&#65306;17&#24180;&#24230;)\Documents\&#12372;&#12415;&#12487;&#12540;&#12479;\&#21508;&#31278;&#12487;&#12540;&#12479;(13&#24180;&#24230;)\OKAy316&#21152;&#24037;.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WNT6\Pc_public2\00_&#23481;&#37327;&#35336;&#31639;\00&#12503;&#12525;&#12464;&#12521;&#12512;&#35336;&#31639;\&#31777;&#26131;&#35336;&#31639;_&#29123;&#28988;&#65286;&#33976;&#27671;4MPa,400&#8451;&#9675;.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Nteshi10\&#32207;&#21512;&#20107;&#26989;\My%20Documents\&#26696;&#20214;\PPP&#26696;&#20214;\&#40180;&#28023;\&#27010;&#30053;&#20107;&#26989;&#35430;&#31639;\&#27010;&#30053;&#20107;&#26989;&#35430;&#31639;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Hd-lan0f8\share\My%20Documents\&#35211;&#31309;&#26696;&#20214;\&#36939;&#21942;&#22996;&#35351;&#12289;&#65328;&#65318;&#65321;\&#35914;&#30000;&#24066;\&#21193;&#24375;&#20250;\200601&#35211;&#31309;\&#12522;&#12531;&#12463;.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WNT6\Pc_public2\00_&#23481;&#37327;&#35336;&#31639;\00&#12503;&#12525;&#12464;&#12521;&#12512;&#35336;&#31639;\&#31777;&#26131;&#35336;&#31639;_&#28342;&#347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nt7\pc_public4\sousetu\ex-gas\0%20&#20849;&#36890;\100%20&#35336;&#30011;&#65381;&#35373;&#35336;&#65423;&#65414;&#65389;&#65393;&#65433;\030%20DI\020%20&#35336;&#31639;&#26360;\010%20&#28040;&#30707;&#28784;\DI(&#28040;&#30707;&#28784;&#65289;.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Sk_nas\sk_pro\&#12496;&#12483;&#12463;&#12450;&#12483;&#12503;\13&#24180;&#12496;&#12483;&#12463;\&#26368;&#32066;\&#23436;&#20102;&#29289;&#20214;\H&#65297;&#65299;&#20869;&#35379;&#26360;&#27096;&#24335;\&#30707;&#24059;&#23567;&#23398;&#26657;&#65418;&#65439;&#65431;&#65421;&#65439;&#65391;&#65412;&#25913;&#20462;&#24037;&#20107;(&#37329;&#20837;&#12426;&#65289;.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Hd-lan0f8\share\My%20Documents\&#12522;&#12531;&#12463;.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Ntsrvs01\LS\Documents%20and%20Settings\kn20036\My%20Documents\&#12501;&#12449;&#12452;&#12523;&#21463;&#12369;&#28193;&#12375;&#29992;&#12501;&#12457;&#12523;&#12480;\&#21454;&#25903;&#35336;&#31639;Ver.2.10_&#23665;&#24418;Rev.2.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WNT6\Pc_public2\kg1\&#20849;&#36890;\&#24341;&#12365;&#24403;&#12390;&#21029;\&#38306;&#35199;&#12539;&#36817;&#30079;\&#28363;&#36032;&#30476;\&#22823;&#27941;&#24066;%20&#35211;No.7781\04unix&#35336;&#31639;&#32080;&#26524;\WS.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Nteshi10\&#32207;&#21512;&#20107;&#26989;\My%20Documents\&#26696;&#20214;\PPP&#26696;&#20214;\&#23506;&#24029;\PWC\&#23506;&#24029;&#27972;&#27700;&#22580;CF030515r-2.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Nteshi10\&#32207;&#21512;&#20107;&#26989;\My%20Documents\&#26696;&#20214;\&#12381;&#12398;&#20182;\&#31119;&#23713;&#24066;\&#20107;&#26989;&#35430;&#31639;&#36039;&#26009;\&#35430;&#31639;&#65288;PFI10&#24180;&#65289;.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Lan8330\d\OKAGOMI\LIST\OKAy612.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172.16.4.22\200s00\Documents%20and%20Settings\nakagawahi\Local%20Settings\Temporary%20Internet%20Files\Content.Outlook\V9C33PH6\&#12304;&#20849;&#36890;&#12305;&#12372;&#12415;&#25644;&#20837;&#37327;.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Ykh-fs03\&#21029;&#26485;&#36895;&#35211;\LC&#20107;&#20363;\&#38263;&#26399;&#20462;&#32341;&#35336;&#30011;\&#21213;&#12393;&#12365;&#65297;&#19969;&#30446;&#22320;&#21306;\&#21442;&#32771;&#65288;&#19978;&#33853;&#21512;&#38598;&#21512;&#20303;&#23429;&#27231;&#26800;&#65289;.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Wnt6\Pc_public2\kg1\&#20849;&#36890;\02.&#24341;&#21512;&#21029;\01&#33258;&#27835;&#20307;\15&#26032;&#28511;\&#26032;&#28511;&#24066;\02%20&#20837;&#26413;&#26360;&#39006;080125\02&#26908;&#35342;\02&#12463;&#12525;&#12540;&#12474;&#12489;&#26908;&#35342;\01%20&#29123;&#28988;&#35336;&#31639;\&#29123;&#28988;&#35336;&#31639;&#65288;&#20027;&#28784;&#21336;&#29420;&#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nt7\pc_public4\sousetu\ex-gas\0%20&#20849;&#36890;\100%20&#35336;&#30011;&#65381;&#35373;&#35336;&#65423;&#65414;&#65389;&#65393;&#65433;\050%20&#28988;&#21364;BH\020%20&#35336;&#31639;&#26360;\02%20&#12473;&#12488;&#12540;&#12459;BH.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Wnt67\Pc_public2\kg1\&#20849;&#36890;\02.&#24341;&#21512;&#21029;\01&#33258;&#27835;&#20307;\36&#24499;&#23798;\&#38463;&#21335;\2.&#20104;&#31639;&#29992;&#35211;&#31309;&#22259;&#26360;20090331\03%20&#23481;&#37327;&#35336;&#31639;\00%20&#12503;&#12525;&#12464;&#12521;&#12512;&#35336;&#31639;\01.&#29123;&#28988;&#35336;&#31639;\01&#29123;&#28988;&#35336;&#31639;_&#27700;&#22132;&#12288;&#31354;&#27671;&#25407;&#20837;&#65291;&#29123;&#26009;&#21152;&#29105;_&#12460;&#12473;&#20877;AH&#20837;&#21475;&#31354;&#27671;170&#8451;&#65288;&#28201;&#24230;&#21046;&#24481;&#65289;.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https://d.docs.live.net/&#27231;&#26800;&#35211;&#31309;/&#28988;&#21364;/&#35914;&#30000;&#24037;&#20107;&#20104;&#31639;&#26360;.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ntsrvt01\USERS\TK\&#12375;&#23615;\TJ17\TJ17-603(&#20534;&#30693;&#23433;&#65306;&#26032;&#12456;&#12493;&#37325;&#28857;&#12499;&#12472;&#12519;&#12531;)\03&#25171;&#21512;&#12379;\&#12450;&#12531;&#12465;&#12540;&#12488;\&#23478;&#24237;&#29992;&#12450;&#12531;&#12465;&#12540;&#12488;&#38598;&#35336;&#65288;&#25913;2&#65289;051011&#21463;&#38936;&#21547;&#12416;.xls" TargetMode="External"/></Relationships>
</file>

<file path=xl/externalLinks/_rels/externalLink33.xml.rels><?xml version="1.0" encoding="UTF-8" standalone="yes"?>
<Relationships xmlns="http://schemas.openxmlformats.org/package/2006/relationships"><Relationship Id="rId1" Type="http://schemas.microsoft.com/office/2006/relationships/xlExternalLinkPath/xlPathMissing" Target="&#32207;&#25324;&#34920;"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172.16.4.22\200s00\&#28988;&#21364;\LJ20\LJ20-664&#65288;&#23567;&#23665;&#24195;&#22495;&#12288;&#21271;&#37096;&#28165;&#25475;&#12475;&#12531;&#12479;&#12540;&#32173;&#25345;&#31649;&#29702;&#65289;\&#20445;&#20840;&#29366;&#27841;&#35519;&#26619;\&#20445;&#20840;&#29366;&#27841;&#35519;&#26619;&#34920;.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Nteshi10\&#32207;&#21512;&#20107;&#26989;\My%20Documents\&#26696;&#20214;\PPP&#26696;&#20214;\&#23506;&#24029;\PWC\&#26368;&#32066;CF\5-,22,24&#24046;&#26367;(031006&#65289;.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Sk_nas\sk_pro\Home\&#21476;&#37324;&#35373;&#35336;\&#37202;&#20117;&#26681;&#35199;&#23567;&#23376;&#20379;&#65433;&#65392;&#65425;\&#37202;&#20117;&#26681;&#35199;&#23567;&#12371;&#12393;&#12418;&#65433;&#65392;&#65425;&#20869;&#35379;.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A:\DATA&#65411;&#65438;&#65392;&#65408;\&#65411;&#65438;&#65392;&#65408;B\&#21313;&#21644;&#30000;Y1.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A:\&#25552;&#26696;&#26360;&#65298;.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A:\&#65435;&#65436;&#65394;&#65428;&#35373;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Temporary%20Internet%20Files\Temporary%20Internet%20Files\Content.Outlook\5RLKY0YV\&#24179;&#25104;26&#24180;&#24230;\20140326%20&#26085;&#31435;&#36896;&#33337;&#35211;&#31309;&#26360;&#65288;&#26696;&#12539;&#35211;&#31309;&#27604;&#36611;&#65289;&#65288;&#24179;&#25104;26&#24180;&#24230;&#65289;%20(1&#24180;&#38291;&#12539;&#25552;&#20986;&#12539;&#25913;6&#12539;&#32232;&#38598;&#20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JP-FASCFR001\Homel$\04180\My%20Documents\Mozal%20Combined%20-%20112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APR\&#24180;&#38291;&#35336;&#2140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MI\kawashima\&#28988;&#21364;\&#40165;&#26646;\DXN\&#22235;&#22269;&#12539;&#20013;&#22269;\&#27798;&#27704;&#33391;&#37096;(11T.,8HX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MI\kawashima\&#28988;&#21364;\&#40165;&#26646;\DXN\&#22235;&#22269;&#12539;&#20013;&#22269;\&#27798;&#27704;&#33391;&#37096;(11T.,8HX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d.docs.live.net/MI/kawashima/&#28988;&#21364;/&#40165;&#26646;/DXN/&#22235;&#22269;&#12539;&#20013;&#22269;/&#27798;&#27704;&#33391;&#37096;(11T.,8HX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ｺﾋﾟｰc"/>
    </sheetNames>
    <sheetDataSet>
      <sheetData sheetId="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ｺﾋﾟｰc"/>
    </sheetNames>
    <sheetDataSet>
      <sheetData sheetId="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履歴"/>
      <sheetName val="物質収支"/>
      <sheetName val="前処理・炉規模"/>
      <sheetName val="プラズマ用灰量計算（低質ごみ）"/>
      <sheetName val="灰量計算"/>
      <sheetName val="灰組成計算"/>
      <sheetName val="溶融運転計画（焼却3炉）没"/>
      <sheetName val="溶融運転計画（焼却2炉）没"/>
      <sheetName val="試運転工程表(20041115)"/>
    </sheetNames>
    <sheetDataSet>
      <sheetData sheetId="0"/>
      <sheetData sheetId="1"/>
      <sheetData sheetId="2"/>
      <sheetData sheetId="3" refreshError="1">
        <row r="4">
          <cell r="D4">
            <v>3</v>
          </cell>
        </row>
        <row r="5">
          <cell r="D5">
            <v>24</v>
          </cell>
        </row>
        <row r="6">
          <cell r="D6">
            <v>1</v>
          </cell>
        </row>
        <row r="7">
          <cell r="D7">
            <v>22.7</v>
          </cell>
        </row>
        <row r="10">
          <cell r="D10">
            <v>270.92018247763298</v>
          </cell>
        </row>
        <row r="11">
          <cell r="D11">
            <v>812.76054743289887</v>
          </cell>
        </row>
        <row r="12">
          <cell r="D12">
            <v>0.03</v>
          </cell>
        </row>
        <row r="15">
          <cell r="D15">
            <v>0</v>
          </cell>
        </row>
        <row r="16">
          <cell r="D16">
            <v>0.05</v>
          </cell>
        </row>
        <row r="17">
          <cell r="D17">
            <v>0.03</v>
          </cell>
        </row>
        <row r="20">
          <cell r="D20">
            <v>812.76054743289887</v>
          </cell>
        </row>
        <row r="21">
          <cell r="D21">
            <v>0.1</v>
          </cell>
        </row>
        <row r="22">
          <cell r="D22">
            <v>0.02</v>
          </cell>
        </row>
        <row r="23">
          <cell r="D23">
            <v>66.347799790440604</v>
          </cell>
        </row>
        <row r="24">
          <cell r="D24">
            <v>3.2666666666666663E-2</v>
          </cell>
        </row>
        <row r="28">
          <cell r="D28">
            <v>28.7879</v>
          </cell>
        </row>
        <row r="29">
          <cell r="D29">
            <v>86.363699999999994</v>
          </cell>
        </row>
        <row r="37">
          <cell r="D37">
            <v>0</v>
          </cell>
        </row>
        <row r="38">
          <cell r="D38">
            <v>0</v>
          </cell>
        </row>
        <row r="41">
          <cell r="D41">
            <v>0</v>
          </cell>
        </row>
        <row r="42">
          <cell r="D42">
            <v>0</v>
          </cell>
        </row>
      </sheetData>
      <sheetData sheetId="4"/>
      <sheetData sheetId="5"/>
      <sheetData sheetId="6"/>
      <sheetData sheetId="7"/>
      <sheetData sheetId="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寸法計画"/>
      <sheetName val="外形図1"/>
      <sheetName val="外形図2"/>
      <sheetName val="外形図3"/>
      <sheetName val="外形図4"/>
      <sheetName val="外形図5"/>
      <sheetName val="負荷リスト"/>
      <sheetName val="Sheet2"/>
      <sheetName val="Sheet3"/>
    </sheetNames>
    <sheetDataSet>
      <sheetData sheetId="0" refreshError="1">
        <row r="117">
          <cell r="C117" t="str">
            <v>Na系反応剤</v>
          </cell>
        </row>
        <row r="186">
          <cell r="H186">
            <v>0.75</v>
          </cell>
        </row>
        <row r="187">
          <cell r="H187">
            <v>0.4</v>
          </cell>
        </row>
        <row r="214">
          <cell r="H214">
            <v>0</v>
          </cell>
        </row>
        <row r="215">
          <cell r="H215">
            <v>0</v>
          </cell>
        </row>
      </sheetData>
      <sheetData sheetId="1"/>
      <sheetData sheetId="2"/>
      <sheetData sheetId="3"/>
      <sheetData sheetId="4"/>
      <sheetData sheetId="5"/>
      <sheetData sheetId="6"/>
      <sheetData sheetId="7"/>
      <sheetData sheetId="8"/>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Sheet"/>
      <sheetName val="DataSheet"/>
    </sheetNames>
    <sheetDataSet>
      <sheetData sheetId="0" refreshError="1"/>
      <sheetData sheetId="1">
        <row r="5">
          <cell r="A5" t="str">
            <v>01</v>
          </cell>
          <cell r="B5">
            <v>71677590</v>
          </cell>
          <cell r="C5" t="str">
            <v>01</v>
          </cell>
          <cell r="D5">
            <v>6806990</v>
          </cell>
          <cell r="E5" t="str">
            <v>01</v>
          </cell>
          <cell r="F5">
            <v>6058480</v>
          </cell>
          <cell r="G5" t="str">
            <v>01</v>
          </cell>
          <cell r="H5">
            <v>3708120</v>
          </cell>
          <cell r="K5">
            <v>25790</v>
          </cell>
          <cell r="M5">
            <v>103120</v>
          </cell>
          <cell r="S5" t="str">
            <v>01</v>
          </cell>
          <cell r="T5">
            <v>1216500</v>
          </cell>
          <cell r="U5" t="str">
            <v>05</v>
          </cell>
          <cell r="V5">
            <v>218880</v>
          </cell>
          <cell r="X5">
            <v>854730</v>
          </cell>
          <cell r="AE5" t="str">
            <v>21001</v>
          </cell>
          <cell r="AF5">
            <v>16526800</v>
          </cell>
          <cell r="AG5" t="str">
            <v>21002</v>
          </cell>
          <cell r="AH5">
            <v>334650</v>
          </cell>
          <cell r="AK5">
            <v>49716910</v>
          </cell>
          <cell r="AM5">
            <v>26657700</v>
          </cell>
          <cell r="AO5">
            <v>1723000</v>
          </cell>
          <cell r="AQ5">
            <v>6239680</v>
          </cell>
          <cell r="AS5">
            <v>710730</v>
          </cell>
          <cell r="AW5">
            <v>3704970</v>
          </cell>
          <cell r="AY5">
            <v>5405610</v>
          </cell>
          <cell r="BA5">
            <v>8578970</v>
          </cell>
        </row>
        <row r="6">
          <cell r="A6" t="str">
            <v>02</v>
          </cell>
          <cell r="B6">
            <v>42138280</v>
          </cell>
          <cell r="C6" t="str">
            <v>02</v>
          </cell>
          <cell r="D6">
            <v>7760880</v>
          </cell>
          <cell r="E6" t="str">
            <v>03</v>
          </cell>
          <cell r="F6">
            <v>5108820</v>
          </cell>
          <cell r="G6" t="str">
            <v>02</v>
          </cell>
          <cell r="H6">
            <v>3512350</v>
          </cell>
          <cell r="S6" t="str">
            <v>03</v>
          </cell>
          <cell r="T6">
            <v>271750</v>
          </cell>
          <cell r="AE6" t="str">
            <v>21002</v>
          </cell>
          <cell r="AF6">
            <v>9662620</v>
          </cell>
        </row>
        <row r="7">
          <cell r="A7" t="str">
            <v>03</v>
          </cell>
          <cell r="B7">
            <v>24837030</v>
          </cell>
          <cell r="C7" t="str">
            <v>03</v>
          </cell>
          <cell r="D7">
            <v>4539850</v>
          </cell>
          <cell r="G7" t="str">
            <v>03</v>
          </cell>
          <cell r="H7">
            <v>2622590</v>
          </cell>
        </row>
        <row r="8">
          <cell r="A8" t="str">
            <v>04</v>
          </cell>
          <cell r="B8">
            <v>60557850</v>
          </cell>
          <cell r="C8" t="str">
            <v>04</v>
          </cell>
          <cell r="D8">
            <v>4518810</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Sheet"/>
      <sheetName val="DataSheet"/>
    </sheetNames>
    <sheetDataSet>
      <sheetData sheetId="0" refreshError="1"/>
      <sheetData sheetId="1" refreshError="1">
        <row r="5">
          <cell r="A5" t="str">
            <v>199704</v>
          </cell>
          <cell r="B5">
            <v>15013.18</v>
          </cell>
          <cell r="D5" t="str">
            <v>199704</v>
          </cell>
          <cell r="E5">
            <v>3336.05</v>
          </cell>
          <cell r="G5" t="str">
            <v>199704</v>
          </cell>
          <cell r="H5">
            <v>956.12</v>
          </cell>
        </row>
        <row r="6">
          <cell r="A6" t="str">
            <v>199705</v>
          </cell>
          <cell r="B6">
            <v>15624.43</v>
          </cell>
          <cell r="D6" t="str">
            <v>199705</v>
          </cell>
          <cell r="E6">
            <v>3015.18</v>
          </cell>
          <cell r="G6" t="str">
            <v>199705</v>
          </cell>
          <cell r="H6">
            <v>924.06</v>
          </cell>
        </row>
        <row r="7">
          <cell r="A7" t="str">
            <v>199706</v>
          </cell>
          <cell r="B7">
            <v>14623.24</v>
          </cell>
          <cell r="D7" t="str">
            <v>199706</v>
          </cell>
          <cell r="E7">
            <v>2891.71</v>
          </cell>
          <cell r="G7" t="str">
            <v>199706</v>
          </cell>
          <cell r="H7">
            <v>897.24</v>
          </cell>
        </row>
        <row r="8">
          <cell r="A8" t="str">
            <v>199707</v>
          </cell>
          <cell r="B8">
            <v>15912.19</v>
          </cell>
          <cell r="D8" t="str">
            <v>199707</v>
          </cell>
          <cell r="E8">
            <v>3322.84</v>
          </cell>
          <cell r="G8" t="str">
            <v>199707</v>
          </cell>
          <cell r="H8">
            <v>946.9</v>
          </cell>
        </row>
        <row r="9">
          <cell r="A9" t="str">
            <v>199708</v>
          </cell>
          <cell r="B9">
            <v>14963.32</v>
          </cell>
          <cell r="D9" t="str">
            <v>199708</v>
          </cell>
          <cell r="E9">
            <v>2908.89</v>
          </cell>
          <cell r="G9" t="str">
            <v>199708</v>
          </cell>
          <cell r="H9">
            <v>747.79</v>
          </cell>
        </row>
        <row r="10">
          <cell r="A10" t="str">
            <v>199709</v>
          </cell>
          <cell r="B10">
            <v>15250.63</v>
          </cell>
          <cell r="D10" t="str">
            <v>199709</v>
          </cell>
          <cell r="E10">
            <v>2924.07</v>
          </cell>
          <cell r="G10" t="str">
            <v>199709</v>
          </cell>
          <cell r="H10">
            <v>886.07</v>
          </cell>
        </row>
        <row r="11">
          <cell r="A11" t="str">
            <v>199710</v>
          </cell>
          <cell r="B11">
            <v>15080.25</v>
          </cell>
          <cell r="D11" t="str">
            <v>199710</v>
          </cell>
          <cell r="E11">
            <v>3196.38</v>
          </cell>
          <cell r="G11" t="str">
            <v>199710</v>
          </cell>
          <cell r="H11">
            <v>808.03</v>
          </cell>
        </row>
        <row r="12">
          <cell r="A12" t="str">
            <v>199711</v>
          </cell>
          <cell r="B12">
            <v>13593.75</v>
          </cell>
          <cell r="D12" t="str">
            <v>199711</v>
          </cell>
          <cell r="E12">
            <v>2513.8000000000002</v>
          </cell>
          <cell r="G12" t="str">
            <v>199711</v>
          </cell>
          <cell r="H12">
            <v>802.79</v>
          </cell>
        </row>
        <row r="13">
          <cell r="A13" t="str">
            <v>199712</v>
          </cell>
          <cell r="B13">
            <v>17508.39</v>
          </cell>
          <cell r="D13" t="str">
            <v>199712</v>
          </cell>
          <cell r="E13">
            <v>3608.81</v>
          </cell>
          <cell r="G13" t="str">
            <v>199712</v>
          </cell>
          <cell r="H13">
            <v>923.18</v>
          </cell>
        </row>
        <row r="14">
          <cell r="A14" t="str">
            <v>199801</v>
          </cell>
          <cell r="B14">
            <v>14255.33</v>
          </cell>
          <cell r="D14" t="str">
            <v>199801</v>
          </cell>
          <cell r="E14">
            <v>2780.18</v>
          </cell>
          <cell r="G14" t="str">
            <v>199801</v>
          </cell>
          <cell r="H14">
            <v>608.73</v>
          </cell>
        </row>
        <row r="15">
          <cell r="A15" t="str">
            <v>199802</v>
          </cell>
          <cell r="B15">
            <v>12642.26</v>
          </cell>
          <cell r="D15" t="str">
            <v>199802</v>
          </cell>
          <cell r="E15">
            <v>2464.6799999999998</v>
          </cell>
          <cell r="G15" t="str">
            <v>199802</v>
          </cell>
          <cell r="H15">
            <v>719.04</v>
          </cell>
        </row>
        <row r="16">
          <cell r="A16" t="str">
            <v>199803</v>
          </cell>
          <cell r="B16">
            <v>15599.37</v>
          </cell>
          <cell r="D16" t="str">
            <v>199803</v>
          </cell>
          <cell r="E16">
            <v>3043.52</v>
          </cell>
          <cell r="G16" t="str">
            <v>199803</v>
          </cell>
          <cell r="H16">
            <v>893.87</v>
          </cell>
        </row>
        <row r="17">
          <cell r="A17" t="str">
            <v>199804</v>
          </cell>
          <cell r="B17">
            <v>15888.45</v>
          </cell>
          <cell r="D17" t="str">
            <v>199804</v>
          </cell>
          <cell r="E17">
            <v>3496.7</v>
          </cell>
          <cell r="G17" t="str">
            <v>199804</v>
          </cell>
          <cell r="H17">
            <v>1152.42</v>
          </cell>
        </row>
        <row r="18">
          <cell r="A18" t="str">
            <v>199805</v>
          </cell>
          <cell r="B18">
            <v>15050.1</v>
          </cell>
          <cell r="D18" t="str">
            <v>199805</v>
          </cell>
          <cell r="E18">
            <v>3097.48</v>
          </cell>
          <cell r="G18" t="str">
            <v>199805</v>
          </cell>
          <cell r="H18">
            <v>895.91</v>
          </cell>
        </row>
        <row r="19">
          <cell r="A19" t="str">
            <v>199806</v>
          </cell>
          <cell r="B19">
            <v>16003.83</v>
          </cell>
          <cell r="D19" t="str">
            <v>199806</v>
          </cell>
          <cell r="E19">
            <v>3023.96</v>
          </cell>
          <cell r="G19" t="str">
            <v>199806</v>
          </cell>
          <cell r="H19">
            <v>1011.22</v>
          </cell>
        </row>
        <row r="20">
          <cell r="A20" t="str">
            <v>199807</v>
          </cell>
          <cell r="B20">
            <v>16427.13</v>
          </cell>
          <cell r="D20" t="str">
            <v>199807</v>
          </cell>
          <cell r="E20">
            <v>3343.43</v>
          </cell>
          <cell r="G20" t="str">
            <v>199807</v>
          </cell>
          <cell r="H20">
            <v>1035.6400000000001</v>
          </cell>
        </row>
        <row r="21">
          <cell r="A21" t="str">
            <v>199808</v>
          </cell>
          <cell r="B21">
            <v>15755.95</v>
          </cell>
          <cell r="D21" t="str">
            <v>199808</v>
          </cell>
          <cell r="E21">
            <v>2909.98</v>
          </cell>
          <cell r="G21" t="str">
            <v>199808</v>
          </cell>
          <cell r="H21">
            <v>729.76</v>
          </cell>
        </row>
        <row r="22">
          <cell r="A22" t="str">
            <v>199809</v>
          </cell>
          <cell r="B22">
            <v>14995.52</v>
          </cell>
          <cell r="D22" t="str">
            <v>199809</v>
          </cell>
          <cell r="E22">
            <v>3097.33</v>
          </cell>
          <cell r="G22" t="str">
            <v>199809</v>
          </cell>
          <cell r="H22">
            <v>886.63</v>
          </cell>
        </row>
        <row r="23">
          <cell r="A23" t="str">
            <v>199810</v>
          </cell>
          <cell r="B23">
            <v>15713.93</v>
          </cell>
          <cell r="D23" t="str">
            <v>199810</v>
          </cell>
          <cell r="E23">
            <v>3027.41</v>
          </cell>
          <cell r="G23" t="str">
            <v>199810</v>
          </cell>
          <cell r="H23">
            <v>892.62</v>
          </cell>
        </row>
        <row r="24">
          <cell r="A24" t="str">
            <v>199811</v>
          </cell>
          <cell r="B24">
            <v>14761.23</v>
          </cell>
          <cell r="D24" t="str">
            <v>199811</v>
          </cell>
          <cell r="E24">
            <v>2793.94</v>
          </cell>
          <cell r="G24" t="str">
            <v>199811</v>
          </cell>
          <cell r="H24">
            <v>815.66</v>
          </cell>
        </row>
        <row r="25">
          <cell r="A25" t="str">
            <v>199812</v>
          </cell>
          <cell r="B25">
            <v>16537.88</v>
          </cell>
          <cell r="D25" t="str">
            <v>199812</v>
          </cell>
          <cell r="E25">
            <v>3608</v>
          </cell>
          <cell r="G25" t="str">
            <v>199812</v>
          </cell>
          <cell r="H25">
            <v>953.87</v>
          </cell>
        </row>
        <row r="26">
          <cell r="A26" t="str">
            <v>199901</v>
          </cell>
          <cell r="B26">
            <v>13968.71</v>
          </cell>
          <cell r="D26" t="str">
            <v>199901</v>
          </cell>
          <cell r="E26">
            <v>2482.66</v>
          </cell>
          <cell r="G26" t="str">
            <v>199901</v>
          </cell>
          <cell r="H26">
            <v>684.85</v>
          </cell>
        </row>
        <row r="27">
          <cell r="A27" t="str">
            <v>199902</v>
          </cell>
          <cell r="B27">
            <v>12544.5</v>
          </cell>
          <cell r="D27" t="str">
            <v>199902</v>
          </cell>
          <cell r="E27">
            <v>2368.73</v>
          </cell>
          <cell r="G27" t="str">
            <v>199902</v>
          </cell>
          <cell r="H27">
            <v>761.55</v>
          </cell>
        </row>
        <row r="28">
          <cell r="A28" t="str">
            <v>199903</v>
          </cell>
          <cell r="B28">
            <v>16133.7</v>
          </cell>
          <cell r="D28" t="str">
            <v>199903</v>
          </cell>
          <cell r="E28">
            <v>3181.04</v>
          </cell>
          <cell r="G28" t="str">
            <v>199903</v>
          </cell>
          <cell r="H28">
            <v>977.81</v>
          </cell>
        </row>
        <row r="29">
          <cell r="A29" t="str">
            <v>199904</v>
          </cell>
          <cell r="B29">
            <v>16135.46</v>
          </cell>
          <cell r="D29" t="str">
            <v>199904</v>
          </cell>
          <cell r="E29">
            <v>2975.73</v>
          </cell>
          <cell r="G29" t="str">
            <v>199904</v>
          </cell>
          <cell r="H29">
            <v>828.82</v>
          </cell>
        </row>
        <row r="30">
          <cell r="A30" t="str">
            <v>199905</v>
          </cell>
          <cell r="B30">
            <v>15899.58</v>
          </cell>
          <cell r="D30" t="str">
            <v>199905</v>
          </cell>
          <cell r="E30">
            <v>2687.6</v>
          </cell>
          <cell r="G30" t="str">
            <v>199905</v>
          </cell>
          <cell r="H30">
            <v>888.1</v>
          </cell>
        </row>
        <row r="31">
          <cell r="A31" t="str">
            <v>199906</v>
          </cell>
          <cell r="B31">
            <v>16120.73</v>
          </cell>
          <cell r="D31" t="str">
            <v>199906</v>
          </cell>
          <cell r="E31">
            <v>2440.92</v>
          </cell>
          <cell r="G31" t="str">
            <v>199906</v>
          </cell>
          <cell r="H31">
            <v>1074.19</v>
          </cell>
        </row>
        <row r="32">
          <cell r="A32" t="str">
            <v>199907</v>
          </cell>
          <cell r="B32">
            <v>16664.5</v>
          </cell>
          <cell r="D32" t="str">
            <v>199907</v>
          </cell>
          <cell r="E32">
            <v>2070.33</v>
          </cell>
          <cell r="G32" t="str">
            <v>199907</v>
          </cell>
          <cell r="H32">
            <v>997.69</v>
          </cell>
        </row>
        <row r="33">
          <cell r="A33" t="str">
            <v>199908</v>
          </cell>
          <cell r="B33">
            <v>17095.02</v>
          </cell>
          <cell r="D33" t="str">
            <v>199908</v>
          </cell>
          <cell r="E33">
            <v>2116.9299999999998</v>
          </cell>
          <cell r="G33" t="str">
            <v>199908</v>
          </cell>
          <cell r="H33">
            <v>786.61</v>
          </cell>
        </row>
        <row r="34">
          <cell r="A34" t="str">
            <v>199909</v>
          </cell>
          <cell r="B34">
            <v>15291.35</v>
          </cell>
          <cell r="D34" t="str">
            <v>199909</v>
          </cell>
          <cell r="E34">
            <v>2083.65</v>
          </cell>
          <cell r="G34" t="str">
            <v>199909</v>
          </cell>
          <cell r="H34">
            <v>969.23</v>
          </cell>
        </row>
        <row r="35">
          <cell r="A35" t="str">
            <v>199910</v>
          </cell>
          <cell r="B35">
            <v>15590.84</v>
          </cell>
          <cell r="D35" t="str">
            <v>199910</v>
          </cell>
          <cell r="E35">
            <v>1867.58</v>
          </cell>
          <cell r="G35" t="str">
            <v>199910</v>
          </cell>
          <cell r="H35">
            <v>854.52</v>
          </cell>
        </row>
        <row r="36">
          <cell r="A36" t="str">
            <v>199911</v>
          </cell>
          <cell r="B36">
            <v>16778.78</v>
          </cell>
          <cell r="D36" t="str">
            <v>199911</v>
          </cell>
          <cell r="E36">
            <v>1880.23</v>
          </cell>
          <cell r="G36" t="str">
            <v>199911</v>
          </cell>
          <cell r="H36">
            <v>906.72</v>
          </cell>
        </row>
        <row r="37">
          <cell r="A37" t="str">
            <v>199912</v>
          </cell>
          <cell r="B37">
            <v>16893.07</v>
          </cell>
          <cell r="D37" t="str">
            <v>199912</v>
          </cell>
          <cell r="E37">
            <v>2391.1799999999998</v>
          </cell>
          <cell r="G37" t="str">
            <v>199912</v>
          </cell>
          <cell r="H37">
            <v>800.71</v>
          </cell>
        </row>
        <row r="38">
          <cell r="A38" t="str">
            <v>200001</v>
          </cell>
          <cell r="B38">
            <v>15452.88</v>
          </cell>
          <cell r="D38" t="str">
            <v>200001</v>
          </cell>
          <cell r="E38">
            <v>1769.23</v>
          </cell>
          <cell r="G38" t="str">
            <v>200001</v>
          </cell>
          <cell r="H38">
            <v>700.52</v>
          </cell>
        </row>
        <row r="39">
          <cell r="A39" t="str">
            <v>200002</v>
          </cell>
          <cell r="B39">
            <v>14365.48</v>
          </cell>
          <cell r="D39" t="str">
            <v>200002</v>
          </cell>
          <cell r="E39">
            <v>1628.19</v>
          </cell>
          <cell r="G39" t="str">
            <v>200002</v>
          </cell>
          <cell r="H39">
            <v>766.6</v>
          </cell>
        </row>
        <row r="40">
          <cell r="A40" t="str">
            <v>200003</v>
          </cell>
          <cell r="B40">
            <v>16336.84</v>
          </cell>
          <cell r="D40" t="str">
            <v>200003</v>
          </cell>
          <cell r="E40">
            <v>2284.9699999999998</v>
          </cell>
          <cell r="G40" t="str">
            <v>200003</v>
          </cell>
          <cell r="H40">
            <v>992.05</v>
          </cell>
        </row>
        <row r="41">
          <cell r="A41" t="str">
            <v>200004</v>
          </cell>
          <cell r="B41">
            <v>15709.04</v>
          </cell>
          <cell r="D41" t="str">
            <v>200004</v>
          </cell>
          <cell r="E41">
            <v>1997.58</v>
          </cell>
          <cell r="G41" t="str">
            <v>200004</v>
          </cell>
          <cell r="H41">
            <v>906.31</v>
          </cell>
        </row>
        <row r="42">
          <cell r="A42" t="str">
            <v>200005</v>
          </cell>
          <cell r="B42">
            <v>18400.97</v>
          </cell>
          <cell r="D42" t="str">
            <v>200005</v>
          </cell>
          <cell r="E42">
            <v>2480.36</v>
          </cell>
          <cell r="G42" t="str">
            <v>200005</v>
          </cell>
          <cell r="H42">
            <v>1007.69</v>
          </cell>
        </row>
        <row r="43">
          <cell r="A43" t="str">
            <v>200006</v>
          </cell>
          <cell r="B43">
            <v>17315.37</v>
          </cell>
          <cell r="D43" t="str">
            <v>200006</v>
          </cell>
          <cell r="E43">
            <v>2160.7800000000002</v>
          </cell>
          <cell r="G43" t="str">
            <v>200006</v>
          </cell>
          <cell r="H43">
            <v>1164.0899999999999</v>
          </cell>
        </row>
        <row r="44">
          <cell r="A44" t="str">
            <v>200007</v>
          </cell>
          <cell r="B44">
            <v>17260.29</v>
          </cell>
          <cell r="D44" t="str">
            <v>200007</v>
          </cell>
          <cell r="E44">
            <v>2202.83</v>
          </cell>
          <cell r="G44" t="str">
            <v>200007</v>
          </cell>
          <cell r="H44">
            <v>1048.98</v>
          </cell>
        </row>
        <row r="45">
          <cell r="A45" t="str">
            <v>200008</v>
          </cell>
          <cell r="B45">
            <v>17729.689999999999</v>
          </cell>
          <cell r="D45" t="str">
            <v>200008</v>
          </cell>
          <cell r="E45">
            <v>2517.23</v>
          </cell>
          <cell r="G45" t="str">
            <v>200008</v>
          </cell>
          <cell r="H45">
            <v>1056.96</v>
          </cell>
        </row>
        <row r="46">
          <cell r="A46" t="str">
            <v>200009</v>
          </cell>
          <cell r="B46">
            <v>16119.33</v>
          </cell>
          <cell r="D46" t="str">
            <v>200009</v>
          </cell>
          <cell r="E46">
            <v>2201.89</v>
          </cell>
          <cell r="G46" t="str">
            <v>200009</v>
          </cell>
          <cell r="H46">
            <v>1240.3399999999999</v>
          </cell>
        </row>
        <row r="47">
          <cell r="A47" t="str">
            <v>200010</v>
          </cell>
          <cell r="B47">
            <v>17818.95</v>
          </cell>
          <cell r="D47" t="str">
            <v>200010</v>
          </cell>
          <cell r="E47">
            <v>2289.2399999999998</v>
          </cell>
          <cell r="G47" t="str">
            <v>200010</v>
          </cell>
          <cell r="H47">
            <v>1303.27</v>
          </cell>
        </row>
        <row r="48">
          <cell r="A48" t="str">
            <v>200011</v>
          </cell>
          <cell r="B48">
            <v>16683.75</v>
          </cell>
          <cell r="D48" t="str">
            <v>200011</v>
          </cell>
          <cell r="E48">
            <v>2508.08</v>
          </cell>
          <cell r="G48" t="str">
            <v>200011</v>
          </cell>
          <cell r="H48">
            <v>1438.82</v>
          </cell>
        </row>
        <row r="49">
          <cell r="A49" t="str">
            <v>200012</v>
          </cell>
          <cell r="B49">
            <v>18190.46</v>
          </cell>
          <cell r="D49" t="str">
            <v>200012</v>
          </cell>
          <cell r="E49">
            <v>2733.41</v>
          </cell>
          <cell r="G49" t="str">
            <v>200012</v>
          </cell>
          <cell r="H49">
            <v>1625.72</v>
          </cell>
        </row>
        <row r="50">
          <cell r="A50" t="str">
            <v>200101</v>
          </cell>
          <cell r="B50">
            <v>16316.63</v>
          </cell>
          <cell r="D50" t="str">
            <v>200101</v>
          </cell>
          <cell r="E50">
            <v>2451.4699999999998</v>
          </cell>
          <cell r="G50" t="str">
            <v>200101</v>
          </cell>
          <cell r="H50">
            <v>1497.99</v>
          </cell>
        </row>
        <row r="51">
          <cell r="A51" t="str">
            <v>200102</v>
          </cell>
          <cell r="B51">
            <v>14306.65</v>
          </cell>
          <cell r="D51" t="str">
            <v>200102</v>
          </cell>
          <cell r="E51">
            <v>2461.9499999999998</v>
          </cell>
          <cell r="G51" t="str">
            <v>200102</v>
          </cell>
          <cell r="H51">
            <v>2357.35</v>
          </cell>
        </row>
        <row r="52">
          <cell r="A52" t="str">
            <v>200103</v>
          </cell>
          <cell r="B52">
            <v>17090.38</v>
          </cell>
          <cell r="D52" t="str">
            <v>200103</v>
          </cell>
          <cell r="E52">
            <v>3130.44</v>
          </cell>
          <cell r="G52" t="str">
            <v>200103</v>
          </cell>
          <cell r="H52">
            <v>5098.75</v>
          </cell>
        </row>
        <row r="53">
          <cell r="A53" t="str">
            <v>200104</v>
          </cell>
          <cell r="B53">
            <v>17155.11</v>
          </cell>
          <cell r="D53" t="str">
            <v>200104</v>
          </cell>
          <cell r="E53">
            <v>2680.86</v>
          </cell>
          <cell r="G53" t="str">
            <v>200104</v>
          </cell>
          <cell r="H53">
            <v>192</v>
          </cell>
        </row>
        <row r="54">
          <cell r="A54" t="str">
            <v>200105</v>
          </cell>
          <cell r="B54">
            <v>18435.43</v>
          </cell>
          <cell r="D54" t="str">
            <v>200105</v>
          </cell>
          <cell r="E54">
            <v>2603.39</v>
          </cell>
          <cell r="G54" t="str">
            <v>200105</v>
          </cell>
          <cell r="H54">
            <v>122.52</v>
          </cell>
        </row>
        <row r="55">
          <cell r="A55" t="str">
            <v>200106</v>
          </cell>
          <cell r="B55">
            <v>16922.28</v>
          </cell>
          <cell r="D55" t="str">
            <v>200106</v>
          </cell>
          <cell r="E55">
            <v>2007.83</v>
          </cell>
          <cell r="G55" t="str">
            <v>200106</v>
          </cell>
          <cell r="H55">
            <v>114.52</v>
          </cell>
        </row>
        <row r="56">
          <cell r="A56" t="str">
            <v>200107</v>
          </cell>
          <cell r="B56">
            <v>18942.59</v>
          </cell>
          <cell r="D56" t="str">
            <v>200107</v>
          </cell>
          <cell r="E56">
            <v>2008.53</v>
          </cell>
          <cell r="G56" t="str">
            <v>200107</v>
          </cell>
          <cell r="H56">
            <v>161.38</v>
          </cell>
        </row>
        <row r="57">
          <cell r="A57" t="str">
            <v>200108</v>
          </cell>
          <cell r="B57">
            <v>18001.64</v>
          </cell>
          <cell r="D57" t="str">
            <v>200108</v>
          </cell>
          <cell r="E57">
            <v>2202.37</v>
          </cell>
          <cell r="G57" t="str">
            <v>200108</v>
          </cell>
          <cell r="H57">
            <v>174.93</v>
          </cell>
        </row>
        <row r="58">
          <cell r="A58" t="str">
            <v>200109</v>
          </cell>
          <cell r="B58">
            <v>15817.12</v>
          </cell>
          <cell r="D58" t="str">
            <v>200109</v>
          </cell>
          <cell r="E58">
            <v>1570.29</v>
          </cell>
          <cell r="G58" t="str">
            <v>200109</v>
          </cell>
          <cell r="H58">
            <v>224.34</v>
          </cell>
        </row>
        <row r="59">
          <cell r="A59" t="str">
            <v>200110</v>
          </cell>
          <cell r="B59">
            <v>18614.79</v>
          </cell>
          <cell r="D59" t="str">
            <v>200110</v>
          </cell>
          <cell r="E59">
            <v>1918.99</v>
          </cell>
          <cell r="G59" t="str">
            <v>200110</v>
          </cell>
          <cell r="H59">
            <v>280.27</v>
          </cell>
        </row>
        <row r="60">
          <cell r="A60" t="str">
            <v>200111</v>
          </cell>
          <cell r="B60">
            <v>18205.89</v>
          </cell>
          <cell r="D60" t="str">
            <v>200111</v>
          </cell>
          <cell r="E60">
            <v>1146.27</v>
          </cell>
          <cell r="G60" t="str">
            <v>200111</v>
          </cell>
          <cell r="H60">
            <v>267.51</v>
          </cell>
        </row>
        <row r="61">
          <cell r="A61" t="str">
            <v>200112</v>
          </cell>
          <cell r="B61">
            <v>19220.849999999999</v>
          </cell>
          <cell r="D61" t="str">
            <v>200112</v>
          </cell>
          <cell r="E61">
            <v>1401.41</v>
          </cell>
          <cell r="G61" t="str">
            <v>200112</v>
          </cell>
          <cell r="H61">
            <v>325.33</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Sheet"/>
      <sheetName val="DataSheet"/>
    </sheetNames>
    <sheetDataSet>
      <sheetData sheetId="0"/>
      <sheetData sheetId="1">
        <row r="5">
          <cell r="J5" t="str">
            <v>199704</v>
          </cell>
          <cell r="K5">
            <v>4179.03</v>
          </cell>
          <cell r="M5" t="str">
            <v>199704</v>
          </cell>
          <cell r="N5">
            <v>1.66</v>
          </cell>
        </row>
        <row r="6">
          <cell r="J6" t="str">
            <v>199705</v>
          </cell>
          <cell r="K6">
            <v>4119.07</v>
          </cell>
          <cell r="M6" t="str">
            <v>199705</v>
          </cell>
          <cell r="N6">
            <v>2.14</v>
          </cell>
        </row>
        <row r="7">
          <cell r="J7" t="str">
            <v>199706</v>
          </cell>
          <cell r="K7">
            <v>4156.17</v>
          </cell>
          <cell r="M7" t="str">
            <v>199706</v>
          </cell>
          <cell r="N7">
            <v>0.61</v>
          </cell>
        </row>
        <row r="8">
          <cell r="J8" t="str">
            <v>199707</v>
          </cell>
          <cell r="K8">
            <v>4467</v>
          </cell>
          <cell r="M8" t="str">
            <v>199707</v>
          </cell>
          <cell r="N8">
            <v>0.81</v>
          </cell>
        </row>
        <row r="9">
          <cell r="J9" t="str">
            <v>199708</v>
          </cell>
          <cell r="K9">
            <v>4217.47</v>
          </cell>
          <cell r="M9" t="str">
            <v>199708</v>
          </cell>
          <cell r="N9">
            <v>2.11</v>
          </cell>
        </row>
        <row r="10">
          <cell r="J10" t="str">
            <v>199709</v>
          </cell>
          <cell r="K10">
            <v>4413.1499999999996</v>
          </cell>
          <cell r="M10" t="str">
            <v>199709</v>
          </cell>
          <cell r="N10">
            <v>2.0099999999999998</v>
          </cell>
        </row>
        <row r="11">
          <cell r="J11" t="str">
            <v>199710</v>
          </cell>
          <cell r="K11">
            <v>4347.2</v>
          </cell>
          <cell r="M11" t="str">
            <v>199710</v>
          </cell>
          <cell r="N11">
            <v>1.38</v>
          </cell>
        </row>
        <row r="12">
          <cell r="J12" t="str">
            <v>199711</v>
          </cell>
          <cell r="K12">
            <v>3748.42</v>
          </cell>
          <cell r="M12" t="str">
            <v>199711</v>
          </cell>
          <cell r="N12">
            <v>0.25</v>
          </cell>
        </row>
        <row r="13">
          <cell r="J13" t="str">
            <v>199712</v>
          </cell>
          <cell r="K13">
            <v>5066.74</v>
          </cell>
          <cell r="M13" t="str">
            <v>199712</v>
          </cell>
          <cell r="N13">
            <v>0.02</v>
          </cell>
        </row>
        <row r="14">
          <cell r="J14" t="str">
            <v>199801</v>
          </cell>
          <cell r="K14">
            <v>3791.75</v>
          </cell>
          <cell r="M14" t="str">
            <v>199803</v>
          </cell>
          <cell r="N14">
            <v>0.12</v>
          </cell>
        </row>
        <row r="15">
          <cell r="J15" t="str">
            <v>199802</v>
          </cell>
          <cell r="K15">
            <v>3509.46</v>
          </cell>
          <cell r="M15" t="str">
            <v>199804</v>
          </cell>
          <cell r="N15">
            <v>0.46</v>
          </cell>
        </row>
        <row r="16">
          <cell r="J16" t="str">
            <v>199803</v>
          </cell>
          <cell r="K16">
            <v>4289.1899999999996</v>
          </cell>
          <cell r="M16" t="str">
            <v>199805</v>
          </cell>
          <cell r="N16">
            <v>0.76</v>
          </cell>
        </row>
        <row r="17">
          <cell r="J17" t="str">
            <v>199804</v>
          </cell>
          <cell r="K17">
            <v>4342.88</v>
          </cell>
          <cell r="M17" t="str">
            <v>199806</v>
          </cell>
          <cell r="N17">
            <v>0.55000000000000004</v>
          </cell>
        </row>
        <row r="18">
          <cell r="J18" t="str">
            <v>199805</v>
          </cell>
          <cell r="K18">
            <v>3934.85</v>
          </cell>
          <cell r="M18" t="str">
            <v>199807</v>
          </cell>
          <cell r="N18">
            <v>2.71</v>
          </cell>
        </row>
        <row r="19">
          <cell r="J19" t="str">
            <v>199806</v>
          </cell>
          <cell r="K19">
            <v>4390.99</v>
          </cell>
          <cell r="M19" t="str">
            <v>199808</v>
          </cell>
          <cell r="N19">
            <v>0.45</v>
          </cell>
        </row>
        <row r="20">
          <cell r="J20" t="str">
            <v>199807</v>
          </cell>
          <cell r="K20">
            <v>4452.51</v>
          </cell>
          <cell r="M20" t="str">
            <v>199809</v>
          </cell>
          <cell r="N20">
            <v>1.89</v>
          </cell>
        </row>
        <row r="21">
          <cell r="J21" t="str">
            <v>199808</v>
          </cell>
          <cell r="K21">
            <v>4414.29</v>
          </cell>
          <cell r="M21" t="str">
            <v>199810</v>
          </cell>
          <cell r="N21">
            <v>0.66</v>
          </cell>
        </row>
        <row r="22">
          <cell r="J22" t="str">
            <v>199809</v>
          </cell>
          <cell r="K22">
            <v>4145.9799999999996</v>
          </cell>
          <cell r="M22" t="str">
            <v>199811</v>
          </cell>
          <cell r="N22">
            <v>0.26</v>
          </cell>
        </row>
        <row r="23">
          <cell r="J23" t="str">
            <v>199810</v>
          </cell>
          <cell r="K23">
            <v>4351.9399999999996</v>
          </cell>
          <cell r="M23" t="str">
            <v>199812</v>
          </cell>
          <cell r="N23">
            <v>0.23</v>
          </cell>
        </row>
        <row r="24">
          <cell r="J24" t="str">
            <v>199811</v>
          </cell>
          <cell r="K24">
            <v>4280.55</v>
          </cell>
          <cell r="M24" t="str">
            <v>199901</v>
          </cell>
          <cell r="N24">
            <v>0.56000000000000005</v>
          </cell>
        </row>
        <row r="25">
          <cell r="J25" t="str">
            <v>199812</v>
          </cell>
          <cell r="K25">
            <v>4901.93</v>
          </cell>
          <cell r="M25" t="str">
            <v>199903</v>
          </cell>
          <cell r="N25">
            <v>0.14000000000000001</v>
          </cell>
        </row>
        <row r="26">
          <cell r="J26" t="str">
            <v>199901</v>
          </cell>
          <cell r="K26">
            <v>3664.03</v>
          </cell>
          <cell r="M26" t="str">
            <v>199904</v>
          </cell>
          <cell r="N26">
            <v>1.26</v>
          </cell>
        </row>
        <row r="27">
          <cell r="J27" t="str">
            <v>199902</v>
          </cell>
          <cell r="K27">
            <v>3609.04</v>
          </cell>
          <cell r="M27" t="str">
            <v>199905</v>
          </cell>
          <cell r="N27">
            <v>0.47</v>
          </cell>
        </row>
        <row r="28">
          <cell r="J28" t="str">
            <v>199903</v>
          </cell>
          <cell r="K28">
            <v>4757.82</v>
          </cell>
          <cell r="M28" t="str">
            <v>199906</v>
          </cell>
          <cell r="N28">
            <v>4.22</v>
          </cell>
        </row>
        <row r="29">
          <cell r="J29" t="str">
            <v>199904</v>
          </cell>
          <cell r="K29">
            <v>4473.8100000000004</v>
          </cell>
          <cell r="M29" t="str">
            <v>199907</v>
          </cell>
          <cell r="N29">
            <v>1.05</v>
          </cell>
        </row>
        <row r="30">
          <cell r="J30" t="str">
            <v>199905</v>
          </cell>
          <cell r="K30">
            <v>4471.93</v>
          </cell>
          <cell r="M30" t="str">
            <v>199908</v>
          </cell>
          <cell r="N30">
            <v>1.24</v>
          </cell>
        </row>
        <row r="31">
          <cell r="J31" t="str">
            <v>199906</v>
          </cell>
          <cell r="K31">
            <v>4916.49</v>
          </cell>
          <cell r="M31" t="str">
            <v>199909</v>
          </cell>
          <cell r="N31">
            <v>2.57</v>
          </cell>
        </row>
        <row r="32">
          <cell r="J32" t="str">
            <v>199907</v>
          </cell>
          <cell r="K32">
            <v>4976.17</v>
          </cell>
          <cell r="M32" t="str">
            <v>199910</v>
          </cell>
          <cell r="N32">
            <v>2.0499999999999998</v>
          </cell>
        </row>
        <row r="33">
          <cell r="J33" t="str">
            <v>199908</v>
          </cell>
          <cell r="K33">
            <v>5124.96</v>
          </cell>
          <cell r="M33" t="str">
            <v>199911</v>
          </cell>
          <cell r="N33">
            <v>2.25</v>
          </cell>
        </row>
        <row r="34">
          <cell r="J34" t="str">
            <v>199909</v>
          </cell>
          <cell r="K34">
            <v>4708.79</v>
          </cell>
          <cell r="M34" t="str">
            <v>199912</v>
          </cell>
          <cell r="N34">
            <v>1.53</v>
          </cell>
        </row>
        <row r="35">
          <cell r="J35" t="str">
            <v>199910</v>
          </cell>
          <cell r="K35">
            <v>4703.93</v>
          </cell>
          <cell r="M35" t="str">
            <v>200001</v>
          </cell>
          <cell r="N35">
            <v>1.03</v>
          </cell>
        </row>
        <row r="36">
          <cell r="J36" t="str">
            <v>199911</v>
          </cell>
          <cell r="K36">
            <v>5029.32</v>
          </cell>
          <cell r="M36" t="str">
            <v>200002</v>
          </cell>
          <cell r="N36">
            <v>2.97</v>
          </cell>
        </row>
        <row r="37">
          <cell r="J37" t="str">
            <v>199912</v>
          </cell>
          <cell r="K37">
            <v>5292.36</v>
          </cell>
          <cell r="M37" t="str">
            <v>200003</v>
          </cell>
          <cell r="N37">
            <v>2.8</v>
          </cell>
        </row>
        <row r="38">
          <cell r="J38" t="str">
            <v>200001</v>
          </cell>
          <cell r="K38">
            <v>4368.92</v>
          </cell>
          <cell r="M38" t="str">
            <v>200004</v>
          </cell>
          <cell r="N38">
            <v>2.52</v>
          </cell>
        </row>
        <row r="39">
          <cell r="J39" t="str">
            <v>200002</v>
          </cell>
          <cell r="K39">
            <v>4280.6000000000004</v>
          </cell>
          <cell r="M39" t="str">
            <v>200005</v>
          </cell>
          <cell r="N39">
            <v>3.78</v>
          </cell>
        </row>
        <row r="40">
          <cell r="J40" t="str">
            <v>200003</v>
          </cell>
          <cell r="K40">
            <v>5186.09</v>
          </cell>
          <cell r="M40" t="str">
            <v>200006</v>
          </cell>
          <cell r="N40">
            <v>3.76</v>
          </cell>
        </row>
        <row r="41">
          <cell r="J41" t="str">
            <v>200004</v>
          </cell>
          <cell r="K41">
            <v>4967.43</v>
          </cell>
          <cell r="M41" t="str">
            <v>200007</v>
          </cell>
          <cell r="N41">
            <v>2.2799999999999998</v>
          </cell>
        </row>
        <row r="42">
          <cell r="J42" t="str">
            <v>200005</v>
          </cell>
          <cell r="K42">
            <v>5532.44</v>
          </cell>
          <cell r="M42" t="str">
            <v>200008</v>
          </cell>
          <cell r="N42">
            <v>2.08</v>
          </cell>
        </row>
        <row r="43">
          <cell r="J43" t="str">
            <v>200006</v>
          </cell>
          <cell r="K43">
            <v>5318.93</v>
          </cell>
          <cell r="M43" t="str">
            <v>200009</v>
          </cell>
          <cell r="N43">
            <v>3.28</v>
          </cell>
        </row>
        <row r="44">
          <cell r="J44" t="str">
            <v>200007</v>
          </cell>
          <cell r="K44">
            <v>5477.29</v>
          </cell>
          <cell r="M44" t="str">
            <v>200010</v>
          </cell>
          <cell r="N44">
            <v>1.47</v>
          </cell>
        </row>
        <row r="45">
          <cell r="J45" t="str">
            <v>200008</v>
          </cell>
          <cell r="K45">
            <v>5598.04</v>
          </cell>
          <cell r="M45" t="str">
            <v>200011</v>
          </cell>
          <cell r="N45">
            <v>0.13</v>
          </cell>
        </row>
        <row r="46">
          <cell r="J46" t="str">
            <v>200009</v>
          </cell>
          <cell r="K46">
            <v>5264.05</v>
          </cell>
          <cell r="M46" t="str">
            <v>200012</v>
          </cell>
          <cell r="N46">
            <v>2.04</v>
          </cell>
        </row>
        <row r="47">
          <cell r="J47" t="str">
            <v>200010</v>
          </cell>
          <cell r="K47">
            <v>5699.2</v>
          </cell>
          <cell r="M47" t="str">
            <v>200101</v>
          </cell>
          <cell r="N47">
            <v>1.21</v>
          </cell>
        </row>
        <row r="48">
          <cell r="J48" t="str">
            <v>200011</v>
          </cell>
          <cell r="K48">
            <v>5450.05</v>
          </cell>
          <cell r="M48" t="str">
            <v>200102</v>
          </cell>
          <cell r="N48">
            <v>1.72</v>
          </cell>
        </row>
        <row r="49">
          <cell r="J49" t="str">
            <v>200012</v>
          </cell>
          <cell r="K49">
            <v>5987.23</v>
          </cell>
          <cell r="M49" t="str">
            <v>200103</v>
          </cell>
          <cell r="N49">
            <v>1.52</v>
          </cell>
        </row>
        <row r="50">
          <cell r="J50" t="str">
            <v>200101</v>
          </cell>
          <cell r="K50">
            <v>4998.95</v>
          </cell>
          <cell r="M50" t="str">
            <v>200104</v>
          </cell>
          <cell r="N50">
            <v>18</v>
          </cell>
        </row>
        <row r="51">
          <cell r="J51" t="str">
            <v>200102</v>
          </cell>
          <cell r="K51">
            <v>4608.6899999999996</v>
          </cell>
          <cell r="M51" t="str">
            <v>200105</v>
          </cell>
          <cell r="N51">
            <v>15.68</v>
          </cell>
        </row>
        <row r="52">
          <cell r="J52" t="str">
            <v>200103</v>
          </cell>
          <cell r="K52">
            <v>5360.52</v>
          </cell>
          <cell r="M52" t="str">
            <v>200106</v>
          </cell>
          <cell r="N52">
            <v>8.14</v>
          </cell>
        </row>
        <row r="53">
          <cell r="J53" t="str">
            <v>200104</v>
          </cell>
          <cell r="K53">
            <v>5643.35</v>
          </cell>
          <cell r="M53" t="str">
            <v>200107</v>
          </cell>
          <cell r="N53">
            <v>2.87</v>
          </cell>
        </row>
        <row r="54">
          <cell r="J54" t="str">
            <v>200105</v>
          </cell>
          <cell r="K54">
            <v>5680.91</v>
          </cell>
          <cell r="M54" t="str">
            <v>200108</v>
          </cell>
          <cell r="N54">
            <v>4.87</v>
          </cell>
        </row>
        <row r="55">
          <cell r="J55" t="str">
            <v>200106</v>
          </cell>
          <cell r="K55">
            <v>5436.85</v>
          </cell>
          <cell r="M55" t="str">
            <v>200109</v>
          </cell>
          <cell r="N55">
            <v>7.55</v>
          </cell>
        </row>
        <row r="56">
          <cell r="J56" t="str">
            <v>200107</v>
          </cell>
          <cell r="K56">
            <v>6124.81</v>
          </cell>
          <cell r="M56" t="str">
            <v>200110</v>
          </cell>
          <cell r="N56">
            <v>6.48</v>
          </cell>
        </row>
        <row r="57">
          <cell r="J57" t="str">
            <v>200108</v>
          </cell>
          <cell r="K57">
            <v>5957.36</v>
          </cell>
          <cell r="M57" t="str">
            <v>200111</v>
          </cell>
          <cell r="N57">
            <v>4.43</v>
          </cell>
        </row>
        <row r="58">
          <cell r="J58" t="str">
            <v>200109</v>
          </cell>
          <cell r="K58">
            <v>5105.87</v>
          </cell>
          <cell r="M58" t="str">
            <v>200112</v>
          </cell>
          <cell r="N58">
            <v>4.3099999999999996</v>
          </cell>
        </row>
        <row r="59">
          <cell r="J59" t="str">
            <v>200110</v>
          </cell>
          <cell r="K59">
            <v>6052.23</v>
          </cell>
        </row>
        <row r="60">
          <cell r="J60" t="str">
            <v>200111</v>
          </cell>
          <cell r="K60">
            <v>5393.87</v>
          </cell>
        </row>
        <row r="61">
          <cell r="J61" t="str">
            <v>200112</v>
          </cell>
          <cell r="K61">
            <v>6251.93</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取扱説明書"/>
      <sheetName val="物質収支"/>
      <sheetName val="燃焼入力"/>
      <sheetName val="燃焼計算"/>
      <sheetName val="蒸気計算"/>
      <sheetName val="便利！"/>
      <sheetName val="基本定数等"/>
      <sheetName val="gas_T_to_H"/>
      <sheetName val="gas_H_toT"/>
      <sheetName val="SAT"/>
      <sheetName val="steam_S1"/>
      <sheetName val="steam_S2"/>
      <sheetName val="MBR_空気比"/>
    </sheetNames>
    <sheetDataSet>
      <sheetData sheetId="0" refreshError="1"/>
      <sheetData sheetId="1" refreshError="1"/>
      <sheetData sheetId="2" refreshError="1"/>
      <sheetData sheetId="3" refreshError="1"/>
      <sheetData sheetId="4" refreshError="1"/>
      <sheetData sheetId="5" refreshError="1"/>
      <sheetData sheetId="6" refreshError="1">
        <row r="2">
          <cell r="C2">
            <v>22.413830000000001</v>
          </cell>
        </row>
        <row r="4">
          <cell r="C4">
            <v>35.453000000000003</v>
          </cell>
        </row>
        <row r="5">
          <cell r="C5">
            <v>32.066000000000003</v>
          </cell>
        </row>
        <row r="6">
          <cell r="C6">
            <v>12.010999999999999</v>
          </cell>
        </row>
        <row r="7">
          <cell r="C7">
            <v>14.007</v>
          </cell>
        </row>
        <row r="8">
          <cell r="C8">
            <v>15.9994</v>
          </cell>
        </row>
        <row r="9">
          <cell r="C9">
            <v>1.0079</v>
          </cell>
        </row>
        <row r="10">
          <cell r="C10">
            <v>40.078000000000003</v>
          </cell>
        </row>
        <row r="11">
          <cell r="C11">
            <v>22.98977</v>
          </cell>
        </row>
        <row r="12">
          <cell r="E12">
            <v>8100</v>
          </cell>
        </row>
        <row r="18">
          <cell r="C18">
            <v>273.14999999999998</v>
          </cell>
        </row>
        <row r="19">
          <cell r="C19">
            <v>6.2170876999999996</v>
          </cell>
        </row>
        <row r="20">
          <cell r="C20">
            <v>597.5</v>
          </cell>
        </row>
        <row r="21">
          <cell r="C21">
            <v>20.2498</v>
          </cell>
        </row>
      </sheetData>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初期画面"/>
      <sheetName val="事業条件"/>
      <sheetName val="詳細条件"/>
      <sheetName val="財務諸表"/>
      <sheetName val="グラフ"/>
      <sheetName val="グラフ作業用"/>
      <sheetName val="感度分析(処理委託費)"/>
      <sheetName val="感度分析"/>
      <sheetName val="前提条件"/>
      <sheetName val="諸経費計算"/>
      <sheetName val="結果まとめ"/>
    </sheetNames>
    <sheetDataSet>
      <sheetData sheetId="0"/>
      <sheetData sheetId="1"/>
      <sheetData sheetId="2" refreshError="1">
        <row r="5">
          <cell r="B5" t="str">
            <v>PFI事業詳細条件</v>
          </cell>
        </row>
        <row r="76">
          <cell r="B76" t="str">
            <v>資産</v>
          </cell>
        </row>
        <row r="173">
          <cell r="B173" t="str">
            <v>負債</v>
          </cell>
        </row>
        <row r="258">
          <cell r="B258" t="str">
            <v>資本</v>
          </cell>
        </row>
        <row r="300">
          <cell r="B300" t="str">
            <v>交付税措置（PFI）</v>
          </cell>
        </row>
        <row r="312">
          <cell r="B312" t="str">
            <v>PSC詳細条件</v>
          </cell>
        </row>
        <row r="361">
          <cell r="B361" t="str">
            <v>地方債</v>
          </cell>
        </row>
        <row r="428">
          <cell r="B428" t="str">
            <v>交付税措置（PSC）</v>
          </cell>
        </row>
        <row r="471">
          <cell r="B471" t="str">
            <v>その他</v>
          </cell>
        </row>
        <row r="483">
          <cell r="B483" t="str">
            <v>ユーザ使用欄</v>
          </cell>
        </row>
      </sheetData>
      <sheetData sheetId="3" refreshError="1">
        <row r="9">
          <cell r="A9" t="str">
            <v>損益計算書</v>
          </cell>
        </row>
        <row r="111">
          <cell r="A111" t="str">
            <v>貸借対照表</v>
          </cell>
        </row>
        <row r="140">
          <cell r="A140" t="str">
            <v>キャッシュフロー計算書</v>
          </cell>
        </row>
        <row r="179">
          <cell r="A179" t="str">
            <v>IRR</v>
          </cell>
        </row>
        <row r="232">
          <cell r="A232" t="str">
            <v>DSCR</v>
          </cell>
        </row>
        <row r="245">
          <cell r="A245" t="str">
            <v>PFI事業の公共収支表</v>
          </cell>
        </row>
        <row r="312">
          <cell r="A312" t="str">
            <v>PSCの公共収支表</v>
          </cell>
        </row>
        <row r="385">
          <cell r="A385" t="str">
            <v>ＶＦＭ</v>
          </cell>
        </row>
      </sheetData>
      <sheetData sheetId="4"/>
      <sheetData sheetId="5"/>
      <sheetData sheetId="6" refreshError="1">
        <row r="8">
          <cell r="C8">
            <v>11000</v>
          </cell>
        </row>
      </sheetData>
      <sheetData sheetId="7" refreshError="1">
        <row r="9">
          <cell r="C9">
            <v>62500</v>
          </cell>
        </row>
      </sheetData>
      <sheetData sheetId="8"/>
      <sheetData sheetId="9"/>
      <sheetData sheetId="10"/>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様式第二①号(ストーカ炉+灰溶融炉）"/>
      <sheetName val="様式第六号"/>
      <sheetName val="様式第七号"/>
      <sheetName val="様式第八号"/>
      <sheetName val="様式第三号"/>
      <sheetName val="様式第十号"/>
      <sheetName val="様式第一①号(ストーカ炉＋灰溶融炉）"/>
      <sheetName val="様式第一②号(ガス化溶融炉）"/>
      <sheetName val="様式第二②号（ガス化溶融炉）"/>
      <sheetName val="様式第九号"/>
      <sheetName val="リンク"/>
      <sheetName val="総括表"/>
      <sheetName val="環建･現代人"/>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面溶融入力"/>
      <sheetName val="表面溶融計算"/>
      <sheetName val="物質収支（3炉）"/>
      <sheetName val="物質収支（2炉）"/>
      <sheetName val="物質収支（1炉）"/>
      <sheetName val="プラズマ入力(3炉)"/>
      <sheetName val="プラズマ入力(2炉)"/>
      <sheetName val="プラズマ入力(1炉)"/>
      <sheetName val="プラズマ計算(3炉)"/>
      <sheetName val="プラズマ計算(2炉)"/>
      <sheetName val="プラズマ計算(1炉)"/>
      <sheetName val="便利！"/>
      <sheetName val="基本定数等"/>
      <sheetName val="gas_T_to_H"/>
      <sheetName val="gas_H_to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22">
          <cell r="C22">
            <v>20.095600000000001</v>
          </cell>
        </row>
      </sheetData>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寸法計画と薬剤使用量"/>
      <sheetName val="外形図1"/>
      <sheetName val="外形図2"/>
      <sheetName val="外形図3"/>
      <sheetName val="外形図4"/>
      <sheetName val="外形図5"/>
      <sheetName val="設備電力"/>
      <sheetName val="負荷リスト"/>
      <sheetName val="重量計算"/>
      <sheetName val="詳細設計（未）"/>
      <sheetName val="寸法計画"/>
      <sheetName val="Sheet2"/>
      <sheetName val="Sheet3"/>
      <sheetName val="試運転工程表(20041115)"/>
    </sheetNames>
    <sheetDataSet>
      <sheetData sheetId="0" refreshError="1">
        <row r="120">
          <cell r="B120" t="str">
            <v>サイロ</v>
          </cell>
        </row>
        <row r="121">
          <cell r="C121" t="str">
            <v>消石灰</v>
          </cell>
        </row>
        <row r="140">
          <cell r="C140" t="str">
            <v>反応助剤</v>
          </cell>
        </row>
      </sheetData>
      <sheetData sheetId="1" refreshError="1">
        <row r="49">
          <cell r="F49" t="str">
            <v>城南</v>
          </cell>
        </row>
      </sheetData>
      <sheetData sheetId="2"/>
      <sheetData sheetId="3"/>
      <sheetData sheetId="4"/>
      <sheetData sheetId="5"/>
      <sheetData sheetId="6" refreshError="1">
        <row r="2">
          <cell r="F2" t="str">
            <v>特殊排出装置</v>
          </cell>
        </row>
        <row r="4">
          <cell r="J4">
            <v>1</v>
          </cell>
        </row>
        <row r="6">
          <cell r="C6" t="str">
            <v>貯留槽用空気圧縮機</v>
          </cell>
        </row>
        <row r="7">
          <cell r="J7">
            <v>1</v>
          </cell>
        </row>
        <row r="19">
          <cell r="C19" t="str">
            <v>ドレントラップ</v>
          </cell>
        </row>
        <row r="21">
          <cell r="J21">
            <v>1</v>
          </cell>
        </row>
        <row r="22">
          <cell r="J22">
            <v>2.4E-2</v>
          </cell>
        </row>
        <row r="23">
          <cell r="C23" t="str">
            <v>除湿機</v>
          </cell>
        </row>
        <row r="25">
          <cell r="J25">
            <v>1</v>
          </cell>
        </row>
        <row r="26">
          <cell r="J26">
            <v>0.24</v>
          </cell>
        </row>
        <row r="28">
          <cell r="C28" t="str">
            <v>消石灰スラリー</v>
          </cell>
          <cell r="F28" t="str">
            <v>定量供給機</v>
          </cell>
        </row>
        <row r="32">
          <cell r="J32">
            <v>0</v>
          </cell>
        </row>
        <row r="35">
          <cell r="J35">
            <v>0</v>
          </cell>
        </row>
        <row r="39">
          <cell r="F39">
            <v>1</v>
          </cell>
          <cell r="J39">
            <v>0.75</v>
          </cell>
        </row>
        <row r="40">
          <cell r="F40">
            <v>3</v>
          </cell>
          <cell r="J40">
            <v>0.75</v>
          </cell>
        </row>
        <row r="43">
          <cell r="J43">
            <v>0</v>
          </cell>
        </row>
        <row r="44">
          <cell r="J44" t="str">
            <v>0</v>
          </cell>
        </row>
        <row r="48">
          <cell r="F48">
            <v>1</v>
          </cell>
          <cell r="J48">
            <v>0.75</v>
          </cell>
        </row>
        <row r="49">
          <cell r="F49">
            <v>5</v>
          </cell>
          <cell r="J49">
            <v>0.4</v>
          </cell>
        </row>
        <row r="53">
          <cell r="F53">
            <v>0</v>
          </cell>
        </row>
        <row r="57">
          <cell r="J57">
            <v>0</v>
          </cell>
        </row>
        <row r="61">
          <cell r="F61">
            <v>1</v>
          </cell>
          <cell r="J61">
            <v>0.75</v>
          </cell>
        </row>
        <row r="62">
          <cell r="F62">
            <v>3</v>
          </cell>
          <cell r="J62">
            <v>0.4</v>
          </cell>
        </row>
        <row r="63">
          <cell r="C63" t="str">
            <v>輸送ブロワ</v>
          </cell>
        </row>
        <row r="64">
          <cell r="J64">
            <v>2</v>
          </cell>
        </row>
        <row r="65">
          <cell r="J65">
            <v>1</v>
          </cell>
        </row>
        <row r="69">
          <cell r="J69">
            <v>30</v>
          </cell>
        </row>
        <row r="71">
          <cell r="C71" t="str">
            <v>吸込ファン</v>
          </cell>
        </row>
        <row r="72">
          <cell r="J72">
            <v>0</v>
          </cell>
        </row>
        <row r="73">
          <cell r="J73">
            <v>0</v>
          </cell>
        </row>
        <row r="74">
          <cell r="C74" t="str">
            <v xml:space="preserve"> シェーカー</v>
          </cell>
        </row>
        <row r="75">
          <cell r="J75">
            <v>0</v>
          </cell>
        </row>
        <row r="76">
          <cell r="J76" t="str">
            <v>0</v>
          </cell>
        </row>
        <row r="77">
          <cell r="C77" t="str">
            <v>フレコンパック搬入用ホイスト</v>
          </cell>
        </row>
        <row r="78">
          <cell r="J78">
            <v>0</v>
          </cell>
        </row>
        <row r="82">
          <cell r="J82">
            <v>0.4</v>
          </cell>
        </row>
        <row r="93">
          <cell r="C93" t="str">
            <v>溶解槽用</v>
          </cell>
        </row>
        <row r="94">
          <cell r="J94">
            <v>0</v>
          </cell>
        </row>
        <row r="95">
          <cell r="J95" t="str">
            <v>0</v>
          </cell>
        </row>
        <row r="96">
          <cell r="C96" t="str">
            <v>換気ファン</v>
          </cell>
        </row>
        <row r="98">
          <cell r="J98" t="str">
            <v>0</v>
          </cell>
        </row>
        <row r="99">
          <cell r="C99" t="str">
            <v>溶解槽落ち口ヒータ</v>
          </cell>
        </row>
        <row r="100">
          <cell r="J100">
            <v>0</v>
          </cell>
        </row>
        <row r="101">
          <cell r="J101" t="str">
            <v>0</v>
          </cell>
        </row>
      </sheetData>
      <sheetData sheetId="7"/>
      <sheetData sheetId="8"/>
      <sheetData sheetId="9"/>
      <sheetData sheetId="10"/>
      <sheetData sheetId="11"/>
      <sheetData sheetId="12"/>
      <sheetData sheetId="13"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経費計算"/>
      <sheetName val="Sheet4"/>
      <sheetName val="Sheet5"/>
      <sheetName val="工事費内訳書"/>
      <sheetName val="直接工事費"/>
      <sheetName val="明細書"/>
      <sheetName val="代価表"/>
      <sheetName val="2次製品集計"/>
      <sheetName val="補修単価構成"/>
      <sheetName val="Sheet10"/>
      <sheetName val="比較表（１）"/>
      <sheetName val="代価表 (比較用)（１）"/>
      <sheetName val="比較表 (2)"/>
      <sheetName val="変更用代価表"/>
      <sheetName val="変更内訳書"/>
      <sheetName val="変更総計"/>
      <sheetName val="変更設計書"/>
      <sheetName val="変更明細書"/>
      <sheetName val="変更経費"/>
      <sheetName val="変更請負額算定"/>
      <sheetName val="2次製品"/>
      <sheetName val="設計変更対照表"/>
      <sheetName val="増減概要表"/>
      <sheetName val="増減概要表 (3)"/>
      <sheetName val="仕様書"/>
      <sheetName val="ピンネット補修分"/>
      <sheetName val="金属工事分"/>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sheetData sheetId="15"/>
      <sheetData sheetId="16"/>
      <sheetData sheetId="17" refreshError="1"/>
      <sheetData sheetId="18"/>
      <sheetData sheetId="19"/>
      <sheetData sheetId="20"/>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様式第二①号(ストーカ炉+灰溶融炉）"/>
      <sheetName val="様式第六号"/>
      <sheetName val="様式第七号"/>
      <sheetName val="様式第八号"/>
      <sheetName val="様式第三号"/>
      <sheetName val="様式第十号"/>
      <sheetName val="様式第一①号(ストーカ炉＋灰溶融炉）"/>
      <sheetName val="様式第一②号(ガス化溶融炉）"/>
      <sheetName val="様式第二②号（ガス化溶融炉）"/>
      <sheetName val="様式第九号"/>
      <sheetName val="リンク"/>
      <sheetName val="総括表"/>
      <sheetName val="環建･現代人"/>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
      <sheetName val="燃焼計算結果"/>
      <sheetName val="基本情報"/>
      <sheetName val="▲物質収支図"/>
      <sheetName val="入力シート"/>
      <sheetName val="DataBase"/>
      <sheetName val="運転"/>
      <sheetName val="白防計算"/>
      <sheetName val="物質収支"/>
      <sheetName val="湿式収支"/>
      <sheetName val="▲蒸気収支図(夏)"/>
      <sheetName val="蒸気収支図 (夏提出用) "/>
      <sheetName val="▲蒸気収支図 (冬)"/>
      <sheetName val="蒸気収支図 (冬提出用)"/>
      <sheetName val="▲蒸気収支図（全量ﾊﾞｲﾊﾟｽ）"/>
      <sheetName val="蒸気・熱収支"/>
      <sheetName val="DataBaseSchema"/>
      <sheetName val="蒸気機器"/>
      <sheetName val="蒸気条件"/>
      <sheetName val="触媒脱硝"/>
      <sheetName val="冷却塔"/>
      <sheetName val="薬品収支"/>
      <sheetName val="連続稼動主要機器"/>
      <sheetName val="▲用役表低質 (客先提出用)"/>
      <sheetName val="▲用役表基準質 (客先提出用)"/>
      <sheetName val="▲用役表高質 (客先提出用)"/>
      <sheetName val="▲用役表"/>
      <sheetName val="用役収支"/>
      <sheetName val="用水収支"/>
      <sheetName val="▲用水収支図"/>
      <sheetName val="用水収支図 (提出用)"/>
      <sheetName val="電力収支"/>
      <sheetName val="年間稼動計画"/>
      <sheetName val="年間用役収支"/>
      <sheetName val="ランニングコスト"/>
      <sheetName val="ＷＫＶ"/>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row r="234">
          <cell r="AA234">
            <v>400</v>
          </cell>
        </row>
        <row r="235">
          <cell r="AA235">
            <v>40</v>
          </cell>
        </row>
        <row r="236">
          <cell r="AA236">
            <v>148</v>
          </cell>
        </row>
      </sheetData>
      <sheetData sheetId="28"/>
      <sheetData sheetId="29"/>
      <sheetData sheetId="30"/>
      <sheetData sheetId="31"/>
      <sheetData sheetId="32"/>
      <sheetData sheetId="33"/>
      <sheetData sheetId="34"/>
      <sheetData sheetId="35"/>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寸法"/>
      <sheetName val="元データ"/>
      <sheetName val="外形図"/>
      <sheetName val="負荷リスト"/>
      <sheetName val="重量"/>
    </sheetNames>
    <sheetDataSet>
      <sheetData sheetId="0" refreshError="1">
        <row r="176">
          <cell r="D176" t="str">
            <v>冷却液循環ポンプ</v>
          </cell>
          <cell r="H176" t="str">
            <v>吸収液循環ポンプ</v>
          </cell>
        </row>
        <row r="179">
          <cell r="K179">
            <v>2</v>
          </cell>
          <cell r="N179">
            <v>2</v>
          </cell>
        </row>
        <row r="188">
          <cell r="N188">
            <v>55</v>
          </cell>
        </row>
        <row r="354">
          <cell r="K354">
            <v>2</v>
          </cell>
          <cell r="N354">
            <v>2</v>
          </cell>
        </row>
        <row r="362">
          <cell r="N362">
            <v>22</v>
          </cell>
        </row>
      </sheetData>
      <sheetData sheetId="1"/>
      <sheetData sheetId="2" refreshError="1">
        <row r="48">
          <cell r="E48" t="str">
            <v>Case1-1</v>
          </cell>
        </row>
      </sheetData>
      <sheetData sheetId="3"/>
      <sheetData sheetId="4"/>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お断り"/>
      <sheetName val="結果まとめ"/>
      <sheetName val="PL&amp;Cashflow&amp;BSサマリー"/>
      <sheetName val="前提条件入力用"/>
      <sheetName val="感度分析"/>
      <sheetName val="PL&amp;Cashflow&amp;BS"/>
      <sheetName val="割賦代金計算"/>
      <sheetName val="資金調達"/>
      <sheetName val="法人税"/>
      <sheetName val="積立金"/>
      <sheetName val="Cash配分"/>
      <sheetName val="グラフデータ"/>
      <sheetName val="参照表"/>
    </sheetNames>
    <sheetDataSet>
      <sheetData sheetId="0" refreshError="1"/>
      <sheetData sheetId="1" refreshError="1"/>
      <sheetData sheetId="2" refreshError="1"/>
      <sheetData sheetId="3" refreshError="1">
        <row r="90">
          <cell r="E90">
            <v>6781952.4595211428</v>
          </cell>
          <cell r="I90">
            <v>116515.40178536827</v>
          </cell>
          <cell r="J90">
            <v>3266684.944992383</v>
          </cell>
          <cell r="K90">
            <v>37283.103544822829</v>
          </cell>
          <cell r="L90">
            <v>3361469.0091985692</v>
          </cell>
        </row>
        <row r="92">
          <cell r="E92">
            <v>6781952.4595211428</v>
          </cell>
          <cell r="I92">
            <v>116515.40178536827</v>
          </cell>
          <cell r="J92">
            <v>3266684.944992383</v>
          </cell>
          <cell r="K92">
            <v>37283.103544822829</v>
          </cell>
          <cell r="L92">
            <v>3361469.0091985692</v>
          </cell>
        </row>
        <row r="103">
          <cell r="E103">
            <v>5.0000000000000001E-3</v>
          </cell>
        </row>
        <row r="112">
          <cell r="E112">
            <v>59224.972166983163</v>
          </cell>
        </row>
        <row r="248">
          <cell r="E248">
            <v>0.05</v>
          </cell>
        </row>
      </sheetData>
      <sheetData sheetId="4" refreshError="1"/>
      <sheetData sheetId="5" refreshError="1"/>
      <sheetData sheetId="6" refreshError="1">
        <row r="10">
          <cell r="L10">
            <v>220177.27812048365</v>
          </cell>
        </row>
      </sheetData>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S実施メモ"/>
      <sheetName val="新財務"/>
      <sheetName val="旧財務"/>
      <sheetName val="減価償却、固定資産"/>
      <sheetName val="採算性検討表"/>
      <sheetName val="未完"/>
      <sheetName val="諸経費計算"/>
    </sheetNames>
    <sheetDataSet>
      <sheetData sheetId="0"/>
      <sheetData sheetId="1"/>
      <sheetData sheetId="2"/>
      <sheetData sheetId="3"/>
      <sheetData sheetId="4"/>
      <sheetData sheetId="5"/>
      <sheetData sheetId="6"/>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Sheet"/>
      <sheetName val="DataSheet"/>
    </sheetNames>
    <sheetDataSet>
      <sheetData sheetId="0" refreshError="1"/>
      <sheetData sheetId="1">
        <row r="5">
          <cell r="G5" t="str">
            <v>01</v>
          </cell>
          <cell r="H5">
            <v>3708120</v>
          </cell>
          <cell r="S5" t="str">
            <v>01</v>
          </cell>
          <cell r="T5">
            <v>1216500</v>
          </cell>
          <cell r="AW5">
            <v>3704970</v>
          </cell>
        </row>
        <row r="6">
          <cell r="G6" t="str">
            <v>02</v>
          </cell>
          <cell r="H6">
            <v>3512350</v>
          </cell>
          <cell r="S6" t="str">
            <v>03</v>
          </cell>
          <cell r="T6">
            <v>271750</v>
          </cell>
        </row>
        <row r="7">
          <cell r="G7" t="str">
            <v>03</v>
          </cell>
          <cell r="H7">
            <v>2622590</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搬入実績（家庭系ごみ）"/>
      <sheetName val="搬入実績（事業系ごみ）"/>
      <sheetName val="月変動係数"/>
      <sheetName val="曜日変動係数"/>
      <sheetName val="搬入量予測（市算出）"/>
    </sheetNames>
    <sheetDataSet>
      <sheetData sheetId="0"/>
      <sheetData sheetId="1"/>
      <sheetData sheetId="2"/>
      <sheetData sheetId="3"/>
      <sheetData sheetId="4" refreshError="1">
        <row r="3">
          <cell r="A3">
            <v>24</v>
          </cell>
          <cell r="B3">
            <v>282440</v>
          </cell>
          <cell r="C3">
            <v>136628</v>
          </cell>
          <cell r="D3">
            <v>8714</v>
          </cell>
          <cell r="E3">
            <v>800</v>
          </cell>
          <cell r="F3">
            <v>428582</v>
          </cell>
        </row>
        <row r="4">
          <cell r="A4">
            <v>25</v>
          </cell>
          <cell r="B4">
            <v>235468</v>
          </cell>
          <cell r="C4">
            <v>123093</v>
          </cell>
          <cell r="D4">
            <v>8886</v>
          </cell>
          <cell r="E4">
            <v>800</v>
          </cell>
          <cell r="F4">
            <v>368247</v>
          </cell>
        </row>
        <row r="5">
          <cell r="A5">
            <v>27</v>
          </cell>
          <cell r="B5">
            <v>236614</v>
          </cell>
          <cell r="C5">
            <v>121267.52</v>
          </cell>
          <cell r="D5">
            <v>9012.3460000000014</v>
          </cell>
          <cell r="E5">
            <v>800</v>
          </cell>
          <cell r="F5">
            <v>367693.86600000004</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衛生内訳"/>
      <sheetName val="空調内訳"/>
      <sheetName val="見積分析"/>
      <sheetName val="空調表"/>
      <sheetName val="空調掛率"/>
      <sheetName val="空調項目毎"/>
      <sheetName val="ダクト"/>
    </sheetNames>
    <sheetDataSet>
      <sheetData sheetId="0"/>
      <sheetData sheetId="1"/>
      <sheetData sheetId="2" refreshError="1"/>
      <sheetData sheetId="3"/>
      <sheetData sheetId="4"/>
      <sheetData sheetId="5" refreshError="1"/>
      <sheetData sheetId="6"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収支"/>
      <sheetName val="使い方"/>
      <sheetName val="フロー"/>
      <sheetName val="入力"/>
      <sheetName val="定格_焼却2_溶融1"/>
      <sheetName val="高質_焼却2_溶融1"/>
      <sheetName val="基準_焼却2_溶融1"/>
      <sheetName val="低質_焼却3_溶融1"/>
      <sheetName val="高質_焼却3_溶融2"/>
      <sheetName val="基準_焼却3_溶融1"/>
      <sheetName val="高質_焼却のみ"/>
      <sheetName val="基準_焼却のみ"/>
    </sheetNames>
    <sheetDataSet>
      <sheetData sheetId="0" refreshError="1"/>
      <sheetData sheetId="1" refreshError="1"/>
      <sheetData sheetId="2" refreshError="1"/>
      <sheetData sheetId="3"/>
      <sheetData sheetId="4"/>
      <sheetData sheetId="5"/>
      <sheetData sheetId="6"/>
      <sheetData sheetId="7" refreshError="1"/>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寸法計画"/>
      <sheetName val="BH3"/>
      <sheetName val="BH4"/>
      <sheetName val="BH5"/>
      <sheetName val="BH6"/>
      <sheetName val="BH7"/>
      <sheetName val="BH8"/>
      <sheetName val="BH9"/>
      <sheetName val="BH10"/>
      <sheetName val="設備電力"/>
      <sheetName val="電力"/>
      <sheetName val="Load"/>
      <sheetName val="Sheet2"/>
      <sheetName val="Sheet3"/>
    </sheetNames>
    <sheetDataSet>
      <sheetData sheetId="0" refreshError="1">
        <row r="2">
          <cell r="D2" t="str">
            <v>No.2バグフィルタ</v>
          </cell>
        </row>
        <row r="31">
          <cell r="H31">
            <v>2</v>
          </cell>
        </row>
        <row r="86">
          <cell r="C86" t="str">
            <v>ロータリバルブ</v>
          </cell>
        </row>
      </sheetData>
      <sheetData sheetId="1" refreshError="1">
        <row r="73">
          <cell r="D73" t="str">
            <v>城南</v>
          </cell>
        </row>
      </sheetData>
      <sheetData sheetId="2"/>
      <sheetData sheetId="3"/>
      <sheetData sheetId="4"/>
      <sheetData sheetId="5"/>
      <sheetData sheetId="6"/>
      <sheetData sheetId="7"/>
      <sheetData sheetId="8"/>
      <sheetData sheetId="9" refreshError="1">
        <row r="2">
          <cell r="B2" t="str">
            <v>パルス用コンプレッサ</v>
          </cell>
        </row>
        <row r="4">
          <cell r="H4">
            <v>1</v>
          </cell>
        </row>
        <row r="13">
          <cell r="H13">
            <v>75</v>
          </cell>
        </row>
        <row r="27">
          <cell r="B27" t="str">
            <v>停止時ファン</v>
          </cell>
        </row>
        <row r="29">
          <cell r="H29">
            <v>2</v>
          </cell>
        </row>
        <row r="39">
          <cell r="H39">
            <v>11</v>
          </cell>
        </row>
        <row r="40">
          <cell r="B40" t="str">
            <v>停止時ヒータ</v>
          </cell>
        </row>
        <row r="42">
          <cell r="H42">
            <v>2</v>
          </cell>
        </row>
        <row r="52">
          <cell r="H52">
            <v>36</v>
          </cell>
        </row>
        <row r="53">
          <cell r="B53" t="str">
            <v>ホッパヒータ</v>
          </cell>
        </row>
        <row r="54">
          <cell r="H54">
            <v>8</v>
          </cell>
        </row>
        <row r="57">
          <cell r="H57">
            <v>2.5</v>
          </cell>
        </row>
        <row r="58">
          <cell r="B58" t="str">
            <v>ホッパ用バイブレータ</v>
          </cell>
        </row>
        <row r="59">
          <cell r="H59">
            <v>8</v>
          </cell>
        </row>
        <row r="62">
          <cell r="B62" t="str">
            <v>ダストコンベヤ</v>
          </cell>
        </row>
        <row r="63">
          <cell r="H63" t="str">
            <v>chain</v>
          </cell>
        </row>
        <row r="64">
          <cell r="H64">
            <v>2</v>
          </cell>
        </row>
        <row r="70">
          <cell r="H70">
            <v>1.5</v>
          </cell>
        </row>
        <row r="71">
          <cell r="B71" t="str">
            <v>コンベヤヒータ</v>
          </cell>
        </row>
        <row r="72">
          <cell r="H72">
            <v>2</v>
          </cell>
        </row>
        <row r="75">
          <cell r="H75">
            <v>6.5</v>
          </cell>
        </row>
        <row r="77">
          <cell r="H77">
            <v>2</v>
          </cell>
        </row>
        <row r="78">
          <cell r="H78">
            <v>0.75</v>
          </cell>
        </row>
        <row r="79">
          <cell r="B79" t="str">
            <v>各ダンパ用パワーシリンダ</v>
          </cell>
        </row>
        <row r="80">
          <cell r="H80">
            <v>12</v>
          </cell>
        </row>
        <row r="85">
          <cell r="H85">
            <v>440</v>
          </cell>
        </row>
      </sheetData>
      <sheetData sheetId="10"/>
      <sheetData sheetId="11"/>
      <sheetData sheetId="12"/>
      <sheetData sheetId="13"/>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F出口ガス200℃エンタルピー"/>
      <sheetName val="BF放熱"/>
      <sheetName val="焼却物質収支図"/>
      <sheetName val="使い方"/>
      <sheetName val="フロー"/>
      <sheetName val="入力"/>
      <sheetName val="定格"/>
      <sheetName val="高_溶有"/>
      <sheetName val="基_溶有"/>
      <sheetName val="低_溶有"/>
      <sheetName val="高_溶無"/>
      <sheetName val="基_溶無"/>
      <sheetName val="低_溶無"/>
      <sheetName val="定格_溶無"/>
      <sheetName val="低質(助燃無し)"/>
      <sheetName val="低_溶定格"/>
      <sheetName val="助燃限界"/>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条件通知書"/>
      <sheetName val="工程表"/>
      <sheetName val="原価総括表"/>
      <sheetName val="工事予算総括表"/>
      <sheetName val="機械明細書"/>
      <sheetName val="HZ諸経費"/>
      <sheetName val="MM"/>
      <sheetName val="性能試験"/>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家庭"/>
      <sheetName val="Ⅰ．グラフ "/>
      <sheetName val="Ⅱ．グラフ"/>
      <sheetName val="世帯別排出量"/>
      <sheetName val="世帯別排出量グラフ"/>
      <sheetName val="排出量原単位"/>
      <sheetName val="倶知安町世帯数"/>
      <sheetName val="協力意識"/>
      <sheetName val="協力意識グラフ "/>
    </sheetNames>
    <sheetDataSet>
      <sheetData sheetId="0"/>
      <sheetData sheetId="1"/>
      <sheetData sheetId="2"/>
      <sheetData sheetId="3"/>
      <sheetData sheetId="4"/>
      <sheetData sheetId="5"/>
      <sheetData sheetId="6"/>
      <sheetData sheetId="7"/>
      <sheetData sheetId="8"/>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工事予算総括表"/>
    </sheetNames>
    <sheetDataSet>
      <sheetData sheetId="0" refreshError="1"/>
      <sheetData sheetId="1"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機器リスト (小山)"/>
      <sheetName val="×機器リスト（見本）"/>
      <sheetName val="診断方法"/>
      <sheetName val="劣化パターンと保全方式"/>
      <sheetName val="保全方式"/>
      <sheetName val="重要度区分"/>
      <sheetName val="診断の容易性"/>
      <sheetName val="故障頻度"/>
    </sheetNames>
    <sheetDataSet>
      <sheetData sheetId="0"/>
      <sheetData sheetId="1"/>
      <sheetData sheetId="2"/>
      <sheetData sheetId="3" refreshError="1">
        <row r="4">
          <cell r="A4" t="str">
            <v>故障率一定型</v>
          </cell>
          <cell r="B4" t="str">
            <v>○</v>
          </cell>
          <cell r="C4" t="str">
            <v>×</v>
          </cell>
          <cell r="D4" t="str">
            <v>◎</v>
          </cell>
        </row>
        <row r="5">
          <cell r="A5" t="str">
            <v>故障率減少型</v>
          </cell>
          <cell r="B5" t="str">
            <v>×</v>
          </cell>
          <cell r="C5" t="str">
            <v>×</v>
          </cell>
          <cell r="D5" t="str">
            <v>◎</v>
          </cell>
        </row>
        <row r="6">
          <cell r="A6" t="str">
            <v>故障率増加型</v>
          </cell>
          <cell r="B6" t="str">
            <v>×</v>
          </cell>
          <cell r="C6" t="str">
            <v>◎</v>
          </cell>
          <cell r="D6" t="str">
            <v>○</v>
          </cell>
        </row>
      </sheetData>
      <sheetData sheetId="4"/>
      <sheetData sheetId="5" refreshError="1">
        <row r="3">
          <cell r="B3">
            <v>5</v>
          </cell>
          <cell r="C3" t="str">
            <v>ＢＭ設備</v>
          </cell>
          <cell r="D3" t="str">
            <v>Ｃ</v>
          </cell>
        </row>
        <row r="4">
          <cell r="A4">
            <v>7</v>
          </cell>
          <cell r="B4">
            <v>11</v>
          </cell>
          <cell r="C4" t="str">
            <v>ＰＭ設備</v>
          </cell>
          <cell r="D4" t="str">
            <v>Ｂ</v>
          </cell>
        </row>
        <row r="5">
          <cell r="A5">
            <v>13</v>
          </cell>
          <cell r="B5">
            <v>17</v>
          </cell>
          <cell r="C5" t="str">
            <v>重要設備</v>
          </cell>
          <cell r="D5" t="str">
            <v>Ａ</v>
          </cell>
        </row>
        <row r="6">
          <cell r="A6">
            <v>19</v>
          </cell>
          <cell r="B6">
            <v>25</v>
          </cell>
          <cell r="C6" t="str">
            <v>最重要設備</v>
          </cell>
          <cell r="D6" t="str">
            <v>Ｓ</v>
          </cell>
        </row>
      </sheetData>
      <sheetData sheetId="6"/>
      <sheetData sheetId="7"/>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17新設施設等建設費積算表"/>
      <sheetName val="5-18-1収入"/>
      <sheetName val="5-18-2支出"/>
      <sheetName val="5-22（長期収支計画表）"/>
      <sheetName val="5-23（20年間償還表）"/>
      <sheetName val="5-24キャッシュフロー表"/>
      <sheetName val="お断り"/>
      <sheetName val="結果まとめ"/>
      <sheetName val="PL&amp;Cashflow&amp;BSサマリー"/>
      <sheetName val="前提条件入力用"/>
      <sheetName val="施設費原データ"/>
      <sheetName val="維持管理費原データ"/>
      <sheetName val="感度分析"/>
      <sheetName val="PL&amp;Cashflow&amp;BS"/>
      <sheetName val="割賦代金計算"/>
      <sheetName val="割賦代金計算 （四半期毎）"/>
      <sheetName val="資金調達"/>
      <sheetName val="法人税"/>
      <sheetName val="積立金"/>
      <sheetName val="Cash配分"/>
      <sheetName val="グラフデータ"/>
      <sheetName val="参照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212">
          <cell r="E212">
            <v>10000</v>
          </cell>
          <cell r="F212">
            <v>162977.16716110989</v>
          </cell>
        </row>
      </sheetData>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sheetName val="代価"/>
      <sheetName val="比較表"/>
    </sheetNames>
    <sheetDataSet>
      <sheetData sheetId="0" refreshError="1"/>
      <sheetData sheetId="1" refreshError="1">
        <row r="3">
          <cell r="J3" t="str">
            <v>見積</v>
          </cell>
          <cell r="K3">
            <v>0.7</v>
          </cell>
          <cell r="N3">
            <v>1</v>
          </cell>
        </row>
        <row r="4">
          <cell r="J4" t="str">
            <v>ｶﾀﾛｸﾞ</v>
          </cell>
          <cell r="K4">
            <v>0.7</v>
          </cell>
          <cell r="N4">
            <v>2</v>
          </cell>
        </row>
        <row r="5">
          <cell r="J5" t="str">
            <v>造園</v>
          </cell>
          <cell r="K5">
            <v>0.7</v>
          </cell>
          <cell r="N5">
            <v>2</v>
          </cell>
        </row>
        <row r="6">
          <cell r="J6" t="str">
            <v>ﾌﾟﾚﾊﾌﾞ</v>
          </cell>
          <cell r="K6">
            <v>0.7</v>
          </cell>
          <cell r="N6">
            <v>2</v>
          </cell>
        </row>
        <row r="7">
          <cell r="N7">
            <v>3</v>
          </cell>
        </row>
        <row r="8">
          <cell r="N8">
            <v>4</v>
          </cell>
        </row>
        <row r="9">
          <cell r="N9">
            <v>4</v>
          </cell>
        </row>
        <row r="10">
          <cell r="N10">
            <v>4</v>
          </cell>
        </row>
        <row r="12">
          <cell r="N12">
            <v>4</v>
          </cell>
        </row>
      </sheetData>
      <sheetData sheetId="2" refreshError="1"/>
      <sheetData sheetId="3"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工事条件書"/>
      <sheetName val="工程表B1"/>
      <sheetName val="工事予算書"/>
      <sheetName val="小田原総"/>
      <sheetName val="小田原市機器"/>
      <sheetName val="工事条件書 (小田原)"/>
      <sheetName val="工程表（） (2)"/>
      <sheetName val="工程表（小田原）"/>
      <sheetName val="工事予算書（小田原）"/>
      <sheetName val="Sheet1"/>
      <sheetName val="機械明細書C1"/>
      <sheetName val="計算書表紙"/>
      <sheetName val="新総括表 (原価別)"/>
      <sheetName val="総括表(設備別)"/>
      <sheetName val="明細"/>
      <sheetName val="諸経費"/>
      <sheetName val="工程表"/>
      <sheetName val="比較"/>
      <sheetName val="機械明細書"/>
      <sheetName val="機械明細書(2×"/>
      <sheetName val="daily"/>
      <sheetName val="daily(月別小計,累計)"/>
      <sheetName val="自動計画"/>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年間計画表"/>
    </sheetNames>
    <sheetDataSet>
      <sheetData sheetId="0"/>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年間計画表"/>
    </sheetNames>
    <sheetDataSet>
      <sheetData sheetId="0">
        <row r="6">
          <cell r="D6" t="str">
            <v>電気保安管理</v>
          </cell>
          <cell r="F6" t="str">
            <v>法定</v>
          </cell>
          <cell r="G6" t="str">
            <v>年</v>
          </cell>
          <cell r="H6">
            <v>12</v>
          </cell>
          <cell r="I6" t="str">
            <v>回</v>
          </cell>
          <cell r="J6" t="str">
            <v>●</v>
          </cell>
          <cell r="K6" t="str">
            <v>●</v>
          </cell>
          <cell r="L6" t="str">
            <v>●</v>
          </cell>
          <cell r="M6" t="str">
            <v>●</v>
          </cell>
          <cell r="N6" t="str">
            <v>●</v>
          </cell>
          <cell r="O6" t="str">
            <v>●</v>
          </cell>
          <cell r="P6" t="str">
            <v>●</v>
          </cell>
          <cell r="Q6" t="str">
            <v>●</v>
          </cell>
          <cell r="R6" t="str">
            <v>●</v>
          </cell>
          <cell r="S6" t="str">
            <v>●</v>
          </cell>
          <cell r="T6" t="str">
            <v>●</v>
          </cell>
          <cell r="U6" t="str">
            <v>●</v>
          </cell>
          <cell r="V6" t="str">
            <v>・電気事業法に基づく。</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書（表紙）(0317)"/>
      <sheetName val="見積書(Hitz) (0317)"/>
      <sheetName val="見積書（再委託・日神ｻｰﾋﾞｽ）(0317)"/>
      <sheetName val="見積書（再委託・日環ｾﾝﾀｰ）(0317)"/>
      <sheetName val="見積書内訳明細 (見直し0317)"/>
      <sheetName val="運営経費01(案)"/>
      <sheetName val="運営経費02(案)"/>
      <sheetName val="A重油(参考)"/>
      <sheetName val="LPG(参考)"/>
      <sheetName val="保守管理・維持補修"/>
    </sheetNames>
    <sheetDataSet>
      <sheetData sheetId="0" refreshError="1"/>
      <sheetData sheetId="1" refreshError="1"/>
      <sheetData sheetId="2"/>
      <sheetData sheetId="3" refreshError="1"/>
      <sheetData sheetId="4"/>
      <sheetData sheetId="5" refreshError="1"/>
      <sheetData sheetId="6" refreshError="1"/>
      <sheetData sheetId="7" refreshError="1"/>
      <sheetData sheetId="8"/>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Output"/>
      <sheetName val="Result"/>
      <sheetName val="Sensitivity of Senior Debt"/>
      <sheetName val="Combined Summary"/>
      <sheetName val="Summary "/>
      <sheetName val="Summary 2"/>
      <sheetName val="Combined Statements"/>
      <sheetName val="Statements"/>
      <sheetName val="Statements 2"/>
      <sheetName val="Cash dedication"/>
      <sheetName val="Cash dedication 2"/>
      <sheetName val="Tax and depreciation"/>
      <sheetName val="Tax and depreciation 2"/>
      <sheetName val="Loans"/>
      <sheetName val="Loans 2"/>
      <sheetName val="Funding plan"/>
      <sheetName val="Funding plan 2"/>
      <sheetName val="Revenues"/>
      <sheetName val="Revenues 2"/>
      <sheetName val="Time based assumptions"/>
      <sheetName val="Non-time based assumptions"/>
      <sheetName val="Scenario table"/>
      <sheetName val="Printing Buttons"/>
      <sheetName val="Printing Buttons 2"/>
      <sheetName val="Macro Ref"/>
      <sheetName val="Macro Ref 2"/>
      <sheetName val="Recalc Macro"/>
      <sheetName val="Scenario Macro"/>
      <sheetName val="Breakeven Macro"/>
      <sheetName val="Print Macros"/>
      <sheetName val="module1"/>
      <sheetName val="Module3"/>
    </sheetNames>
    <sheetDataSet>
      <sheetData sheetId="0"/>
      <sheetData sheetId="1" refreshError="1"/>
      <sheetData sheetId="2" refreshError="1"/>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sheetData sheetId="21" refreshError="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L"/>
    </sheetNames>
    <sheetDataSet>
      <sheetData sheetId="0">
        <row r="2">
          <cell r="B2">
            <v>1</v>
          </cell>
          <cell r="C2">
            <v>0</v>
          </cell>
          <cell r="D2">
            <v>0</v>
          </cell>
          <cell r="E2">
            <v>0</v>
          </cell>
          <cell r="F2">
            <v>0</v>
          </cell>
          <cell r="G2">
            <v>0</v>
          </cell>
          <cell r="H2">
            <v>0</v>
          </cell>
          <cell r="I2">
            <v>0</v>
          </cell>
          <cell r="J2">
            <v>0</v>
          </cell>
          <cell r="K2">
            <v>0</v>
          </cell>
          <cell r="L2">
            <v>0</v>
          </cell>
          <cell r="M2">
            <v>0</v>
          </cell>
          <cell r="N2" t="str">
            <v>○</v>
          </cell>
        </row>
        <row r="3">
          <cell r="B3">
            <v>2</v>
          </cell>
          <cell r="C3">
            <v>0</v>
          </cell>
          <cell r="D3">
            <v>0</v>
          </cell>
          <cell r="E3">
            <v>0</v>
          </cell>
          <cell r="F3">
            <v>0</v>
          </cell>
          <cell r="G3">
            <v>0</v>
          </cell>
          <cell r="H3" t="str">
            <v>○</v>
          </cell>
          <cell r="I3">
            <v>0</v>
          </cell>
          <cell r="J3">
            <v>0</v>
          </cell>
          <cell r="K3">
            <v>0</v>
          </cell>
          <cell r="L3">
            <v>0</v>
          </cell>
          <cell r="M3">
            <v>0</v>
          </cell>
          <cell r="N3" t="str">
            <v>○</v>
          </cell>
        </row>
        <row r="4">
          <cell r="B4">
            <v>3</v>
          </cell>
          <cell r="C4">
            <v>0</v>
          </cell>
          <cell r="D4">
            <v>0</v>
          </cell>
          <cell r="E4">
            <v>0</v>
          </cell>
          <cell r="F4" t="str">
            <v>○</v>
          </cell>
          <cell r="G4">
            <v>0</v>
          </cell>
          <cell r="H4">
            <v>0</v>
          </cell>
          <cell r="I4">
            <v>0</v>
          </cell>
          <cell r="J4" t="str">
            <v>○</v>
          </cell>
          <cell r="K4">
            <v>0</v>
          </cell>
          <cell r="L4">
            <v>0</v>
          </cell>
          <cell r="M4">
            <v>0</v>
          </cell>
          <cell r="N4" t="str">
            <v>○</v>
          </cell>
        </row>
        <row r="5">
          <cell r="B5">
            <v>4</v>
          </cell>
          <cell r="C5">
            <v>0</v>
          </cell>
          <cell r="D5">
            <v>0</v>
          </cell>
          <cell r="E5" t="str">
            <v>○</v>
          </cell>
          <cell r="F5">
            <v>0</v>
          </cell>
          <cell r="G5">
            <v>0</v>
          </cell>
          <cell r="H5" t="str">
            <v>○</v>
          </cell>
          <cell r="I5">
            <v>0</v>
          </cell>
          <cell r="J5">
            <v>0</v>
          </cell>
          <cell r="K5" t="str">
            <v>○</v>
          </cell>
          <cell r="L5">
            <v>0</v>
          </cell>
          <cell r="M5">
            <v>0</v>
          </cell>
          <cell r="N5" t="str">
            <v>○</v>
          </cell>
        </row>
        <row r="6">
          <cell r="B6">
            <v>6</v>
          </cell>
          <cell r="C6">
            <v>0</v>
          </cell>
          <cell r="D6" t="str">
            <v>○</v>
          </cell>
          <cell r="E6">
            <v>0</v>
          </cell>
          <cell r="F6" t="str">
            <v>○</v>
          </cell>
          <cell r="G6">
            <v>0</v>
          </cell>
          <cell r="H6" t="str">
            <v>○</v>
          </cell>
          <cell r="I6">
            <v>0</v>
          </cell>
          <cell r="J6" t="str">
            <v>○</v>
          </cell>
          <cell r="K6">
            <v>0</v>
          </cell>
          <cell r="L6" t="str">
            <v>○</v>
          </cell>
          <cell r="M6">
            <v>0</v>
          </cell>
          <cell r="N6" t="str">
            <v>○</v>
          </cell>
        </row>
        <row r="7">
          <cell r="B7">
            <v>12</v>
          </cell>
          <cell r="C7" t="str">
            <v>○</v>
          </cell>
          <cell r="D7" t="str">
            <v>○</v>
          </cell>
          <cell r="E7" t="str">
            <v>○</v>
          </cell>
          <cell r="F7" t="str">
            <v>○</v>
          </cell>
          <cell r="G7" t="str">
            <v>○</v>
          </cell>
          <cell r="H7" t="str">
            <v>○</v>
          </cell>
          <cell r="I7" t="str">
            <v>○</v>
          </cell>
          <cell r="J7" t="str">
            <v>○</v>
          </cell>
          <cell r="K7" t="str">
            <v>○</v>
          </cell>
          <cell r="L7" t="str">
            <v>○</v>
          </cell>
          <cell r="M7" t="str">
            <v>○</v>
          </cell>
          <cell r="N7" t="str">
            <v>○</v>
          </cell>
        </row>
        <row r="11">
          <cell r="B11">
            <v>1</v>
          </cell>
          <cell r="C11">
            <v>0</v>
          </cell>
          <cell r="D11">
            <v>0</v>
          </cell>
          <cell r="E11">
            <v>0</v>
          </cell>
          <cell r="F11">
            <v>0</v>
          </cell>
          <cell r="G11">
            <v>0</v>
          </cell>
          <cell r="H11">
            <v>0</v>
          </cell>
          <cell r="I11">
            <v>0</v>
          </cell>
          <cell r="J11">
            <v>0</v>
          </cell>
          <cell r="K11">
            <v>0</v>
          </cell>
          <cell r="L11">
            <v>0</v>
          </cell>
          <cell r="M11">
            <v>0</v>
          </cell>
          <cell r="N11" t="str">
            <v>●</v>
          </cell>
        </row>
        <row r="12">
          <cell r="B12">
            <v>2</v>
          </cell>
          <cell r="C12">
            <v>0</v>
          </cell>
          <cell r="D12">
            <v>0</v>
          </cell>
          <cell r="E12">
            <v>0</v>
          </cell>
          <cell r="F12">
            <v>0</v>
          </cell>
          <cell r="G12">
            <v>0</v>
          </cell>
          <cell r="H12" t="str">
            <v>●</v>
          </cell>
          <cell r="I12">
            <v>0</v>
          </cell>
          <cell r="J12">
            <v>0</v>
          </cell>
          <cell r="K12">
            <v>0</v>
          </cell>
          <cell r="L12">
            <v>0</v>
          </cell>
          <cell r="M12">
            <v>0</v>
          </cell>
          <cell r="N12" t="str">
            <v>●</v>
          </cell>
        </row>
        <row r="13">
          <cell r="B13">
            <v>3</v>
          </cell>
          <cell r="C13">
            <v>0</v>
          </cell>
          <cell r="D13">
            <v>0</v>
          </cell>
          <cell r="E13">
            <v>0</v>
          </cell>
          <cell r="F13" t="str">
            <v>●</v>
          </cell>
          <cell r="G13">
            <v>0</v>
          </cell>
          <cell r="H13">
            <v>0</v>
          </cell>
          <cell r="I13">
            <v>0</v>
          </cell>
          <cell r="J13" t="str">
            <v>●</v>
          </cell>
          <cell r="K13">
            <v>0</v>
          </cell>
          <cell r="L13">
            <v>0</v>
          </cell>
          <cell r="M13">
            <v>0</v>
          </cell>
          <cell r="N13" t="str">
            <v>●</v>
          </cell>
        </row>
        <row r="14">
          <cell r="B14">
            <v>4</v>
          </cell>
          <cell r="C14">
            <v>0</v>
          </cell>
          <cell r="D14">
            <v>0</v>
          </cell>
          <cell r="E14" t="str">
            <v>●</v>
          </cell>
          <cell r="F14">
            <v>0</v>
          </cell>
          <cell r="G14">
            <v>0</v>
          </cell>
          <cell r="H14" t="str">
            <v>●</v>
          </cell>
          <cell r="I14">
            <v>0</v>
          </cell>
          <cell r="J14">
            <v>0</v>
          </cell>
          <cell r="K14" t="str">
            <v>●</v>
          </cell>
          <cell r="L14">
            <v>0</v>
          </cell>
          <cell r="M14">
            <v>0</v>
          </cell>
          <cell r="N14" t="str">
            <v>●</v>
          </cell>
        </row>
        <row r="15">
          <cell r="B15">
            <v>6</v>
          </cell>
          <cell r="C15">
            <v>0</v>
          </cell>
          <cell r="D15" t="str">
            <v>●</v>
          </cell>
          <cell r="E15">
            <v>0</v>
          </cell>
          <cell r="F15" t="str">
            <v>●</v>
          </cell>
          <cell r="G15">
            <v>0</v>
          </cell>
          <cell r="H15" t="str">
            <v>●</v>
          </cell>
          <cell r="I15">
            <v>0</v>
          </cell>
          <cell r="J15" t="str">
            <v>●</v>
          </cell>
          <cell r="K15">
            <v>0</v>
          </cell>
          <cell r="L15" t="str">
            <v>●</v>
          </cell>
          <cell r="M15">
            <v>0</v>
          </cell>
          <cell r="N15" t="str">
            <v>●</v>
          </cell>
        </row>
        <row r="16">
          <cell r="B16">
            <v>12</v>
          </cell>
          <cell r="C16" t="str">
            <v>●</v>
          </cell>
          <cell r="D16" t="str">
            <v>●</v>
          </cell>
          <cell r="E16" t="str">
            <v>●</v>
          </cell>
          <cell r="F16" t="str">
            <v>●</v>
          </cell>
          <cell r="G16" t="str">
            <v>●</v>
          </cell>
          <cell r="H16" t="str">
            <v>●</v>
          </cell>
          <cell r="I16" t="str">
            <v>●</v>
          </cell>
          <cell r="J16" t="str">
            <v>●</v>
          </cell>
          <cell r="K16" t="str">
            <v>●</v>
          </cell>
          <cell r="L16" t="str">
            <v>●</v>
          </cell>
          <cell r="M16" t="str">
            <v>●</v>
          </cell>
          <cell r="N16" t="str">
            <v>●</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灰溶融"/>
      <sheetName val="見積条件"/>
      <sheetName val="総括表"/>
    </sheetNames>
    <sheetDataSet>
      <sheetData sheetId="0" refreshError="1"/>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灰溶融"/>
      <sheetName val="見積条件"/>
      <sheetName val="総括表"/>
    </sheetNames>
    <sheetDataSet>
      <sheetData sheetId="0" refreshError="1"/>
      <sheetData sheetId="1" refreshError="1"/>
      <sheetData sheetId="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灰溶融"/>
      <sheetName val="見積条件"/>
      <sheetName val="総括表"/>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tabSelected="1" zoomScaleNormal="100" zoomScaleSheetLayoutView="100" workbookViewId="0"/>
  </sheetViews>
  <sheetFormatPr defaultColWidth="8.875" defaultRowHeight="13.5"/>
  <cols>
    <col min="1" max="1" width="3.625" style="325" customWidth="1"/>
    <col min="2" max="8" width="11.375" style="325" customWidth="1"/>
    <col min="9" max="9" width="9.875" style="325" customWidth="1"/>
    <col min="10" max="16384" width="8.875" style="325"/>
  </cols>
  <sheetData>
    <row r="1" spans="1:9" ht="9.9499999999999993" customHeight="1"/>
    <row r="2" spans="1:9" ht="20.100000000000001" customHeight="1"/>
    <row r="6" spans="1:9" ht="21" customHeight="1"/>
    <row r="7" spans="1:9" ht="15" customHeight="1">
      <c r="A7" s="324"/>
      <c r="B7" s="324"/>
      <c r="C7" s="324"/>
      <c r="D7" s="324"/>
      <c r="E7" s="324"/>
      <c r="F7" s="324"/>
      <c r="G7" s="324"/>
      <c r="H7" s="324"/>
      <c r="I7" s="324"/>
    </row>
    <row r="8" spans="1:9" ht="23.25" customHeight="1">
      <c r="A8" s="2"/>
      <c r="B8" s="2"/>
      <c r="C8" s="2"/>
      <c r="D8" s="2"/>
      <c r="E8" s="2"/>
      <c r="F8" s="2"/>
      <c r="G8" s="2"/>
      <c r="H8" s="2"/>
      <c r="I8" s="2"/>
    </row>
    <row r="9" spans="1:9" ht="32.25" customHeight="1">
      <c r="B9" s="1410" t="s">
        <v>605</v>
      </c>
      <c r="C9" s="1410"/>
      <c r="D9" s="1410"/>
      <c r="E9" s="1410"/>
      <c r="F9" s="1410"/>
      <c r="G9" s="1410"/>
      <c r="H9" s="1410"/>
      <c r="I9" s="2"/>
    </row>
    <row r="10" spans="1:9" ht="32.25" customHeight="1">
      <c r="B10" s="1413" t="s">
        <v>794</v>
      </c>
      <c r="C10" s="1413"/>
      <c r="D10" s="1413"/>
      <c r="E10" s="1413"/>
      <c r="F10" s="1413"/>
      <c r="G10" s="1413"/>
      <c r="H10" s="1413"/>
      <c r="I10" s="2"/>
    </row>
    <row r="11" spans="1:9" ht="32.25" customHeight="1">
      <c r="B11" s="1414" t="s">
        <v>871</v>
      </c>
      <c r="C11" s="1414"/>
      <c r="D11" s="1414"/>
      <c r="E11" s="1414"/>
      <c r="F11" s="1414"/>
      <c r="G11" s="1414"/>
      <c r="H11" s="1414"/>
      <c r="I11" s="2"/>
    </row>
    <row r="12" spans="1:9" ht="23.25" customHeight="1">
      <c r="A12" s="324"/>
      <c r="B12" s="324"/>
      <c r="C12" s="324"/>
      <c r="D12" s="324"/>
      <c r="E12" s="324"/>
      <c r="F12" s="324"/>
      <c r="G12" s="324"/>
      <c r="H12" s="324"/>
      <c r="I12" s="324"/>
    </row>
    <row r="13" spans="1:9" ht="18.75">
      <c r="A13" s="2"/>
      <c r="B13" s="2"/>
      <c r="C13" s="2"/>
      <c r="D13" s="2"/>
      <c r="E13" s="2"/>
      <c r="F13" s="2"/>
      <c r="G13" s="2"/>
      <c r="H13" s="2"/>
      <c r="I13" s="2"/>
    </row>
    <row r="14" spans="1:9" ht="32.25" customHeight="1">
      <c r="B14" s="1412"/>
      <c r="C14" s="1412"/>
      <c r="D14" s="1412"/>
      <c r="E14" s="1412"/>
      <c r="F14" s="1412"/>
      <c r="G14" s="1412"/>
      <c r="H14" s="1412"/>
      <c r="I14" s="2"/>
    </row>
    <row r="15" spans="1:9" ht="29.25" customHeight="1">
      <c r="B15" s="1413"/>
      <c r="C15" s="1413"/>
      <c r="D15" s="1413"/>
      <c r="E15" s="1413"/>
      <c r="F15" s="1413"/>
      <c r="G15" s="1413"/>
      <c r="H15" s="1413"/>
      <c r="I15" s="2"/>
    </row>
    <row r="17" spans="1:9" ht="197.25" customHeight="1">
      <c r="A17" s="324"/>
      <c r="B17" s="324"/>
      <c r="C17" s="324"/>
      <c r="D17" s="324"/>
      <c r="E17" s="324"/>
      <c r="F17" s="324"/>
      <c r="G17" s="324"/>
      <c r="H17" s="324"/>
      <c r="I17" s="324"/>
    </row>
    <row r="18" spans="1:9" ht="26.1" customHeight="1">
      <c r="A18" s="324"/>
      <c r="B18" s="1415" t="s">
        <v>6222</v>
      </c>
      <c r="C18" s="1415"/>
      <c r="D18" s="1415"/>
      <c r="E18" s="1415"/>
      <c r="F18" s="1415"/>
      <c r="G18" s="1415"/>
      <c r="H18" s="1415"/>
      <c r="I18" s="324"/>
    </row>
    <row r="19" spans="1:9" ht="26.1" customHeight="1">
      <c r="A19" s="324"/>
      <c r="B19" s="1415" t="s">
        <v>6351</v>
      </c>
      <c r="C19" s="1415"/>
      <c r="D19" s="1415"/>
      <c r="E19" s="1415"/>
      <c r="F19" s="1415"/>
      <c r="G19" s="1415"/>
      <c r="H19" s="1415"/>
      <c r="I19" s="324"/>
    </row>
    <row r="20" spans="1:9" ht="33" customHeight="1">
      <c r="B20" s="1411"/>
      <c r="C20" s="1411"/>
      <c r="D20" s="1411"/>
      <c r="E20" s="1411"/>
      <c r="F20" s="1411"/>
      <c r="G20" s="1411"/>
      <c r="H20" s="1411"/>
      <c r="I20" s="1"/>
    </row>
    <row r="21" spans="1:9" ht="24">
      <c r="B21" s="1412" t="s">
        <v>795</v>
      </c>
      <c r="C21" s="1412"/>
      <c r="D21" s="1412"/>
      <c r="E21" s="1412"/>
      <c r="F21" s="1412"/>
      <c r="G21" s="1412"/>
      <c r="H21" s="1412"/>
      <c r="I21" s="3"/>
    </row>
    <row r="22" spans="1:9">
      <c r="A22" s="324"/>
      <c r="B22" s="324"/>
      <c r="C22" s="324"/>
      <c r="D22" s="324"/>
      <c r="E22" s="324"/>
      <c r="F22" s="324"/>
      <c r="G22" s="324"/>
      <c r="H22" s="324"/>
      <c r="I22" s="324"/>
    </row>
    <row r="23" spans="1:9" ht="15" customHeight="1">
      <c r="A23" s="324"/>
      <c r="B23" s="1411"/>
      <c r="C23" s="1411"/>
      <c r="D23" s="1411"/>
      <c r="E23" s="1411"/>
      <c r="F23" s="1411"/>
      <c r="G23" s="1411"/>
      <c r="H23" s="1411"/>
      <c r="I23" s="324"/>
    </row>
  </sheetData>
  <mergeCells count="10">
    <mergeCell ref="B9:H9"/>
    <mergeCell ref="B23:H23"/>
    <mergeCell ref="B21:H21"/>
    <mergeCell ref="B10:H10"/>
    <mergeCell ref="B11:H11"/>
    <mergeCell ref="B15:H15"/>
    <mergeCell ref="B20:H20"/>
    <mergeCell ref="B14:H14"/>
    <mergeCell ref="B18:H18"/>
    <mergeCell ref="B19:H19"/>
  </mergeCells>
  <phoneticPr fontId="63"/>
  <printOptions horizontalCentered="1" verticalCentered="1"/>
  <pageMargins left="0.70866141732283472" right="0.59055118110236227" top="0.98425196850393704" bottom="0.98425196850393704" header="0.51181102362204722" footer="0.51181102362204722"/>
  <pageSetup paperSize="9"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1"/>
  <sheetViews>
    <sheetView showGridLines="0" zoomScaleNormal="100" zoomScaleSheetLayoutView="130" workbookViewId="0"/>
  </sheetViews>
  <sheetFormatPr defaultRowHeight="12"/>
  <cols>
    <col min="1" max="1" width="9" style="993"/>
    <col min="2" max="2" width="14.125" style="993" customWidth="1"/>
    <col min="3" max="3" width="5.5" style="993" customWidth="1"/>
    <col min="4" max="4" width="9.125" style="993" customWidth="1"/>
    <col min="5" max="5" width="10.25" style="993" customWidth="1"/>
    <col min="6" max="6" width="11.5" style="993" customWidth="1"/>
    <col min="7" max="7" width="9.75" style="993" customWidth="1"/>
    <col min="8" max="8" width="14.125" style="993" customWidth="1"/>
    <col min="9" max="9" width="5.5" style="993" customWidth="1"/>
    <col min="10" max="10" width="9.125" style="993" customWidth="1"/>
    <col min="11" max="11" width="10.25" style="993" customWidth="1"/>
    <col min="12" max="12" width="11.5" style="993" customWidth="1"/>
    <col min="13" max="13" width="9.75" style="993" customWidth="1"/>
    <col min="14" max="16384" width="9" style="993"/>
  </cols>
  <sheetData>
    <row r="1" spans="2:13">
      <c r="B1" s="993" t="s">
        <v>5672</v>
      </c>
      <c r="H1" s="1017" t="s">
        <v>5601</v>
      </c>
    </row>
    <row r="2" spans="2:13" ht="13.5">
      <c r="B2" s="995" t="s">
        <v>5673</v>
      </c>
      <c r="H2" s="1017" t="s">
        <v>5674</v>
      </c>
    </row>
    <row r="3" spans="2:13" ht="22.5" customHeight="1">
      <c r="B3" s="1018" t="s">
        <v>2518</v>
      </c>
      <c r="C3" s="1018" t="s">
        <v>5606</v>
      </c>
      <c r="D3" s="1018" t="s">
        <v>5607</v>
      </c>
      <c r="E3" s="1018" t="s">
        <v>5675</v>
      </c>
      <c r="F3" s="1018" t="s">
        <v>5676</v>
      </c>
      <c r="G3" s="1019" t="s">
        <v>5580</v>
      </c>
      <c r="H3" s="1020" t="s">
        <v>2518</v>
      </c>
      <c r="I3" s="1021" t="s">
        <v>5606</v>
      </c>
      <c r="J3" s="1021" t="s">
        <v>5607</v>
      </c>
      <c r="K3" s="1021" t="s">
        <v>5675</v>
      </c>
      <c r="L3" s="1021" t="s">
        <v>5676</v>
      </c>
      <c r="M3" s="1021" t="s">
        <v>5580</v>
      </c>
    </row>
    <row r="4" spans="2:13" ht="22.5" customHeight="1">
      <c r="B4" s="1524" t="s">
        <v>5677</v>
      </c>
      <c r="C4" s="1022" t="s">
        <v>5678</v>
      </c>
      <c r="D4" s="1023" t="s">
        <v>5661</v>
      </c>
      <c r="E4" s="1023" t="s">
        <v>5679</v>
      </c>
      <c r="F4" s="1023" t="s">
        <v>5680</v>
      </c>
      <c r="G4" s="1024"/>
      <c r="H4" s="1030"/>
      <c r="I4" s="1027"/>
      <c r="J4" s="1027"/>
      <c r="K4" s="1026"/>
      <c r="L4" s="1026"/>
      <c r="M4" s="1026"/>
    </row>
    <row r="5" spans="2:13" ht="22.5" customHeight="1">
      <c r="B5" s="1525"/>
      <c r="C5" s="1022">
        <v>1</v>
      </c>
      <c r="D5" s="1023" t="s">
        <v>5612</v>
      </c>
      <c r="E5" s="1023" t="s">
        <v>5681</v>
      </c>
      <c r="F5" s="1023" t="s">
        <v>5682</v>
      </c>
      <c r="G5" s="1024" t="s">
        <v>5683</v>
      </c>
      <c r="H5" s="1030"/>
      <c r="I5" s="1027"/>
      <c r="J5" s="1027"/>
      <c r="K5" s="1026"/>
      <c r="L5" s="1026"/>
      <c r="M5" s="1026"/>
    </row>
    <row r="6" spans="2:13" ht="22.5" customHeight="1">
      <c r="B6" s="1525"/>
      <c r="C6" s="1022">
        <v>1</v>
      </c>
      <c r="D6" s="1023" t="s">
        <v>5612</v>
      </c>
      <c r="E6" s="1023" t="s">
        <v>5681</v>
      </c>
      <c r="F6" s="1023" t="s">
        <v>5684</v>
      </c>
      <c r="G6" s="1024" t="s">
        <v>5685</v>
      </c>
      <c r="H6" s="1030"/>
      <c r="I6" s="1027"/>
      <c r="J6" s="1027"/>
      <c r="K6" s="1026"/>
      <c r="L6" s="1026"/>
      <c r="M6" s="1026"/>
    </row>
    <row r="7" spans="2:13" ht="22.5" customHeight="1">
      <c r="B7" s="1525"/>
      <c r="C7" s="1022">
        <v>1</v>
      </c>
      <c r="D7" s="1023" t="s">
        <v>5612</v>
      </c>
      <c r="E7" s="1023" t="s">
        <v>5681</v>
      </c>
      <c r="F7" s="1023" t="s">
        <v>5686</v>
      </c>
      <c r="G7" s="1024" t="s">
        <v>5683</v>
      </c>
      <c r="H7" s="1030"/>
      <c r="I7" s="1027"/>
      <c r="J7" s="1027"/>
      <c r="K7" s="1026"/>
      <c r="L7" s="1026"/>
      <c r="M7" s="1026"/>
    </row>
    <row r="8" spans="2:13" ht="22.5" customHeight="1">
      <c r="B8" s="1525"/>
      <c r="C8" s="1022">
        <v>1</v>
      </c>
      <c r="D8" s="1023" t="s">
        <v>5612</v>
      </c>
      <c r="E8" s="1023" t="s">
        <v>5681</v>
      </c>
      <c r="F8" s="1023" t="s">
        <v>5687</v>
      </c>
      <c r="G8" s="1024" t="s">
        <v>5688</v>
      </c>
      <c r="H8" s="1030"/>
      <c r="I8" s="1027"/>
      <c r="J8" s="1027"/>
      <c r="K8" s="1026"/>
      <c r="L8" s="1026"/>
      <c r="M8" s="1026"/>
    </row>
    <row r="9" spans="2:13" ht="22.5" customHeight="1">
      <c r="B9" s="1525"/>
      <c r="C9" s="1022">
        <v>1</v>
      </c>
      <c r="D9" s="1023" t="s">
        <v>5612</v>
      </c>
      <c r="E9" s="1023" t="s">
        <v>5681</v>
      </c>
      <c r="F9" s="1023" t="s">
        <v>5689</v>
      </c>
      <c r="G9" s="1024" t="s">
        <v>5690</v>
      </c>
      <c r="H9" s="1030"/>
      <c r="I9" s="1027"/>
      <c r="J9" s="1027"/>
      <c r="K9" s="1026"/>
      <c r="L9" s="1026"/>
      <c r="M9" s="1026"/>
    </row>
    <row r="10" spans="2:13" ht="22.5" customHeight="1">
      <c r="B10" s="1526"/>
      <c r="C10" s="1022">
        <v>1</v>
      </c>
      <c r="D10" s="1023" t="s">
        <v>5612</v>
      </c>
      <c r="E10" s="1023" t="s">
        <v>5681</v>
      </c>
      <c r="F10" s="1023" t="s">
        <v>5691</v>
      </c>
      <c r="G10" s="1024" t="s">
        <v>5688</v>
      </c>
      <c r="H10" s="1030"/>
      <c r="I10" s="1027"/>
      <c r="J10" s="1027"/>
      <c r="K10" s="1026"/>
      <c r="L10" s="1026"/>
      <c r="M10" s="1026"/>
    </row>
    <row r="11" spans="2:13" ht="22.5" customHeight="1">
      <c r="B11" s="1023" t="s">
        <v>5692</v>
      </c>
      <c r="C11" s="1022">
        <v>2</v>
      </c>
      <c r="D11" s="1023" t="s">
        <v>5661</v>
      </c>
      <c r="E11" s="1023" t="s">
        <v>5681</v>
      </c>
      <c r="F11" s="1023" t="s">
        <v>5693</v>
      </c>
      <c r="G11" s="1024" t="s">
        <v>5688</v>
      </c>
      <c r="H11" s="1030"/>
      <c r="I11" s="1027"/>
      <c r="J11" s="1027"/>
      <c r="K11" s="1026"/>
      <c r="L11" s="1026"/>
      <c r="M11" s="1026"/>
    </row>
    <row r="12" spans="2:13" ht="22.5" customHeight="1">
      <c r="B12" s="1023" t="s">
        <v>5694</v>
      </c>
      <c r="C12" s="1022">
        <v>1</v>
      </c>
      <c r="D12" s="1023" t="s">
        <v>5612</v>
      </c>
      <c r="E12" s="1023" t="s">
        <v>5681</v>
      </c>
      <c r="F12" s="1023" t="s">
        <v>5695</v>
      </c>
      <c r="G12" s="1024" t="s">
        <v>5696</v>
      </c>
      <c r="H12" s="1031"/>
      <c r="I12" s="1027"/>
      <c r="J12" s="1027"/>
      <c r="K12" s="1026"/>
      <c r="L12" s="1026"/>
      <c r="M12" s="1026"/>
    </row>
    <row r="13" spans="2:13" ht="33.75">
      <c r="B13" s="1023" t="s">
        <v>5697</v>
      </c>
      <c r="C13" s="1022">
        <v>1</v>
      </c>
      <c r="D13" s="1023" t="s">
        <v>5612</v>
      </c>
      <c r="E13" s="1023" t="s">
        <v>5681</v>
      </c>
      <c r="F13" s="1023" t="s">
        <v>5698</v>
      </c>
      <c r="G13" s="1024" t="s">
        <v>5683</v>
      </c>
      <c r="H13" s="1031"/>
      <c r="I13" s="1027"/>
      <c r="J13" s="1027"/>
      <c r="K13" s="1026"/>
      <c r="L13" s="1026"/>
      <c r="M13" s="1026"/>
    </row>
    <row r="14" spans="2:13" ht="33.75">
      <c r="B14" s="1023" t="s">
        <v>5699</v>
      </c>
      <c r="C14" s="1022">
        <v>1</v>
      </c>
      <c r="D14" s="1023" t="s">
        <v>5612</v>
      </c>
      <c r="E14" s="1023" t="s">
        <v>5681</v>
      </c>
      <c r="F14" s="1023" t="s">
        <v>5700</v>
      </c>
      <c r="G14" s="1024" t="s">
        <v>5683</v>
      </c>
      <c r="H14" s="1032"/>
      <c r="I14" s="1027"/>
      <c r="J14" s="1027"/>
      <c r="K14" s="1026"/>
      <c r="L14" s="1026"/>
      <c r="M14" s="1026"/>
    </row>
    <row r="15" spans="2:13" ht="22.5" customHeight="1">
      <c r="B15" s="1033" t="s">
        <v>5701</v>
      </c>
    </row>
    <row r="17" spans="2:13" ht="13.5">
      <c r="B17" s="995" t="s">
        <v>5702</v>
      </c>
      <c r="H17" s="1017" t="s">
        <v>5703</v>
      </c>
    </row>
    <row r="18" spans="2:13" ht="22.5" customHeight="1">
      <c r="B18" s="1018" t="s">
        <v>2518</v>
      </c>
      <c r="C18" s="1018" t="s">
        <v>5606</v>
      </c>
      <c r="D18" s="1018" t="s">
        <v>5607</v>
      </c>
      <c r="E18" s="1018" t="s">
        <v>5675</v>
      </c>
      <c r="F18" s="1018" t="s">
        <v>5676</v>
      </c>
      <c r="G18" s="1019" t="s">
        <v>5580</v>
      </c>
      <c r="H18" s="1020" t="s">
        <v>2518</v>
      </c>
      <c r="I18" s="1021" t="s">
        <v>5606</v>
      </c>
      <c r="J18" s="1021" t="s">
        <v>5607</v>
      </c>
      <c r="K18" s="1021" t="s">
        <v>5675</v>
      </c>
      <c r="L18" s="1021" t="s">
        <v>5676</v>
      </c>
      <c r="M18" s="1021" t="s">
        <v>5580</v>
      </c>
    </row>
    <row r="19" spans="2:13" ht="22.5" customHeight="1">
      <c r="B19" s="1524" t="s">
        <v>5677</v>
      </c>
      <c r="C19" s="1022" t="s">
        <v>1576</v>
      </c>
      <c r="D19" s="1023" t="s">
        <v>5661</v>
      </c>
      <c r="E19" s="1023" t="s">
        <v>5704</v>
      </c>
      <c r="F19" s="1023" t="s">
        <v>5689</v>
      </c>
      <c r="G19" s="1024" t="s">
        <v>5705</v>
      </c>
      <c r="H19" s="1030"/>
      <c r="I19" s="1027"/>
      <c r="J19" s="1027"/>
      <c r="K19" s="1026"/>
      <c r="L19" s="1026"/>
      <c r="M19" s="1026"/>
    </row>
    <row r="20" spans="2:13" ht="22.5" customHeight="1">
      <c r="B20" s="1525"/>
      <c r="C20" s="1022" t="s">
        <v>1576</v>
      </c>
      <c r="D20" s="1023" t="s">
        <v>5612</v>
      </c>
      <c r="E20" s="1023" t="s">
        <v>5706</v>
      </c>
      <c r="F20" s="1023" t="s">
        <v>5689</v>
      </c>
      <c r="G20" s="1024" t="s">
        <v>5707</v>
      </c>
      <c r="H20" s="1030"/>
      <c r="I20" s="1027"/>
      <c r="J20" s="1027"/>
      <c r="K20" s="1026"/>
      <c r="L20" s="1026"/>
      <c r="M20" s="1026"/>
    </row>
    <row r="21" spans="2:13" ht="22.5" customHeight="1">
      <c r="B21" s="1034" t="s">
        <v>5699</v>
      </c>
      <c r="C21" s="1022">
        <v>1</v>
      </c>
      <c r="D21" s="1023" t="s">
        <v>5612</v>
      </c>
      <c r="E21" s="1035" t="s">
        <v>5681</v>
      </c>
      <c r="F21" s="1023" t="s">
        <v>5708</v>
      </c>
      <c r="G21" s="1024" t="s">
        <v>5683</v>
      </c>
      <c r="H21" s="1030"/>
      <c r="I21" s="1027"/>
      <c r="J21" s="1027"/>
      <c r="K21" s="1026"/>
      <c r="L21" s="1026"/>
      <c r="M21" s="1026"/>
    </row>
    <row r="23" spans="2:13" ht="13.5">
      <c r="B23" s="995" t="s">
        <v>5709</v>
      </c>
      <c r="H23" s="1017" t="s">
        <v>5710</v>
      </c>
    </row>
    <row r="24" spans="2:13" ht="22.5" customHeight="1">
      <c r="B24" s="1018" t="s">
        <v>2518</v>
      </c>
      <c r="C24" s="1018" t="s">
        <v>5606</v>
      </c>
      <c r="D24" s="1018" t="s">
        <v>5607</v>
      </c>
      <c r="E24" s="1018" t="s">
        <v>5675</v>
      </c>
      <c r="F24" s="1036" t="s">
        <v>5676</v>
      </c>
      <c r="G24" s="1019" t="s">
        <v>5580</v>
      </c>
      <c r="H24" s="1020" t="s">
        <v>2518</v>
      </c>
      <c r="I24" s="1021" t="s">
        <v>5606</v>
      </c>
      <c r="J24" s="1021" t="s">
        <v>5607</v>
      </c>
      <c r="K24" s="1021" t="s">
        <v>5675</v>
      </c>
      <c r="L24" s="1021" t="s">
        <v>5676</v>
      </c>
      <c r="M24" s="1021" t="s">
        <v>5580</v>
      </c>
    </row>
    <row r="25" spans="2:13" ht="30" customHeight="1">
      <c r="B25" s="1527" t="s">
        <v>5711</v>
      </c>
      <c r="C25" s="1528" t="s">
        <v>3880</v>
      </c>
      <c r="D25" s="1531" t="s">
        <v>5661</v>
      </c>
      <c r="E25" s="1534" t="s">
        <v>5706</v>
      </c>
      <c r="F25" s="1037" t="s">
        <v>5712</v>
      </c>
      <c r="G25" s="1521" t="s">
        <v>5713</v>
      </c>
      <c r="H25" s="1030"/>
      <c r="I25" s="1027"/>
      <c r="J25" s="1027"/>
      <c r="K25" s="1026"/>
      <c r="L25" s="1026"/>
      <c r="M25" s="1026"/>
    </row>
    <row r="26" spans="2:13" ht="30" customHeight="1">
      <c r="B26" s="1527"/>
      <c r="C26" s="1529"/>
      <c r="D26" s="1532"/>
      <c r="E26" s="1535"/>
      <c r="F26" s="1038" t="s">
        <v>5714</v>
      </c>
      <c r="G26" s="1522"/>
      <c r="H26" s="1030"/>
      <c r="I26" s="1027"/>
      <c r="J26" s="1027"/>
      <c r="K26" s="1026"/>
      <c r="L26" s="1026"/>
      <c r="M26" s="1026"/>
    </row>
    <row r="27" spans="2:13" ht="30" customHeight="1">
      <c r="B27" s="1527"/>
      <c r="C27" s="1529"/>
      <c r="D27" s="1532"/>
      <c r="E27" s="1535"/>
      <c r="F27" s="1038" t="s">
        <v>5715</v>
      </c>
      <c r="G27" s="1522"/>
      <c r="H27" s="1030"/>
      <c r="I27" s="1027"/>
      <c r="J27" s="1027"/>
      <c r="K27" s="1026"/>
      <c r="L27" s="1026"/>
      <c r="M27" s="1026"/>
    </row>
    <row r="28" spans="2:13" ht="30" customHeight="1">
      <c r="B28" s="1527"/>
      <c r="C28" s="1530"/>
      <c r="D28" s="1533"/>
      <c r="E28" s="1536"/>
      <c r="F28" s="1039" t="s">
        <v>5716</v>
      </c>
      <c r="G28" s="1523"/>
      <c r="H28" s="1030"/>
      <c r="I28" s="1027"/>
      <c r="J28" s="1027"/>
      <c r="K28" s="1026"/>
      <c r="L28" s="1026"/>
      <c r="M28" s="1026"/>
    </row>
    <row r="29" spans="2:13" ht="47.25" customHeight="1">
      <c r="B29" s="1034" t="s">
        <v>5717</v>
      </c>
      <c r="C29" s="1022" t="s">
        <v>3880</v>
      </c>
      <c r="D29" s="1023" t="s">
        <v>5612</v>
      </c>
      <c r="E29" s="1023" t="s">
        <v>5718</v>
      </c>
      <c r="F29" s="1040" t="s">
        <v>5719</v>
      </c>
      <c r="G29" s="1024" t="s">
        <v>5713</v>
      </c>
      <c r="H29" s="1030"/>
      <c r="I29" s="1027"/>
      <c r="J29" s="1027"/>
      <c r="K29" s="1026"/>
      <c r="L29" s="1026"/>
      <c r="M29" s="1026"/>
    </row>
    <row r="30" spans="2:13" ht="22.5" customHeight="1">
      <c r="B30" s="1034" t="s">
        <v>5720</v>
      </c>
      <c r="C30" s="1022" t="s">
        <v>5721</v>
      </c>
      <c r="D30" s="1023" t="s">
        <v>5612</v>
      </c>
      <c r="E30" s="1023" t="s">
        <v>5681</v>
      </c>
      <c r="F30" s="1023" t="s">
        <v>5722</v>
      </c>
      <c r="G30" s="1024"/>
      <c r="H30" s="1030"/>
      <c r="I30" s="1027"/>
      <c r="J30" s="1027"/>
      <c r="K30" s="1026"/>
      <c r="L30" s="1026"/>
      <c r="M30" s="1026"/>
    </row>
    <row r="31" spans="2:13" ht="22.5" customHeight="1">
      <c r="B31" s="1034" t="s">
        <v>5723</v>
      </c>
      <c r="C31" s="1022" t="s">
        <v>5721</v>
      </c>
      <c r="D31" s="1023" t="s">
        <v>5612</v>
      </c>
      <c r="E31" s="1023" t="s">
        <v>5681</v>
      </c>
      <c r="F31" s="1023" t="s">
        <v>5724</v>
      </c>
      <c r="G31" s="1024"/>
      <c r="H31" s="1030"/>
      <c r="I31" s="1027"/>
      <c r="J31" s="1027"/>
      <c r="K31" s="1026"/>
      <c r="L31" s="1026"/>
      <c r="M31" s="1026"/>
    </row>
  </sheetData>
  <mergeCells count="7">
    <mergeCell ref="G25:G28"/>
    <mergeCell ref="B4:B10"/>
    <mergeCell ref="B19:B20"/>
    <mergeCell ref="B25:B28"/>
    <mergeCell ref="C25:C28"/>
    <mergeCell ref="D25:D28"/>
    <mergeCell ref="E25:E28"/>
  </mergeCells>
  <phoneticPr fontId="27"/>
  <hyperlinks>
    <hyperlink ref="B2" location="'様式第13号-1'!I4732" display="表2-34 　「モニタ設置場所リスト」〈焼却設備〉"/>
    <hyperlink ref="B17" location="'様式第13号-1'!I4733" display="表2-35 　「モニタ設置場所リスト」〈破砕処理施設〉"/>
    <hyperlink ref="B23" location="'様式第13号-1'!I4734" display="表2-36 　「モニタ設置場所リスト」〈管理棟、計量棟〉"/>
  </hyperlinks>
  <printOptions horizontalCentered="1"/>
  <pageMargins left="0.70866141732283472" right="0.70866141732283472" top="0.74803149606299213" bottom="0.74803149606299213" header="0.31496062992125984" footer="0.31496062992125984"/>
  <pageSetup paperSize="9" orientation="landscape" r:id="rId1"/>
  <rowBreaks count="1" manualBreakCount="1">
    <brk id="22" min="1" max="1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R98"/>
  <sheetViews>
    <sheetView showGridLines="0" zoomScaleNormal="100" zoomScaleSheetLayoutView="100" workbookViewId="0"/>
  </sheetViews>
  <sheetFormatPr defaultRowHeight="11.25"/>
  <cols>
    <col min="1" max="1" width="9" style="1047"/>
    <col min="2" max="2" width="5" style="1047" customWidth="1"/>
    <col min="3" max="3" width="17.25" style="1045" customWidth="1"/>
    <col min="4" max="4" width="7.625" style="1045" customWidth="1"/>
    <col min="5" max="5" width="36.75" style="1045" customWidth="1"/>
    <col min="6" max="9" width="9" style="1046"/>
    <col min="10" max="257" width="9" style="1047"/>
    <col min="258" max="259" width="5.75" style="1047" customWidth="1"/>
    <col min="260" max="260" width="22.125" style="1047" customWidth="1"/>
    <col min="261" max="261" width="33.375" style="1047" customWidth="1"/>
    <col min="262" max="513" width="9" style="1047"/>
    <col min="514" max="515" width="5.75" style="1047" customWidth="1"/>
    <col min="516" max="516" width="22.125" style="1047" customWidth="1"/>
    <col min="517" max="517" width="33.375" style="1047" customWidth="1"/>
    <col min="518" max="769" width="9" style="1047"/>
    <col min="770" max="771" width="5.75" style="1047" customWidth="1"/>
    <col min="772" max="772" width="22.125" style="1047" customWidth="1"/>
    <col min="773" max="773" width="33.375" style="1047" customWidth="1"/>
    <col min="774" max="1025" width="9" style="1047"/>
    <col min="1026" max="1027" width="5.75" style="1047" customWidth="1"/>
    <col min="1028" max="1028" width="22.125" style="1047" customWidth="1"/>
    <col min="1029" max="1029" width="33.375" style="1047" customWidth="1"/>
    <col min="1030" max="1281" width="9" style="1047"/>
    <col min="1282" max="1283" width="5.75" style="1047" customWidth="1"/>
    <col min="1284" max="1284" width="22.125" style="1047" customWidth="1"/>
    <col min="1285" max="1285" width="33.375" style="1047" customWidth="1"/>
    <col min="1286" max="1537" width="9" style="1047"/>
    <col min="1538" max="1539" width="5.75" style="1047" customWidth="1"/>
    <col min="1540" max="1540" width="22.125" style="1047" customWidth="1"/>
    <col min="1541" max="1541" width="33.375" style="1047" customWidth="1"/>
    <col min="1542" max="1793" width="9" style="1047"/>
    <col min="1794" max="1795" width="5.75" style="1047" customWidth="1"/>
    <col min="1796" max="1796" width="22.125" style="1047" customWidth="1"/>
    <col min="1797" max="1797" width="33.375" style="1047" customWidth="1"/>
    <col min="1798" max="2049" width="9" style="1047"/>
    <col min="2050" max="2051" width="5.75" style="1047" customWidth="1"/>
    <col min="2052" max="2052" width="22.125" style="1047" customWidth="1"/>
    <col min="2053" max="2053" width="33.375" style="1047" customWidth="1"/>
    <col min="2054" max="2305" width="9" style="1047"/>
    <col min="2306" max="2307" width="5.75" style="1047" customWidth="1"/>
    <col min="2308" max="2308" width="22.125" style="1047" customWidth="1"/>
    <col min="2309" max="2309" width="33.375" style="1047" customWidth="1"/>
    <col min="2310" max="2561" width="9" style="1047"/>
    <col min="2562" max="2563" width="5.75" style="1047" customWidth="1"/>
    <col min="2564" max="2564" width="22.125" style="1047" customWidth="1"/>
    <col min="2565" max="2565" width="33.375" style="1047" customWidth="1"/>
    <col min="2566" max="2817" width="9" style="1047"/>
    <col min="2818" max="2819" width="5.75" style="1047" customWidth="1"/>
    <col min="2820" max="2820" width="22.125" style="1047" customWidth="1"/>
    <col min="2821" max="2821" width="33.375" style="1047" customWidth="1"/>
    <col min="2822" max="3073" width="9" style="1047"/>
    <col min="3074" max="3075" width="5.75" style="1047" customWidth="1"/>
    <col min="3076" max="3076" width="22.125" style="1047" customWidth="1"/>
    <col min="3077" max="3077" width="33.375" style="1047" customWidth="1"/>
    <col min="3078" max="3329" width="9" style="1047"/>
    <col min="3330" max="3331" width="5.75" style="1047" customWidth="1"/>
    <col min="3332" max="3332" width="22.125" style="1047" customWidth="1"/>
    <col min="3333" max="3333" width="33.375" style="1047" customWidth="1"/>
    <col min="3334" max="3585" width="9" style="1047"/>
    <col min="3586" max="3587" width="5.75" style="1047" customWidth="1"/>
    <col min="3588" max="3588" width="22.125" style="1047" customWidth="1"/>
    <col min="3589" max="3589" width="33.375" style="1047" customWidth="1"/>
    <col min="3590" max="3841" width="9" style="1047"/>
    <col min="3842" max="3843" width="5.75" style="1047" customWidth="1"/>
    <col min="3844" max="3844" width="22.125" style="1047" customWidth="1"/>
    <col min="3845" max="3845" width="33.375" style="1047" customWidth="1"/>
    <col min="3846" max="4097" width="9" style="1047"/>
    <col min="4098" max="4099" width="5.75" style="1047" customWidth="1"/>
    <col min="4100" max="4100" width="22.125" style="1047" customWidth="1"/>
    <col min="4101" max="4101" width="33.375" style="1047" customWidth="1"/>
    <col min="4102" max="4353" width="9" style="1047"/>
    <col min="4354" max="4355" width="5.75" style="1047" customWidth="1"/>
    <col min="4356" max="4356" width="22.125" style="1047" customWidth="1"/>
    <col min="4357" max="4357" width="33.375" style="1047" customWidth="1"/>
    <col min="4358" max="4609" width="9" style="1047"/>
    <col min="4610" max="4611" width="5.75" style="1047" customWidth="1"/>
    <col min="4612" max="4612" width="22.125" style="1047" customWidth="1"/>
    <col min="4613" max="4613" width="33.375" style="1047" customWidth="1"/>
    <col min="4614" max="4865" width="9" style="1047"/>
    <col min="4866" max="4867" width="5.75" style="1047" customWidth="1"/>
    <col min="4868" max="4868" width="22.125" style="1047" customWidth="1"/>
    <col min="4869" max="4869" width="33.375" style="1047" customWidth="1"/>
    <col min="4870" max="5121" width="9" style="1047"/>
    <col min="5122" max="5123" width="5.75" style="1047" customWidth="1"/>
    <col min="5124" max="5124" width="22.125" style="1047" customWidth="1"/>
    <col min="5125" max="5125" width="33.375" style="1047" customWidth="1"/>
    <col min="5126" max="5377" width="9" style="1047"/>
    <col min="5378" max="5379" width="5.75" style="1047" customWidth="1"/>
    <col min="5380" max="5380" width="22.125" style="1047" customWidth="1"/>
    <col min="5381" max="5381" width="33.375" style="1047" customWidth="1"/>
    <col min="5382" max="5633" width="9" style="1047"/>
    <col min="5634" max="5635" width="5.75" style="1047" customWidth="1"/>
    <col min="5636" max="5636" width="22.125" style="1047" customWidth="1"/>
    <col min="5637" max="5637" width="33.375" style="1047" customWidth="1"/>
    <col min="5638" max="5889" width="9" style="1047"/>
    <col min="5890" max="5891" width="5.75" style="1047" customWidth="1"/>
    <col min="5892" max="5892" width="22.125" style="1047" customWidth="1"/>
    <col min="5893" max="5893" width="33.375" style="1047" customWidth="1"/>
    <col min="5894" max="6145" width="9" style="1047"/>
    <col min="6146" max="6147" width="5.75" style="1047" customWidth="1"/>
    <col min="6148" max="6148" width="22.125" style="1047" customWidth="1"/>
    <col min="6149" max="6149" width="33.375" style="1047" customWidth="1"/>
    <col min="6150" max="6401" width="9" style="1047"/>
    <col min="6402" max="6403" width="5.75" style="1047" customWidth="1"/>
    <col min="6404" max="6404" width="22.125" style="1047" customWidth="1"/>
    <col min="6405" max="6405" width="33.375" style="1047" customWidth="1"/>
    <col min="6406" max="6657" width="9" style="1047"/>
    <col min="6658" max="6659" width="5.75" style="1047" customWidth="1"/>
    <col min="6660" max="6660" width="22.125" style="1047" customWidth="1"/>
    <col min="6661" max="6661" width="33.375" style="1047" customWidth="1"/>
    <col min="6662" max="6913" width="9" style="1047"/>
    <col min="6914" max="6915" width="5.75" style="1047" customWidth="1"/>
    <col min="6916" max="6916" width="22.125" style="1047" customWidth="1"/>
    <col min="6917" max="6917" width="33.375" style="1047" customWidth="1"/>
    <col min="6918" max="7169" width="9" style="1047"/>
    <col min="7170" max="7171" width="5.75" style="1047" customWidth="1"/>
    <col min="7172" max="7172" width="22.125" style="1047" customWidth="1"/>
    <col min="7173" max="7173" width="33.375" style="1047" customWidth="1"/>
    <col min="7174" max="7425" width="9" style="1047"/>
    <col min="7426" max="7427" width="5.75" style="1047" customWidth="1"/>
    <col min="7428" max="7428" width="22.125" style="1047" customWidth="1"/>
    <col min="7429" max="7429" width="33.375" style="1047" customWidth="1"/>
    <col min="7430" max="7681" width="9" style="1047"/>
    <col min="7682" max="7683" width="5.75" style="1047" customWidth="1"/>
    <col min="7684" max="7684" width="22.125" style="1047" customWidth="1"/>
    <col min="7685" max="7685" width="33.375" style="1047" customWidth="1"/>
    <col min="7686" max="7937" width="9" style="1047"/>
    <col min="7938" max="7939" width="5.75" style="1047" customWidth="1"/>
    <col min="7940" max="7940" width="22.125" style="1047" customWidth="1"/>
    <col min="7941" max="7941" width="33.375" style="1047" customWidth="1"/>
    <col min="7942" max="8193" width="9" style="1047"/>
    <col min="8194" max="8195" width="5.75" style="1047" customWidth="1"/>
    <col min="8196" max="8196" width="22.125" style="1047" customWidth="1"/>
    <col min="8197" max="8197" width="33.375" style="1047" customWidth="1"/>
    <col min="8198" max="8449" width="9" style="1047"/>
    <col min="8450" max="8451" width="5.75" style="1047" customWidth="1"/>
    <col min="8452" max="8452" width="22.125" style="1047" customWidth="1"/>
    <col min="8453" max="8453" width="33.375" style="1047" customWidth="1"/>
    <col min="8454" max="8705" width="9" style="1047"/>
    <col min="8706" max="8707" width="5.75" style="1047" customWidth="1"/>
    <col min="8708" max="8708" width="22.125" style="1047" customWidth="1"/>
    <col min="8709" max="8709" width="33.375" style="1047" customWidth="1"/>
    <col min="8710" max="8961" width="9" style="1047"/>
    <col min="8962" max="8963" width="5.75" style="1047" customWidth="1"/>
    <col min="8964" max="8964" width="22.125" style="1047" customWidth="1"/>
    <col min="8965" max="8965" width="33.375" style="1047" customWidth="1"/>
    <col min="8966" max="9217" width="9" style="1047"/>
    <col min="9218" max="9219" width="5.75" style="1047" customWidth="1"/>
    <col min="9220" max="9220" width="22.125" style="1047" customWidth="1"/>
    <col min="9221" max="9221" width="33.375" style="1047" customWidth="1"/>
    <col min="9222" max="9473" width="9" style="1047"/>
    <col min="9474" max="9475" width="5.75" style="1047" customWidth="1"/>
    <col min="9476" max="9476" width="22.125" style="1047" customWidth="1"/>
    <col min="9477" max="9477" width="33.375" style="1047" customWidth="1"/>
    <col min="9478" max="9729" width="9" style="1047"/>
    <col min="9730" max="9731" width="5.75" style="1047" customWidth="1"/>
    <col min="9732" max="9732" width="22.125" style="1047" customWidth="1"/>
    <col min="9733" max="9733" width="33.375" style="1047" customWidth="1"/>
    <col min="9734" max="9985" width="9" style="1047"/>
    <col min="9986" max="9987" width="5.75" style="1047" customWidth="1"/>
    <col min="9988" max="9988" width="22.125" style="1047" customWidth="1"/>
    <col min="9989" max="9989" width="33.375" style="1047" customWidth="1"/>
    <col min="9990" max="10241" width="9" style="1047"/>
    <col min="10242" max="10243" width="5.75" style="1047" customWidth="1"/>
    <col min="10244" max="10244" width="22.125" style="1047" customWidth="1"/>
    <col min="10245" max="10245" width="33.375" style="1047" customWidth="1"/>
    <col min="10246" max="10497" width="9" style="1047"/>
    <col min="10498" max="10499" width="5.75" style="1047" customWidth="1"/>
    <col min="10500" max="10500" width="22.125" style="1047" customWidth="1"/>
    <col min="10501" max="10501" width="33.375" style="1047" customWidth="1"/>
    <col min="10502" max="10753" width="9" style="1047"/>
    <col min="10754" max="10755" width="5.75" style="1047" customWidth="1"/>
    <col min="10756" max="10756" width="22.125" style="1047" customWidth="1"/>
    <col min="10757" max="10757" width="33.375" style="1047" customWidth="1"/>
    <col min="10758" max="11009" width="9" style="1047"/>
    <col min="11010" max="11011" width="5.75" style="1047" customWidth="1"/>
    <col min="11012" max="11012" width="22.125" style="1047" customWidth="1"/>
    <col min="11013" max="11013" width="33.375" style="1047" customWidth="1"/>
    <col min="11014" max="11265" width="9" style="1047"/>
    <col min="11266" max="11267" width="5.75" style="1047" customWidth="1"/>
    <col min="11268" max="11268" width="22.125" style="1047" customWidth="1"/>
    <col min="11269" max="11269" width="33.375" style="1047" customWidth="1"/>
    <col min="11270" max="11521" width="9" style="1047"/>
    <col min="11522" max="11523" width="5.75" style="1047" customWidth="1"/>
    <col min="11524" max="11524" width="22.125" style="1047" customWidth="1"/>
    <col min="11525" max="11525" width="33.375" style="1047" customWidth="1"/>
    <col min="11526" max="11777" width="9" style="1047"/>
    <col min="11778" max="11779" width="5.75" style="1047" customWidth="1"/>
    <col min="11780" max="11780" width="22.125" style="1047" customWidth="1"/>
    <col min="11781" max="11781" width="33.375" style="1047" customWidth="1"/>
    <col min="11782" max="12033" width="9" style="1047"/>
    <col min="12034" max="12035" width="5.75" style="1047" customWidth="1"/>
    <col min="12036" max="12036" width="22.125" style="1047" customWidth="1"/>
    <col min="12037" max="12037" width="33.375" style="1047" customWidth="1"/>
    <col min="12038" max="12289" width="9" style="1047"/>
    <col min="12290" max="12291" width="5.75" style="1047" customWidth="1"/>
    <col min="12292" max="12292" width="22.125" style="1047" customWidth="1"/>
    <col min="12293" max="12293" width="33.375" style="1047" customWidth="1"/>
    <col min="12294" max="12545" width="9" style="1047"/>
    <col min="12546" max="12547" width="5.75" style="1047" customWidth="1"/>
    <col min="12548" max="12548" width="22.125" style="1047" customWidth="1"/>
    <col min="12549" max="12549" width="33.375" style="1047" customWidth="1"/>
    <col min="12550" max="12801" width="9" style="1047"/>
    <col min="12802" max="12803" width="5.75" style="1047" customWidth="1"/>
    <col min="12804" max="12804" width="22.125" style="1047" customWidth="1"/>
    <col min="12805" max="12805" width="33.375" style="1047" customWidth="1"/>
    <col min="12806" max="13057" width="9" style="1047"/>
    <col min="13058" max="13059" width="5.75" style="1047" customWidth="1"/>
    <col min="13060" max="13060" width="22.125" style="1047" customWidth="1"/>
    <col min="13061" max="13061" width="33.375" style="1047" customWidth="1"/>
    <col min="13062" max="13313" width="9" style="1047"/>
    <col min="13314" max="13315" width="5.75" style="1047" customWidth="1"/>
    <col min="13316" max="13316" width="22.125" style="1047" customWidth="1"/>
    <col min="13317" max="13317" width="33.375" style="1047" customWidth="1"/>
    <col min="13318" max="13569" width="9" style="1047"/>
    <col min="13570" max="13571" width="5.75" style="1047" customWidth="1"/>
    <col min="13572" max="13572" width="22.125" style="1047" customWidth="1"/>
    <col min="13573" max="13573" width="33.375" style="1047" customWidth="1"/>
    <col min="13574" max="13825" width="9" style="1047"/>
    <col min="13826" max="13827" width="5.75" style="1047" customWidth="1"/>
    <col min="13828" max="13828" width="22.125" style="1047" customWidth="1"/>
    <col min="13829" max="13829" width="33.375" style="1047" customWidth="1"/>
    <col min="13830" max="14081" width="9" style="1047"/>
    <col min="14082" max="14083" width="5.75" style="1047" customWidth="1"/>
    <col min="14084" max="14084" width="22.125" style="1047" customWidth="1"/>
    <col min="14085" max="14085" width="33.375" style="1047" customWidth="1"/>
    <col min="14086" max="14337" width="9" style="1047"/>
    <col min="14338" max="14339" width="5.75" style="1047" customWidth="1"/>
    <col min="14340" max="14340" width="22.125" style="1047" customWidth="1"/>
    <col min="14341" max="14341" width="33.375" style="1047" customWidth="1"/>
    <col min="14342" max="14593" width="9" style="1047"/>
    <col min="14594" max="14595" width="5.75" style="1047" customWidth="1"/>
    <col min="14596" max="14596" width="22.125" style="1047" customWidth="1"/>
    <col min="14597" max="14597" width="33.375" style="1047" customWidth="1"/>
    <col min="14598" max="14849" width="9" style="1047"/>
    <col min="14850" max="14851" width="5.75" style="1047" customWidth="1"/>
    <col min="14852" max="14852" width="22.125" style="1047" customWidth="1"/>
    <col min="14853" max="14853" width="33.375" style="1047" customWidth="1"/>
    <col min="14854" max="15105" width="9" style="1047"/>
    <col min="15106" max="15107" width="5.75" style="1047" customWidth="1"/>
    <col min="15108" max="15108" width="22.125" style="1047" customWidth="1"/>
    <col min="15109" max="15109" width="33.375" style="1047" customWidth="1"/>
    <col min="15110" max="15361" width="9" style="1047"/>
    <col min="15362" max="15363" width="5.75" style="1047" customWidth="1"/>
    <col min="15364" max="15364" width="22.125" style="1047" customWidth="1"/>
    <col min="15365" max="15365" width="33.375" style="1047" customWidth="1"/>
    <col min="15366" max="15617" width="9" style="1047"/>
    <col min="15618" max="15619" width="5.75" style="1047" customWidth="1"/>
    <col min="15620" max="15620" width="22.125" style="1047" customWidth="1"/>
    <col min="15621" max="15621" width="33.375" style="1047" customWidth="1"/>
    <col min="15622" max="15873" width="9" style="1047"/>
    <col min="15874" max="15875" width="5.75" style="1047" customWidth="1"/>
    <col min="15876" max="15876" width="22.125" style="1047" customWidth="1"/>
    <col min="15877" max="15877" width="33.375" style="1047" customWidth="1"/>
    <col min="15878" max="16129" width="9" style="1047"/>
    <col min="16130" max="16131" width="5.75" style="1047" customWidth="1"/>
    <col min="16132" max="16132" width="22.125" style="1047" customWidth="1"/>
    <col min="16133" max="16133" width="33.375" style="1047" customWidth="1"/>
    <col min="16134" max="16384" width="9" style="1047"/>
  </cols>
  <sheetData>
    <row r="1" spans="1:252" s="1043" customFormat="1" ht="21" customHeight="1">
      <c r="A1" s="1041"/>
      <c r="B1" s="993" t="s">
        <v>5725</v>
      </c>
      <c r="C1" s="1041"/>
      <c r="D1" s="1041"/>
      <c r="E1" s="1042"/>
      <c r="F1" s="1041"/>
      <c r="G1" s="1041"/>
      <c r="H1" s="1041"/>
      <c r="I1" s="1041"/>
      <c r="J1" s="1041"/>
      <c r="K1" s="1041"/>
      <c r="L1" s="1041"/>
      <c r="M1" s="1041"/>
      <c r="N1" s="1041"/>
      <c r="O1" s="1041"/>
      <c r="P1" s="1041"/>
      <c r="Q1" s="1041"/>
      <c r="R1" s="1041"/>
      <c r="S1" s="1041"/>
      <c r="T1" s="1041"/>
      <c r="U1" s="1041"/>
      <c r="V1" s="1041"/>
      <c r="W1" s="1041"/>
      <c r="X1" s="1041"/>
      <c r="Y1" s="1041"/>
      <c r="Z1" s="1041"/>
      <c r="AA1" s="1041"/>
      <c r="AB1" s="1041"/>
      <c r="AC1" s="1041"/>
      <c r="AD1" s="1041"/>
      <c r="AE1" s="1041"/>
      <c r="AF1" s="1041"/>
      <c r="AG1" s="1041"/>
      <c r="AH1" s="1041"/>
      <c r="AI1" s="1041"/>
      <c r="AJ1" s="1041"/>
      <c r="AK1" s="1041"/>
      <c r="AL1" s="1041"/>
      <c r="AM1" s="1041"/>
      <c r="AN1" s="1041"/>
      <c r="AO1" s="1041"/>
      <c r="AP1" s="1041"/>
      <c r="AQ1" s="1041"/>
      <c r="AR1" s="1041"/>
      <c r="AS1" s="1041"/>
      <c r="AT1" s="1041"/>
      <c r="AU1" s="1041"/>
      <c r="AV1" s="1041"/>
      <c r="AW1" s="1041"/>
      <c r="AX1" s="1041"/>
      <c r="AY1" s="1041"/>
      <c r="AZ1" s="1041"/>
      <c r="BA1" s="1041"/>
      <c r="BB1" s="1041"/>
      <c r="BC1" s="1041"/>
      <c r="BD1" s="1041"/>
      <c r="BE1" s="1041"/>
      <c r="BF1" s="1041"/>
      <c r="BG1" s="1041"/>
      <c r="BH1" s="1041"/>
      <c r="BI1" s="1041"/>
      <c r="BJ1" s="1041"/>
      <c r="BK1" s="1041"/>
      <c r="BL1" s="1041"/>
      <c r="BM1" s="1041"/>
      <c r="BN1" s="1041"/>
      <c r="BO1" s="1041"/>
      <c r="BP1" s="1041"/>
      <c r="BQ1" s="1041"/>
      <c r="BR1" s="1041"/>
      <c r="BS1" s="1041"/>
      <c r="BT1" s="1041"/>
      <c r="BU1" s="1041"/>
      <c r="BV1" s="1041"/>
      <c r="BW1" s="1041"/>
      <c r="BX1" s="1041"/>
      <c r="BY1" s="1041"/>
      <c r="BZ1" s="1041"/>
      <c r="CA1" s="1041"/>
      <c r="CB1" s="1041"/>
      <c r="CC1" s="1041"/>
      <c r="CD1" s="1041"/>
      <c r="CE1" s="1041"/>
      <c r="CF1" s="1041"/>
      <c r="CG1" s="1041"/>
      <c r="CH1" s="1041"/>
      <c r="CI1" s="1041"/>
      <c r="CJ1" s="1041"/>
      <c r="CK1" s="1041"/>
      <c r="CL1" s="1041"/>
      <c r="CM1" s="1041"/>
      <c r="CN1" s="1041"/>
      <c r="CO1" s="1041"/>
      <c r="CP1" s="1041"/>
      <c r="CQ1" s="1041"/>
      <c r="CR1" s="1041"/>
      <c r="CS1" s="1041"/>
      <c r="CT1" s="1041"/>
      <c r="CU1" s="1041"/>
      <c r="CV1" s="1041"/>
      <c r="CW1" s="1041"/>
      <c r="CX1" s="1041"/>
      <c r="CY1" s="1041"/>
      <c r="CZ1" s="1041"/>
      <c r="DA1" s="1041"/>
      <c r="DB1" s="1041"/>
      <c r="DC1" s="1041"/>
      <c r="DD1" s="1041"/>
      <c r="DE1" s="1041"/>
      <c r="DF1" s="1041"/>
      <c r="DG1" s="1041"/>
      <c r="DH1" s="1041"/>
      <c r="DI1" s="1041"/>
      <c r="DJ1" s="1041"/>
      <c r="DK1" s="1041"/>
      <c r="DL1" s="1041"/>
      <c r="DM1" s="1041"/>
      <c r="DN1" s="1041"/>
      <c r="DO1" s="1041"/>
      <c r="DP1" s="1041"/>
      <c r="DQ1" s="1041"/>
      <c r="DR1" s="1041"/>
      <c r="DS1" s="1041"/>
      <c r="DT1" s="1041"/>
      <c r="DU1" s="1041"/>
      <c r="DV1" s="1041"/>
      <c r="DW1" s="1041"/>
      <c r="DX1" s="1041"/>
      <c r="DY1" s="1041"/>
      <c r="DZ1" s="1041"/>
      <c r="EA1" s="1041"/>
      <c r="EB1" s="1041"/>
      <c r="EC1" s="1041"/>
      <c r="ED1" s="1041"/>
      <c r="EE1" s="1041"/>
      <c r="EF1" s="1041"/>
      <c r="EG1" s="1041"/>
      <c r="EH1" s="1041"/>
      <c r="EI1" s="1041"/>
      <c r="EJ1" s="1041"/>
      <c r="EK1" s="1041"/>
      <c r="EL1" s="1041"/>
      <c r="EM1" s="1041"/>
      <c r="EN1" s="1041"/>
      <c r="EO1" s="1041"/>
      <c r="EP1" s="1041"/>
      <c r="EQ1" s="1041"/>
      <c r="ER1" s="1041"/>
      <c r="ES1" s="1041"/>
      <c r="ET1" s="1041"/>
      <c r="EU1" s="1041"/>
      <c r="EV1" s="1041"/>
      <c r="EW1" s="1041"/>
      <c r="EX1" s="1041"/>
      <c r="EY1" s="1041"/>
      <c r="EZ1" s="1041"/>
      <c r="FA1" s="1041"/>
      <c r="FB1" s="1041"/>
      <c r="FC1" s="1041"/>
      <c r="FD1" s="1041"/>
      <c r="FE1" s="1041"/>
      <c r="FF1" s="1041"/>
      <c r="FG1" s="1041"/>
      <c r="FH1" s="1041"/>
      <c r="FI1" s="1041"/>
      <c r="FJ1" s="1041"/>
      <c r="FK1" s="1041"/>
      <c r="FL1" s="1041"/>
      <c r="FM1" s="1041"/>
      <c r="FN1" s="1041"/>
      <c r="FO1" s="1041"/>
      <c r="FP1" s="1041"/>
      <c r="FQ1" s="1041"/>
      <c r="FR1" s="1041"/>
      <c r="FS1" s="1041"/>
      <c r="FT1" s="1041"/>
      <c r="FU1" s="1041"/>
      <c r="FV1" s="1041"/>
      <c r="FW1" s="1041"/>
      <c r="FX1" s="1041"/>
      <c r="FY1" s="1041"/>
      <c r="FZ1" s="1041"/>
      <c r="GA1" s="1041"/>
      <c r="GB1" s="1041"/>
      <c r="GC1" s="1041"/>
      <c r="GD1" s="1041"/>
      <c r="GE1" s="1041"/>
      <c r="GF1" s="1041"/>
      <c r="GG1" s="1041"/>
      <c r="GH1" s="1041"/>
      <c r="GI1" s="1041"/>
      <c r="GJ1" s="1041"/>
      <c r="GK1" s="1041"/>
      <c r="GL1" s="1041"/>
      <c r="GM1" s="1041"/>
      <c r="GN1" s="1041"/>
      <c r="GO1" s="1041"/>
      <c r="GP1" s="1041"/>
      <c r="GQ1" s="1041"/>
      <c r="GR1" s="1041"/>
      <c r="GS1" s="1041"/>
      <c r="GT1" s="1041"/>
      <c r="GU1" s="1041"/>
      <c r="GV1" s="1041"/>
      <c r="GW1" s="1041"/>
      <c r="GX1" s="1041"/>
      <c r="GY1" s="1041"/>
      <c r="GZ1" s="1041"/>
      <c r="HA1" s="1041"/>
      <c r="HB1" s="1041"/>
      <c r="HC1" s="1041"/>
      <c r="HD1" s="1041"/>
      <c r="HE1" s="1041"/>
      <c r="HF1" s="1041"/>
      <c r="HG1" s="1041"/>
      <c r="HH1" s="1041"/>
      <c r="HI1" s="1041"/>
      <c r="HJ1" s="1041"/>
      <c r="HK1" s="1041"/>
      <c r="HL1" s="1041"/>
      <c r="HM1" s="1041"/>
      <c r="HN1" s="1041"/>
      <c r="HO1" s="1041"/>
      <c r="HP1" s="1041"/>
      <c r="HQ1" s="1041"/>
      <c r="HR1" s="1041"/>
      <c r="HS1" s="1041"/>
      <c r="HT1" s="1041"/>
      <c r="HU1" s="1041"/>
      <c r="HV1" s="1041"/>
      <c r="HW1" s="1041"/>
      <c r="HX1" s="1041"/>
      <c r="HY1" s="1041"/>
      <c r="HZ1" s="1041"/>
      <c r="IA1" s="1041"/>
      <c r="IB1" s="1041"/>
      <c r="IC1" s="1041"/>
      <c r="ID1" s="1041"/>
      <c r="IE1" s="1041"/>
      <c r="IF1" s="1041"/>
      <c r="IG1" s="1041"/>
      <c r="IH1" s="1041"/>
      <c r="II1" s="1041"/>
      <c r="IJ1" s="1041"/>
      <c r="IK1" s="1041"/>
      <c r="IL1" s="1041"/>
      <c r="IM1" s="1041"/>
      <c r="IN1" s="1041"/>
      <c r="IO1" s="1041"/>
      <c r="IP1" s="1041"/>
      <c r="IQ1" s="1041"/>
      <c r="IR1" s="1041"/>
    </row>
    <row r="2" spans="1:252" s="1043" customFormat="1" ht="21" customHeight="1">
      <c r="A2" s="1041"/>
      <c r="B2" s="1044" t="s">
        <v>5726</v>
      </c>
      <c r="C2" s="1041"/>
      <c r="D2" s="1041"/>
      <c r="E2" s="1042"/>
      <c r="F2" s="1041"/>
      <c r="G2" s="1041"/>
      <c r="H2" s="1041"/>
      <c r="I2" s="1041"/>
      <c r="J2" s="1041"/>
      <c r="K2" s="1041"/>
      <c r="L2" s="1041"/>
      <c r="M2" s="1041"/>
      <c r="N2" s="1041"/>
      <c r="O2" s="1041"/>
      <c r="P2" s="1041"/>
      <c r="Q2" s="1041"/>
      <c r="R2" s="1041"/>
      <c r="S2" s="1041"/>
      <c r="T2" s="1041"/>
      <c r="U2" s="1041"/>
      <c r="V2" s="1041"/>
      <c r="W2" s="1041"/>
      <c r="X2" s="1041"/>
      <c r="Y2" s="1041"/>
      <c r="Z2" s="1041"/>
      <c r="AA2" s="1041"/>
      <c r="AB2" s="1041"/>
      <c r="AC2" s="1041"/>
      <c r="AD2" s="1041"/>
      <c r="AE2" s="1041"/>
      <c r="AF2" s="1041"/>
      <c r="AG2" s="1041"/>
      <c r="AH2" s="1041"/>
      <c r="AI2" s="1041"/>
      <c r="AJ2" s="1041"/>
      <c r="AK2" s="1041"/>
      <c r="AL2" s="1041"/>
      <c r="AM2" s="1041"/>
      <c r="AN2" s="1041"/>
      <c r="AO2" s="1041"/>
      <c r="AP2" s="1041"/>
      <c r="AQ2" s="1041"/>
      <c r="AR2" s="1041"/>
      <c r="AS2" s="1041"/>
      <c r="AT2" s="1041"/>
      <c r="AU2" s="1041"/>
      <c r="AV2" s="1041"/>
      <c r="AW2" s="1041"/>
      <c r="AX2" s="1041"/>
      <c r="AY2" s="1041"/>
      <c r="AZ2" s="1041"/>
      <c r="BA2" s="1041"/>
      <c r="BB2" s="1041"/>
      <c r="BC2" s="1041"/>
      <c r="BD2" s="1041"/>
      <c r="BE2" s="1041"/>
      <c r="BF2" s="1041"/>
      <c r="BG2" s="1041"/>
      <c r="BH2" s="1041"/>
      <c r="BI2" s="1041"/>
      <c r="BJ2" s="1041"/>
      <c r="BK2" s="1041"/>
      <c r="BL2" s="1041"/>
      <c r="BM2" s="1041"/>
      <c r="BN2" s="1041"/>
      <c r="BO2" s="1041"/>
      <c r="BP2" s="1041"/>
      <c r="BQ2" s="1041"/>
      <c r="BR2" s="1041"/>
      <c r="BS2" s="1041"/>
      <c r="BT2" s="1041"/>
      <c r="BU2" s="1041"/>
      <c r="BV2" s="1041"/>
      <c r="BW2" s="1041"/>
      <c r="BX2" s="1041"/>
      <c r="BY2" s="1041"/>
      <c r="BZ2" s="1041"/>
      <c r="CA2" s="1041"/>
      <c r="CB2" s="1041"/>
      <c r="CC2" s="1041"/>
      <c r="CD2" s="1041"/>
      <c r="CE2" s="1041"/>
      <c r="CF2" s="1041"/>
      <c r="CG2" s="1041"/>
      <c r="CH2" s="1041"/>
      <c r="CI2" s="1041"/>
      <c r="CJ2" s="1041"/>
      <c r="CK2" s="1041"/>
      <c r="CL2" s="1041"/>
      <c r="CM2" s="1041"/>
      <c r="CN2" s="1041"/>
      <c r="CO2" s="1041"/>
      <c r="CP2" s="1041"/>
      <c r="CQ2" s="1041"/>
      <c r="CR2" s="1041"/>
      <c r="CS2" s="1041"/>
      <c r="CT2" s="1041"/>
      <c r="CU2" s="1041"/>
      <c r="CV2" s="1041"/>
      <c r="CW2" s="1041"/>
      <c r="CX2" s="1041"/>
      <c r="CY2" s="1041"/>
      <c r="CZ2" s="1041"/>
      <c r="DA2" s="1041"/>
      <c r="DB2" s="1041"/>
      <c r="DC2" s="1041"/>
      <c r="DD2" s="1041"/>
      <c r="DE2" s="1041"/>
      <c r="DF2" s="1041"/>
      <c r="DG2" s="1041"/>
      <c r="DH2" s="1041"/>
      <c r="DI2" s="1041"/>
      <c r="DJ2" s="1041"/>
      <c r="DK2" s="1041"/>
      <c r="DL2" s="1041"/>
      <c r="DM2" s="1041"/>
      <c r="DN2" s="1041"/>
      <c r="DO2" s="1041"/>
      <c r="DP2" s="1041"/>
      <c r="DQ2" s="1041"/>
      <c r="DR2" s="1041"/>
      <c r="DS2" s="1041"/>
      <c r="DT2" s="1041"/>
      <c r="DU2" s="1041"/>
      <c r="DV2" s="1041"/>
      <c r="DW2" s="1041"/>
      <c r="DX2" s="1041"/>
      <c r="DY2" s="1041"/>
      <c r="DZ2" s="1041"/>
      <c r="EA2" s="1041"/>
      <c r="EB2" s="1041"/>
      <c r="EC2" s="1041"/>
      <c r="ED2" s="1041"/>
      <c r="EE2" s="1041"/>
      <c r="EF2" s="1041"/>
      <c r="EG2" s="1041"/>
      <c r="EH2" s="1041"/>
      <c r="EI2" s="1041"/>
      <c r="EJ2" s="1041"/>
      <c r="EK2" s="1041"/>
      <c r="EL2" s="1041"/>
      <c r="EM2" s="1041"/>
      <c r="EN2" s="1041"/>
      <c r="EO2" s="1041"/>
      <c r="EP2" s="1041"/>
      <c r="EQ2" s="1041"/>
      <c r="ER2" s="1041"/>
      <c r="ES2" s="1041"/>
      <c r="ET2" s="1041"/>
      <c r="EU2" s="1041"/>
      <c r="EV2" s="1041"/>
      <c r="EW2" s="1041"/>
      <c r="EX2" s="1041"/>
      <c r="EY2" s="1041"/>
      <c r="EZ2" s="1041"/>
      <c r="FA2" s="1041"/>
      <c r="FB2" s="1041"/>
      <c r="FC2" s="1041"/>
      <c r="FD2" s="1041"/>
      <c r="FE2" s="1041"/>
      <c r="FF2" s="1041"/>
      <c r="FG2" s="1041"/>
      <c r="FH2" s="1041"/>
      <c r="FI2" s="1041"/>
      <c r="FJ2" s="1041"/>
      <c r="FK2" s="1041"/>
      <c r="FL2" s="1041"/>
      <c r="FM2" s="1041"/>
      <c r="FN2" s="1041"/>
      <c r="FO2" s="1041"/>
      <c r="FP2" s="1041"/>
      <c r="FQ2" s="1041"/>
      <c r="FR2" s="1041"/>
      <c r="FS2" s="1041"/>
      <c r="FT2" s="1041"/>
      <c r="FU2" s="1041"/>
      <c r="FV2" s="1041"/>
      <c r="FW2" s="1041"/>
      <c r="FX2" s="1041"/>
      <c r="FY2" s="1041"/>
      <c r="FZ2" s="1041"/>
      <c r="GA2" s="1041"/>
      <c r="GB2" s="1041"/>
      <c r="GC2" s="1041"/>
      <c r="GD2" s="1041"/>
      <c r="GE2" s="1041"/>
      <c r="GF2" s="1041"/>
      <c r="GG2" s="1041"/>
      <c r="GH2" s="1041"/>
      <c r="GI2" s="1041"/>
      <c r="GJ2" s="1041"/>
      <c r="GK2" s="1041"/>
      <c r="GL2" s="1041"/>
      <c r="GM2" s="1041"/>
      <c r="GN2" s="1041"/>
      <c r="GO2" s="1041"/>
      <c r="GP2" s="1041"/>
      <c r="GQ2" s="1041"/>
      <c r="GR2" s="1041"/>
      <c r="GS2" s="1041"/>
      <c r="GT2" s="1041"/>
      <c r="GU2" s="1041"/>
      <c r="GV2" s="1041"/>
      <c r="GW2" s="1041"/>
      <c r="GX2" s="1041"/>
      <c r="GY2" s="1041"/>
      <c r="GZ2" s="1041"/>
      <c r="HA2" s="1041"/>
      <c r="HB2" s="1041"/>
      <c r="HC2" s="1041"/>
      <c r="HD2" s="1041"/>
      <c r="HE2" s="1041"/>
      <c r="HF2" s="1041"/>
      <c r="HG2" s="1041"/>
      <c r="HH2" s="1041"/>
      <c r="HI2" s="1041"/>
      <c r="HJ2" s="1041"/>
      <c r="HK2" s="1041"/>
      <c r="HL2" s="1041"/>
      <c r="HM2" s="1041"/>
      <c r="HN2" s="1041"/>
      <c r="HO2" s="1041"/>
      <c r="HP2" s="1041"/>
      <c r="HQ2" s="1041"/>
      <c r="HR2" s="1041"/>
      <c r="HS2" s="1041"/>
      <c r="HT2" s="1041"/>
      <c r="HU2" s="1041"/>
      <c r="HV2" s="1041"/>
      <c r="HW2" s="1041"/>
      <c r="HX2" s="1041"/>
      <c r="HY2" s="1041"/>
      <c r="HZ2" s="1041"/>
      <c r="IA2" s="1041"/>
      <c r="IB2" s="1041"/>
      <c r="IC2" s="1041"/>
      <c r="ID2" s="1041"/>
      <c r="IE2" s="1041"/>
      <c r="IF2" s="1041"/>
      <c r="IG2" s="1041"/>
      <c r="IH2" s="1041"/>
      <c r="II2" s="1041"/>
      <c r="IJ2" s="1041"/>
      <c r="IK2" s="1041"/>
      <c r="IL2" s="1041"/>
      <c r="IM2" s="1041"/>
      <c r="IN2" s="1041"/>
      <c r="IO2" s="1041"/>
      <c r="IP2" s="1041"/>
      <c r="IQ2" s="1041"/>
      <c r="IR2" s="1041"/>
    </row>
    <row r="3" spans="1:252" ht="13.5">
      <c r="A3" s="1005"/>
      <c r="B3" s="995" t="s">
        <v>5727</v>
      </c>
    </row>
    <row r="4" spans="1:252">
      <c r="B4" s="1537" t="s">
        <v>5728</v>
      </c>
      <c r="C4" s="1538"/>
      <c r="D4" s="1539"/>
      <c r="E4" s="1546" t="s">
        <v>5729</v>
      </c>
      <c r="F4" s="1048" t="s">
        <v>5730</v>
      </c>
      <c r="G4" s="1049" t="s">
        <v>5731</v>
      </c>
      <c r="H4" s="1050" t="s">
        <v>5732</v>
      </c>
      <c r="I4" s="1051" t="s">
        <v>5733</v>
      </c>
    </row>
    <row r="5" spans="1:252">
      <c r="B5" s="1540"/>
      <c r="C5" s="1541"/>
      <c r="D5" s="1542"/>
      <c r="E5" s="1546"/>
      <c r="F5" s="1052" t="s">
        <v>5734</v>
      </c>
      <c r="G5" s="1053" t="s">
        <v>5734</v>
      </c>
      <c r="H5" s="1054" t="s">
        <v>5735</v>
      </c>
      <c r="I5" s="1055" t="s">
        <v>5734</v>
      </c>
    </row>
    <row r="6" spans="1:252">
      <c r="B6" s="1543"/>
      <c r="C6" s="1544"/>
      <c r="D6" s="1545"/>
      <c r="E6" s="1546"/>
      <c r="F6" s="1056" t="s">
        <v>5736</v>
      </c>
      <c r="G6" s="1057" t="s">
        <v>5737</v>
      </c>
      <c r="H6" s="1058" t="s">
        <v>5736</v>
      </c>
      <c r="I6" s="1059" t="s">
        <v>5737</v>
      </c>
    </row>
    <row r="7" spans="1:252" ht="11.25" customHeight="1">
      <c r="B7" s="1547" t="s">
        <v>5738</v>
      </c>
      <c r="C7" s="1060" t="s">
        <v>5621</v>
      </c>
      <c r="D7" s="1061"/>
      <c r="E7" s="1061" t="s">
        <v>5739</v>
      </c>
      <c r="F7" s="1062" t="s">
        <v>557</v>
      </c>
      <c r="G7" s="1550" t="s">
        <v>5740</v>
      </c>
      <c r="H7" s="1063" t="s">
        <v>5741</v>
      </c>
      <c r="I7" s="1553" t="s">
        <v>5742</v>
      </c>
    </row>
    <row r="8" spans="1:252" ht="11.25" customHeight="1">
      <c r="B8" s="1548"/>
      <c r="C8" s="1060" t="s">
        <v>5743</v>
      </c>
      <c r="D8" s="1061"/>
      <c r="E8" s="1061" t="s">
        <v>5744</v>
      </c>
      <c r="F8" s="1062">
        <v>30</v>
      </c>
      <c r="G8" s="1551"/>
      <c r="H8" s="1063" t="s">
        <v>5745</v>
      </c>
      <c r="I8" s="1554"/>
    </row>
    <row r="9" spans="1:252" ht="11.25" customHeight="1">
      <c r="B9" s="1548"/>
      <c r="C9" s="1060" t="s">
        <v>5746</v>
      </c>
      <c r="D9" s="1061"/>
      <c r="E9" s="1061" t="s">
        <v>5747</v>
      </c>
      <c r="F9" s="1062" t="s">
        <v>5748</v>
      </c>
      <c r="G9" s="1551"/>
      <c r="H9" s="1063"/>
      <c r="I9" s="1554"/>
    </row>
    <row r="10" spans="1:252" ht="11.25" customHeight="1">
      <c r="B10" s="1548"/>
      <c r="C10" s="1060" t="s">
        <v>5749</v>
      </c>
      <c r="D10" s="1061"/>
      <c r="E10" s="1061" t="s">
        <v>5750</v>
      </c>
      <c r="F10" s="1062" t="s">
        <v>557</v>
      </c>
      <c r="G10" s="1551"/>
      <c r="H10" s="1063" t="s">
        <v>5741</v>
      </c>
      <c r="I10" s="1554"/>
    </row>
    <row r="11" spans="1:252" ht="22.5">
      <c r="B11" s="1548"/>
      <c r="C11" s="1060" t="s">
        <v>5751</v>
      </c>
      <c r="D11" s="1061"/>
      <c r="E11" s="1061" t="s">
        <v>5752</v>
      </c>
      <c r="F11" s="1062" t="s">
        <v>557</v>
      </c>
      <c r="G11" s="1551"/>
      <c r="H11" s="1063" t="s">
        <v>5741</v>
      </c>
      <c r="I11" s="1554"/>
    </row>
    <row r="12" spans="1:252" ht="22.5">
      <c r="B12" s="1548"/>
      <c r="C12" s="1060" t="s">
        <v>5753</v>
      </c>
      <c r="D12" s="1061"/>
      <c r="E12" s="1061" t="s">
        <v>5754</v>
      </c>
      <c r="F12" s="1062" t="s">
        <v>557</v>
      </c>
      <c r="G12" s="1551"/>
      <c r="H12" s="1063" t="s">
        <v>5741</v>
      </c>
      <c r="I12" s="1554"/>
    </row>
    <row r="13" spans="1:252" ht="22.5">
      <c r="B13" s="1548"/>
      <c r="C13" s="1060" t="s">
        <v>5755</v>
      </c>
      <c r="D13" s="1061"/>
      <c r="E13" s="1061" t="s">
        <v>5756</v>
      </c>
      <c r="F13" s="1062" t="s">
        <v>557</v>
      </c>
      <c r="G13" s="1551"/>
      <c r="H13" s="1063" t="s">
        <v>5741</v>
      </c>
      <c r="I13" s="1554"/>
    </row>
    <row r="14" spans="1:252" ht="22.5">
      <c r="B14" s="1548"/>
      <c r="C14" s="1060" t="s">
        <v>5757</v>
      </c>
      <c r="D14" s="1061"/>
      <c r="E14" s="1061" t="s">
        <v>5758</v>
      </c>
      <c r="F14" s="1062" t="s">
        <v>557</v>
      </c>
      <c r="G14" s="1551"/>
      <c r="H14" s="1063" t="s">
        <v>5741</v>
      </c>
      <c r="I14" s="1554"/>
    </row>
    <row r="15" spans="1:252">
      <c r="B15" s="1548"/>
      <c r="C15" s="1060" t="s">
        <v>5759</v>
      </c>
      <c r="D15" s="1061"/>
      <c r="E15" s="1061" t="s">
        <v>5760</v>
      </c>
      <c r="F15" s="1062" t="s">
        <v>557</v>
      </c>
      <c r="G15" s="1551"/>
      <c r="H15" s="1063" t="s">
        <v>5741</v>
      </c>
      <c r="I15" s="1554"/>
    </row>
    <row r="16" spans="1:252" ht="11.25" customHeight="1">
      <c r="B16" s="1548"/>
      <c r="C16" s="1060" t="s">
        <v>5761</v>
      </c>
      <c r="D16" s="1061"/>
      <c r="E16" s="1061" t="s">
        <v>5762</v>
      </c>
      <c r="F16" s="1062" t="s">
        <v>557</v>
      </c>
      <c r="G16" s="1551"/>
      <c r="H16" s="1063" t="s">
        <v>5741</v>
      </c>
      <c r="I16" s="1554"/>
    </row>
    <row r="17" spans="2:9" ht="11.25" customHeight="1">
      <c r="B17" s="1548"/>
      <c r="C17" s="1060" t="s">
        <v>5763</v>
      </c>
      <c r="D17" s="1061"/>
      <c r="E17" s="1061" t="s">
        <v>5764</v>
      </c>
      <c r="F17" s="1062" t="s">
        <v>5748</v>
      </c>
      <c r="G17" s="1551"/>
      <c r="H17" s="1063" t="s">
        <v>5741</v>
      </c>
      <c r="I17" s="1554"/>
    </row>
    <row r="18" spans="2:9" ht="11.25" customHeight="1">
      <c r="B18" s="1548"/>
      <c r="C18" s="1060" t="s">
        <v>5765</v>
      </c>
      <c r="D18" s="1061"/>
      <c r="E18" s="1061" t="s">
        <v>5766</v>
      </c>
      <c r="F18" s="1062" t="s">
        <v>557</v>
      </c>
      <c r="G18" s="1551"/>
      <c r="H18" s="1063" t="s">
        <v>5741</v>
      </c>
      <c r="I18" s="1554"/>
    </row>
    <row r="19" spans="2:9" ht="45" customHeight="1">
      <c r="B19" s="1548"/>
      <c r="C19" s="1060" t="s">
        <v>5767</v>
      </c>
      <c r="D19" s="1061"/>
      <c r="E19" s="1061" t="s">
        <v>6213</v>
      </c>
      <c r="F19" s="1062">
        <v>100</v>
      </c>
      <c r="G19" s="1551"/>
      <c r="H19" s="1063" t="s">
        <v>5741</v>
      </c>
      <c r="I19" s="1554"/>
    </row>
    <row r="20" spans="2:9">
      <c r="B20" s="1548"/>
      <c r="C20" s="1060" t="s">
        <v>5768</v>
      </c>
      <c r="D20" s="1061"/>
      <c r="E20" s="1061" t="s">
        <v>5769</v>
      </c>
      <c r="F20" s="1062" t="s">
        <v>5748</v>
      </c>
      <c r="G20" s="1551"/>
      <c r="H20" s="1063" t="s">
        <v>5741</v>
      </c>
      <c r="I20" s="1554"/>
    </row>
    <row r="21" spans="2:9">
      <c r="B21" s="1548"/>
      <c r="C21" s="1060" t="s">
        <v>5770</v>
      </c>
      <c r="D21" s="1061"/>
      <c r="E21" s="1061" t="s">
        <v>5771</v>
      </c>
      <c r="F21" s="1062" t="s">
        <v>5748</v>
      </c>
      <c r="G21" s="1551"/>
      <c r="H21" s="1063" t="s">
        <v>5741</v>
      </c>
      <c r="I21" s="1554"/>
    </row>
    <row r="22" spans="2:9" ht="45">
      <c r="B22" s="1548"/>
      <c r="C22" s="1060" t="s">
        <v>5772</v>
      </c>
      <c r="D22" s="1061"/>
      <c r="E22" s="1061" t="s">
        <v>5773</v>
      </c>
      <c r="F22" s="1062" t="s">
        <v>5748</v>
      </c>
      <c r="G22" s="1551"/>
      <c r="H22" s="1063" t="s">
        <v>5741</v>
      </c>
      <c r="I22" s="1554"/>
    </row>
    <row r="23" spans="2:9" ht="33.75">
      <c r="B23" s="1548"/>
      <c r="C23" s="1060" t="s">
        <v>5774</v>
      </c>
      <c r="D23" s="1061"/>
      <c r="E23" s="1061" t="s">
        <v>5775</v>
      </c>
      <c r="F23" s="1062">
        <v>15</v>
      </c>
      <c r="G23" s="1551"/>
      <c r="H23" s="1063" t="s">
        <v>5741</v>
      </c>
      <c r="I23" s="1554"/>
    </row>
    <row r="24" spans="2:9" ht="11.25" customHeight="1">
      <c r="B24" s="1548"/>
      <c r="C24" s="1060" t="s">
        <v>5776</v>
      </c>
      <c r="D24" s="1061"/>
      <c r="E24" s="1061" t="s">
        <v>5777</v>
      </c>
      <c r="F24" s="1062" t="s">
        <v>5748</v>
      </c>
      <c r="G24" s="1551"/>
      <c r="H24" s="1063" t="s">
        <v>5741</v>
      </c>
      <c r="I24" s="1554"/>
    </row>
    <row r="25" spans="2:9" ht="11.25" customHeight="1">
      <c r="B25" s="1548"/>
      <c r="C25" s="1060" t="s">
        <v>5778</v>
      </c>
      <c r="D25" s="1061"/>
      <c r="E25" s="1061" t="s">
        <v>5779</v>
      </c>
      <c r="F25" s="1062">
        <v>90</v>
      </c>
      <c r="G25" s="1551"/>
      <c r="H25" s="1063" t="s">
        <v>5741</v>
      </c>
      <c r="I25" s="1554"/>
    </row>
    <row r="26" spans="2:9" ht="22.5">
      <c r="B26" s="1548"/>
      <c r="C26" s="1060" t="s">
        <v>5780</v>
      </c>
      <c r="D26" s="1061"/>
      <c r="E26" s="1061" t="s">
        <v>5781</v>
      </c>
      <c r="F26" s="1062" t="s">
        <v>5748</v>
      </c>
      <c r="G26" s="1551"/>
      <c r="H26" s="1063" t="s">
        <v>5741</v>
      </c>
      <c r="I26" s="1554"/>
    </row>
    <row r="27" spans="2:9" ht="33.75">
      <c r="B27" s="1548"/>
      <c r="C27" s="1060" t="s">
        <v>5782</v>
      </c>
      <c r="D27" s="1061"/>
      <c r="E27" s="1061" t="s">
        <v>5783</v>
      </c>
      <c r="F27" s="1062">
        <v>45</v>
      </c>
      <c r="G27" s="1551"/>
      <c r="H27" s="1063" t="s">
        <v>5745</v>
      </c>
      <c r="I27" s="1554"/>
    </row>
    <row r="28" spans="2:9" ht="11.25" customHeight="1">
      <c r="B28" s="1548"/>
      <c r="C28" s="1060" t="s">
        <v>5784</v>
      </c>
      <c r="D28" s="1061"/>
      <c r="E28" s="1061" t="s">
        <v>5785</v>
      </c>
      <c r="F28" s="1062" t="s">
        <v>5748</v>
      </c>
      <c r="G28" s="1551"/>
      <c r="H28" s="1063" t="s">
        <v>5741</v>
      </c>
      <c r="I28" s="1554"/>
    </row>
    <row r="29" spans="2:9" ht="11.25" customHeight="1">
      <c r="B29" s="1548"/>
      <c r="C29" s="1060" t="s">
        <v>5786</v>
      </c>
      <c r="D29" s="1061"/>
      <c r="E29" s="1061" t="s">
        <v>5787</v>
      </c>
      <c r="F29" s="1062" t="s">
        <v>5748</v>
      </c>
      <c r="G29" s="1551"/>
      <c r="H29" s="1063" t="s">
        <v>5741</v>
      </c>
      <c r="I29" s="1554"/>
    </row>
    <row r="30" spans="2:9">
      <c r="B30" s="1548"/>
      <c r="C30" s="1060" t="s">
        <v>5788</v>
      </c>
      <c r="D30" s="1061"/>
      <c r="E30" s="1061" t="s">
        <v>5789</v>
      </c>
      <c r="F30" s="1062" t="s">
        <v>5790</v>
      </c>
      <c r="G30" s="1551"/>
      <c r="H30" s="1063" t="s">
        <v>5741</v>
      </c>
      <c r="I30" s="1554"/>
    </row>
    <row r="31" spans="2:9" ht="22.5">
      <c r="B31" s="1548"/>
      <c r="C31" s="1060" t="s">
        <v>5791</v>
      </c>
      <c r="D31" s="1061"/>
      <c r="E31" s="1061" t="s">
        <v>5792</v>
      </c>
      <c r="F31" s="1062">
        <v>10</v>
      </c>
      <c r="G31" s="1551"/>
      <c r="H31" s="1063" t="s">
        <v>5741</v>
      </c>
      <c r="I31" s="1554"/>
    </row>
    <row r="32" spans="2:9" ht="22.5">
      <c r="B32" s="1548"/>
      <c r="C32" s="1060" t="s">
        <v>5793</v>
      </c>
      <c r="D32" s="1061"/>
      <c r="E32" s="1061" t="s">
        <v>5794</v>
      </c>
      <c r="F32" s="1062" t="s">
        <v>5748</v>
      </c>
      <c r="G32" s="1551"/>
      <c r="H32" s="1063" t="s">
        <v>5741</v>
      </c>
      <c r="I32" s="1554"/>
    </row>
    <row r="33" spans="2:9" ht="11.25" customHeight="1">
      <c r="B33" s="1548"/>
      <c r="C33" s="1060" t="s">
        <v>5795</v>
      </c>
      <c r="D33" s="1061"/>
      <c r="E33" s="1061" t="s">
        <v>5796</v>
      </c>
      <c r="F33" s="1062" t="s">
        <v>557</v>
      </c>
      <c r="G33" s="1551"/>
      <c r="H33" s="1063" t="s">
        <v>5741</v>
      </c>
      <c r="I33" s="1554"/>
    </row>
    <row r="34" spans="2:9" ht="11.25" customHeight="1">
      <c r="B34" s="1548"/>
      <c r="C34" s="1060" t="s">
        <v>5797</v>
      </c>
      <c r="D34" s="1061"/>
      <c r="E34" s="1061" t="s">
        <v>5798</v>
      </c>
      <c r="F34" s="1062" t="s">
        <v>557</v>
      </c>
      <c r="G34" s="1551"/>
      <c r="H34" s="1063" t="s">
        <v>5741</v>
      </c>
      <c r="I34" s="1554"/>
    </row>
    <row r="35" spans="2:9" ht="11.25" customHeight="1">
      <c r="B35" s="1548"/>
      <c r="C35" s="1060" t="s">
        <v>5799</v>
      </c>
      <c r="D35" s="1061"/>
      <c r="E35" s="1061" t="s">
        <v>5800</v>
      </c>
      <c r="F35" s="1062" t="s">
        <v>557</v>
      </c>
      <c r="G35" s="1551"/>
      <c r="H35" s="1063" t="s">
        <v>5801</v>
      </c>
      <c r="I35" s="1554"/>
    </row>
    <row r="36" spans="2:9" ht="11.25" customHeight="1">
      <c r="B36" s="1548"/>
      <c r="C36" s="1060" t="s">
        <v>5802</v>
      </c>
      <c r="D36" s="1061"/>
      <c r="E36" s="1061" t="s">
        <v>5803</v>
      </c>
      <c r="F36" s="1062">
        <v>2</v>
      </c>
      <c r="G36" s="1551"/>
      <c r="H36" s="1063" t="s">
        <v>5741</v>
      </c>
      <c r="I36" s="1554"/>
    </row>
    <row r="37" spans="2:9" ht="11.25" customHeight="1">
      <c r="B37" s="1548"/>
      <c r="C37" s="1060" t="s">
        <v>5804</v>
      </c>
      <c r="D37" s="1061"/>
      <c r="E37" s="1061" t="s">
        <v>5805</v>
      </c>
      <c r="F37" s="1062">
        <v>60</v>
      </c>
      <c r="G37" s="1551"/>
      <c r="H37" s="1063" t="s">
        <v>5741</v>
      </c>
      <c r="I37" s="1554"/>
    </row>
    <row r="38" spans="2:9" ht="11.25" customHeight="1">
      <c r="B38" s="1548"/>
      <c r="C38" s="1060" t="s">
        <v>5806</v>
      </c>
      <c r="D38" s="1061"/>
      <c r="E38" s="1061" t="s">
        <v>5807</v>
      </c>
      <c r="F38" s="1062">
        <v>10</v>
      </c>
      <c r="G38" s="1551"/>
      <c r="H38" s="1063" t="s">
        <v>5741</v>
      </c>
      <c r="I38" s="1554"/>
    </row>
    <row r="39" spans="2:9" ht="11.25" customHeight="1">
      <c r="B39" s="1548"/>
      <c r="C39" s="1060" t="s">
        <v>5808</v>
      </c>
      <c r="D39" s="1061"/>
      <c r="E39" s="1061" t="s">
        <v>5809</v>
      </c>
      <c r="F39" s="1062" t="s">
        <v>557</v>
      </c>
      <c r="G39" s="1551"/>
      <c r="H39" s="1063" t="s">
        <v>5741</v>
      </c>
      <c r="I39" s="1554"/>
    </row>
    <row r="40" spans="2:9" ht="11.25" customHeight="1">
      <c r="B40" s="1548"/>
      <c r="C40" s="1060" t="s">
        <v>5810</v>
      </c>
      <c r="D40" s="1061"/>
      <c r="E40" s="1064" t="s">
        <v>5811</v>
      </c>
      <c r="F40" s="1062" t="s">
        <v>557</v>
      </c>
      <c r="G40" s="1551"/>
      <c r="H40" s="1063" t="s">
        <v>5741</v>
      </c>
      <c r="I40" s="1554"/>
    </row>
    <row r="41" spans="2:9" ht="11.25" customHeight="1">
      <c r="B41" s="1548"/>
      <c r="C41" s="1060" t="s">
        <v>5812</v>
      </c>
      <c r="D41" s="1061"/>
      <c r="E41" s="1061" t="s">
        <v>5813</v>
      </c>
      <c r="F41" s="1062">
        <v>10</v>
      </c>
      <c r="G41" s="1551"/>
      <c r="H41" s="1063" t="s">
        <v>5741</v>
      </c>
      <c r="I41" s="1554"/>
    </row>
    <row r="42" spans="2:9" ht="11.25" customHeight="1">
      <c r="B42" s="1549"/>
      <c r="C42" s="1060" t="s">
        <v>5814</v>
      </c>
      <c r="D42" s="1061"/>
      <c r="E42" s="1061" t="s">
        <v>5815</v>
      </c>
      <c r="F42" s="1062" t="s">
        <v>557</v>
      </c>
      <c r="G42" s="1552"/>
      <c r="H42" s="1063" t="s">
        <v>5741</v>
      </c>
      <c r="I42" s="1555"/>
    </row>
    <row r="43" spans="2:9" ht="15" customHeight="1">
      <c r="B43" s="1065"/>
      <c r="C43" s="1066"/>
      <c r="D43" s="1066"/>
      <c r="E43" s="1066"/>
      <c r="F43" s="1067"/>
      <c r="G43" s="1067"/>
      <c r="H43" s="1067"/>
      <c r="I43" s="1067"/>
    </row>
    <row r="44" spans="2:9" ht="15" customHeight="1">
      <c r="B44" s="995" t="s">
        <v>5816</v>
      </c>
      <c r="C44" s="1066"/>
      <c r="D44" s="1066"/>
      <c r="E44" s="1066"/>
      <c r="F44" s="1067"/>
      <c r="G44" s="1067"/>
      <c r="H44" s="1067"/>
      <c r="I44" s="1067"/>
    </row>
    <row r="45" spans="2:9" ht="15" customHeight="1">
      <c r="B45" s="1537" t="s">
        <v>5728</v>
      </c>
      <c r="C45" s="1538"/>
      <c r="D45" s="1539"/>
      <c r="E45" s="1546" t="s">
        <v>5817</v>
      </c>
      <c r="F45" s="1048" t="s">
        <v>5730</v>
      </c>
      <c r="G45" s="1049" t="s">
        <v>5731</v>
      </c>
      <c r="H45" s="1050" t="s">
        <v>5732</v>
      </c>
      <c r="I45" s="1051" t="s">
        <v>5733</v>
      </c>
    </row>
    <row r="46" spans="2:9" ht="15" customHeight="1">
      <c r="B46" s="1540"/>
      <c r="C46" s="1541"/>
      <c r="D46" s="1542"/>
      <c r="E46" s="1546"/>
      <c r="F46" s="1052" t="s">
        <v>5734</v>
      </c>
      <c r="G46" s="1053" t="s">
        <v>5734</v>
      </c>
      <c r="H46" s="1054" t="s">
        <v>5735</v>
      </c>
      <c r="I46" s="1055" t="s">
        <v>5734</v>
      </c>
    </row>
    <row r="47" spans="2:9">
      <c r="B47" s="1543"/>
      <c r="C47" s="1544"/>
      <c r="D47" s="1545"/>
      <c r="E47" s="1546"/>
      <c r="F47" s="1056" t="s">
        <v>5736</v>
      </c>
      <c r="G47" s="1057" t="s">
        <v>5737</v>
      </c>
      <c r="H47" s="1058" t="s">
        <v>5736</v>
      </c>
      <c r="I47" s="1059" t="s">
        <v>5737</v>
      </c>
    </row>
    <row r="48" spans="2:9" ht="11.25" customHeight="1">
      <c r="B48" s="1547" t="s">
        <v>5818</v>
      </c>
      <c r="C48" s="1060" t="s">
        <v>5621</v>
      </c>
      <c r="D48" s="1061"/>
      <c r="E48" s="1061" t="s">
        <v>5819</v>
      </c>
      <c r="F48" s="1062" t="s">
        <v>557</v>
      </c>
      <c r="G48" s="1558" t="s">
        <v>5820</v>
      </c>
      <c r="H48" s="1063" t="s">
        <v>5741</v>
      </c>
      <c r="I48" s="1553" t="s">
        <v>5742</v>
      </c>
    </row>
    <row r="49" spans="2:9" ht="11.25" customHeight="1">
      <c r="B49" s="1548"/>
      <c r="C49" s="1060" t="s">
        <v>5821</v>
      </c>
      <c r="D49" s="1061"/>
      <c r="E49" s="1061" t="s">
        <v>5744</v>
      </c>
      <c r="F49" s="1062">
        <v>30</v>
      </c>
      <c r="G49" s="1559"/>
      <c r="H49" s="1063" t="s">
        <v>5822</v>
      </c>
      <c r="I49" s="1554"/>
    </row>
    <row r="50" spans="2:9" ht="11.25" customHeight="1">
      <c r="B50" s="1548"/>
      <c r="C50" s="1060" t="s">
        <v>5823</v>
      </c>
      <c r="D50" s="1061"/>
      <c r="E50" s="1061" t="s">
        <v>5824</v>
      </c>
      <c r="F50" s="1062" t="s">
        <v>557</v>
      </c>
      <c r="G50" s="1559"/>
      <c r="H50" s="1063" t="s">
        <v>5741</v>
      </c>
      <c r="I50" s="1554"/>
    </row>
    <row r="51" spans="2:9" ht="11.25" customHeight="1">
      <c r="B51" s="1548"/>
      <c r="C51" s="1060" t="s">
        <v>5825</v>
      </c>
      <c r="D51" s="1061"/>
      <c r="E51" s="1061" t="s">
        <v>5826</v>
      </c>
      <c r="F51" s="1062" t="s">
        <v>557</v>
      </c>
      <c r="G51" s="1559"/>
      <c r="H51" s="1063" t="s">
        <v>5741</v>
      </c>
      <c r="I51" s="1554"/>
    </row>
    <row r="52" spans="2:9" ht="11.25" customHeight="1">
      <c r="B52" s="1548"/>
      <c r="C52" s="1060" t="s">
        <v>5827</v>
      </c>
      <c r="D52" s="1061"/>
      <c r="E52" s="1061" t="s">
        <v>5828</v>
      </c>
      <c r="F52" s="1062" t="s">
        <v>5829</v>
      </c>
      <c r="G52" s="1559"/>
      <c r="H52" s="1063" t="s">
        <v>5830</v>
      </c>
      <c r="I52" s="1554"/>
    </row>
    <row r="53" spans="2:9" ht="45">
      <c r="B53" s="1548"/>
      <c r="C53" s="1060" t="s">
        <v>5772</v>
      </c>
      <c r="D53" s="1061"/>
      <c r="E53" s="1061" t="s">
        <v>5773</v>
      </c>
      <c r="F53" s="1062" t="s">
        <v>557</v>
      </c>
      <c r="G53" s="1559"/>
      <c r="H53" s="1063" t="s">
        <v>5741</v>
      </c>
      <c r="I53" s="1554"/>
    </row>
    <row r="54" spans="2:9" ht="11.25" customHeight="1">
      <c r="B54" s="1548"/>
      <c r="C54" s="1060" t="s">
        <v>5776</v>
      </c>
      <c r="D54" s="1061"/>
      <c r="E54" s="1061" t="s">
        <v>5831</v>
      </c>
      <c r="F54" s="1062" t="s">
        <v>557</v>
      </c>
      <c r="G54" s="1559"/>
      <c r="H54" s="1063" t="s">
        <v>5741</v>
      </c>
      <c r="I54" s="1554"/>
    </row>
    <row r="55" spans="2:9" ht="11.25" customHeight="1">
      <c r="B55" s="1548"/>
      <c r="C55" s="1060" t="s">
        <v>5765</v>
      </c>
      <c r="D55" s="1061"/>
      <c r="E55" s="1068" t="s">
        <v>5766</v>
      </c>
      <c r="F55" s="1062" t="s">
        <v>557</v>
      </c>
      <c r="G55" s="1559"/>
      <c r="H55" s="1063" t="s">
        <v>5741</v>
      </c>
      <c r="I55" s="1554"/>
    </row>
    <row r="56" spans="2:9" ht="33.75">
      <c r="B56" s="1548"/>
      <c r="C56" s="1060" t="s">
        <v>5782</v>
      </c>
      <c r="D56" s="1061"/>
      <c r="E56" s="1068" t="s">
        <v>5783</v>
      </c>
      <c r="F56" s="1062">
        <v>45</v>
      </c>
      <c r="G56" s="1559"/>
      <c r="H56" s="1063" t="s">
        <v>5741</v>
      </c>
      <c r="I56" s="1554"/>
    </row>
    <row r="57" spans="2:9">
      <c r="B57" s="1548"/>
      <c r="C57" s="1060" t="s">
        <v>5788</v>
      </c>
      <c r="D57" s="1061"/>
      <c r="E57" s="1061" t="s">
        <v>5789</v>
      </c>
      <c r="F57" s="1062" t="s">
        <v>557</v>
      </c>
      <c r="G57" s="1559"/>
      <c r="H57" s="1063" t="s">
        <v>5745</v>
      </c>
      <c r="I57" s="1554"/>
    </row>
    <row r="58" spans="2:9" ht="11.25" customHeight="1">
      <c r="B58" s="1548"/>
      <c r="C58" s="1060" t="s">
        <v>5795</v>
      </c>
      <c r="D58" s="1061"/>
      <c r="E58" s="1061" t="s">
        <v>5796</v>
      </c>
      <c r="F58" s="1062" t="s">
        <v>557</v>
      </c>
      <c r="G58" s="1559"/>
      <c r="H58" s="1063" t="s">
        <v>5741</v>
      </c>
      <c r="I58" s="1554"/>
    </row>
    <row r="59" spans="2:9" ht="22.5" customHeight="1">
      <c r="B59" s="1548"/>
      <c r="C59" s="1060" t="s">
        <v>5797</v>
      </c>
      <c r="D59" s="1061"/>
      <c r="E59" s="1061" t="s">
        <v>5798</v>
      </c>
      <c r="F59" s="1062" t="s">
        <v>557</v>
      </c>
      <c r="G59" s="1559"/>
      <c r="H59" s="1063" t="s">
        <v>5741</v>
      </c>
      <c r="I59" s="1554"/>
    </row>
    <row r="60" spans="2:9" ht="11.25" customHeight="1">
      <c r="B60" s="1548"/>
      <c r="C60" s="1060" t="s">
        <v>5799</v>
      </c>
      <c r="D60" s="1061"/>
      <c r="E60" s="1061" t="s">
        <v>5800</v>
      </c>
      <c r="F60" s="1062" t="s">
        <v>5748</v>
      </c>
      <c r="G60" s="1559"/>
      <c r="H60" s="1063" t="s">
        <v>5822</v>
      </c>
      <c r="I60" s="1554"/>
    </row>
    <row r="61" spans="2:9" ht="11.25" customHeight="1">
      <c r="B61" s="1548"/>
      <c r="C61" s="1060" t="s">
        <v>5802</v>
      </c>
      <c r="D61" s="1061"/>
      <c r="E61" s="1061" t="s">
        <v>5803</v>
      </c>
      <c r="F61" s="1062">
        <v>2</v>
      </c>
      <c r="G61" s="1559"/>
      <c r="H61" s="1063" t="s">
        <v>5741</v>
      </c>
      <c r="I61" s="1554"/>
    </row>
    <row r="62" spans="2:9" ht="11.25" customHeight="1">
      <c r="B62" s="1548"/>
      <c r="C62" s="1060" t="s">
        <v>5804</v>
      </c>
      <c r="D62" s="1061"/>
      <c r="E62" s="1061" t="s">
        <v>5832</v>
      </c>
      <c r="F62" s="1062">
        <v>60</v>
      </c>
      <c r="G62" s="1559"/>
      <c r="H62" s="1063" t="s">
        <v>5741</v>
      </c>
      <c r="I62" s="1554"/>
    </row>
    <row r="63" spans="2:9" ht="11.25" customHeight="1">
      <c r="B63" s="1548"/>
      <c r="C63" s="1060" t="s">
        <v>5806</v>
      </c>
      <c r="D63" s="1061"/>
      <c r="E63" s="1061" t="s">
        <v>5807</v>
      </c>
      <c r="F63" s="1062">
        <v>10</v>
      </c>
      <c r="G63" s="1559"/>
      <c r="H63" s="1063" t="s">
        <v>5741</v>
      </c>
      <c r="I63" s="1554"/>
    </row>
    <row r="64" spans="2:9" ht="11.25" customHeight="1">
      <c r="B64" s="1548"/>
      <c r="C64" s="1060" t="s">
        <v>5808</v>
      </c>
      <c r="D64" s="1061"/>
      <c r="E64" s="1061" t="s">
        <v>5833</v>
      </c>
      <c r="F64" s="1062" t="s">
        <v>5834</v>
      </c>
      <c r="G64" s="1559"/>
      <c r="H64" s="1063" t="s">
        <v>5745</v>
      </c>
      <c r="I64" s="1554"/>
    </row>
    <row r="65" spans="2:9" ht="11.25" customHeight="1">
      <c r="B65" s="1548"/>
      <c r="C65" s="1060" t="s">
        <v>5810</v>
      </c>
      <c r="D65" s="1061"/>
      <c r="E65" s="1064" t="s">
        <v>5835</v>
      </c>
      <c r="F65" s="1062" t="s">
        <v>5748</v>
      </c>
      <c r="G65" s="1559"/>
      <c r="H65" s="1063" t="s">
        <v>5836</v>
      </c>
      <c r="I65" s="1554"/>
    </row>
    <row r="66" spans="2:9" ht="11.25" customHeight="1">
      <c r="B66" s="1548"/>
      <c r="C66" s="1060" t="s">
        <v>5812</v>
      </c>
      <c r="D66" s="1061"/>
      <c r="E66" s="1061" t="s">
        <v>5837</v>
      </c>
      <c r="F66" s="1062">
        <v>10</v>
      </c>
      <c r="G66" s="1559"/>
      <c r="H66" s="1063" t="s">
        <v>5836</v>
      </c>
      <c r="I66" s="1554"/>
    </row>
    <row r="67" spans="2:9" ht="11.25" customHeight="1">
      <c r="B67" s="1549"/>
      <c r="C67" s="1060" t="s">
        <v>5814</v>
      </c>
      <c r="D67" s="1061"/>
      <c r="E67" s="1061" t="s">
        <v>5815</v>
      </c>
      <c r="F67" s="1062" t="s">
        <v>5748</v>
      </c>
      <c r="G67" s="1560"/>
      <c r="H67" s="1063" t="s">
        <v>5745</v>
      </c>
      <c r="I67" s="1555"/>
    </row>
    <row r="68" spans="2:9" ht="11.25" customHeight="1">
      <c r="B68" s="1561" t="s">
        <v>644</v>
      </c>
      <c r="C68" s="1060" t="s">
        <v>5838</v>
      </c>
      <c r="D68" s="1069"/>
      <c r="E68" s="1061" t="s">
        <v>5839</v>
      </c>
      <c r="F68" s="1062">
        <v>40</v>
      </c>
      <c r="G68" s="1559" t="s">
        <v>5820</v>
      </c>
      <c r="H68" s="1070" t="s">
        <v>5830</v>
      </c>
      <c r="I68" s="1554" t="s">
        <v>5745</v>
      </c>
    </row>
    <row r="69" spans="2:9" ht="22.5">
      <c r="B69" s="1556"/>
      <c r="C69" s="1060" t="s">
        <v>5840</v>
      </c>
      <c r="D69" s="1069"/>
      <c r="E69" s="1061" t="s">
        <v>5841</v>
      </c>
      <c r="F69" s="1062">
        <v>300</v>
      </c>
      <c r="G69" s="1559"/>
      <c r="H69" s="1063" t="s">
        <v>5742</v>
      </c>
      <c r="I69" s="1554"/>
    </row>
    <row r="70" spans="2:9" ht="22.5">
      <c r="B70" s="1556"/>
      <c r="C70" s="1060" t="s">
        <v>5842</v>
      </c>
      <c r="D70" s="1069"/>
      <c r="E70" s="1061" t="s">
        <v>5843</v>
      </c>
      <c r="F70" s="1062">
        <v>100</v>
      </c>
      <c r="G70" s="1559"/>
      <c r="H70" s="1063" t="s">
        <v>5741</v>
      </c>
      <c r="I70" s="1554"/>
    </row>
    <row r="71" spans="2:9" ht="12" customHeight="1">
      <c r="B71" s="1556"/>
      <c r="C71" s="1060" t="s">
        <v>5844</v>
      </c>
      <c r="D71" s="1069"/>
      <c r="E71" s="1061" t="s">
        <v>5845</v>
      </c>
      <c r="F71" s="1062">
        <v>60</v>
      </c>
      <c r="G71" s="1559"/>
      <c r="H71" s="1063" t="s">
        <v>5741</v>
      </c>
      <c r="I71" s="1554"/>
    </row>
    <row r="72" spans="2:9" ht="12" customHeight="1">
      <c r="B72" s="1556"/>
      <c r="C72" s="1060" t="s">
        <v>5846</v>
      </c>
      <c r="D72" s="1069"/>
      <c r="E72" s="1061" t="s">
        <v>5847</v>
      </c>
      <c r="F72" s="1062">
        <v>40</v>
      </c>
      <c r="G72" s="1559"/>
      <c r="H72" s="1063" t="s">
        <v>5848</v>
      </c>
      <c r="I72" s="1554"/>
    </row>
    <row r="73" spans="2:9" ht="33.75">
      <c r="B73" s="1556"/>
      <c r="C73" s="1060" t="s">
        <v>5849</v>
      </c>
      <c r="D73" s="1069"/>
      <c r="E73" s="1061" t="s">
        <v>5850</v>
      </c>
      <c r="F73" s="1062" t="s">
        <v>557</v>
      </c>
      <c r="G73" s="1559"/>
      <c r="H73" s="1063" t="s">
        <v>5741</v>
      </c>
      <c r="I73" s="1554"/>
    </row>
    <row r="74" spans="2:9" ht="33.75">
      <c r="B74" s="1556"/>
      <c r="C74" s="1060" t="s">
        <v>5851</v>
      </c>
      <c r="D74" s="1069"/>
      <c r="E74" s="1061" t="s">
        <v>5852</v>
      </c>
      <c r="F74" s="1062">
        <v>40</v>
      </c>
      <c r="G74" s="1559"/>
      <c r="H74" s="1063" t="s">
        <v>5830</v>
      </c>
      <c r="I74" s="1554"/>
    </row>
    <row r="75" spans="2:9" ht="12" customHeight="1">
      <c r="B75" s="1556"/>
      <c r="C75" s="1060" t="s">
        <v>5853</v>
      </c>
      <c r="D75" s="1069"/>
      <c r="E75" s="1061" t="s">
        <v>5854</v>
      </c>
      <c r="F75" s="1062">
        <v>30</v>
      </c>
      <c r="G75" s="1559"/>
      <c r="H75" s="1063" t="s">
        <v>5836</v>
      </c>
      <c r="I75" s="1554"/>
    </row>
    <row r="76" spans="2:9" ht="12" customHeight="1">
      <c r="B76" s="1556"/>
      <c r="C76" s="1060" t="s">
        <v>5855</v>
      </c>
      <c r="D76" s="1069"/>
      <c r="E76" s="1061" t="s">
        <v>5856</v>
      </c>
      <c r="F76" s="1062">
        <v>60</v>
      </c>
      <c r="G76" s="1559"/>
      <c r="H76" s="1063" t="s">
        <v>5830</v>
      </c>
      <c r="I76" s="1554"/>
    </row>
    <row r="77" spans="2:9" ht="12" customHeight="1">
      <c r="B77" s="1556"/>
      <c r="C77" s="1060" t="s">
        <v>5857</v>
      </c>
      <c r="D77" s="1069"/>
      <c r="E77" s="1061" t="s">
        <v>5858</v>
      </c>
      <c r="F77" s="1062">
        <v>40</v>
      </c>
      <c r="G77" s="1559"/>
      <c r="H77" s="1063" t="s">
        <v>5741</v>
      </c>
      <c r="I77" s="1554"/>
    </row>
    <row r="78" spans="2:9" ht="12" customHeight="1">
      <c r="B78" s="1556"/>
      <c r="C78" s="1060" t="s">
        <v>5859</v>
      </c>
      <c r="D78" s="1069"/>
      <c r="E78" s="1061" t="s">
        <v>5860</v>
      </c>
      <c r="F78" s="1062">
        <v>60</v>
      </c>
      <c r="G78" s="1559"/>
      <c r="H78" s="1063" t="s">
        <v>5741</v>
      </c>
      <c r="I78" s="1554"/>
    </row>
    <row r="79" spans="2:9" ht="12" customHeight="1">
      <c r="B79" s="1556"/>
      <c r="C79" s="1060" t="s">
        <v>5861</v>
      </c>
      <c r="D79" s="1069"/>
      <c r="E79" s="1061" t="s">
        <v>5862</v>
      </c>
      <c r="F79" s="1062">
        <v>30</v>
      </c>
      <c r="G79" s="1559"/>
      <c r="H79" s="1063" t="s">
        <v>5836</v>
      </c>
      <c r="I79" s="1554"/>
    </row>
    <row r="80" spans="2:9" ht="12" customHeight="1">
      <c r="B80" s="1556"/>
      <c r="C80" s="1060" t="s">
        <v>5863</v>
      </c>
      <c r="D80" s="1069"/>
      <c r="E80" s="1061" t="s">
        <v>5864</v>
      </c>
      <c r="F80" s="1062">
        <v>20</v>
      </c>
      <c r="G80" s="1559"/>
      <c r="H80" s="1063" t="s">
        <v>5836</v>
      </c>
      <c r="I80" s="1554"/>
    </row>
    <row r="81" spans="2:9" ht="22.5" customHeight="1">
      <c r="B81" s="1556"/>
      <c r="C81" s="1060" t="s">
        <v>5865</v>
      </c>
      <c r="D81" s="1069"/>
      <c r="E81" s="1061" t="s">
        <v>5866</v>
      </c>
      <c r="F81" s="1062">
        <v>10</v>
      </c>
      <c r="G81" s="1559"/>
      <c r="H81" s="1063" t="s">
        <v>5830</v>
      </c>
      <c r="I81" s="1554"/>
    </row>
    <row r="82" spans="2:9" ht="12" customHeight="1">
      <c r="B82" s="1556"/>
      <c r="C82" s="1060" t="s">
        <v>5867</v>
      </c>
      <c r="D82" s="1069"/>
      <c r="E82" s="1061" t="s">
        <v>5868</v>
      </c>
      <c r="F82" s="1062" t="s">
        <v>557</v>
      </c>
      <c r="G82" s="1559"/>
      <c r="H82" s="1063" t="s">
        <v>5741</v>
      </c>
      <c r="I82" s="1554"/>
    </row>
    <row r="83" spans="2:9" ht="12" customHeight="1">
      <c r="B83" s="1556"/>
      <c r="C83" s="1060" t="s">
        <v>5869</v>
      </c>
      <c r="D83" s="1069"/>
      <c r="E83" s="1061" t="s">
        <v>5870</v>
      </c>
      <c r="F83" s="1062">
        <v>7</v>
      </c>
      <c r="G83" s="1559"/>
      <c r="H83" s="1063" t="s">
        <v>5830</v>
      </c>
      <c r="I83" s="1554"/>
    </row>
    <row r="84" spans="2:9" ht="12" customHeight="1">
      <c r="B84" s="1556"/>
      <c r="C84" s="1060" t="s">
        <v>5871</v>
      </c>
      <c r="D84" s="1069"/>
      <c r="E84" s="1061" t="s">
        <v>5872</v>
      </c>
      <c r="F84" s="1062" t="s">
        <v>557</v>
      </c>
      <c r="G84" s="1559"/>
      <c r="H84" s="1063" t="s">
        <v>5745</v>
      </c>
      <c r="I84" s="1554"/>
    </row>
    <row r="85" spans="2:9" ht="12" customHeight="1">
      <c r="B85" s="1556"/>
      <c r="C85" s="1060" t="s">
        <v>5873</v>
      </c>
      <c r="D85" s="1069"/>
      <c r="E85" s="1061" t="s">
        <v>5874</v>
      </c>
      <c r="F85" s="1062">
        <v>10</v>
      </c>
      <c r="G85" s="1559"/>
      <c r="H85" s="1063" t="s">
        <v>5745</v>
      </c>
      <c r="I85" s="1554"/>
    </row>
    <row r="86" spans="2:9" ht="12" customHeight="1">
      <c r="B86" s="1556"/>
      <c r="C86" s="1060" t="s">
        <v>5806</v>
      </c>
      <c r="D86" s="1069"/>
      <c r="E86" s="1061" t="s">
        <v>5875</v>
      </c>
      <c r="F86" s="1062" t="s">
        <v>557</v>
      </c>
      <c r="G86" s="1559"/>
      <c r="H86" s="1063" t="s">
        <v>5836</v>
      </c>
      <c r="I86" s="1554"/>
    </row>
    <row r="87" spans="2:9" ht="12" customHeight="1">
      <c r="B87" s="1556"/>
      <c r="C87" s="1060" t="s">
        <v>5876</v>
      </c>
      <c r="D87" s="1069"/>
      <c r="E87" s="1061" t="s">
        <v>5877</v>
      </c>
      <c r="F87" s="1062" t="s">
        <v>557</v>
      </c>
      <c r="G87" s="1559"/>
      <c r="H87" s="1063" t="s">
        <v>5745</v>
      </c>
      <c r="I87" s="1554"/>
    </row>
    <row r="88" spans="2:9" ht="12" customHeight="1">
      <c r="B88" s="1556"/>
      <c r="C88" s="1060" t="s">
        <v>5878</v>
      </c>
      <c r="D88" s="1069"/>
      <c r="E88" s="1061" t="s">
        <v>5811</v>
      </c>
      <c r="F88" s="1062" t="s">
        <v>557</v>
      </c>
      <c r="G88" s="1559"/>
      <c r="H88" s="1063" t="s">
        <v>5741</v>
      </c>
      <c r="I88" s="1554"/>
    </row>
    <row r="89" spans="2:9" ht="12" customHeight="1">
      <c r="B89" s="1556"/>
      <c r="C89" s="1060" t="s">
        <v>5814</v>
      </c>
      <c r="D89" s="1069"/>
      <c r="E89" s="1061" t="s">
        <v>5815</v>
      </c>
      <c r="F89" s="1062" t="s">
        <v>557</v>
      </c>
      <c r="G89" s="1559"/>
      <c r="H89" s="1063" t="s">
        <v>5745</v>
      </c>
      <c r="I89" s="1555"/>
    </row>
    <row r="90" spans="2:9">
      <c r="B90" s="1557"/>
      <c r="C90" s="1060" t="s">
        <v>5879</v>
      </c>
      <c r="D90" s="1069"/>
      <c r="E90" s="1061" t="s">
        <v>5880</v>
      </c>
      <c r="F90" s="1062" t="s">
        <v>557</v>
      </c>
      <c r="G90" s="1560"/>
      <c r="H90" s="1063" t="s">
        <v>5830</v>
      </c>
      <c r="I90" s="1071" t="s">
        <v>5836</v>
      </c>
    </row>
    <row r="91" spans="2:9" ht="12" customHeight="1">
      <c r="B91" s="1556" t="s">
        <v>5881</v>
      </c>
      <c r="C91" s="1060" t="s">
        <v>5882</v>
      </c>
      <c r="D91" s="1069"/>
      <c r="E91" s="1061" t="s">
        <v>5883</v>
      </c>
      <c r="F91" s="1062" t="s">
        <v>557</v>
      </c>
      <c r="G91" s="1072"/>
      <c r="H91" s="1073"/>
      <c r="I91" s="1074"/>
    </row>
    <row r="92" spans="2:9">
      <c r="B92" s="1556"/>
      <c r="C92" s="1060" t="s">
        <v>5884</v>
      </c>
      <c r="D92" s="1069"/>
      <c r="E92" s="1061" t="s">
        <v>5883</v>
      </c>
      <c r="F92" s="1062" t="s">
        <v>557</v>
      </c>
      <c r="G92" s="1072"/>
      <c r="H92" s="1073"/>
      <c r="I92" s="1074"/>
    </row>
    <row r="93" spans="2:9">
      <c r="B93" s="1556"/>
      <c r="C93" s="1060" t="s">
        <v>5885</v>
      </c>
      <c r="D93" s="1069"/>
      <c r="E93" s="1061" t="s">
        <v>5886</v>
      </c>
      <c r="F93" s="1062" t="s">
        <v>557</v>
      </c>
      <c r="G93" s="1072"/>
      <c r="H93" s="1073"/>
      <c r="I93" s="1074"/>
    </row>
    <row r="94" spans="2:9">
      <c r="B94" s="1556"/>
      <c r="C94" s="1060" t="s">
        <v>5887</v>
      </c>
      <c r="D94" s="1069"/>
      <c r="E94" s="1061" t="s">
        <v>5888</v>
      </c>
      <c r="F94" s="1062" t="s">
        <v>557</v>
      </c>
      <c r="G94" s="1072"/>
      <c r="H94" s="1073"/>
      <c r="I94" s="1074"/>
    </row>
    <row r="95" spans="2:9">
      <c r="B95" s="1556"/>
      <c r="C95" s="1060" t="s">
        <v>5889</v>
      </c>
      <c r="D95" s="1069"/>
      <c r="E95" s="1061" t="s">
        <v>5890</v>
      </c>
      <c r="F95" s="1062" t="s">
        <v>557</v>
      </c>
      <c r="G95" s="1072"/>
      <c r="H95" s="1073"/>
      <c r="I95" s="1074"/>
    </row>
    <row r="96" spans="2:9">
      <c r="B96" s="1556"/>
      <c r="C96" s="1060" t="s">
        <v>5891</v>
      </c>
      <c r="D96" s="1069"/>
      <c r="E96" s="1061" t="s">
        <v>5892</v>
      </c>
      <c r="F96" s="1062" t="s">
        <v>557</v>
      </c>
      <c r="G96" s="1072"/>
      <c r="H96" s="1070" t="s">
        <v>5830</v>
      </c>
      <c r="I96" s="1075" t="s">
        <v>5741</v>
      </c>
    </row>
    <row r="97" spans="2:9">
      <c r="B97" s="1557"/>
      <c r="C97" s="1060" t="s">
        <v>5893</v>
      </c>
      <c r="D97" s="1076"/>
      <c r="E97" s="1061" t="s">
        <v>5894</v>
      </c>
      <c r="F97" s="1062" t="s">
        <v>557</v>
      </c>
      <c r="G97" s="1077"/>
      <c r="H97" s="1063" t="s">
        <v>5836</v>
      </c>
      <c r="I97" s="1071" t="s">
        <v>5741</v>
      </c>
    </row>
    <row r="98" spans="2:9">
      <c r="B98" s="1078" t="s">
        <v>5895</v>
      </c>
    </row>
  </sheetData>
  <mergeCells count="14">
    <mergeCell ref="B45:D47"/>
    <mergeCell ref="E45:E47"/>
    <mergeCell ref="B91:B97"/>
    <mergeCell ref="B48:B67"/>
    <mergeCell ref="G48:G67"/>
    <mergeCell ref="I48:I67"/>
    <mergeCell ref="B68:B90"/>
    <mergeCell ref="G68:G90"/>
    <mergeCell ref="I68:I89"/>
    <mergeCell ref="B4:D6"/>
    <mergeCell ref="E4:E6"/>
    <mergeCell ref="B7:B42"/>
    <mergeCell ref="G7:G42"/>
    <mergeCell ref="I7:I42"/>
  </mergeCells>
  <phoneticPr fontId="27"/>
  <hyperlinks>
    <hyperlink ref="B3" location="'様式第13号-1'!I4997" display="表2-38　各施設の建築物に係る諸元（1）"/>
    <hyperlink ref="B44" location="'様式第13号-1'!I4997" display="表2-38　各施設の建築物に係る諸元（2）"/>
  </hyperlinks>
  <printOptions horizontalCentered="1"/>
  <pageMargins left="0.51181102362204722" right="0.51181102362204722" top="0.55118110236220474" bottom="0.55118110236220474" header="0.31496062992125984" footer="0.31496062992125984"/>
  <pageSetup paperSize="9" scale="89" orientation="portrait" horizontalDpi="300" verticalDpi="300" r:id="rId1"/>
  <rowBreaks count="1" manualBreakCount="1">
    <brk id="43" min="1" max="8"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9"/>
  <sheetViews>
    <sheetView showGridLines="0" zoomScale="85" zoomScaleNormal="85" zoomScaleSheetLayoutView="100" workbookViewId="0"/>
  </sheetViews>
  <sheetFormatPr defaultColWidth="9" defaultRowHeight="15.75" customHeight="1"/>
  <cols>
    <col min="1" max="1" width="5.625" style="1079" customWidth="1"/>
    <col min="2" max="2" width="6" style="1079" customWidth="1"/>
    <col min="3" max="3" width="6" style="1079" bestFit="1" customWidth="1"/>
    <col min="4" max="4" width="9.875" style="1079" customWidth="1"/>
    <col min="5" max="5" width="15.25" style="1079" customWidth="1"/>
    <col min="6" max="6" width="35.75" style="1079" bestFit="1" customWidth="1"/>
    <col min="7" max="7" width="6" style="1079" bestFit="1" customWidth="1"/>
    <col min="8" max="8" width="9.875" style="1079" customWidth="1"/>
    <col min="9" max="9" width="15.25" style="1079" customWidth="1"/>
    <col min="10" max="10" width="35.75" style="1079" bestFit="1" customWidth="1"/>
    <col min="11" max="16384" width="9" style="1079"/>
  </cols>
  <sheetData>
    <row r="1" spans="2:10" ht="15.75" customHeight="1">
      <c r="B1" s="993" t="s">
        <v>5896</v>
      </c>
      <c r="G1" s="1017" t="s">
        <v>5601</v>
      </c>
    </row>
    <row r="2" spans="2:10" ht="15.75" customHeight="1">
      <c r="B2" s="995" t="s">
        <v>5897</v>
      </c>
      <c r="G2" s="1079" t="s">
        <v>5898</v>
      </c>
    </row>
    <row r="3" spans="2:10" ht="15.75" customHeight="1">
      <c r="B3" s="1562" t="s">
        <v>5899</v>
      </c>
      <c r="C3" s="1562"/>
      <c r="D3" s="1562"/>
      <c r="E3" s="1080" t="s">
        <v>5900</v>
      </c>
      <c r="F3" s="1081" t="s">
        <v>5901</v>
      </c>
      <c r="G3" s="1563" t="s">
        <v>5902</v>
      </c>
      <c r="H3" s="1564"/>
      <c r="I3" s="1080" t="s">
        <v>5900</v>
      </c>
      <c r="J3" s="1080" t="s">
        <v>5901</v>
      </c>
    </row>
    <row r="4" spans="2:10" ht="36" customHeight="1">
      <c r="B4" s="1565" t="s">
        <v>5903</v>
      </c>
      <c r="C4" s="1568" t="s">
        <v>5904</v>
      </c>
      <c r="D4" s="1570" t="s">
        <v>5905</v>
      </c>
      <c r="E4" s="1082" t="s">
        <v>5906</v>
      </c>
      <c r="F4" s="1083" t="s">
        <v>5907</v>
      </c>
      <c r="G4" s="1573" t="s">
        <v>5904</v>
      </c>
      <c r="H4" s="1570" t="s">
        <v>5905</v>
      </c>
      <c r="I4" s="1082" t="s">
        <v>5906</v>
      </c>
      <c r="J4" s="1084"/>
    </row>
    <row r="5" spans="2:10" ht="36" customHeight="1">
      <c r="B5" s="1566"/>
      <c r="C5" s="1569"/>
      <c r="D5" s="1571"/>
      <c r="E5" s="1082" t="s">
        <v>5908</v>
      </c>
      <c r="F5" s="1083" t="s">
        <v>5909</v>
      </c>
      <c r="G5" s="1574"/>
      <c r="H5" s="1571"/>
      <c r="I5" s="1082" t="s">
        <v>5908</v>
      </c>
      <c r="J5" s="1084"/>
    </row>
    <row r="6" spans="2:10" ht="36" customHeight="1">
      <c r="B6" s="1566"/>
      <c r="C6" s="1569"/>
      <c r="D6" s="1571"/>
      <c r="E6" s="1082" t="s">
        <v>5910</v>
      </c>
      <c r="F6" s="1083" t="s">
        <v>5911</v>
      </c>
      <c r="G6" s="1574"/>
      <c r="H6" s="1571"/>
      <c r="I6" s="1082" t="s">
        <v>5910</v>
      </c>
      <c r="J6" s="1084"/>
    </row>
    <row r="7" spans="2:10" ht="36" customHeight="1">
      <c r="B7" s="1566"/>
      <c r="C7" s="1569"/>
      <c r="D7" s="1572"/>
      <c r="E7" s="1082" t="s">
        <v>5912</v>
      </c>
      <c r="F7" s="1083" t="s">
        <v>5913</v>
      </c>
      <c r="G7" s="1574"/>
      <c r="H7" s="1572"/>
      <c r="I7" s="1082" t="s">
        <v>5912</v>
      </c>
      <c r="J7" s="1084"/>
    </row>
    <row r="8" spans="2:10" ht="15.75" customHeight="1">
      <c r="B8" s="1566"/>
      <c r="C8" s="1569"/>
      <c r="D8" s="1570" t="s">
        <v>5914</v>
      </c>
      <c r="E8" s="1082" t="s">
        <v>5906</v>
      </c>
      <c r="F8" s="1085" t="s">
        <v>5915</v>
      </c>
      <c r="G8" s="1574"/>
      <c r="H8" s="1570" t="s">
        <v>5914</v>
      </c>
      <c r="I8" s="1082" t="s">
        <v>5906</v>
      </c>
      <c r="J8" s="1086"/>
    </row>
    <row r="9" spans="2:10" ht="15.75" customHeight="1">
      <c r="B9" s="1566"/>
      <c r="C9" s="1569"/>
      <c r="D9" s="1571"/>
      <c r="E9" s="1082" t="s">
        <v>5634</v>
      </c>
      <c r="F9" s="1085" t="s">
        <v>5916</v>
      </c>
      <c r="G9" s="1574"/>
      <c r="H9" s="1571"/>
      <c r="I9" s="1082" t="s">
        <v>5634</v>
      </c>
      <c r="J9" s="1086"/>
    </row>
    <row r="10" spans="2:10" ht="15.75" customHeight="1">
      <c r="B10" s="1566"/>
      <c r="C10" s="1569"/>
      <c r="D10" s="1572"/>
      <c r="E10" s="1082" t="s">
        <v>5910</v>
      </c>
      <c r="F10" s="1085" t="s">
        <v>5917</v>
      </c>
      <c r="G10" s="1574"/>
      <c r="H10" s="1572"/>
      <c r="I10" s="1082" t="s">
        <v>5910</v>
      </c>
      <c r="J10" s="1086"/>
    </row>
    <row r="11" spans="2:10" ht="47.25" customHeight="1">
      <c r="B11" s="1566"/>
      <c r="C11" s="1570" t="s">
        <v>5918</v>
      </c>
      <c r="D11" s="1087" t="s">
        <v>407</v>
      </c>
      <c r="E11" s="1088" t="s">
        <v>5919</v>
      </c>
      <c r="F11" s="1089" t="s">
        <v>5920</v>
      </c>
      <c r="G11" s="1576" t="s">
        <v>5918</v>
      </c>
      <c r="H11" s="1087" t="s">
        <v>407</v>
      </c>
      <c r="I11" s="1088" t="s">
        <v>5919</v>
      </c>
      <c r="J11" s="1084"/>
    </row>
    <row r="12" spans="2:10" ht="52.7" customHeight="1">
      <c r="B12" s="1567"/>
      <c r="C12" s="1572"/>
      <c r="D12" s="1090" t="s">
        <v>407</v>
      </c>
      <c r="E12" s="1091" t="s">
        <v>5921</v>
      </c>
      <c r="F12" s="1092" t="s">
        <v>5922</v>
      </c>
      <c r="G12" s="1577"/>
      <c r="H12" s="1090" t="s">
        <v>407</v>
      </c>
      <c r="I12" s="1091" t="s">
        <v>5921</v>
      </c>
      <c r="J12" s="1093"/>
    </row>
    <row r="13" spans="2:10" ht="36" customHeight="1">
      <c r="B13" s="1565" t="s">
        <v>5923</v>
      </c>
      <c r="C13" s="1568" t="s">
        <v>5904</v>
      </c>
      <c r="D13" s="1568" t="s">
        <v>5905</v>
      </c>
      <c r="E13" s="1082" t="s">
        <v>5906</v>
      </c>
      <c r="F13" s="1083" t="s">
        <v>5907</v>
      </c>
      <c r="G13" s="1573" t="s">
        <v>5904</v>
      </c>
      <c r="H13" s="1568" t="s">
        <v>5905</v>
      </c>
      <c r="I13" s="1082" t="s">
        <v>5906</v>
      </c>
      <c r="J13" s="1084"/>
    </row>
    <row r="14" spans="2:10" ht="36" customHeight="1">
      <c r="B14" s="1566"/>
      <c r="C14" s="1569"/>
      <c r="D14" s="1569"/>
      <c r="E14" s="1082" t="s">
        <v>5924</v>
      </c>
      <c r="F14" s="1083" t="s">
        <v>5913</v>
      </c>
      <c r="G14" s="1574"/>
      <c r="H14" s="1569"/>
      <c r="I14" s="1082" t="s">
        <v>5924</v>
      </c>
      <c r="J14" s="1084"/>
    </row>
    <row r="15" spans="2:10" ht="36" customHeight="1">
      <c r="B15" s="1566"/>
      <c r="C15" s="1569"/>
      <c r="D15" s="1575"/>
      <c r="E15" s="1082" t="s">
        <v>5912</v>
      </c>
      <c r="F15" s="1083" t="s">
        <v>5913</v>
      </c>
      <c r="G15" s="1574"/>
      <c r="H15" s="1575"/>
      <c r="I15" s="1082" t="s">
        <v>5912</v>
      </c>
      <c r="J15" s="1084"/>
    </row>
    <row r="16" spans="2:10" ht="15.75" customHeight="1">
      <c r="B16" s="1566"/>
      <c r="C16" s="1569"/>
      <c r="D16" s="1568" t="s">
        <v>5914</v>
      </c>
      <c r="E16" s="1082" t="s">
        <v>5906</v>
      </c>
      <c r="F16" s="1085" t="s">
        <v>5915</v>
      </c>
      <c r="G16" s="1574"/>
      <c r="H16" s="1568" t="s">
        <v>5914</v>
      </c>
      <c r="I16" s="1082" t="s">
        <v>5906</v>
      </c>
      <c r="J16" s="1086"/>
    </row>
    <row r="17" spans="2:10" ht="15.75" customHeight="1">
      <c r="B17" s="1566"/>
      <c r="C17" s="1575"/>
      <c r="D17" s="1575"/>
      <c r="E17" s="1082" t="s">
        <v>5924</v>
      </c>
      <c r="F17" s="1085" t="s">
        <v>5917</v>
      </c>
      <c r="G17" s="1578"/>
      <c r="H17" s="1575"/>
      <c r="I17" s="1082" t="s">
        <v>5924</v>
      </c>
      <c r="J17" s="1086"/>
    </row>
    <row r="18" spans="2:10" ht="47.25" customHeight="1">
      <c r="B18" s="1566"/>
      <c r="C18" s="1570" t="s">
        <v>5918</v>
      </c>
      <c r="D18" s="1087" t="s">
        <v>407</v>
      </c>
      <c r="E18" s="1088" t="s">
        <v>5919</v>
      </c>
      <c r="F18" s="1089" t="s">
        <v>5920</v>
      </c>
      <c r="G18" s="1576" t="s">
        <v>5918</v>
      </c>
      <c r="H18" s="1087" t="s">
        <v>407</v>
      </c>
      <c r="I18" s="1088" t="s">
        <v>5919</v>
      </c>
      <c r="J18" s="1084"/>
    </row>
    <row r="19" spans="2:10" ht="52.5" customHeight="1">
      <c r="B19" s="1567"/>
      <c r="C19" s="1572"/>
      <c r="D19" s="1090" t="s">
        <v>407</v>
      </c>
      <c r="E19" s="1091" t="s">
        <v>5921</v>
      </c>
      <c r="F19" s="1092" t="s">
        <v>5922</v>
      </c>
      <c r="G19" s="1577"/>
      <c r="H19" s="1090" t="s">
        <v>407</v>
      </c>
      <c r="I19" s="1091" t="s">
        <v>5921</v>
      </c>
      <c r="J19" s="1093"/>
    </row>
    <row r="20" spans="2:10" ht="45" customHeight="1">
      <c r="B20" s="1565" t="s">
        <v>5925</v>
      </c>
      <c r="C20" s="1568" t="s">
        <v>5926</v>
      </c>
      <c r="D20" s="1094" t="s">
        <v>5927</v>
      </c>
      <c r="E20" s="1094" t="s">
        <v>5928</v>
      </c>
      <c r="F20" s="1095" t="s">
        <v>5929</v>
      </c>
      <c r="G20" s="1573" t="s">
        <v>5926</v>
      </c>
      <c r="H20" s="1094" t="s">
        <v>5927</v>
      </c>
      <c r="I20" s="1094" t="s">
        <v>5928</v>
      </c>
      <c r="J20" s="1096"/>
    </row>
    <row r="21" spans="2:10" ht="15.75" customHeight="1">
      <c r="B21" s="1566"/>
      <c r="C21" s="1569"/>
      <c r="D21" s="1087" t="s">
        <v>5930</v>
      </c>
      <c r="E21" s="1087" t="s">
        <v>407</v>
      </c>
      <c r="F21" s="1097" t="s">
        <v>5931</v>
      </c>
      <c r="G21" s="1574"/>
      <c r="H21" s="1087" t="s">
        <v>5930</v>
      </c>
      <c r="I21" s="1087" t="s">
        <v>407</v>
      </c>
      <c r="J21" s="1098"/>
    </row>
    <row r="22" spans="2:10" ht="15.75" customHeight="1">
      <c r="B22" s="1566"/>
      <c r="C22" s="1569"/>
      <c r="D22" s="1087" t="s">
        <v>5932</v>
      </c>
      <c r="E22" s="1087" t="s">
        <v>407</v>
      </c>
      <c r="F22" s="1097" t="s">
        <v>5933</v>
      </c>
      <c r="G22" s="1574"/>
      <c r="H22" s="1087" t="s">
        <v>5932</v>
      </c>
      <c r="I22" s="1087" t="s">
        <v>407</v>
      </c>
      <c r="J22" s="1098"/>
    </row>
    <row r="23" spans="2:10" ht="31.5" customHeight="1">
      <c r="B23" s="1566"/>
      <c r="C23" s="1569"/>
      <c r="D23" s="1087" t="s">
        <v>5934</v>
      </c>
      <c r="E23" s="1087" t="s">
        <v>407</v>
      </c>
      <c r="F23" s="1095" t="s">
        <v>5935</v>
      </c>
      <c r="G23" s="1574"/>
      <c r="H23" s="1087" t="s">
        <v>5934</v>
      </c>
      <c r="I23" s="1087" t="s">
        <v>407</v>
      </c>
      <c r="J23" s="1096"/>
    </row>
    <row r="24" spans="2:10" ht="15.75" customHeight="1">
      <c r="B24" s="1566"/>
      <c r="C24" s="1569"/>
      <c r="D24" s="1087" t="s">
        <v>5936</v>
      </c>
      <c r="E24" s="1087" t="s">
        <v>407</v>
      </c>
      <c r="F24" s="1099" t="s">
        <v>5937</v>
      </c>
      <c r="G24" s="1574"/>
      <c r="H24" s="1087" t="s">
        <v>5936</v>
      </c>
      <c r="I24" s="1087" t="s">
        <v>407</v>
      </c>
      <c r="J24" s="1100"/>
    </row>
    <row r="25" spans="2:10" ht="15.75" customHeight="1">
      <c r="B25" s="1566"/>
      <c r="C25" s="1569"/>
      <c r="D25" s="1087" t="s">
        <v>5938</v>
      </c>
      <c r="E25" s="1090" t="s">
        <v>407</v>
      </c>
      <c r="F25" s="1101" t="s">
        <v>5939</v>
      </c>
      <c r="G25" s="1574"/>
      <c r="H25" s="1087" t="s">
        <v>5938</v>
      </c>
      <c r="I25" s="1090" t="s">
        <v>407</v>
      </c>
      <c r="J25" s="1098"/>
    </row>
    <row r="26" spans="2:10" ht="15.75" customHeight="1">
      <c r="B26" s="1566"/>
      <c r="C26" s="1569"/>
      <c r="D26" s="1570" t="s">
        <v>5940</v>
      </c>
      <c r="E26" s="1088" t="s">
        <v>5941</v>
      </c>
      <c r="F26" s="1101" t="s">
        <v>5942</v>
      </c>
      <c r="G26" s="1574"/>
      <c r="H26" s="1570" t="s">
        <v>5940</v>
      </c>
      <c r="I26" s="1088" t="s">
        <v>5941</v>
      </c>
      <c r="J26" s="1098"/>
    </row>
    <row r="27" spans="2:10" ht="15.75" customHeight="1">
      <c r="B27" s="1566"/>
      <c r="C27" s="1575"/>
      <c r="D27" s="1572"/>
      <c r="E27" s="1088" t="s">
        <v>5943</v>
      </c>
      <c r="F27" s="1101" t="s">
        <v>5944</v>
      </c>
      <c r="G27" s="1578"/>
      <c r="H27" s="1572"/>
      <c r="I27" s="1088" t="s">
        <v>5943</v>
      </c>
      <c r="J27" s="1098"/>
    </row>
    <row r="28" spans="2:10" ht="15.75" customHeight="1">
      <c r="B28" s="1566"/>
      <c r="C28" s="1570" t="s">
        <v>5945</v>
      </c>
      <c r="D28" s="1087" t="s">
        <v>407</v>
      </c>
      <c r="E28" s="1082" t="s">
        <v>5946</v>
      </c>
      <c r="F28" s="1097" t="s">
        <v>5947</v>
      </c>
      <c r="G28" s="1576" t="s">
        <v>5945</v>
      </c>
      <c r="H28" s="1087" t="s">
        <v>407</v>
      </c>
      <c r="I28" s="1082" t="s">
        <v>5946</v>
      </c>
      <c r="J28" s="1098"/>
    </row>
    <row r="29" spans="2:10" ht="15.75" customHeight="1">
      <c r="B29" s="1566"/>
      <c r="C29" s="1571"/>
      <c r="D29" s="1087" t="s">
        <v>407</v>
      </c>
      <c r="E29" s="1082" t="s">
        <v>5948</v>
      </c>
      <c r="F29" s="1097" t="s">
        <v>5949</v>
      </c>
      <c r="G29" s="1586"/>
      <c r="H29" s="1087" t="s">
        <v>407</v>
      </c>
      <c r="I29" s="1082" t="s">
        <v>5948</v>
      </c>
      <c r="J29" s="1098"/>
    </row>
    <row r="30" spans="2:10" ht="15.75" customHeight="1">
      <c r="B30" s="1566"/>
      <c r="C30" s="1571"/>
      <c r="D30" s="1568" t="s">
        <v>407</v>
      </c>
      <c r="E30" s="1579" t="s">
        <v>5950</v>
      </c>
      <c r="F30" s="1097" t="s">
        <v>5951</v>
      </c>
      <c r="G30" s="1586"/>
      <c r="H30" s="1568" t="s">
        <v>407</v>
      </c>
      <c r="I30" s="1579" t="s">
        <v>5950</v>
      </c>
      <c r="J30" s="1098"/>
    </row>
    <row r="31" spans="2:10" ht="15.75" customHeight="1">
      <c r="B31" s="1566"/>
      <c r="C31" s="1571"/>
      <c r="D31" s="1575"/>
      <c r="E31" s="1580"/>
      <c r="F31" s="1097" t="s">
        <v>5952</v>
      </c>
      <c r="G31" s="1586"/>
      <c r="H31" s="1575"/>
      <c r="I31" s="1580"/>
      <c r="J31" s="1098"/>
    </row>
    <row r="32" spans="2:10" ht="31.5" customHeight="1">
      <c r="B32" s="1581" t="s">
        <v>5616</v>
      </c>
      <c r="C32" s="1087" t="s">
        <v>5918</v>
      </c>
      <c r="D32" s="1087" t="s">
        <v>407</v>
      </c>
      <c r="E32" s="1088" t="s">
        <v>5941</v>
      </c>
      <c r="F32" s="1089" t="s">
        <v>5953</v>
      </c>
      <c r="G32" s="1102" t="s">
        <v>5918</v>
      </c>
      <c r="H32" s="1087" t="s">
        <v>407</v>
      </c>
      <c r="I32" s="1088" t="s">
        <v>5954</v>
      </c>
      <c r="J32" s="1084"/>
    </row>
    <row r="33" spans="2:10" ht="15.75" customHeight="1">
      <c r="B33" s="1582"/>
      <c r="C33" s="1103" t="s">
        <v>5955</v>
      </c>
      <c r="D33" s="1087" t="s">
        <v>407</v>
      </c>
      <c r="E33" s="1088" t="s">
        <v>5941</v>
      </c>
      <c r="F33" s="1099" t="s">
        <v>5956</v>
      </c>
      <c r="G33" s="1104" t="s">
        <v>5955</v>
      </c>
      <c r="H33" s="1087" t="s">
        <v>407</v>
      </c>
      <c r="I33" s="1088" t="s">
        <v>5941</v>
      </c>
      <c r="J33" s="1100"/>
    </row>
    <row r="34" spans="2:10" ht="15.75" customHeight="1">
      <c r="B34" s="1565" t="s">
        <v>5957</v>
      </c>
      <c r="C34" s="1570" t="s">
        <v>5904</v>
      </c>
      <c r="D34" s="1087" t="s">
        <v>5958</v>
      </c>
      <c r="E34" s="1091" t="s">
        <v>5921</v>
      </c>
      <c r="F34" s="1097" t="s">
        <v>5959</v>
      </c>
      <c r="G34" s="1576" t="s">
        <v>5904</v>
      </c>
      <c r="H34" s="1087" t="s">
        <v>5958</v>
      </c>
      <c r="I34" s="1091" t="s">
        <v>5921</v>
      </c>
      <c r="J34" s="1098"/>
    </row>
    <row r="35" spans="2:10" ht="15.75" customHeight="1">
      <c r="B35" s="1583"/>
      <c r="C35" s="1571"/>
      <c r="D35" s="1087" t="s">
        <v>5960</v>
      </c>
      <c r="E35" s="1088" t="s">
        <v>5961</v>
      </c>
      <c r="F35" s="1097" t="s">
        <v>5962</v>
      </c>
      <c r="G35" s="1586"/>
      <c r="H35" s="1087" t="s">
        <v>5960</v>
      </c>
      <c r="I35" s="1088" t="s">
        <v>5961</v>
      </c>
      <c r="J35" s="1098"/>
    </row>
    <row r="36" spans="2:10" ht="15.75" customHeight="1">
      <c r="B36" s="1584"/>
      <c r="C36" s="1572"/>
      <c r="D36" s="1087" t="s">
        <v>5932</v>
      </c>
      <c r="E36" s="1087" t="s">
        <v>407</v>
      </c>
      <c r="F36" s="1097" t="s">
        <v>5963</v>
      </c>
      <c r="G36" s="1577"/>
      <c r="H36" s="1087" t="s">
        <v>5932</v>
      </c>
      <c r="I36" s="1087" t="s">
        <v>407</v>
      </c>
      <c r="J36" s="1098"/>
    </row>
    <row r="37" spans="2:10" ht="47.25" customHeight="1">
      <c r="B37" s="1584"/>
      <c r="C37" s="1568" t="s">
        <v>5918</v>
      </c>
      <c r="D37" s="1087" t="s">
        <v>407</v>
      </c>
      <c r="E37" s="1088" t="s">
        <v>5964</v>
      </c>
      <c r="F37" s="1089" t="s">
        <v>5920</v>
      </c>
      <c r="G37" s="1573" t="s">
        <v>5918</v>
      </c>
      <c r="H37" s="1087" t="s">
        <v>407</v>
      </c>
      <c r="I37" s="1088" t="s">
        <v>5964</v>
      </c>
      <c r="J37" s="1084"/>
    </row>
    <row r="38" spans="2:10" ht="31.5" customHeight="1">
      <c r="B38" s="1584"/>
      <c r="C38" s="1575"/>
      <c r="D38" s="1087" t="s">
        <v>407</v>
      </c>
      <c r="E38" s="1091" t="s">
        <v>5921</v>
      </c>
      <c r="F38" s="1083" t="s">
        <v>5965</v>
      </c>
      <c r="G38" s="1578"/>
      <c r="H38" s="1087" t="s">
        <v>407</v>
      </c>
      <c r="I38" s="1091" t="s">
        <v>5921</v>
      </c>
      <c r="J38" s="1084"/>
    </row>
    <row r="39" spans="2:10" ht="15.75" customHeight="1">
      <c r="B39" s="1585"/>
      <c r="C39" s="1087" t="s">
        <v>5945</v>
      </c>
      <c r="D39" s="1087" t="s">
        <v>407</v>
      </c>
      <c r="E39" s="1105" t="s">
        <v>5966</v>
      </c>
      <c r="F39" s="1106" t="s">
        <v>5967</v>
      </c>
      <c r="G39" s="1102" t="s">
        <v>5945</v>
      </c>
      <c r="H39" s="1087" t="s">
        <v>407</v>
      </c>
      <c r="I39" s="1105" t="s">
        <v>5966</v>
      </c>
      <c r="J39" s="1107"/>
    </row>
  </sheetData>
  <mergeCells count="37">
    <mergeCell ref="I30:I31"/>
    <mergeCell ref="B32:B33"/>
    <mergeCell ref="B34:B39"/>
    <mergeCell ref="C34:C36"/>
    <mergeCell ref="G34:G36"/>
    <mergeCell ref="C37:C38"/>
    <mergeCell ref="G37:G38"/>
    <mergeCell ref="B20:B31"/>
    <mergeCell ref="C20:C27"/>
    <mergeCell ref="G20:G27"/>
    <mergeCell ref="D26:D27"/>
    <mergeCell ref="H26:H27"/>
    <mergeCell ref="C28:C31"/>
    <mergeCell ref="G28:G31"/>
    <mergeCell ref="D30:D31"/>
    <mergeCell ref="E30:E31"/>
    <mergeCell ref="H30:H31"/>
    <mergeCell ref="G11:G12"/>
    <mergeCell ref="B13:B19"/>
    <mergeCell ref="C13:C17"/>
    <mergeCell ref="D13:D15"/>
    <mergeCell ref="G13:G17"/>
    <mergeCell ref="H13:H15"/>
    <mergeCell ref="D16:D17"/>
    <mergeCell ref="H16:H17"/>
    <mergeCell ref="C18:C19"/>
    <mergeCell ref="G18:G19"/>
    <mergeCell ref="B3:D3"/>
    <mergeCell ref="G3:H3"/>
    <mergeCell ref="B4:B12"/>
    <mergeCell ref="C4:C10"/>
    <mergeCell ref="D4:D7"/>
    <mergeCell ref="G4:G10"/>
    <mergeCell ref="H4:H7"/>
    <mergeCell ref="D8:D10"/>
    <mergeCell ref="H8:H10"/>
    <mergeCell ref="C11:C12"/>
  </mergeCells>
  <phoneticPr fontId="27"/>
  <hyperlinks>
    <hyperlink ref="B2" location="'様式第13号-1'!I5080" display="表2ｰ39　外部仕上（1）、（2）"/>
  </hyperlinks>
  <pageMargins left="0.78740157480314965" right="0.78740157480314965" top="0.98425196850393704" bottom="0.98425196850393704" header="0.51181102362204722" footer="0.51181102362204722"/>
  <pageSetup paperSize="9" scale="87" orientation="landscape" horizontalDpi="300" verticalDpi="300" r:id="rId1"/>
  <headerFooter alignWithMargins="0"/>
  <rowBreaks count="1" manualBreakCount="1">
    <brk id="17" min="1" max="9"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118"/>
  <sheetViews>
    <sheetView zoomScaleNormal="100" zoomScaleSheetLayoutView="100" workbookViewId="0"/>
  </sheetViews>
  <sheetFormatPr defaultColWidth="9" defaultRowHeight="11.25"/>
  <cols>
    <col min="1" max="1" width="4.125" style="1109" customWidth="1"/>
    <col min="2" max="2" width="3.625" style="1146" customWidth="1"/>
    <col min="3" max="8" width="13.625" style="1108" customWidth="1"/>
    <col min="9" max="9" width="3.625" style="1146" customWidth="1"/>
    <col min="10" max="15" width="13.625" style="1108" customWidth="1"/>
    <col min="16" max="16384" width="9" style="1109"/>
  </cols>
  <sheetData>
    <row r="1" spans="2:15" ht="12">
      <c r="B1" s="993" t="s">
        <v>5968</v>
      </c>
      <c r="I1" s="993" t="s">
        <v>5969</v>
      </c>
    </row>
    <row r="2" spans="2:15" ht="13.5">
      <c r="B2" s="1110" t="s">
        <v>5970</v>
      </c>
      <c r="I2" s="1111" t="s">
        <v>5971</v>
      </c>
    </row>
    <row r="3" spans="2:15">
      <c r="B3" s="1112" t="s">
        <v>5972</v>
      </c>
      <c r="C3" s="1112" t="s">
        <v>5973</v>
      </c>
      <c r="D3" s="1112" t="s">
        <v>5974</v>
      </c>
      <c r="E3" s="1112" t="s">
        <v>5975</v>
      </c>
      <c r="F3" s="1112" t="s">
        <v>5976</v>
      </c>
      <c r="G3" s="1112" t="s">
        <v>5977</v>
      </c>
      <c r="H3" s="1113" t="s">
        <v>5978</v>
      </c>
      <c r="I3" s="1114" t="s">
        <v>5972</v>
      </c>
      <c r="J3" s="1112" t="s">
        <v>5973</v>
      </c>
      <c r="K3" s="1112" t="s">
        <v>5974</v>
      </c>
      <c r="L3" s="1112" t="s">
        <v>5975</v>
      </c>
      <c r="M3" s="1112" t="s">
        <v>5976</v>
      </c>
      <c r="N3" s="1112" t="s">
        <v>5977</v>
      </c>
      <c r="O3" s="1112" t="s">
        <v>5978</v>
      </c>
    </row>
    <row r="4" spans="2:15" ht="33.75">
      <c r="B4" s="1115">
        <v>1</v>
      </c>
      <c r="C4" s="1108" t="s">
        <v>5621</v>
      </c>
      <c r="D4" s="1116" t="s">
        <v>5979</v>
      </c>
      <c r="E4" s="1116" t="s">
        <v>5980</v>
      </c>
      <c r="F4" s="1116" t="s">
        <v>5981</v>
      </c>
      <c r="G4" s="1116" t="s">
        <v>5982</v>
      </c>
      <c r="H4" s="1117" t="s">
        <v>5983</v>
      </c>
      <c r="I4" s="1118">
        <v>1</v>
      </c>
      <c r="J4" s="1119"/>
      <c r="K4" s="1120"/>
      <c r="L4" s="1120"/>
      <c r="M4" s="1120"/>
      <c r="N4" s="1120"/>
      <c r="O4" s="1120"/>
    </row>
    <row r="5" spans="2:15" ht="22.5">
      <c r="B5" s="1115">
        <v>2</v>
      </c>
      <c r="C5" s="1116" t="s">
        <v>5984</v>
      </c>
      <c r="D5" s="1116" t="s">
        <v>5985</v>
      </c>
      <c r="E5" s="1116" t="s">
        <v>5986</v>
      </c>
      <c r="F5" s="1116" t="s">
        <v>5987</v>
      </c>
      <c r="G5" s="1116" t="s">
        <v>5988</v>
      </c>
      <c r="H5" s="1117" t="s">
        <v>5989</v>
      </c>
      <c r="I5" s="1118">
        <v>2</v>
      </c>
      <c r="J5" s="1120"/>
      <c r="K5" s="1120"/>
      <c r="L5" s="1120"/>
      <c r="M5" s="1120"/>
      <c r="N5" s="1120"/>
      <c r="O5" s="1120"/>
    </row>
    <row r="6" spans="2:15" ht="22.5" customHeight="1">
      <c r="B6" s="1115">
        <v>3</v>
      </c>
      <c r="C6" s="1116" t="s">
        <v>5990</v>
      </c>
      <c r="D6" s="1116" t="s">
        <v>5991</v>
      </c>
      <c r="E6" s="1121" t="s">
        <v>407</v>
      </c>
      <c r="F6" s="1116" t="s">
        <v>5992</v>
      </c>
      <c r="G6" s="1116" t="s">
        <v>5992</v>
      </c>
      <c r="H6" s="1117" t="s">
        <v>5993</v>
      </c>
      <c r="I6" s="1118">
        <v>3</v>
      </c>
      <c r="J6" s="1120"/>
      <c r="K6" s="1120"/>
      <c r="L6" s="1122"/>
      <c r="M6" s="1120"/>
      <c r="N6" s="1120"/>
      <c r="O6" s="1120"/>
    </row>
    <row r="7" spans="2:15" ht="33.75">
      <c r="B7" s="1115">
        <v>4</v>
      </c>
      <c r="C7" s="1116" t="s">
        <v>5994</v>
      </c>
      <c r="D7" s="1116" t="s">
        <v>5995</v>
      </c>
      <c r="E7" s="1121" t="s">
        <v>407</v>
      </c>
      <c r="F7" s="1116" t="s">
        <v>5996</v>
      </c>
      <c r="G7" s="1116" t="s">
        <v>5997</v>
      </c>
      <c r="H7" s="1117" t="s">
        <v>5998</v>
      </c>
      <c r="I7" s="1118">
        <v>4</v>
      </c>
      <c r="J7" s="1120"/>
      <c r="K7" s="1120"/>
      <c r="L7" s="1122"/>
      <c r="M7" s="1120"/>
      <c r="N7" s="1120"/>
      <c r="O7" s="1120"/>
    </row>
    <row r="8" spans="2:15" ht="22.5">
      <c r="B8" s="1115">
        <v>5</v>
      </c>
      <c r="C8" s="1116" t="s">
        <v>5999</v>
      </c>
      <c r="D8" s="1116" t="s">
        <v>6000</v>
      </c>
      <c r="E8" s="1116" t="s">
        <v>6001</v>
      </c>
      <c r="F8" s="1116" t="s">
        <v>6002</v>
      </c>
      <c r="G8" s="1116" t="s">
        <v>5997</v>
      </c>
      <c r="H8" s="1117" t="s">
        <v>6003</v>
      </c>
      <c r="I8" s="1118">
        <v>5</v>
      </c>
      <c r="J8" s="1120"/>
      <c r="K8" s="1120"/>
      <c r="L8" s="1120"/>
      <c r="M8" s="1120"/>
      <c r="N8" s="1120"/>
      <c r="O8" s="1120"/>
    </row>
    <row r="9" spans="2:15" ht="22.5">
      <c r="B9" s="1115">
        <v>6</v>
      </c>
      <c r="C9" s="1116" t="s">
        <v>6004</v>
      </c>
      <c r="D9" s="1116" t="s">
        <v>6000</v>
      </c>
      <c r="E9" s="1116" t="s">
        <v>6001</v>
      </c>
      <c r="F9" s="1116" t="s">
        <v>6002</v>
      </c>
      <c r="G9" s="1116" t="s">
        <v>5997</v>
      </c>
      <c r="H9" s="1117"/>
      <c r="I9" s="1118">
        <v>6</v>
      </c>
      <c r="J9" s="1120"/>
      <c r="K9" s="1120"/>
      <c r="L9" s="1120"/>
      <c r="M9" s="1120"/>
      <c r="N9" s="1120"/>
      <c r="O9" s="1120"/>
    </row>
    <row r="10" spans="2:15" ht="22.5">
      <c r="B10" s="1115">
        <v>7</v>
      </c>
      <c r="C10" s="1116" t="s">
        <v>6005</v>
      </c>
      <c r="D10" s="1116" t="s">
        <v>6006</v>
      </c>
      <c r="E10" s="1116" t="s">
        <v>6001</v>
      </c>
      <c r="F10" s="1116" t="s">
        <v>6007</v>
      </c>
      <c r="G10" s="1116" t="s">
        <v>5997</v>
      </c>
      <c r="H10" s="1117" t="s">
        <v>6008</v>
      </c>
      <c r="I10" s="1118">
        <v>7</v>
      </c>
      <c r="J10" s="1120"/>
      <c r="K10" s="1120"/>
      <c r="L10" s="1120"/>
      <c r="M10" s="1120"/>
      <c r="N10" s="1120"/>
      <c r="O10" s="1120"/>
    </row>
    <row r="11" spans="2:15" ht="22.5">
      <c r="B11" s="1115">
        <v>8</v>
      </c>
      <c r="C11" s="1116" t="s">
        <v>6009</v>
      </c>
      <c r="D11" s="1116" t="s">
        <v>6006</v>
      </c>
      <c r="E11" s="1116" t="s">
        <v>6001</v>
      </c>
      <c r="F11" s="1116" t="s">
        <v>6010</v>
      </c>
      <c r="G11" s="1116" t="s">
        <v>6011</v>
      </c>
      <c r="H11" s="1117" t="s">
        <v>6008</v>
      </c>
      <c r="I11" s="1118">
        <v>8</v>
      </c>
      <c r="J11" s="1120"/>
      <c r="K11" s="1120"/>
      <c r="L11" s="1120"/>
      <c r="M11" s="1120"/>
      <c r="N11" s="1120"/>
      <c r="O11" s="1120"/>
    </row>
    <row r="12" spans="2:15" ht="22.5">
      <c r="B12" s="1115">
        <v>9</v>
      </c>
      <c r="C12" s="1116" t="s">
        <v>6012</v>
      </c>
      <c r="D12" s="1116" t="s">
        <v>6013</v>
      </c>
      <c r="E12" s="1116" t="s">
        <v>6014</v>
      </c>
      <c r="F12" s="1116" t="s">
        <v>6015</v>
      </c>
      <c r="G12" s="1116" t="s">
        <v>5997</v>
      </c>
      <c r="H12" s="1117" t="s">
        <v>6016</v>
      </c>
      <c r="I12" s="1118">
        <v>9</v>
      </c>
      <c r="J12" s="1120"/>
      <c r="K12" s="1120"/>
      <c r="L12" s="1120"/>
      <c r="M12" s="1120"/>
      <c r="N12" s="1120"/>
      <c r="O12" s="1120"/>
    </row>
    <row r="13" spans="2:15" ht="22.5">
      <c r="B13" s="1115">
        <v>10</v>
      </c>
      <c r="C13" s="1116" t="s">
        <v>6017</v>
      </c>
      <c r="D13" s="1116" t="s">
        <v>6013</v>
      </c>
      <c r="E13" s="1116" t="s">
        <v>6014</v>
      </c>
      <c r="F13" s="1116" t="s">
        <v>6010</v>
      </c>
      <c r="G13" s="1116" t="s">
        <v>6011</v>
      </c>
      <c r="H13" s="1117" t="s">
        <v>6016</v>
      </c>
      <c r="I13" s="1118">
        <v>10</v>
      </c>
      <c r="J13" s="1120"/>
      <c r="K13" s="1120"/>
      <c r="L13" s="1120"/>
      <c r="M13" s="1120"/>
      <c r="N13" s="1120"/>
      <c r="O13" s="1120"/>
    </row>
    <row r="14" spans="2:15" ht="33.75">
      <c r="B14" s="1115">
        <v>11</v>
      </c>
      <c r="C14" s="1116" t="s">
        <v>6018</v>
      </c>
      <c r="D14" s="1116" t="s">
        <v>6019</v>
      </c>
      <c r="E14" s="1116" t="s">
        <v>6001</v>
      </c>
      <c r="F14" s="1116" t="s">
        <v>5981</v>
      </c>
      <c r="G14" s="1116" t="s">
        <v>6020</v>
      </c>
      <c r="H14" s="1117" t="s">
        <v>6021</v>
      </c>
      <c r="I14" s="1118">
        <v>11</v>
      </c>
      <c r="J14" s="1120"/>
      <c r="K14" s="1120"/>
      <c r="L14" s="1120"/>
      <c r="M14" s="1120"/>
      <c r="N14" s="1120"/>
      <c r="O14" s="1120"/>
    </row>
    <row r="15" spans="2:15" ht="33.75">
      <c r="B15" s="1115">
        <v>12</v>
      </c>
      <c r="C15" s="1116" t="s">
        <v>6022</v>
      </c>
      <c r="D15" s="1116" t="s">
        <v>6023</v>
      </c>
      <c r="E15" s="1116" t="s">
        <v>6024</v>
      </c>
      <c r="F15" s="1116" t="s">
        <v>6025</v>
      </c>
      <c r="G15" s="1116" t="s">
        <v>5997</v>
      </c>
      <c r="H15" s="1117" t="s">
        <v>6026</v>
      </c>
      <c r="I15" s="1118">
        <v>12</v>
      </c>
      <c r="J15" s="1120"/>
      <c r="K15" s="1120"/>
      <c r="L15" s="1120"/>
      <c r="M15" s="1120"/>
      <c r="N15" s="1120"/>
      <c r="O15" s="1120"/>
    </row>
    <row r="16" spans="2:15" ht="22.5">
      <c r="B16" s="1115">
        <v>13</v>
      </c>
      <c r="C16" s="1116" t="s">
        <v>6027</v>
      </c>
      <c r="D16" s="1116" t="s">
        <v>6006</v>
      </c>
      <c r="E16" s="1116" t="s">
        <v>6001</v>
      </c>
      <c r="F16" s="1116" t="s">
        <v>6007</v>
      </c>
      <c r="G16" s="1116" t="s">
        <v>5997</v>
      </c>
      <c r="H16" s="1123"/>
      <c r="I16" s="1118">
        <v>13</v>
      </c>
      <c r="J16" s="1120"/>
      <c r="K16" s="1120"/>
      <c r="L16" s="1120"/>
      <c r="M16" s="1120"/>
      <c r="N16" s="1120"/>
      <c r="O16" s="1124"/>
    </row>
    <row r="17" spans="2:15" ht="22.5">
      <c r="B17" s="1115">
        <v>14</v>
      </c>
      <c r="C17" s="1116" t="s">
        <v>6028</v>
      </c>
      <c r="D17" s="1116" t="s">
        <v>6006</v>
      </c>
      <c r="E17" s="1116" t="s">
        <v>6001</v>
      </c>
      <c r="F17" s="1116" t="s">
        <v>6010</v>
      </c>
      <c r="G17" s="1116" t="s">
        <v>6011</v>
      </c>
      <c r="H17" s="1123"/>
      <c r="I17" s="1118">
        <v>14</v>
      </c>
      <c r="J17" s="1120"/>
      <c r="K17" s="1120"/>
      <c r="L17" s="1120"/>
      <c r="M17" s="1120"/>
      <c r="N17" s="1120"/>
      <c r="O17" s="1124"/>
    </row>
    <row r="18" spans="2:15" ht="22.5">
      <c r="B18" s="1115">
        <v>15</v>
      </c>
      <c r="C18" s="1116" t="s">
        <v>6029</v>
      </c>
      <c r="D18" s="1116" t="s">
        <v>6006</v>
      </c>
      <c r="E18" s="1116" t="s">
        <v>6001</v>
      </c>
      <c r="F18" s="1116" t="s">
        <v>6010</v>
      </c>
      <c r="G18" s="1116" t="s">
        <v>6011</v>
      </c>
      <c r="H18" s="1123"/>
      <c r="I18" s="1118">
        <v>15</v>
      </c>
      <c r="J18" s="1120"/>
      <c r="K18" s="1120"/>
      <c r="L18" s="1120"/>
      <c r="M18" s="1120"/>
      <c r="N18" s="1120"/>
      <c r="O18" s="1124"/>
    </row>
    <row r="19" spans="2:15" ht="22.5">
      <c r="B19" s="1115">
        <v>16</v>
      </c>
      <c r="C19" s="1116" t="s">
        <v>6030</v>
      </c>
      <c r="D19" s="1116" t="s">
        <v>6006</v>
      </c>
      <c r="E19" s="1116" t="s">
        <v>6001</v>
      </c>
      <c r="F19" s="1116" t="s">
        <v>6010</v>
      </c>
      <c r="G19" s="1116" t="s">
        <v>6011</v>
      </c>
      <c r="H19" s="1123"/>
      <c r="I19" s="1118">
        <v>16</v>
      </c>
      <c r="J19" s="1120"/>
      <c r="K19" s="1120"/>
      <c r="L19" s="1120"/>
      <c r="M19" s="1120"/>
      <c r="N19" s="1120"/>
      <c r="O19" s="1124"/>
    </row>
    <row r="20" spans="2:15" ht="22.5">
      <c r="B20" s="1115">
        <v>17</v>
      </c>
      <c r="C20" s="1116" t="s">
        <v>6031</v>
      </c>
      <c r="D20" s="1116" t="s">
        <v>6006</v>
      </c>
      <c r="E20" s="1116" t="s">
        <v>6001</v>
      </c>
      <c r="F20" s="1116" t="s">
        <v>6010</v>
      </c>
      <c r="G20" s="1116" t="s">
        <v>6011</v>
      </c>
      <c r="H20" s="1123"/>
      <c r="I20" s="1118">
        <v>17</v>
      </c>
      <c r="J20" s="1120"/>
      <c r="K20" s="1120"/>
      <c r="L20" s="1120"/>
      <c r="M20" s="1120"/>
      <c r="N20" s="1120"/>
      <c r="O20" s="1124"/>
    </row>
    <row r="21" spans="2:15" ht="22.5">
      <c r="B21" s="1115">
        <v>18</v>
      </c>
      <c r="C21" s="1116" t="s">
        <v>6032</v>
      </c>
      <c r="D21" s="1116" t="s">
        <v>6019</v>
      </c>
      <c r="E21" s="1116" t="s">
        <v>6001</v>
      </c>
      <c r="F21" s="1116" t="s">
        <v>6007</v>
      </c>
      <c r="G21" s="1116" t="s">
        <v>5997</v>
      </c>
      <c r="H21" s="1117" t="s">
        <v>6026</v>
      </c>
      <c r="I21" s="1118">
        <v>18</v>
      </c>
      <c r="J21" s="1120"/>
      <c r="K21" s="1120"/>
      <c r="L21" s="1120"/>
      <c r="M21" s="1120"/>
      <c r="N21" s="1120"/>
      <c r="O21" s="1120"/>
    </row>
    <row r="22" spans="2:15" ht="22.5">
      <c r="B22" s="1115">
        <v>19</v>
      </c>
      <c r="C22" s="1116" t="s">
        <v>5656</v>
      </c>
      <c r="D22" s="1116" t="s">
        <v>6019</v>
      </c>
      <c r="E22" s="1116" t="s">
        <v>6001</v>
      </c>
      <c r="F22" s="1116" t="s">
        <v>6007</v>
      </c>
      <c r="G22" s="1116" t="s">
        <v>5997</v>
      </c>
      <c r="H22" s="1123"/>
      <c r="I22" s="1118">
        <v>19</v>
      </c>
      <c r="J22" s="1120"/>
      <c r="K22" s="1120"/>
      <c r="L22" s="1120"/>
      <c r="M22" s="1120"/>
      <c r="N22" s="1120"/>
      <c r="O22" s="1124"/>
    </row>
    <row r="23" spans="2:15" ht="22.5">
      <c r="B23" s="1115">
        <v>20</v>
      </c>
      <c r="C23" s="1116" t="s">
        <v>6033</v>
      </c>
      <c r="D23" s="1116" t="s">
        <v>6019</v>
      </c>
      <c r="E23" s="1116" t="s">
        <v>6001</v>
      </c>
      <c r="F23" s="1116" t="s">
        <v>6007</v>
      </c>
      <c r="G23" s="1116" t="s">
        <v>5997</v>
      </c>
      <c r="H23" s="1117" t="s">
        <v>6026</v>
      </c>
      <c r="I23" s="1118">
        <v>20</v>
      </c>
      <c r="J23" s="1120"/>
      <c r="K23" s="1120"/>
      <c r="L23" s="1120"/>
      <c r="M23" s="1120"/>
      <c r="N23" s="1120"/>
      <c r="O23" s="1120"/>
    </row>
    <row r="24" spans="2:15" ht="12.75">
      <c r="B24" s="1115">
        <f>B23+1</f>
        <v>21</v>
      </c>
      <c r="C24" s="1116" t="s">
        <v>6034</v>
      </c>
      <c r="D24" s="1116" t="s">
        <v>5985</v>
      </c>
      <c r="E24" s="1116" t="s">
        <v>5986</v>
      </c>
      <c r="F24" s="1116" t="s">
        <v>5987</v>
      </c>
      <c r="G24" s="1116" t="s">
        <v>5988</v>
      </c>
      <c r="H24" s="1123"/>
      <c r="I24" s="1118">
        <f>I23+1</f>
        <v>21</v>
      </c>
      <c r="J24" s="1120"/>
      <c r="K24" s="1120"/>
      <c r="L24" s="1120"/>
      <c r="M24" s="1120"/>
      <c r="N24" s="1120"/>
      <c r="O24" s="1124"/>
    </row>
    <row r="25" spans="2:15" ht="33.75">
      <c r="B25" s="1115">
        <f t="shared" ref="B25:B38" si="0">B24+1</f>
        <v>22</v>
      </c>
      <c r="C25" s="1116" t="s">
        <v>6035</v>
      </c>
      <c r="D25" s="1116" t="s">
        <v>6036</v>
      </c>
      <c r="E25" s="1121" t="s">
        <v>407</v>
      </c>
      <c r="F25" s="1116" t="s">
        <v>6007</v>
      </c>
      <c r="G25" s="1116" t="s">
        <v>5997</v>
      </c>
      <c r="H25" s="1117"/>
      <c r="I25" s="1118">
        <f t="shared" ref="I25:I38" si="1">I24+1</f>
        <v>22</v>
      </c>
      <c r="J25" s="1120"/>
      <c r="K25" s="1120"/>
      <c r="L25" s="1122"/>
      <c r="M25" s="1120"/>
      <c r="N25" s="1120"/>
      <c r="O25" s="1120"/>
    </row>
    <row r="26" spans="2:15" ht="33.75">
      <c r="B26" s="1115">
        <f t="shared" si="0"/>
        <v>23</v>
      </c>
      <c r="C26" s="1116" t="s">
        <v>6037</v>
      </c>
      <c r="D26" s="1116" t="s">
        <v>6036</v>
      </c>
      <c r="E26" s="1121" t="s">
        <v>407</v>
      </c>
      <c r="F26" s="1116" t="s">
        <v>6007</v>
      </c>
      <c r="G26" s="1116" t="s">
        <v>5997</v>
      </c>
      <c r="H26" s="1117"/>
      <c r="I26" s="1118">
        <f t="shared" si="1"/>
        <v>23</v>
      </c>
      <c r="J26" s="1120"/>
      <c r="K26" s="1120"/>
      <c r="L26" s="1122"/>
      <c r="M26" s="1120"/>
      <c r="N26" s="1120"/>
      <c r="O26" s="1120"/>
    </row>
    <row r="27" spans="2:15" ht="22.5">
      <c r="B27" s="1115">
        <f t="shared" si="0"/>
        <v>24</v>
      </c>
      <c r="C27" s="1116" t="s">
        <v>6038</v>
      </c>
      <c r="D27" s="1116" t="s">
        <v>6039</v>
      </c>
      <c r="E27" s="1116" t="s">
        <v>6001</v>
      </c>
      <c r="F27" s="1116" t="s">
        <v>6010</v>
      </c>
      <c r="G27" s="1116" t="s">
        <v>6011</v>
      </c>
      <c r="H27" s="1117" t="s">
        <v>6040</v>
      </c>
      <c r="I27" s="1118">
        <f t="shared" si="1"/>
        <v>24</v>
      </c>
      <c r="J27" s="1120"/>
      <c r="K27" s="1120"/>
      <c r="L27" s="1120"/>
      <c r="M27" s="1120"/>
      <c r="N27" s="1120"/>
      <c r="O27" s="1120"/>
    </row>
    <row r="28" spans="2:15" ht="22.5">
      <c r="B28" s="1115">
        <f t="shared" si="0"/>
        <v>25</v>
      </c>
      <c r="C28" s="1116" t="s">
        <v>6041</v>
      </c>
      <c r="D28" s="1116" t="s">
        <v>6039</v>
      </c>
      <c r="E28" s="1116" t="s">
        <v>6042</v>
      </c>
      <c r="F28" s="1116" t="s">
        <v>6010</v>
      </c>
      <c r="G28" s="1116" t="s">
        <v>6011</v>
      </c>
      <c r="H28" s="1117" t="s">
        <v>6043</v>
      </c>
      <c r="I28" s="1118">
        <f t="shared" si="1"/>
        <v>25</v>
      </c>
      <c r="J28" s="1120"/>
      <c r="K28" s="1120"/>
      <c r="L28" s="1120"/>
      <c r="M28" s="1120"/>
      <c r="N28" s="1120"/>
      <c r="O28" s="1120"/>
    </row>
    <row r="29" spans="2:15" ht="22.5">
      <c r="B29" s="1115">
        <f t="shared" si="0"/>
        <v>26</v>
      </c>
      <c r="C29" s="1116" t="s">
        <v>6044</v>
      </c>
      <c r="D29" s="1116" t="s">
        <v>6019</v>
      </c>
      <c r="E29" s="1116" t="s">
        <v>6045</v>
      </c>
      <c r="F29" s="1116" t="s">
        <v>6010</v>
      </c>
      <c r="G29" s="1116" t="s">
        <v>6011</v>
      </c>
      <c r="H29" s="1117" t="s">
        <v>6046</v>
      </c>
      <c r="I29" s="1118">
        <f t="shared" si="1"/>
        <v>26</v>
      </c>
      <c r="J29" s="1120"/>
      <c r="K29" s="1120"/>
      <c r="L29" s="1120"/>
      <c r="M29" s="1120"/>
      <c r="N29" s="1120"/>
      <c r="O29" s="1120"/>
    </row>
    <row r="30" spans="2:15" ht="22.5">
      <c r="B30" s="1125">
        <f t="shared" si="0"/>
        <v>27</v>
      </c>
      <c r="C30" s="1126" t="s">
        <v>6047</v>
      </c>
      <c r="D30" s="1126" t="s">
        <v>6048</v>
      </c>
      <c r="E30" s="1126" t="s">
        <v>6049</v>
      </c>
      <c r="F30" s="1126" t="s">
        <v>6050</v>
      </c>
      <c r="G30" s="1126" t="s">
        <v>5982</v>
      </c>
      <c r="H30" s="1127"/>
      <c r="I30" s="1118">
        <f t="shared" si="1"/>
        <v>27</v>
      </c>
      <c r="J30" s="1128"/>
      <c r="K30" s="1128"/>
      <c r="L30" s="1128"/>
      <c r="M30" s="1128"/>
      <c r="N30" s="1128"/>
      <c r="O30" s="1128"/>
    </row>
    <row r="31" spans="2:15">
      <c r="B31" s="1129"/>
      <c r="C31" s="1130"/>
      <c r="D31" s="1130"/>
      <c r="E31" s="1130"/>
      <c r="F31" s="1130"/>
      <c r="G31" s="1130"/>
      <c r="H31" s="1130"/>
      <c r="I31" s="1129"/>
      <c r="J31" s="1130"/>
      <c r="K31" s="1130"/>
      <c r="L31" s="1130"/>
      <c r="M31" s="1130"/>
      <c r="N31" s="1130"/>
      <c r="O31" s="1130"/>
    </row>
    <row r="32" spans="2:15" s="1132" customFormat="1" ht="13.5">
      <c r="B32" s="1110" t="s">
        <v>6051</v>
      </c>
      <c r="C32" s="1131"/>
      <c r="D32" s="1131"/>
      <c r="E32" s="1131"/>
      <c r="F32" s="1131"/>
      <c r="G32" s="1131"/>
      <c r="H32" s="1131"/>
      <c r="I32" s="1111" t="s">
        <v>6052</v>
      </c>
      <c r="J32" s="1131"/>
      <c r="K32" s="1131"/>
      <c r="L32" s="1131"/>
      <c r="M32" s="1131"/>
      <c r="N32" s="1131"/>
      <c r="O32" s="1131"/>
    </row>
    <row r="33" spans="2:15">
      <c r="B33" s="1112" t="s">
        <v>5972</v>
      </c>
      <c r="C33" s="1112" t="s">
        <v>5973</v>
      </c>
      <c r="D33" s="1112" t="s">
        <v>5974</v>
      </c>
      <c r="E33" s="1112" t="s">
        <v>5975</v>
      </c>
      <c r="F33" s="1112" t="s">
        <v>5976</v>
      </c>
      <c r="G33" s="1112" t="s">
        <v>5977</v>
      </c>
      <c r="H33" s="1113" t="s">
        <v>5978</v>
      </c>
      <c r="I33" s="1114" t="s">
        <v>5972</v>
      </c>
      <c r="J33" s="1112" t="s">
        <v>5973</v>
      </c>
      <c r="K33" s="1112" t="s">
        <v>5974</v>
      </c>
      <c r="L33" s="1112" t="s">
        <v>5975</v>
      </c>
      <c r="M33" s="1112" t="s">
        <v>5976</v>
      </c>
      <c r="N33" s="1112" t="s">
        <v>5977</v>
      </c>
      <c r="O33" s="1112" t="s">
        <v>5978</v>
      </c>
    </row>
    <row r="34" spans="2:15" ht="33.75">
      <c r="B34" s="1115">
        <f>B30+1</f>
        <v>28</v>
      </c>
      <c r="C34" s="1116" t="s">
        <v>6053</v>
      </c>
      <c r="D34" s="1116" t="s">
        <v>6036</v>
      </c>
      <c r="E34" s="1116" t="s">
        <v>5986</v>
      </c>
      <c r="F34" s="1116" t="s">
        <v>5987</v>
      </c>
      <c r="G34" s="1116" t="s">
        <v>5988</v>
      </c>
      <c r="H34" s="1117" t="s">
        <v>6054</v>
      </c>
      <c r="I34" s="1118">
        <f>I30+1</f>
        <v>28</v>
      </c>
      <c r="J34" s="1120"/>
      <c r="K34" s="1120"/>
      <c r="L34" s="1120"/>
      <c r="M34" s="1120"/>
      <c r="N34" s="1120"/>
      <c r="O34" s="1120"/>
    </row>
    <row r="35" spans="2:15" ht="33.75">
      <c r="B35" s="1115">
        <f t="shared" si="0"/>
        <v>29</v>
      </c>
      <c r="C35" s="1116" t="s">
        <v>6055</v>
      </c>
      <c r="D35" s="1116" t="s">
        <v>6036</v>
      </c>
      <c r="E35" s="1116" t="s">
        <v>5986</v>
      </c>
      <c r="F35" s="1116" t="s">
        <v>5987</v>
      </c>
      <c r="G35" s="1116" t="s">
        <v>5988</v>
      </c>
      <c r="H35" s="1117"/>
      <c r="I35" s="1118">
        <f t="shared" si="1"/>
        <v>29</v>
      </c>
      <c r="J35" s="1120"/>
      <c r="K35" s="1120"/>
      <c r="L35" s="1120"/>
      <c r="M35" s="1120"/>
      <c r="N35" s="1120"/>
      <c r="O35" s="1120"/>
    </row>
    <row r="36" spans="2:15" ht="33.75">
      <c r="B36" s="1115">
        <f t="shared" si="0"/>
        <v>30</v>
      </c>
      <c r="C36" s="1116" t="s">
        <v>6056</v>
      </c>
      <c r="D36" s="1116" t="s">
        <v>6036</v>
      </c>
      <c r="E36" s="1116" t="s">
        <v>5986</v>
      </c>
      <c r="F36" s="1116" t="s">
        <v>5987</v>
      </c>
      <c r="G36" s="1116" t="s">
        <v>5988</v>
      </c>
      <c r="H36" s="1117" t="s">
        <v>6054</v>
      </c>
      <c r="I36" s="1118">
        <f t="shared" si="1"/>
        <v>30</v>
      </c>
      <c r="J36" s="1120"/>
      <c r="K36" s="1120"/>
      <c r="L36" s="1120"/>
      <c r="M36" s="1120"/>
      <c r="N36" s="1120"/>
      <c r="O36" s="1120"/>
    </row>
    <row r="37" spans="2:15" ht="33.75">
      <c r="B37" s="1115">
        <f t="shared" si="0"/>
        <v>31</v>
      </c>
      <c r="C37" s="1116" t="s">
        <v>6057</v>
      </c>
      <c r="D37" s="1116" t="s">
        <v>6036</v>
      </c>
      <c r="E37" s="1116" t="s">
        <v>5986</v>
      </c>
      <c r="F37" s="1116" t="s">
        <v>5987</v>
      </c>
      <c r="G37" s="1116" t="s">
        <v>5988</v>
      </c>
      <c r="H37" s="1117"/>
      <c r="I37" s="1118">
        <f t="shared" si="1"/>
        <v>31</v>
      </c>
      <c r="J37" s="1120"/>
      <c r="K37" s="1120"/>
      <c r="L37" s="1120"/>
      <c r="M37" s="1120"/>
      <c r="N37" s="1120"/>
      <c r="O37" s="1120"/>
    </row>
    <row r="38" spans="2:15" ht="33.75">
      <c r="B38" s="1115">
        <f t="shared" si="0"/>
        <v>32</v>
      </c>
      <c r="C38" s="1116" t="s">
        <v>5677</v>
      </c>
      <c r="D38" s="1116" t="s">
        <v>6036</v>
      </c>
      <c r="E38" s="1116" t="s">
        <v>5986</v>
      </c>
      <c r="F38" s="1116" t="s">
        <v>5987</v>
      </c>
      <c r="G38" s="1116" t="s">
        <v>6058</v>
      </c>
      <c r="H38" s="1117" t="s">
        <v>6059</v>
      </c>
      <c r="I38" s="1118">
        <f t="shared" si="1"/>
        <v>32</v>
      </c>
      <c r="J38" s="1120"/>
      <c r="K38" s="1120"/>
      <c r="L38" s="1120"/>
      <c r="M38" s="1120"/>
      <c r="N38" s="1120"/>
      <c r="O38" s="1120"/>
    </row>
    <row r="39" spans="2:15">
      <c r="B39" s="1115">
        <f>B38+1</f>
        <v>33</v>
      </c>
      <c r="C39" s="1116" t="s">
        <v>5780</v>
      </c>
      <c r="D39" s="1116" t="s">
        <v>5985</v>
      </c>
      <c r="E39" s="1116" t="s">
        <v>5986</v>
      </c>
      <c r="F39" s="1116" t="s">
        <v>5987</v>
      </c>
      <c r="G39" s="1116" t="s">
        <v>5988</v>
      </c>
      <c r="H39" s="1133"/>
      <c r="I39" s="1118">
        <f>I38+1</f>
        <v>33</v>
      </c>
      <c r="J39" s="1120"/>
      <c r="K39" s="1120"/>
      <c r="L39" s="1120"/>
      <c r="M39" s="1120"/>
      <c r="N39" s="1120"/>
      <c r="O39" s="1122"/>
    </row>
    <row r="40" spans="2:15">
      <c r="B40" s="1115">
        <f>B39+1</f>
        <v>34</v>
      </c>
      <c r="C40" s="1116" t="s">
        <v>6060</v>
      </c>
      <c r="D40" s="1116" t="s">
        <v>5985</v>
      </c>
      <c r="E40" s="1116" t="s">
        <v>5986</v>
      </c>
      <c r="F40" s="1116" t="s">
        <v>5992</v>
      </c>
      <c r="G40" s="1116" t="s">
        <v>6061</v>
      </c>
      <c r="H40" s="1117" t="s">
        <v>6062</v>
      </c>
      <c r="I40" s="1118">
        <f>I39+1</f>
        <v>34</v>
      </c>
      <c r="J40" s="1120"/>
      <c r="K40" s="1120"/>
      <c r="L40" s="1120"/>
      <c r="M40" s="1120"/>
      <c r="N40" s="1120"/>
      <c r="O40" s="1120"/>
    </row>
    <row r="41" spans="2:15" s="1134" customFormat="1" ht="22.5">
      <c r="B41" s="1115">
        <f>B40+1</f>
        <v>35</v>
      </c>
      <c r="C41" s="1116" t="s">
        <v>6063</v>
      </c>
      <c r="D41" s="1116" t="s">
        <v>6064</v>
      </c>
      <c r="E41" s="1116" t="s">
        <v>5986</v>
      </c>
      <c r="F41" s="1116" t="s">
        <v>6065</v>
      </c>
      <c r="G41" s="1116" t="s">
        <v>5992</v>
      </c>
      <c r="H41" s="1117" t="s">
        <v>6066</v>
      </c>
      <c r="I41" s="1118">
        <f>I40+1</f>
        <v>35</v>
      </c>
      <c r="J41" s="1120"/>
      <c r="K41" s="1120"/>
      <c r="L41" s="1120"/>
      <c r="M41" s="1120"/>
      <c r="N41" s="1120"/>
      <c r="O41" s="1120"/>
    </row>
    <row r="42" spans="2:15">
      <c r="B42" s="1115">
        <f>B41+1</f>
        <v>36</v>
      </c>
      <c r="C42" s="1116" t="s">
        <v>5782</v>
      </c>
      <c r="D42" s="1116" t="s">
        <v>5985</v>
      </c>
      <c r="E42" s="1116" t="s">
        <v>6067</v>
      </c>
      <c r="F42" s="1116" t="s">
        <v>5987</v>
      </c>
      <c r="G42" s="1116" t="s">
        <v>6068</v>
      </c>
      <c r="H42" s="1117" t="s">
        <v>6069</v>
      </c>
      <c r="I42" s="1118">
        <f>I41+1</f>
        <v>36</v>
      </c>
      <c r="J42" s="1120"/>
      <c r="K42" s="1120"/>
      <c r="L42" s="1120"/>
      <c r="M42" s="1120"/>
      <c r="N42" s="1120"/>
      <c r="O42" s="1120"/>
    </row>
    <row r="43" spans="2:15" ht="22.5">
      <c r="B43" s="1115">
        <f>B42+1</f>
        <v>37</v>
      </c>
      <c r="C43" s="1116" t="s">
        <v>6070</v>
      </c>
      <c r="D43" s="1116" t="s">
        <v>6071</v>
      </c>
      <c r="E43" s="1116" t="s">
        <v>6001</v>
      </c>
      <c r="F43" s="1116" t="s">
        <v>6007</v>
      </c>
      <c r="G43" s="1116" t="s">
        <v>5997</v>
      </c>
      <c r="H43" s="1117" t="s">
        <v>6072</v>
      </c>
      <c r="I43" s="1118">
        <f>I42+1</f>
        <v>37</v>
      </c>
      <c r="J43" s="1120"/>
      <c r="K43" s="1120"/>
      <c r="L43" s="1120"/>
      <c r="M43" s="1120"/>
      <c r="N43" s="1120"/>
      <c r="O43" s="1120"/>
    </row>
    <row r="44" spans="2:15" ht="22.5">
      <c r="B44" s="1115">
        <f t="shared" ref="B44:B63" si="2">B43+1</f>
        <v>38</v>
      </c>
      <c r="C44" s="1116" t="s">
        <v>6073</v>
      </c>
      <c r="D44" s="1116" t="s">
        <v>6071</v>
      </c>
      <c r="E44" s="1116" t="s">
        <v>6001</v>
      </c>
      <c r="F44" s="1116" t="s">
        <v>6007</v>
      </c>
      <c r="G44" s="1116" t="s">
        <v>5997</v>
      </c>
      <c r="H44" s="1117"/>
      <c r="I44" s="1118">
        <f t="shared" ref="I44:I63" si="3">I43+1</f>
        <v>38</v>
      </c>
      <c r="J44" s="1120"/>
      <c r="K44" s="1120"/>
      <c r="L44" s="1120"/>
      <c r="M44" s="1120"/>
      <c r="N44" s="1120"/>
      <c r="O44" s="1120"/>
    </row>
    <row r="45" spans="2:15" ht="33.75">
      <c r="B45" s="1115">
        <f t="shared" si="2"/>
        <v>39</v>
      </c>
      <c r="C45" s="1116" t="s">
        <v>6074</v>
      </c>
      <c r="D45" s="1116" t="s">
        <v>6036</v>
      </c>
      <c r="E45" s="1116" t="s">
        <v>5986</v>
      </c>
      <c r="F45" s="1116" t="s">
        <v>6075</v>
      </c>
      <c r="G45" s="1116" t="s">
        <v>5988</v>
      </c>
      <c r="H45" s="1123"/>
      <c r="I45" s="1118">
        <f t="shared" si="3"/>
        <v>39</v>
      </c>
      <c r="J45" s="1120"/>
      <c r="K45" s="1120"/>
      <c r="L45" s="1120"/>
      <c r="M45" s="1120"/>
      <c r="N45" s="1120"/>
      <c r="O45" s="1124"/>
    </row>
    <row r="46" spans="2:15" ht="22.5">
      <c r="B46" s="1115">
        <f t="shared" si="2"/>
        <v>40</v>
      </c>
      <c r="C46" s="1116" t="s">
        <v>6076</v>
      </c>
      <c r="D46" s="1116" t="s">
        <v>6077</v>
      </c>
      <c r="E46" s="1116" t="s">
        <v>6001</v>
      </c>
      <c r="F46" s="1116" t="s">
        <v>6007</v>
      </c>
      <c r="G46" s="1116" t="s">
        <v>5997</v>
      </c>
      <c r="H46" s="1117" t="s">
        <v>6078</v>
      </c>
      <c r="I46" s="1118">
        <f t="shared" si="3"/>
        <v>40</v>
      </c>
      <c r="J46" s="1120"/>
      <c r="K46" s="1120"/>
      <c r="L46" s="1120"/>
      <c r="M46" s="1120"/>
      <c r="N46" s="1120"/>
      <c r="O46" s="1120"/>
    </row>
    <row r="47" spans="2:15" ht="22.5">
      <c r="B47" s="1115">
        <f t="shared" si="2"/>
        <v>41</v>
      </c>
      <c r="C47" s="1116" t="s">
        <v>6079</v>
      </c>
      <c r="D47" s="1116" t="s">
        <v>6006</v>
      </c>
      <c r="E47" s="1116" t="s">
        <v>6045</v>
      </c>
      <c r="F47" s="1116" t="s">
        <v>6007</v>
      </c>
      <c r="G47" s="1116" t="s">
        <v>5997</v>
      </c>
      <c r="H47" s="1123"/>
      <c r="I47" s="1118">
        <f t="shared" si="3"/>
        <v>41</v>
      </c>
      <c r="J47" s="1120"/>
      <c r="K47" s="1120"/>
      <c r="L47" s="1120"/>
      <c r="M47" s="1120"/>
      <c r="N47" s="1120"/>
      <c r="O47" s="1124"/>
    </row>
    <row r="48" spans="2:15">
      <c r="B48" s="1115">
        <f t="shared" si="2"/>
        <v>42</v>
      </c>
      <c r="C48" s="1116" t="s">
        <v>6080</v>
      </c>
      <c r="D48" s="1116" t="s">
        <v>6081</v>
      </c>
      <c r="E48" s="1116" t="s">
        <v>5986</v>
      </c>
      <c r="F48" s="1116" t="s">
        <v>6082</v>
      </c>
      <c r="G48" s="1116" t="s">
        <v>6083</v>
      </c>
      <c r="H48" s="1117" t="s">
        <v>6084</v>
      </c>
      <c r="I48" s="1118">
        <f t="shared" si="3"/>
        <v>42</v>
      </c>
      <c r="J48" s="1120"/>
      <c r="K48" s="1120"/>
      <c r="L48" s="1120"/>
      <c r="M48" s="1120"/>
      <c r="N48" s="1120"/>
      <c r="O48" s="1120"/>
    </row>
    <row r="49" spans="2:15">
      <c r="B49" s="1115">
        <f t="shared" si="2"/>
        <v>43</v>
      </c>
      <c r="C49" s="1116" t="s">
        <v>6085</v>
      </c>
      <c r="D49" s="1116" t="s">
        <v>6081</v>
      </c>
      <c r="E49" s="1116" t="s">
        <v>6086</v>
      </c>
      <c r="F49" s="1116" t="s">
        <v>6082</v>
      </c>
      <c r="G49" s="1116" t="s">
        <v>6083</v>
      </c>
      <c r="H49" s="1117" t="s">
        <v>6084</v>
      </c>
      <c r="I49" s="1118">
        <f t="shared" si="3"/>
        <v>43</v>
      </c>
      <c r="J49" s="1120"/>
      <c r="K49" s="1120"/>
      <c r="L49" s="1120"/>
      <c r="M49" s="1120"/>
      <c r="N49" s="1120"/>
      <c r="O49" s="1120"/>
    </row>
    <row r="50" spans="2:15" s="1134" customFormat="1">
      <c r="B50" s="1115">
        <f t="shared" si="2"/>
        <v>44</v>
      </c>
      <c r="C50" s="1116" t="s">
        <v>6087</v>
      </c>
      <c r="D50" s="1116" t="s">
        <v>6088</v>
      </c>
      <c r="E50" s="1116" t="s">
        <v>5986</v>
      </c>
      <c r="F50" s="1116" t="s">
        <v>6089</v>
      </c>
      <c r="G50" s="1116" t="s">
        <v>6083</v>
      </c>
      <c r="H50" s="1117" t="s">
        <v>6084</v>
      </c>
      <c r="I50" s="1118">
        <f t="shared" si="3"/>
        <v>44</v>
      </c>
      <c r="J50" s="1120"/>
      <c r="K50" s="1120"/>
      <c r="L50" s="1120"/>
      <c r="M50" s="1120"/>
      <c r="N50" s="1120"/>
      <c r="O50" s="1120"/>
    </row>
    <row r="51" spans="2:15" ht="22.5">
      <c r="B51" s="1115">
        <f t="shared" si="2"/>
        <v>45</v>
      </c>
      <c r="C51" s="1116" t="s">
        <v>6090</v>
      </c>
      <c r="D51" s="1116" t="s">
        <v>6006</v>
      </c>
      <c r="E51" s="1116" t="s">
        <v>6001</v>
      </c>
      <c r="F51" s="1116" t="s">
        <v>6007</v>
      </c>
      <c r="G51" s="1116" t="s">
        <v>5997</v>
      </c>
      <c r="H51" s="1123"/>
      <c r="I51" s="1118">
        <f t="shared" si="3"/>
        <v>45</v>
      </c>
      <c r="J51" s="1120"/>
      <c r="K51" s="1120"/>
      <c r="L51" s="1120"/>
      <c r="M51" s="1120"/>
      <c r="N51" s="1120"/>
      <c r="O51" s="1124"/>
    </row>
    <row r="52" spans="2:15" ht="33.75">
      <c r="B52" s="1115">
        <f t="shared" si="2"/>
        <v>46</v>
      </c>
      <c r="C52" s="1116" t="s">
        <v>6091</v>
      </c>
      <c r="D52" s="1116" t="s">
        <v>5985</v>
      </c>
      <c r="E52" s="1116" t="s">
        <v>6092</v>
      </c>
      <c r="F52" s="1116" t="s">
        <v>6093</v>
      </c>
      <c r="G52" s="1116" t="s">
        <v>6058</v>
      </c>
      <c r="H52" s="1117" t="s">
        <v>6094</v>
      </c>
      <c r="I52" s="1118">
        <f t="shared" si="3"/>
        <v>46</v>
      </c>
      <c r="J52" s="1120"/>
      <c r="K52" s="1120"/>
      <c r="L52" s="1120"/>
      <c r="M52" s="1120"/>
      <c r="N52" s="1120"/>
      <c r="O52" s="1120"/>
    </row>
    <row r="53" spans="2:15" ht="45">
      <c r="B53" s="1115">
        <f t="shared" si="2"/>
        <v>47</v>
      </c>
      <c r="C53" s="1116" t="s">
        <v>6095</v>
      </c>
      <c r="D53" s="1116" t="s">
        <v>5985</v>
      </c>
      <c r="E53" s="1116" t="s">
        <v>5986</v>
      </c>
      <c r="F53" s="1116" t="s">
        <v>5987</v>
      </c>
      <c r="G53" s="1116" t="s">
        <v>6096</v>
      </c>
      <c r="H53" s="1117" t="s">
        <v>6097</v>
      </c>
      <c r="I53" s="1118">
        <f t="shared" si="3"/>
        <v>47</v>
      </c>
      <c r="J53" s="1120"/>
      <c r="K53" s="1120"/>
      <c r="L53" s="1120"/>
      <c r="M53" s="1120"/>
      <c r="N53" s="1120"/>
      <c r="O53" s="1120"/>
    </row>
    <row r="54" spans="2:15">
      <c r="B54" s="1115">
        <f t="shared" si="2"/>
        <v>48</v>
      </c>
      <c r="C54" s="1116" t="s">
        <v>6098</v>
      </c>
      <c r="D54" s="1116" t="s">
        <v>5985</v>
      </c>
      <c r="E54" s="1116" t="s">
        <v>5986</v>
      </c>
      <c r="F54" s="1116" t="s">
        <v>6075</v>
      </c>
      <c r="G54" s="1116" t="s">
        <v>5988</v>
      </c>
      <c r="H54" s="1117"/>
      <c r="I54" s="1118">
        <f t="shared" si="3"/>
        <v>48</v>
      </c>
      <c r="J54" s="1120"/>
      <c r="K54" s="1120"/>
      <c r="L54" s="1120"/>
      <c r="M54" s="1120"/>
      <c r="N54" s="1120"/>
      <c r="O54" s="1120"/>
    </row>
    <row r="55" spans="2:15" ht="22.5">
      <c r="B55" s="1115">
        <f t="shared" si="2"/>
        <v>49</v>
      </c>
      <c r="C55" s="1116" t="s">
        <v>6099</v>
      </c>
      <c r="D55" s="1116" t="s">
        <v>6100</v>
      </c>
      <c r="E55" s="1121" t="s">
        <v>407</v>
      </c>
      <c r="F55" s="1116" t="s">
        <v>5992</v>
      </c>
      <c r="G55" s="1116" t="s">
        <v>5992</v>
      </c>
      <c r="H55" s="1117" t="s">
        <v>6101</v>
      </c>
      <c r="I55" s="1118">
        <f t="shared" si="3"/>
        <v>49</v>
      </c>
      <c r="J55" s="1120"/>
      <c r="K55" s="1120"/>
      <c r="L55" s="1122"/>
      <c r="M55" s="1120"/>
      <c r="N55" s="1120"/>
      <c r="O55" s="1120"/>
    </row>
    <row r="56" spans="2:15" ht="22.5">
      <c r="B56" s="1115">
        <f t="shared" si="2"/>
        <v>50</v>
      </c>
      <c r="C56" s="1135" t="s">
        <v>6102</v>
      </c>
      <c r="D56" s="1116" t="s">
        <v>5985</v>
      </c>
      <c r="E56" s="1116" t="s">
        <v>5986</v>
      </c>
      <c r="F56" s="1116" t="s">
        <v>5992</v>
      </c>
      <c r="G56" s="1116" t="s">
        <v>5992</v>
      </c>
      <c r="H56" s="1117" t="s">
        <v>6103</v>
      </c>
      <c r="I56" s="1118">
        <f t="shared" si="3"/>
        <v>50</v>
      </c>
      <c r="J56" s="1136"/>
      <c r="K56" s="1120"/>
      <c r="L56" s="1120"/>
      <c r="M56" s="1120"/>
      <c r="N56" s="1120"/>
      <c r="O56" s="1120"/>
    </row>
    <row r="57" spans="2:15" ht="22.5">
      <c r="B57" s="1115">
        <f t="shared" si="2"/>
        <v>51</v>
      </c>
      <c r="C57" s="1135" t="s">
        <v>6104</v>
      </c>
      <c r="D57" s="1116" t="s">
        <v>5985</v>
      </c>
      <c r="E57" s="1116" t="s">
        <v>5986</v>
      </c>
      <c r="F57" s="1116" t="s">
        <v>6105</v>
      </c>
      <c r="G57" s="1116" t="s">
        <v>5992</v>
      </c>
      <c r="H57" s="1117" t="s">
        <v>6103</v>
      </c>
      <c r="I57" s="1118">
        <f t="shared" si="3"/>
        <v>51</v>
      </c>
      <c r="J57" s="1136"/>
      <c r="K57" s="1120"/>
      <c r="L57" s="1120"/>
      <c r="M57" s="1120"/>
      <c r="N57" s="1120"/>
      <c r="O57" s="1120"/>
    </row>
    <row r="58" spans="2:15" ht="22.5">
      <c r="B58" s="1115">
        <f t="shared" si="2"/>
        <v>52</v>
      </c>
      <c r="C58" s="1116" t="s">
        <v>6106</v>
      </c>
      <c r="D58" s="1116" t="s">
        <v>6107</v>
      </c>
      <c r="E58" s="1116" t="s">
        <v>6108</v>
      </c>
      <c r="F58" s="1116" t="s">
        <v>6109</v>
      </c>
      <c r="G58" s="1116" t="s">
        <v>6058</v>
      </c>
      <c r="H58" s="1117" t="s">
        <v>6110</v>
      </c>
      <c r="I58" s="1118">
        <f t="shared" si="3"/>
        <v>52</v>
      </c>
      <c r="J58" s="1120"/>
      <c r="K58" s="1120"/>
      <c r="L58" s="1120"/>
      <c r="M58" s="1120"/>
      <c r="N58" s="1120"/>
      <c r="O58" s="1120"/>
    </row>
    <row r="59" spans="2:15" ht="22.5">
      <c r="B59" s="1115">
        <f t="shared" si="2"/>
        <v>53</v>
      </c>
      <c r="C59" s="1116" t="s">
        <v>6111</v>
      </c>
      <c r="D59" s="1116" t="s">
        <v>6112</v>
      </c>
      <c r="E59" s="1116" t="s">
        <v>6113</v>
      </c>
      <c r="F59" s="1116" t="s">
        <v>6114</v>
      </c>
      <c r="G59" s="1116" t="s">
        <v>5988</v>
      </c>
      <c r="H59" s="1117" t="s">
        <v>6110</v>
      </c>
      <c r="I59" s="1118">
        <f t="shared" si="3"/>
        <v>53</v>
      </c>
      <c r="J59" s="1120"/>
      <c r="K59" s="1120"/>
      <c r="L59" s="1120"/>
      <c r="M59" s="1120"/>
      <c r="N59" s="1120"/>
      <c r="O59" s="1120"/>
    </row>
    <row r="60" spans="2:15" ht="22.5">
      <c r="B60" s="1115">
        <f t="shared" si="2"/>
        <v>54</v>
      </c>
      <c r="C60" s="1116" t="s">
        <v>6115</v>
      </c>
      <c r="D60" s="1116" t="s">
        <v>6019</v>
      </c>
      <c r="E60" s="1116" t="s">
        <v>6001</v>
      </c>
      <c r="F60" s="1116" t="s">
        <v>6007</v>
      </c>
      <c r="G60" s="1116" t="s">
        <v>5997</v>
      </c>
      <c r="H60" s="1123"/>
      <c r="I60" s="1118">
        <f t="shared" si="3"/>
        <v>54</v>
      </c>
      <c r="J60" s="1120"/>
      <c r="K60" s="1120"/>
      <c r="L60" s="1120"/>
      <c r="M60" s="1120"/>
      <c r="N60" s="1120"/>
      <c r="O60" s="1124"/>
    </row>
    <row r="61" spans="2:15" ht="22.5">
      <c r="B61" s="1115">
        <f t="shared" si="2"/>
        <v>55</v>
      </c>
      <c r="C61" s="1116" t="s">
        <v>5768</v>
      </c>
      <c r="D61" s="1116" t="s">
        <v>6116</v>
      </c>
      <c r="E61" s="1116" t="s">
        <v>6092</v>
      </c>
      <c r="F61" s="1116" t="s">
        <v>5992</v>
      </c>
      <c r="G61" s="1116" t="s">
        <v>6105</v>
      </c>
      <c r="H61" s="1123"/>
      <c r="I61" s="1118">
        <f t="shared" si="3"/>
        <v>55</v>
      </c>
      <c r="J61" s="1120"/>
      <c r="K61" s="1120"/>
      <c r="L61" s="1120"/>
      <c r="M61" s="1120"/>
      <c r="N61" s="1120"/>
      <c r="O61" s="1124"/>
    </row>
    <row r="62" spans="2:15">
      <c r="B62" s="1115">
        <f t="shared" si="2"/>
        <v>56</v>
      </c>
      <c r="C62" s="1116" t="s">
        <v>6117</v>
      </c>
      <c r="D62" s="1137" t="s">
        <v>6118</v>
      </c>
      <c r="E62" s="1137" t="s">
        <v>6119</v>
      </c>
      <c r="F62" s="1137" t="s">
        <v>6120</v>
      </c>
      <c r="G62" s="1137" t="s">
        <v>6119</v>
      </c>
      <c r="H62" s="1138" t="s">
        <v>6119</v>
      </c>
      <c r="I62" s="1118">
        <f t="shared" si="3"/>
        <v>56</v>
      </c>
      <c r="J62" s="1120"/>
      <c r="K62" s="1139"/>
      <c r="L62" s="1139"/>
      <c r="M62" s="1139"/>
      <c r="N62" s="1139"/>
      <c r="O62" s="1107"/>
    </row>
    <row r="63" spans="2:15" ht="22.5">
      <c r="B63" s="1115">
        <f t="shared" si="2"/>
        <v>57</v>
      </c>
      <c r="C63" s="1116" t="s">
        <v>5957</v>
      </c>
      <c r="D63" s="1116" t="s">
        <v>6121</v>
      </c>
      <c r="E63" s="1116" t="s">
        <v>5986</v>
      </c>
      <c r="F63" s="1116" t="s">
        <v>5987</v>
      </c>
      <c r="G63" s="1116" t="s">
        <v>6122</v>
      </c>
      <c r="H63" s="1123" t="s">
        <v>407</v>
      </c>
      <c r="I63" s="1118">
        <f t="shared" si="3"/>
        <v>57</v>
      </c>
      <c r="J63" s="1120"/>
      <c r="K63" s="1120"/>
      <c r="L63" s="1120"/>
      <c r="M63" s="1120"/>
      <c r="N63" s="1120"/>
      <c r="O63" s="1124"/>
    </row>
    <row r="65" spans="2:15" s="1134" customFormat="1" ht="13.5">
      <c r="B65" s="1110" t="s">
        <v>6123</v>
      </c>
      <c r="C65" s="1108"/>
      <c r="D65" s="1108"/>
      <c r="E65" s="1108"/>
      <c r="F65" s="1108"/>
      <c r="G65" s="1108"/>
      <c r="H65" s="1108"/>
      <c r="I65" s="993" t="s">
        <v>6124</v>
      </c>
      <c r="J65" s="1108"/>
      <c r="K65" s="1108"/>
      <c r="L65" s="1108"/>
      <c r="M65" s="1108"/>
      <c r="N65" s="1108"/>
      <c r="O65" s="1108"/>
    </row>
    <row r="66" spans="2:15" s="1134" customFormat="1">
      <c r="B66" s="1112" t="s">
        <v>5972</v>
      </c>
      <c r="C66" s="1112" t="s">
        <v>5973</v>
      </c>
      <c r="D66" s="1112" t="s">
        <v>5974</v>
      </c>
      <c r="E66" s="1112" t="s">
        <v>5975</v>
      </c>
      <c r="F66" s="1112" t="s">
        <v>5976</v>
      </c>
      <c r="G66" s="1112" t="s">
        <v>5977</v>
      </c>
      <c r="H66" s="1113" t="s">
        <v>5978</v>
      </c>
      <c r="I66" s="1114" t="s">
        <v>5972</v>
      </c>
      <c r="J66" s="1112" t="s">
        <v>5973</v>
      </c>
      <c r="K66" s="1112" t="s">
        <v>5974</v>
      </c>
      <c r="L66" s="1112" t="s">
        <v>5975</v>
      </c>
      <c r="M66" s="1112" t="s">
        <v>5976</v>
      </c>
      <c r="N66" s="1112" t="s">
        <v>5977</v>
      </c>
      <c r="O66" s="1112" t="s">
        <v>5978</v>
      </c>
    </row>
    <row r="67" spans="2:15" s="1134" customFormat="1" ht="33.75">
      <c r="B67" s="1115">
        <v>1</v>
      </c>
      <c r="C67" s="1108" t="s">
        <v>6125</v>
      </c>
      <c r="D67" s="1116" t="s">
        <v>6126</v>
      </c>
      <c r="E67" s="1116" t="s">
        <v>6127</v>
      </c>
      <c r="F67" s="1116" t="s">
        <v>5981</v>
      </c>
      <c r="G67" s="1116" t="s">
        <v>5982</v>
      </c>
      <c r="H67" s="1117" t="s">
        <v>6128</v>
      </c>
      <c r="I67" s="1118">
        <v>1</v>
      </c>
      <c r="J67" s="1119"/>
      <c r="K67" s="1120"/>
      <c r="L67" s="1120"/>
      <c r="M67" s="1120"/>
      <c r="N67" s="1120"/>
      <c r="O67" s="1120"/>
    </row>
    <row r="68" spans="2:15" ht="22.5">
      <c r="B68" s="1115">
        <v>2</v>
      </c>
      <c r="C68" s="1116" t="s">
        <v>5984</v>
      </c>
      <c r="D68" s="1116" t="s">
        <v>5985</v>
      </c>
      <c r="E68" s="1116" t="s">
        <v>5986</v>
      </c>
      <c r="F68" s="1116" t="s">
        <v>5987</v>
      </c>
      <c r="G68" s="1116" t="s">
        <v>6129</v>
      </c>
      <c r="H68" s="1117" t="s">
        <v>5989</v>
      </c>
      <c r="I68" s="1118">
        <v>2</v>
      </c>
      <c r="J68" s="1120"/>
      <c r="K68" s="1120"/>
      <c r="L68" s="1120"/>
      <c r="M68" s="1120"/>
      <c r="N68" s="1120"/>
      <c r="O68" s="1120"/>
    </row>
    <row r="69" spans="2:15" ht="22.5" customHeight="1">
      <c r="B69" s="1115">
        <v>3</v>
      </c>
      <c r="C69" s="1116" t="s">
        <v>5990</v>
      </c>
      <c r="D69" s="1116" t="s">
        <v>5991</v>
      </c>
      <c r="E69" s="1121" t="s">
        <v>407</v>
      </c>
      <c r="F69" s="1116" t="s">
        <v>5992</v>
      </c>
      <c r="G69" s="1116" t="s">
        <v>5992</v>
      </c>
      <c r="H69" s="1117" t="s">
        <v>5993</v>
      </c>
      <c r="I69" s="1118">
        <v>3</v>
      </c>
      <c r="J69" s="1120"/>
      <c r="K69" s="1120"/>
      <c r="L69" s="1122"/>
      <c r="M69" s="1120"/>
      <c r="N69" s="1120"/>
      <c r="O69" s="1120"/>
    </row>
    <row r="70" spans="2:15">
      <c r="B70" s="1115">
        <f>B69+1</f>
        <v>4</v>
      </c>
      <c r="C70" s="1116" t="s">
        <v>5782</v>
      </c>
      <c r="D70" s="1116" t="s">
        <v>5985</v>
      </c>
      <c r="E70" s="1116" t="s">
        <v>5986</v>
      </c>
      <c r="F70" s="1116" t="s">
        <v>5987</v>
      </c>
      <c r="G70" s="1116" t="s">
        <v>5988</v>
      </c>
      <c r="H70" s="1117" t="s">
        <v>6130</v>
      </c>
      <c r="I70" s="1118">
        <f>I69+1</f>
        <v>4</v>
      </c>
      <c r="J70" s="1120"/>
      <c r="K70" s="1120"/>
      <c r="L70" s="1120"/>
      <c r="M70" s="1120"/>
      <c r="N70" s="1120"/>
      <c r="O70" s="1120"/>
    </row>
    <row r="71" spans="2:15" s="1134" customFormat="1" ht="22.5">
      <c r="B71" s="1115">
        <v>5</v>
      </c>
      <c r="C71" s="1116" t="s">
        <v>6131</v>
      </c>
      <c r="D71" s="1116" t="s">
        <v>6132</v>
      </c>
      <c r="E71" s="1116" t="s">
        <v>6001</v>
      </c>
      <c r="F71" s="1116" t="s">
        <v>6007</v>
      </c>
      <c r="G71" s="1116" t="s">
        <v>5997</v>
      </c>
      <c r="H71" s="1117" t="s">
        <v>6133</v>
      </c>
      <c r="I71" s="1118">
        <v>5</v>
      </c>
      <c r="J71" s="1120"/>
      <c r="K71" s="1120"/>
      <c r="L71" s="1120"/>
      <c r="M71" s="1120"/>
      <c r="N71" s="1120"/>
      <c r="O71" s="1120"/>
    </row>
    <row r="72" spans="2:15" s="1134" customFormat="1" ht="22.5">
      <c r="B72" s="1115">
        <v>6</v>
      </c>
      <c r="C72" s="1116" t="s">
        <v>6134</v>
      </c>
      <c r="D72" s="1116" t="s">
        <v>6019</v>
      </c>
      <c r="E72" s="1116" t="s">
        <v>6045</v>
      </c>
      <c r="F72" s="1116" t="s">
        <v>6007</v>
      </c>
      <c r="G72" s="1116" t="s">
        <v>5997</v>
      </c>
      <c r="H72" s="1117" t="s">
        <v>6026</v>
      </c>
      <c r="I72" s="1118">
        <v>6</v>
      </c>
      <c r="J72" s="1120"/>
      <c r="K72" s="1120"/>
      <c r="L72" s="1120"/>
      <c r="M72" s="1120"/>
      <c r="N72" s="1120"/>
      <c r="O72" s="1120"/>
    </row>
    <row r="73" spans="2:15" s="1134" customFormat="1" ht="33.75">
      <c r="B73" s="1115">
        <v>7</v>
      </c>
      <c r="C73" s="1116" t="s">
        <v>6135</v>
      </c>
      <c r="D73" s="1116" t="s">
        <v>6036</v>
      </c>
      <c r="E73" s="1121" t="s">
        <v>407</v>
      </c>
      <c r="F73" s="1116" t="s">
        <v>6007</v>
      </c>
      <c r="G73" s="1116" t="s">
        <v>5997</v>
      </c>
      <c r="H73" s="1117"/>
      <c r="I73" s="1118">
        <v>7</v>
      </c>
      <c r="J73" s="1120"/>
      <c r="K73" s="1120"/>
      <c r="L73" s="1122"/>
      <c r="M73" s="1120"/>
      <c r="N73" s="1120"/>
      <c r="O73" s="1120"/>
    </row>
    <row r="74" spans="2:15" s="1143" customFormat="1" ht="22.5">
      <c r="B74" s="1115">
        <v>8</v>
      </c>
      <c r="C74" s="1140" t="s">
        <v>6136</v>
      </c>
      <c r="D74" s="1116" t="s">
        <v>6132</v>
      </c>
      <c r="E74" s="1116" t="s">
        <v>6001</v>
      </c>
      <c r="F74" s="1116" t="s">
        <v>6137</v>
      </c>
      <c r="G74" s="1116" t="s">
        <v>5997</v>
      </c>
      <c r="H74" s="1141"/>
      <c r="I74" s="1118">
        <v>8</v>
      </c>
      <c r="J74" s="1142"/>
      <c r="K74" s="1120"/>
      <c r="L74" s="1120"/>
      <c r="M74" s="1120"/>
      <c r="N74" s="1120"/>
      <c r="O74" s="1142"/>
    </row>
    <row r="75" spans="2:15" ht="33.75">
      <c r="B75" s="1115">
        <v>9</v>
      </c>
      <c r="C75" s="1116" t="s">
        <v>5677</v>
      </c>
      <c r="D75" s="1116" t="s">
        <v>6036</v>
      </c>
      <c r="E75" s="1116" t="s">
        <v>5986</v>
      </c>
      <c r="F75" s="1116" t="s">
        <v>5987</v>
      </c>
      <c r="G75" s="1116" t="s">
        <v>6058</v>
      </c>
      <c r="H75" s="1117" t="s">
        <v>6059</v>
      </c>
      <c r="I75" s="1118">
        <v>9</v>
      </c>
      <c r="J75" s="1120"/>
      <c r="K75" s="1120"/>
      <c r="L75" s="1120"/>
      <c r="M75" s="1120"/>
      <c r="N75" s="1120"/>
      <c r="O75" s="1120"/>
    </row>
    <row r="76" spans="2:15" ht="33.75">
      <c r="B76" s="1115">
        <v>10</v>
      </c>
      <c r="C76" s="1116" t="s">
        <v>6074</v>
      </c>
      <c r="D76" s="1116" t="s">
        <v>6036</v>
      </c>
      <c r="E76" s="1116" t="s">
        <v>5986</v>
      </c>
      <c r="F76" s="1116" t="s">
        <v>6075</v>
      </c>
      <c r="G76" s="1116" t="s">
        <v>5988</v>
      </c>
      <c r="H76" s="1123"/>
      <c r="I76" s="1118">
        <v>10</v>
      </c>
      <c r="J76" s="1120"/>
      <c r="K76" s="1120"/>
      <c r="L76" s="1120"/>
      <c r="M76" s="1120"/>
      <c r="N76" s="1120"/>
      <c r="O76" s="1124"/>
    </row>
    <row r="77" spans="2:15">
      <c r="B77" s="1115">
        <v>11</v>
      </c>
      <c r="C77" s="1116" t="s">
        <v>6080</v>
      </c>
      <c r="D77" s="1116" t="s">
        <v>6081</v>
      </c>
      <c r="E77" s="1116" t="s">
        <v>5986</v>
      </c>
      <c r="F77" s="1116" t="s">
        <v>6082</v>
      </c>
      <c r="G77" s="1116" t="s">
        <v>6083</v>
      </c>
      <c r="H77" s="1117" t="s">
        <v>6138</v>
      </c>
      <c r="I77" s="1118">
        <v>11</v>
      </c>
      <c r="J77" s="1120"/>
      <c r="K77" s="1120"/>
      <c r="L77" s="1120"/>
      <c r="M77" s="1120"/>
      <c r="N77" s="1120"/>
      <c r="O77" s="1120"/>
    </row>
    <row r="78" spans="2:15">
      <c r="B78" s="1115">
        <v>12</v>
      </c>
      <c r="C78" s="1116" t="s">
        <v>6085</v>
      </c>
      <c r="D78" s="1116" t="s">
        <v>6081</v>
      </c>
      <c r="E78" s="1116" t="s">
        <v>5986</v>
      </c>
      <c r="F78" s="1116" t="s">
        <v>6082</v>
      </c>
      <c r="G78" s="1116" t="s">
        <v>6083</v>
      </c>
      <c r="H78" s="1117" t="s">
        <v>6084</v>
      </c>
      <c r="I78" s="1118">
        <v>12</v>
      </c>
      <c r="J78" s="1120"/>
      <c r="K78" s="1120"/>
      <c r="L78" s="1120"/>
      <c r="M78" s="1120"/>
      <c r="N78" s="1120"/>
      <c r="O78" s="1120"/>
    </row>
    <row r="79" spans="2:15" s="1134" customFormat="1">
      <c r="B79" s="1115">
        <v>13</v>
      </c>
      <c r="C79" s="1116" t="s">
        <v>6087</v>
      </c>
      <c r="D79" s="1116" t="s">
        <v>6081</v>
      </c>
      <c r="E79" s="1116" t="s">
        <v>5986</v>
      </c>
      <c r="F79" s="1116" t="s">
        <v>6089</v>
      </c>
      <c r="G79" s="1116" t="s">
        <v>6083</v>
      </c>
      <c r="H79" s="1117" t="s">
        <v>6084</v>
      </c>
      <c r="I79" s="1118">
        <v>13</v>
      </c>
      <c r="J79" s="1120"/>
      <c r="K79" s="1120"/>
      <c r="L79" s="1120"/>
      <c r="M79" s="1120"/>
      <c r="N79" s="1120"/>
      <c r="O79" s="1120"/>
    </row>
    <row r="80" spans="2:15" s="1134" customFormat="1" ht="22.5">
      <c r="B80" s="1115">
        <v>14</v>
      </c>
      <c r="C80" s="1116" t="s">
        <v>6090</v>
      </c>
      <c r="D80" s="1116" t="s">
        <v>6132</v>
      </c>
      <c r="E80" s="1121" t="s">
        <v>407</v>
      </c>
      <c r="F80" s="1116" t="s">
        <v>6007</v>
      </c>
      <c r="G80" s="1116" t="s">
        <v>5997</v>
      </c>
      <c r="H80" s="1117"/>
      <c r="I80" s="1118">
        <v>14</v>
      </c>
      <c r="J80" s="1120"/>
      <c r="K80" s="1120"/>
      <c r="L80" s="1122"/>
      <c r="M80" s="1120"/>
      <c r="N80" s="1120"/>
      <c r="O80" s="1120"/>
    </row>
    <row r="81" spans="2:15" s="1134" customFormat="1" ht="33.75">
      <c r="B81" s="1115">
        <v>15</v>
      </c>
      <c r="C81" s="1116" t="s">
        <v>6139</v>
      </c>
      <c r="D81" s="1116" t="s">
        <v>5985</v>
      </c>
      <c r="E81" s="1116" t="s">
        <v>5986</v>
      </c>
      <c r="F81" s="1116" t="s">
        <v>6140</v>
      </c>
      <c r="G81" s="1116" t="s">
        <v>6058</v>
      </c>
      <c r="H81" s="1117" t="s">
        <v>6094</v>
      </c>
      <c r="I81" s="1118">
        <v>15</v>
      </c>
      <c r="J81" s="1120"/>
      <c r="K81" s="1120"/>
      <c r="L81" s="1120"/>
      <c r="M81" s="1120"/>
      <c r="N81" s="1120"/>
      <c r="O81" s="1120"/>
    </row>
    <row r="82" spans="2:15" s="1134" customFormat="1" ht="22.5">
      <c r="B82" s="1115">
        <v>16</v>
      </c>
      <c r="C82" s="1116" t="s">
        <v>6106</v>
      </c>
      <c r="D82" s="1116" t="s">
        <v>6107</v>
      </c>
      <c r="E82" s="1116" t="s">
        <v>6141</v>
      </c>
      <c r="F82" s="1116" t="s">
        <v>6109</v>
      </c>
      <c r="G82" s="1116" t="s">
        <v>6058</v>
      </c>
      <c r="H82" s="1117" t="s">
        <v>6142</v>
      </c>
      <c r="I82" s="1118">
        <v>16</v>
      </c>
      <c r="J82" s="1120"/>
      <c r="K82" s="1120"/>
      <c r="L82" s="1120"/>
      <c r="M82" s="1120"/>
      <c r="N82" s="1120"/>
      <c r="O82" s="1120"/>
    </row>
    <row r="83" spans="2:15" ht="22.5">
      <c r="B83" s="1115">
        <v>17</v>
      </c>
      <c r="C83" s="1116" t="s">
        <v>6111</v>
      </c>
      <c r="D83" s="1116" t="s">
        <v>6112</v>
      </c>
      <c r="E83" s="1116" t="s">
        <v>6143</v>
      </c>
      <c r="F83" s="1116" t="s">
        <v>5987</v>
      </c>
      <c r="G83" s="1116" t="s">
        <v>5988</v>
      </c>
      <c r="H83" s="1117" t="s">
        <v>6142</v>
      </c>
      <c r="I83" s="1118">
        <v>17</v>
      </c>
      <c r="J83" s="1120"/>
      <c r="K83" s="1120"/>
      <c r="L83" s="1120"/>
      <c r="M83" s="1120"/>
      <c r="N83" s="1120"/>
      <c r="O83" s="1120"/>
    </row>
    <row r="84" spans="2:15" s="1134" customFormat="1" ht="45">
      <c r="B84" s="1115">
        <v>18</v>
      </c>
      <c r="C84" s="1116" t="s">
        <v>6095</v>
      </c>
      <c r="D84" s="1116" t="s">
        <v>5985</v>
      </c>
      <c r="E84" s="1116" t="s">
        <v>5986</v>
      </c>
      <c r="F84" s="1116" t="s">
        <v>5987</v>
      </c>
      <c r="G84" s="1116" t="s">
        <v>6096</v>
      </c>
      <c r="H84" s="1117" t="s">
        <v>6144</v>
      </c>
      <c r="I84" s="1118">
        <v>18</v>
      </c>
      <c r="J84" s="1120"/>
      <c r="K84" s="1120"/>
      <c r="L84" s="1120"/>
      <c r="M84" s="1120"/>
      <c r="N84" s="1120"/>
      <c r="O84" s="1120"/>
    </row>
    <row r="85" spans="2:15">
      <c r="B85" s="1115">
        <v>19</v>
      </c>
      <c r="C85" s="1116" t="s">
        <v>6098</v>
      </c>
      <c r="D85" s="1116" t="s">
        <v>5985</v>
      </c>
      <c r="E85" s="1116" t="s">
        <v>5986</v>
      </c>
      <c r="F85" s="1116" t="s">
        <v>6075</v>
      </c>
      <c r="G85" s="1116" t="s">
        <v>5988</v>
      </c>
      <c r="H85" s="1117"/>
      <c r="I85" s="1118">
        <v>19</v>
      </c>
      <c r="J85" s="1120"/>
      <c r="K85" s="1120"/>
      <c r="L85" s="1120"/>
      <c r="M85" s="1120"/>
      <c r="N85" s="1120"/>
      <c r="O85" s="1120"/>
    </row>
    <row r="86" spans="2:15" ht="22.5">
      <c r="B86" s="1115">
        <v>20</v>
      </c>
      <c r="C86" s="1135" t="s">
        <v>6102</v>
      </c>
      <c r="D86" s="1116" t="s">
        <v>5985</v>
      </c>
      <c r="E86" s="1116" t="s">
        <v>5986</v>
      </c>
      <c r="F86" s="1116" t="s">
        <v>5992</v>
      </c>
      <c r="G86" s="1116" t="s">
        <v>6105</v>
      </c>
      <c r="H86" s="1117" t="s">
        <v>6103</v>
      </c>
      <c r="I86" s="1118">
        <v>20</v>
      </c>
      <c r="J86" s="1136"/>
      <c r="K86" s="1120"/>
      <c r="L86" s="1120"/>
      <c r="M86" s="1120"/>
      <c r="N86" s="1120"/>
      <c r="O86" s="1120"/>
    </row>
    <row r="87" spans="2:15" ht="22.5">
      <c r="B87" s="1115">
        <v>21</v>
      </c>
      <c r="C87" s="1135" t="s">
        <v>6104</v>
      </c>
      <c r="D87" s="1116" t="s">
        <v>5985</v>
      </c>
      <c r="E87" s="1116" t="s">
        <v>6092</v>
      </c>
      <c r="F87" s="1116" t="s">
        <v>5992</v>
      </c>
      <c r="G87" s="1116" t="s">
        <v>5992</v>
      </c>
      <c r="H87" s="1117" t="s">
        <v>6103</v>
      </c>
      <c r="I87" s="1118">
        <v>21</v>
      </c>
      <c r="J87" s="1136"/>
      <c r="K87" s="1120"/>
      <c r="L87" s="1120"/>
      <c r="M87" s="1120"/>
      <c r="N87" s="1120"/>
      <c r="O87" s="1120"/>
    </row>
    <row r="88" spans="2:15" s="1134" customFormat="1" ht="22.5">
      <c r="B88" s="1115">
        <v>22</v>
      </c>
      <c r="C88" s="1116" t="s">
        <v>6145</v>
      </c>
      <c r="D88" s="1116" t="s">
        <v>6146</v>
      </c>
      <c r="E88" s="1116" t="s">
        <v>5986</v>
      </c>
      <c r="F88" s="1116" t="s">
        <v>6075</v>
      </c>
      <c r="G88" s="1116" t="s">
        <v>6058</v>
      </c>
      <c r="H88" s="1117" t="s">
        <v>6147</v>
      </c>
      <c r="I88" s="1118">
        <v>22</v>
      </c>
      <c r="J88" s="1120"/>
      <c r="K88" s="1120"/>
      <c r="L88" s="1120"/>
      <c r="M88" s="1120"/>
      <c r="N88" s="1120"/>
      <c r="O88" s="1120"/>
    </row>
    <row r="90" spans="2:15" s="1134" customFormat="1" ht="13.5">
      <c r="B90" s="1110" t="s">
        <v>6148</v>
      </c>
      <c r="C90" s="1108"/>
      <c r="D90" s="1108"/>
      <c r="E90" s="1108"/>
      <c r="F90" s="1108"/>
      <c r="G90" s="1108"/>
      <c r="H90" s="1108"/>
      <c r="I90" s="993" t="s">
        <v>6149</v>
      </c>
      <c r="J90" s="1108"/>
      <c r="K90" s="1108"/>
      <c r="L90" s="1108"/>
      <c r="M90" s="1108"/>
      <c r="N90" s="1108"/>
      <c r="O90" s="1108"/>
    </row>
    <row r="91" spans="2:15" s="1134" customFormat="1">
      <c r="B91" s="1112" t="s">
        <v>5972</v>
      </c>
      <c r="C91" s="1112" t="s">
        <v>5973</v>
      </c>
      <c r="D91" s="1112" t="s">
        <v>5974</v>
      </c>
      <c r="E91" s="1112" t="s">
        <v>5975</v>
      </c>
      <c r="F91" s="1112" t="s">
        <v>5976</v>
      </c>
      <c r="G91" s="1112" t="s">
        <v>5977</v>
      </c>
      <c r="H91" s="1113" t="s">
        <v>5978</v>
      </c>
      <c r="I91" s="1114" t="s">
        <v>5972</v>
      </c>
      <c r="J91" s="1112" t="s">
        <v>5973</v>
      </c>
      <c r="K91" s="1112" t="s">
        <v>5974</v>
      </c>
      <c r="L91" s="1112" t="s">
        <v>5975</v>
      </c>
      <c r="M91" s="1112" t="s">
        <v>5976</v>
      </c>
      <c r="N91" s="1112" t="s">
        <v>5977</v>
      </c>
      <c r="O91" s="1112" t="s">
        <v>5978</v>
      </c>
    </row>
    <row r="92" spans="2:15" s="1134" customFormat="1" ht="22.5">
      <c r="B92" s="1115">
        <v>1</v>
      </c>
      <c r="C92" s="1116" t="s">
        <v>6106</v>
      </c>
      <c r="D92" s="1116" t="s">
        <v>6150</v>
      </c>
      <c r="E92" s="1116" t="s">
        <v>6109</v>
      </c>
      <c r="F92" s="1116" t="s">
        <v>6109</v>
      </c>
      <c r="G92" s="1116" t="s">
        <v>6058</v>
      </c>
      <c r="H92" s="1117" t="s">
        <v>6110</v>
      </c>
      <c r="I92" s="1118">
        <v>1</v>
      </c>
      <c r="J92" s="1120"/>
      <c r="K92" s="1120"/>
      <c r="L92" s="1120"/>
      <c r="M92" s="1120"/>
      <c r="N92" s="1120"/>
      <c r="O92" s="1120"/>
    </row>
    <row r="93" spans="2:15" s="1134" customFormat="1" ht="22.5">
      <c r="B93" s="1115">
        <v>2</v>
      </c>
      <c r="C93" s="1116" t="s">
        <v>6151</v>
      </c>
      <c r="D93" s="1116" t="s">
        <v>6064</v>
      </c>
      <c r="E93" s="1116" t="s">
        <v>6092</v>
      </c>
      <c r="F93" s="1116" t="s">
        <v>6152</v>
      </c>
      <c r="G93" s="1116" t="s">
        <v>6058</v>
      </c>
      <c r="H93" s="1133"/>
      <c r="I93" s="1118">
        <v>2</v>
      </c>
      <c r="J93" s="1120"/>
      <c r="K93" s="1120"/>
      <c r="L93" s="1120"/>
      <c r="M93" s="1120"/>
      <c r="N93" s="1120"/>
      <c r="O93" s="1122"/>
    </row>
    <row r="94" spans="2:15" s="1134" customFormat="1" ht="33.75">
      <c r="B94" s="1115">
        <v>3</v>
      </c>
      <c r="C94" s="1116" t="s">
        <v>6153</v>
      </c>
      <c r="D94" s="1116" t="s">
        <v>6154</v>
      </c>
      <c r="E94" s="1116" t="s">
        <v>5986</v>
      </c>
      <c r="F94" s="1116" t="s">
        <v>6075</v>
      </c>
      <c r="G94" s="1116" t="s">
        <v>6058</v>
      </c>
      <c r="H94" s="1117" t="s">
        <v>6155</v>
      </c>
      <c r="I94" s="1118">
        <v>3</v>
      </c>
      <c r="J94" s="1120"/>
      <c r="K94" s="1120"/>
      <c r="L94" s="1120"/>
      <c r="M94" s="1120"/>
      <c r="N94" s="1120"/>
      <c r="O94" s="1120"/>
    </row>
    <row r="95" spans="2:15" s="1134" customFormat="1">
      <c r="B95" s="1115">
        <v>4</v>
      </c>
      <c r="C95" s="1116" t="s">
        <v>6156</v>
      </c>
      <c r="D95" s="1116" t="s">
        <v>6081</v>
      </c>
      <c r="E95" s="1116" t="s">
        <v>5986</v>
      </c>
      <c r="F95" s="1116" t="s">
        <v>6075</v>
      </c>
      <c r="G95" s="1116" t="s">
        <v>6083</v>
      </c>
      <c r="H95" s="1117" t="s">
        <v>6138</v>
      </c>
      <c r="I95" s="1118">
        <v>4</v>
      </c>
      <c r="J95" s="1120"/>
      <c r="K95" s="1120"/>
      <c r="L95" s="1120"/>
      <c r="M95" s="1120"/>
      <c r="N95" s="1120"/>
      <c r="O95" s="1120"/>
    </row>
    <row r="96" spans="2:15" s="1134" customFormat="1" ht="33.75">
      <c r="B96" s="1115">
        <v>5</v>
      </c>
      <c r="C96" s="1116" t="s">
        <v>6139</v>
      </c>
      <c r="D96" s="1116" t="s">
        <v>6064</v>
      </c>
      <c r="E96" s="1116" t="s">
        <v>5986</v>
      </c>
      <c r="F96" s="1116" t="s">
        <v>6152</v>
      </c>
      <c r="G96" s="1116" t="s">
        <v>6058</v>
      </c>
      <c r="H96" s="1117" t="s">
        <v>6157</v>
      </c>
      <c r="I96" s="1118">
        <v>5</v>
      </c>
      <c r="J96" s="1120"/>
      <c r="K96" s="1120"/>
      <c r="L96" s="1120"/>
      <c r="M96" s="1120"/>
      <c r="N96" s="1120"/>
      <c r="O96" s="1120"/>
    </row>
    <row r="97" spans="2:15" s="1134" customFormat="1" ht="22.5">
      <c r="B97" s="1115">
        <v>6</v>
      </c>
      <c r="C97" s="1116" t="s">
        <v>6158</v>
      </c>
      <c r="D97" s="1116" t="s">
        <v>6159</v>
      </c>
      <c r="E97" s="1116" t="s">
        <v>5986</v>
      </c>
      <c r="F97" s="1116" t="s">
        <v>6082</v>
      </c>
      <c r="G97" s="1116" t="s">
        <v>6058</v>
      </c>
      <c r="H97" s="1117" t="s">
        <v>6160</v>
      </c>
      <c r="I97" s="1118">
        <v>6</v>
      </c>
      <c r="J97" s="1120"/>
      <c r="K97" s="1120"/>
      <c r="L97" s="1120"/>
      <c r="M97" s="1120"/>
      <c r="N97" s="1120"/>
      <c r="O97" s="1120"/>
    </row>
    <row r="98" spans="2:15" s="1134" customFormat="1" ht="45">
      <c r="B98" s="1115">
        <v>7</v>
      </c>
      <c r="C98" s="1116" t="s">
        <v>6161</v>
      </c>
      <c r="D98" s="1116" t="s">
        <v>6064</v>
      </c>
      <c r="E98" s="1116" t="s">
        <v>6092</v>
      </c>
      <c r="F98" s="1116" t="s">
        <v>6082</v>
      </c>
      <c r="G98" s="1116" t="s">
        <v>6058</v>
      </c>
      <c r="H98" s="1117" t="s">
        <v>6162</v>
      </c>
      <c r="I98" s="1118">
        <v>7</v>
      </c>
      <c r="J98" s="1120"/>
      <c r="K98" s="1120"/>
      <c r="L98" s="1120"/>
      <c r="M98" s="1120"/>
      <c r="N98" s="1120"/>
      <c r="O98" s="1120"/>
    </row>
    <row r="99" spans="2:15" s="1134" customFormat="1" ht="22.5">
      <c r="B99" s="1115">
        <v>8</v>
      </c>
      <c r="C99" s="1116" t="s">
        <v>6163</v>
      </c>
      <c r="D99" s="1116" t="s">
        <v>6064</v>
      </c>
      <c r="E99" s="1116" t="s">
        <v>5986</v>
      </c>
      <c r="F99" s="1116" t="s">
        <v>6082</v>
      </c>
      <c r="G99" s="1116" t="s">
        <v>6058</v>
      </c>
      <c r="H99" s="1117" t="s">
        <v>6164</v>
      </c>
      <c r="I99" s="1118">
        <v>8</v>
      </c>
      <c r="J99" s="1120"/>
      <c r="K99" s="1120"/>
      <c r="L99" s="1120"/>
      <c r="M99" s="1120"/>
      <c r="N99" s="1120"/>
      <c r="O99" s="1120"/>
    </row>
    <row r="100" spans="2:15" s="1134" customFormat="1" ht="22.5">
      <c r="B100" s="1115">
        <v>9</v>
      </c>
      <c r="C100" s="1116" t="s">
        <v>6165</v>
      </c>
      <c r="D100" s="1116" t="s">
        <v>6064</v>
      </c>
      <c r="E100" s="1116" t="s">
        <v>5986</v>
      </c>
      <c r="F100" s="1116" t="s">
        <v>6082</v>
      </c>
      <c r="G100" s="1116" t="s">
        <v>6058</v>
      </c>
      <c r="H100" s="1117" t="s">
        <v>6164</v>
      </c>
      <c r="I100" s="1118">
        <v>9</v>
      </c>
      <c r="J100" s="1120"/>
      <c r="K100" s="1120"/>
      <c r="L100" s="1120"/>
      <c r="M100" s="1120"/>
      <c r="N100" s="1120"/>
      <c r="O100" s="1120"/>
    </row>
    <row r="101" spans="2:15" s="1134" customFormat="1">
      <c r="B101" s="1115">
        <v>10</v>
      </c>
      <c r="C101" s="1116" t="s">
        <v>6166</v>
      </c>
      <c r="D101" s="1116" t="s">
        <v>6064</v>
      </c>
      <c r="E101" s="1116" t="s">
        <v>5986</v>
      </c>
      <c r="F101" s="1116" t="s">
        <v>6075</v>
      </c>
      <c r="G101" s="1116" t="s">
        <v>6083</v>
      </c>
      <c r="H101" s="1117" t="s">
        <v>6084</v>
      </c>
      <c r="I101" s="1118">
        <v>10</v>
      </c>
      <c r="J101" s="1120"/>
      <c r="K101" s="1120"/>
      <c r="L101" s="1120"/>
      <c r="M101" s="1120"/>
      <c r="N101" s="1120"/>
      <c r="O101" s="1120"/>
    </row>
    <row r="102" spans="2:15" s="1134" customFormat="1" ht="22.5">
      <c r="B102" s="1115">
        <v>11</v>
      </c>
      <c r="C102" s="1116" t="s">
        <v>6167</v>
      </c>
      <c r="D102" s="1116" t="s">
        <v>6154</v>
      </c>
      <c r="E102" s="1116" t="s">
        <v>6092</v>
      </c>
      <c r="F102" s="1116" t="s">
        <v>6075</v>
      </c>
      <c r="G102" s="1116" t="s">
        <v>6058</v>
      </c>
      <c r="H102" s="1117" t="s">
        <v>6168</v>
      </c>
      <c r="I102" s="1118">
        <v>11</v>
      </c>
      <c r="J102" s="1120"/>
      <c r="K102" s="1120"/>
      <c r="L102" s="1120"/>
      <c r="M102" s="1120"/>
      <c r="N102" s="1120"/>
      <c r="O102" s="1120"/>
    </row>
    <row r="103" spans="2:15" s="1134" customFormat="1">
      <c r="B103" s="1115">
        <v>12</v>
      </c>
      <c r="C103" s="1116" t="s">
        <v>6169</v>
      </c>
      <c r="D103" s="1116" t="s">
        <v>6146</v>
      </c>
      <c r="E103" s="1116" t="s">
        <v>6067</v>
      </c>
      <c r="F103" s="1116" t="s">
        <v>6075</v>
      </c>
      <c r="G103" s="1116" t="s">
        <v>6083</v>
      </c>
      <c r="H103" s="1117" t="s">
        <v>6170</v>
      </c>
      <c r="I103" s="1118">
        <v>12</v>
      </c>
      <c r="J103" s="1120"/>
      <c r="K103" s="1120"/>
      <c r="L103" s="1120"/>
      <c r="M103" s="1120"/>
      <c r="N103" s="1120"/>
      <c r="O103" s="1120"/>
    </row>
    <row r="104" spans="2:15" s="1134" customFormat="1" ht="22.5">
      <c r="B104" s="1115">
        <v>13</v>
      </c>
      <c r="C104" s="1116" t="s">
        <v>6171</v>
      </c>
      <c r="D104" s="1116" t="s">
        <v>6064</v>
      </c>
      <c r="E104" s="1116" t="s">
        <v>5986</v>
      </c>
      <c r="F104" s="1116" t="s">
        <v>6075</v>
      </c>
      <c r="G104" s="1116" t="s">
        <v>6083</v>
      </c>
      <c r="H104" s="1117" t="s">
        <v>6172</v>
      </c>
      <c r="I104" s="1118">
        <v>13</v>
      </c>
      <c r="J104" s="1120"/>
      <c r="K104" s="1120"/>
      <c r="L104" s="1120"/>
      <c r="M104" s="1120"/>
      <c r="N104" s="1120"/>
      <c r="O104" s="1120"/>
    </row>
    <row r="105" spans="2:15" s="1134" customFormat="1" ht="22.5">
      <c r="B105" s="1115">
        <v>14</v>
      </c>
      <c r="C105" s="1116" t="s">
        <v>6173</v>
      </c>
      <c r="D105" s="1116" t="s">
        <v>6174</v>
      </c>
      <c r="E105" s="1116" t="s">
        <v>6175</v>
      </c>
      <c r="F105" s="1116" t="s">
        <v>6075</v>
      </c>
      <c r="G105" s="1116" t="s">
        <v>6176</v>
      </c>
      <c r="H105" s="1117" t="s">
        <v>6177</v>
      </c>
      <c r="I105" s="1118">
        <v>14</v>
      </c>
      <c r="J105" s="1120"/>
      <c r="K105" s="1120"/>
      <c r="L105" s="1120"/>
      <c r="M105" s="1120"/>
      <c r="N105" s="1120"/>
      <c r="O105" s="1120"/>
    </row>
    <row r="106" spans="2:15" s="1134" customFormat="1">
      <c r="B106" s="1115">
        <v>15</v>
      </c>
      <c r="C106" s="1116" t="s">
        <v>6178</v>
      </c>
      <c r="D106" s="1116" t="s">
        <v>6159</v>
      </c>
      <c r="E106" s="1116" t="s">
        <v>5986</v>
      </c>
      <c r="F106" s="1116" t="s">
        <v>6075</v>
      </c>
      <c r="G106" s="1116" t="s">
        <v>6083</v>
      </c>
      <c r="H106" s="1117" t="s">
        <v>6179</v>
      </c>
      <c r="I106" s="1118">
        <v>15</v>
      </c>
      <c r="J106" s="1120"/>
      <c r="K106" s="1120"/>
      <c r="L106" s="1120"/>
      <c r="M106" s="1120"/>
      <c r="N106" s="1120"/>
      <c r="O106" s="1120"/>
    </row>
    <row r="107" spans="2:15" s="1134" customFormat="1" ht="22.5">
      <c r="B107" s="1115">
        <v>16</v>
      </c>
      <c r="C107" s="1116" t="s">
        <v>6180</v>
      </c>
      <c r="D107" s="1116" t="s">
        <v>5991</v>
      </c>
      <c r="E107" s="1121" t="s">
        <v>407</v>
      </c>
      <c r="F107" s="1116" t="s">
        <v>6181</v>
      </c>
      <c r="G107" s="1116" t="s">
        <v>6182</v>
      </c>
      <c r="H107" s="1144" t="s">
        <v>6183</v>
      </c>
      <c r="I107" s="1118">
        <v>16</v>
      </c>
      <c r="J107" s="1120"/>
      <c r="K107" s="1120"/>
      <c r="L107" s="1122"/>
      <c r="M107" s="1120"/>
      <c r="N107" s="1120"/>
      <c r="O107" s="1145"/>
    </row>
    <row r="108" spans="2:15" s="1134" customFormat="1">
      <c r="B108" s="1115">
        <v>17</v>
      </c>
      <c r="C108" s="1116" t="s">
        <v>6184</v>
      </c>
      <c r="D108" s="1116" t="s">
        <v>5985</v>
      </c>
      <c r="E108" s="1116" t="s">
        <v>5986</v>
      </c>
      <c r="F108" s="1116" t="s">
        <v>5992</v>
      </c>
      <c r="G108" s="1116" t="s">
        <v>5992</v>
      </c>
      <c r="H108" s="1144" t="s">
        <v>6185</v>
      </c>
      <c r="I108" s="1118">
        <v>17</v>
      </c>
      <c r="J108" s="1120"/>
      <c r="K108" s="1120"/>
      <c r="L108" s="1120"/>
      <c r="M108" s="1120"/>
      <c r="N108" s="1120"/>
      <c r="O108" s="1145"/>
    </row>
    <row r="109" spans="2:15" s="1134" customFormat="1">
      <c r="B109" s="1115">
        <v>18</v>
      </c>
      <c r="C109" s="1116" t="s">
        <v>6186</v>
      </c>
      <c r="D109" s="1116" t="s">
        <v>5985</v>
      </c>
      <c r="E109" s="1116" t="s">
        <v>5986</v>
      </c>
      <c r="F109" s="1116" t="s">
        <v>5992</v>
      </c>
      <c r="G109" s="1116" t="s">
        <v>6105</v>
      </c>
      <c r="H109" s="1117" t="s">
        <v>6062</v>
      </c>
      <c r="I109" s="1118">
        <v>18</v>
      </c>
      <c r="J109" s="1120"/>
      <c r="K109" s="1120"/>
      <c r="L109" s="1120"/>
      <c r="M109" s="1120"/>
      <c r="N109" s="1120"/>
      <c r="O109" s="1120"/>
    </row>
    <row r="110" spans="2:15" s="1134" customFormat="1">
      <c r="B110" s="1115">
        <v>19</v>
      </c>
      <c r="C110" s="1116" t="s">
        <v>6187</v>
      </c>
      <c r="D110" s="1116" t="s">
        <v>6081</v>
      </c>
      <c r="E110" s="1116" t="s">
        <v>5986</v>
      </c>
      <c r="F110" s="1116" t="s">
        <v>6075</v>
      </c>
      <c r="G110" s="1116" t="s">
        <v>6083</v>
      </c>
      <c r="H110" s="1117" t="s">
        <v>6188</v>
      </c>
      <c r="I110" s="1118">
        <v>19</v>
      </c>
      <c r="J110" s="1120"/>
      <c r="K110" s="1120"/>
      <c r="L110" s="1120"/>
      <c r="M110" s="1120"/>
      <c r="N110" s="1120"/>
      <c r="O110" s="1120"/>
    </row>
    <row r="111" spans="2:15" s="1134" customFormat="1" ht="22.5">
      <c r="B111" s="1115">
        <v>20</v>
      </c>
      <c r="C111" s="1116" t="s">
        <v>6189</v>
      </c>
      <c r="D111" s="1116" t="s">
        <v>6081</v>
      </c>
      <c r="E111" s="1116" t="s">
        <v>5986</v>
      </c>
      <c r="F111" s="1116" t="s">
        <v>6075</v>
      </c>
      <c r="G111" s="1116" t="s">
        <v>6083</v>
      </c>
      <c r="H111" s="1117" t="s">
        <v>6138</v>
      </c>
      <c r="I111" s="1118">
        <v>20</v>
      </c>
      <c r="J111" s="1120"/>
      <c r="K111" s="1120"/>
      <c r="L111" s="1120"/>
      <c r="M111" s="1120"/>
      <c r="N111" s="1120"/>
      <c r="O111" s="1120"/>
    </row>
    <row r="112" spans="2:15" s="1134" customFormat="1" ht="22.5">
      <c r="B112" s="1115">
        <v>21</v>
      </c>
      <c r="C112" s="1116" t="s">
        <v>6190</v>
      </c>
      <c r="D112" s="1116" t="s">
        <v>6191</v>
      </c>
      <c r="E112" s="1116" t="s">
        <v>5986</v>
      </c>
      <c r="F112" s="1116" t="s">
        <v>6065</v>
      </c>
      <c r="G112" s="1116" t="s">
        <v>6105</v>
      </c>
      <c r="H112" s="1117" t="s">
        <v>6066</v>
      </c>
      <c r="I112" s="1118">
        <v>21</v>
      </c>
      <c r="J112" s="1120"/>
      <c r="K112" s="1120"/>
      <c r="L112" s="1120"/>
      <c r="M112" s="1120"/>
      <c r="N112" s="1120"/>
      <c r="O112" s="1120"/>
    </row>
    <row r="113" spans="2:15" s="1134" customFormat="1" ht="22.5">
      <c r="B113" s="1115">
        <v>22</v>
      </c>
      <c r="C113" s="1116" t="s">
        <v>6111</v>
      </c>
      <c r="D113" s="1116" t="s">
        <v>6112</v>
      </c>
      <c r="E113" s="1116" t="s">
        <v>6113</v>
      </c>
      <c r="F113" s="1116" t="s">
        <v>5987</v>
      </c>
      <c r="G113" s="1116" t="s">
        <v>5988</v>
      </c>
      <c r="H113" s="1117" t="s">
        <v>6142</v>
      </c>
      <c r="I113" s="1118">
        <v>22</v>
      </c>
      <c r="J113" s="1120"/>
      <c r="K113" s="1120"/>
      <c r="L113" s="1120"/>
      <c r="M113" s="1120"/>
      <c r="N113" s="1120"/>
      <c r="O113" s="1120"/>
    </row>
    <row r="114" spans="2:15" s="1134" customFormat="1" ht="45">
      <c r="B114" s="1115">
        <v>23</v>
      </c>
      <c r="C114" s="1116" t="s">
        <v>6095</v>
      </c>
      <c r="D114" s="1116" t="s">
        <v>5985</v>
      </c>
      <c r="E114" s="1116" t="s">
        <v>5986</v>
      </c>
      <c r="F114" s="1116" t="s">
        <v>5987</v>
      </c>
      <c r="G114" s="1116" t="s">
        <v>6096</v>
      </c>
      <c r="H114" s="1117" t="s">
        <v>6144</v>
      </c>
      <c r="I114" s="1118">
        <v>23</v>
      </c>
      <c r="J114" s="1120"/>
      <c r="K114" s="1120"/>
      <c r="L114" s="1120"/>
      <c r="M114" s="1120"/>
      <c r="N114" s="1120"/>
      <c r="O114" s="1120"/>
    </row>
    <row r="115" spans="2:15">
      <c r="B115" s="1115">
        <v>24</v>
      </c>
      <c r="C115" s="1116" t="s">
        <v>6098</v>
      </c>
      <c r="D115" s="1116" t="s">
        <v>5985</v>
      </c>
      <c r="E115" s="1116" t="s">
        <v>5986</v>
      </c>
      <c r="F115" s="1116" t="s">
        <v>6075</v>
      </c>
      <c r="G115" s="1116" t="s">
        <v>5988</v>
      </c>
      <c r="H115" s="1117"/>
      <c r="I115" s="1118">
        <v>24</v>
      </c>
      <c r="J115" s="1120"/>
      <c r="K115" s="1120"/>
      <c r="L115" s="1120"/>
      <c r="M115" s="1120"/>
      <c r="N115" s="1120"/>
      <c r="O115" s="1120"/>
    </row>
    <row r="116" spans="2:15" s="1134" customFormat="1" ht="22.5">
      <c r="B116" s="1115">
        <v>25</v>
      </c>
      <c r="C116" s="1135" t="s">
        <v>6192</v>
      </c>
      <c r="D116" s="1116" t="s">
        <v>5985</v>
      </c>
      <c r="E116" s="1116" t="s">
        <v>5986</v>
      </c>
      <c r="F116" s="1116" t="s">
        <v>6105</v>
      </c>
      <c r="G116" s="1116" t="s">
        <v>5992</v>
      </c>
      <c r="H116" s="1117" t="s">
        <v>6103</v>
      </c>
      <c r="I116" s="1118">
        <v>25</v>
      </c>
      <c r="J116" s="1136"/>
      <c r="K116" s="1120"/>
      <c r="L116" s="1120"/>
      <c r="M116" s="1120"/>
      <c r="N116" s="1120"/>
      <c r="O116" s="1120"/>
    </row>
    <row r="117" spans="2:15" s="1134" customFormat="1" ht="22.5">
      <c r="B117" s="1115">
        <v>26</v>
      </c>
      <c r="C117" s="1135" t="s">
        <v>6104</v>
      </c>
      <c r="D117" s="1116" t="s">
        <v>5985</v>
      </c>
      <c r="E117" s="1116" t="s">
        <v>6092</v>
      </c>
      <c r="F117" s="1116" t="s">
        <v>6105</v>
      </c>
      <c r="G117" s="1116" t="s">
        <v>5992</v>
      </c>
      <c r="H117" s="1117" t="s">
        <v>6103</v>
      </c>
      <c r="I117" s="1118">
        <v>26</v>
      </c>
      <c r="J117" s="1136"/>
      <c r="K117" s="1120"/>
      <c r="L117" s="1120"/>
      <c r="M117" s="1120"/>
      <c r="N117" s="1120"/>
      <c r="O117" s="1120"/>
    </row>
    <row r="118" spans="2:15" s="1134" customFormat="1" ht="22.5">
      <c r="B118" s="1115">
        <v>27</v>
      </c>
      <c r="C118" s="1116" t="s">
        <v>6145</v>
      </c>
      <c r="D118" s="1116" t="s">
        <v>6191</v>
      </c>
      <c r="E118" s="1116" t="s">
        <v>5986</v>
      </c>
      <c r="F118" s="1116" t="s">
        <v>6152</v>
      </c>
      <c r="G118" s="1116" t="s">
        <v>6058</v>
      </c>
      <c r="H118" s="1117" t="s">
        <v>6193</v>
      </c>
      <c r="I118" s="1118">
        <v>27</v>
      </c>
      <c r="J118" s="1120"/>
      <c r="K118" s="1120"/>
      <c r="L118" s="1120"/>
      <c r="M118" s="1120"/>
      <c r="N118" s="1120"/>
      <c r="O118" s="1120"/>
    </row>
  </sheetData>
  <phoneticPr fontId="27"/>
  <hyperlinks>
    <hyperlink ref="B2" location="'様式第13号-1'!I5085" display="表2ｰ40　内部仕上（焼却施設－1）"/>
    <hyperlink ref="B32" location="'様式第13号-1'!I5086" display="表2ｰ40　内部仕上（焼却施設－2）"/>
    <hyperlink ref="B65" location="'様式第13号-1'!I5087" display="表2ｰ40　内部仕上（破砕施設）"/>
    <hyperlink ref="B90" location="'様式第13号-1'!I5088" display="表2ｰ40　内部仕上（管理棟）"/>
  </hyperlinks>
  <printOptions horizontalCentered="1"/>
  <pageMargins left="0.59055118110236227" right="0.59055118110236227" top="0.59055118110236227" bottom="0.59055118110236227" header="0.31496062992125984" footer="0.31496062992125984"/>
  <pageSetup paperSize="9" orientation="portrait" r:id="rId1"/>
  <rowBreaks count="3" manualBreakCount="3">
    <brk id="31" min="1" max="14" man="1"/>
    <brk id="64" min="1" max="14" man="1"/>
    <brk id="89" min="1" max="1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1"/>
  <sheetViews>
    <sheetView zoomScaleNormal="100" zoomScaleSheetLayoutView="85" workbookViewId="0"/>
  </sheetViews>
  <sheetFormatPr defaultRowHeight="11.25"/>
  <cols>
    <col min="1" max="1" width="3.625" style="49" customWidth="1"/>
    <col min="2" max="5" width="2.625" style="49" customWidth="1"/>
    <col min="6" max="6" width="23.125" style="49" customWidth="1"/>
    <col min="7" max="7" width="7.75" style="49" customWidth="1"/>
    <col min="8" max="13" width="12.625" style="49" customWidth="1"/>
    <col min="14" max="14" width="3.125" style="49" customWidth="1"/>
    <col min="15" max="15" width="2.625" style="49" customWidth="1"/>
    <col min="16" max="16" width="11.625" style="49" bestFit="1" customWidth="1"/>
    <col min="17" max="19" width="8.625" style="49" customWidth="1"/>
    <col min="20" max="25" width="9" style="49"/>
    <col min="26" max="26" width="2.5" style="49" customWidth="1"/>
    <col min="27" max="16384" width="9" style="49"/>
  </cols>
  <sheetData>
    <row r="1" spans="1:18" ht="9.9499999999999993" customHeight="1"/>
    <row r="2" spans="1:18" s="5" customFormat="1" ht="20.100000000000001" customHeight="1">
      <c r="B2" s="1453" t="s">
        <v>346</v>
      </c>
      <c r="C2" s="1454"/>
      <c r="D2" s="1454"/>
      <c r="E2" s="1454"/>
      <c r="F2" s="1454"/>
      <c r="G2" s="1454"/>
      <c r="H2" s="1454"/>
      <c r="I2" s="1454"/>
      <c r="J2" s="1454"/>
      <c r="K2" s="1454"/>
      <c r="L2" s="1454"/>
      <c r="M2" s="1454"/>
      <c r="N2" s="44"/>
      <c r="O2" s="14"/>
    </row>
    <row r="3" spans="1:18" s="5" customFormat="1" ht="8.25" customHeight="1">
      <c r="F3" s="14"/>
      <c r="G3" s="14"/>
      <c r="H3" s="14"/>
      <c r="I3" s="14"/>
      <c r="J3" s="14"/>
      <c r="K3" s="14"/>
      <c r="L3" s="14"/>
      <c r="M3" s="14"/>
      <c r="N3" s="14"/>
      <c r="O3" s="14"/>
      <c r="P3" s="211"/>
      <c r="Q3" s="212"/>
    </row>
    <row r="4" spans="1:18" s="45" customFormat="1" ht="21" customHeight="1">
      <c r="B4" s="1599" t="s">
        <v>633</v>
      </c>
      <c r="C4" s="1600"/>
      <c r="D4" s="1600"/>
      <c r="E4" s="1600"/>
      <c r="F4" s="1600"/>
      <c r="G4" s="1600"/>
      <c r="H4" s="1600"/>
      <c r="I4" s="1600"/>
      <c r="J4" s="1600"/>
      <c r="K4" s="1600"/>
      <c r="L4" s="1600"/>
      <c r="M4" s="1600"/>
      <c r="N4" s="47"/>
      <c r="O4" s="217"/>
      <c r="P4" s="217"/>
      <c r="Q4" s="217"/>
      <c r="R4" s="51"/>
    </row>
    <row r="5" spans="1:18" s="45" customFormat="1" ht="8.25" customHeight="1">
      <c r="B5" s="51"/>
      <c r="C5" s="51"/>
      <c r="D5" s="51"/>
      <c r="E5" s="51"/>
      <c r="F5" s="51"/>
      <c r="G5" s="51"/>
      <c r="H5" s="51"/>
      <c r="I5" s="51"/>
      <c r="J5" s="51"/>
      <c r="K5" s="51"/>
      <c r="L5" s="51"/>
      <c r="M5" s="51"/>
      <c r="N5" s="51"/>
      <c r="O5" s="51"/>
      <c r="P5" s="51"/>
      <c r="Q5" s="51"/>
    </row>
    <row r="6" spans="1:18" ht="21" customHeight="1" thickBot="1">
      <c r="B6" s="50"/>
      <c r="C6" s="50"/>
      <c r="D6" s="50"/>
      <c r="E6" s="50"/>
      <c r="F6" s="51"/>
      <c r="G6" s="51"/>
      <c r="H6" s="51"/>
      <c r="I6" s="51"/>
      <c r="J6" s="51"/>
      <c r="K6" s="51"/>
      <c r="L6" s="51"/>
      <c r="M6" s="52" t="s">
        <v>254</v>
      </c>
      <c r="N6" s="52"/>
    </row>
    <row r="7" spans="1:18" ht="21" customHeight="1" thickBot="1">
      <c r="A7" s="218"/>
      <c r="B7" s="1601" t="s">
        <v>255</v>
      </c>
      <c r="C7" s="1602"/>
      <c r="D7" s="1602"/>
      <c r="E7" s="1602"/>
      <c r="F7" s="1602"/>
      <c r="G7" s="1603"/>
      <c r="H7" s="577" t="s">
        <v>635</v>
      </c>
      <c r="I7" s="577" t="s">
        <v>636</v>
      </c>
      <c r="J7" s="577" t="s">
        <v>637</v>
      </c>
      <c r="K7" s="577" t="s">
        <v>638</v>
      </c>
      <c r="L7" s="577" t="s">
        <v>639</v>
      </c>
      <c r="M7" s="578" t="s">
        <v>258</v>
      </c>
      <c r="N7" s="54"/>
      <c r="P7" s="53"/>
      <c r="Q7" s="53"/>
    </row>
    <row r="8" spans="1:18" ht="21" customHeight="1">
      <c r="A8" s="55"/>
      <c r="B8" s="234"/>
      <c r="C8" s="239"/>
      <c r="D8" s="264"/>
      <c r="E8" s="265" t="s">
        <v>321</v>
      </c>
      <c r="F8" s="243" t="s">
        <v>322</v>
      </c>
      <c r="G8" s="242"/>
      <c r="H8" s="266"/>
      <c r="I8" s="266"/>
      <c r="J8" s="266"/>
      <c r="K8" s="266"/>
      <c r="L8" s="266"/>
      <c r="M8" s="286">
        <f>SUM(H8:L8)</f>
        <v>0</v>
      </c>
      <c r="N8" s="56"/>
      <c r="O8" s="263"/>
      <c r="P8" s="58"/>
      <c r="Q8" s="55"/>
    </row>
    <row r="9" spans="1:18" ht="21" customHeight="1">
      <c r="A9" s="55"/>
      <c r="B9" s="234"/>
      <c r="C9" s="239"/>
      <c r="D9" s="264"/>
      <c r="E9" s="237" t="s">
        <v>323</v>
      </c>
      <c r="F9" s="236" t="s">
        <v>286</v>
      </c>
      <c r="G9" s="235"/>
      <c r="H9" s="266"/>
      <c r="I9" s="266"/>
      <c r="J9" s="266"/>
      <c r="K9" s="266"/>
      <c r="L9" s="266"/>
      <c r="M9" s="286">
        <f>SUM(H9:L9)</f>
        <v>0</v>
      </c>
      <c r="N9" s="56"/>
      <c r="O9" s="263"/>
      <c r="P9" s="58"/>
      <c r="Q9" s="55"/>
    </row>
    <row r="10" spans="1:18" ht="21" customHeight="1">
      <c r="A10" s="55"/>
      <c r="B10" s="234"/>
      <c r="C10" s="239"/>
      <c r="D10" s="264"/>
      <c r="E10" s="237" t="s">
        <v>287</v>
      </c>
      <c r="F10" s="237" t="s">
        <v>275</v>
      </c>
      <c r="G10" s="235"/>
      <c r="H10" s="266"/>
      <c r="I10" s="266"/>
      <c r="J10" s="266"/>
      <c r="K10" s="266"/>
      <c r="L10" s="266"/>
      <c r="M10" s="286">
        <f t="shared" ref="M10:M15" si="0">SUM(H10:L10)</f>
        <v>0</v>
      </c>
      <c r="N10" s="56"/>
      <c r="O10" s="263"/>
      <c r="P10" s="58"/>
      <c r="Q10" s="55"/>
    </row>
    <row r="11" spans="1:18" ht="21" customHeight="1">
      <c r="A11" s="55"/>
      <c r="B11" s="234"/>
      <c r="C11" s="239"/>
      <c r="D11" s="264"/>
      <c r="E11" s="237" t="s">
        <v>276</v>
      </c>
      <c r="F11" s="237" t="s">
        <v>281</v>
      </c>
      <c r="G11" s="235"/>
      <c r="H11" s="266"/>
      <c r="I11" s="266"/>
      <c r="J11" s="266"/>
      <c r="K11" s="266"/>
      <c r="L11" s="266"/>
      <c r="M11" s="286">
        <f t="shared" si="0"/>
        <v>0</v>
      </c>
      <c r="N11" s="56"/>
      <c r="O11" s="263"/>
      <c r="P11" s="58"/>
      <c r="Q11" s="55"/>
    </row>
    <row r="12" spans="1:18" ht="21" customHeight="1">
      <c r="A12" s="55"/>
      <c r="B12" s="234"/>
      <c r="C12" s="239"/>
      <c r="D12" s="264"/>
      <c r="E12" s="237" t="s">
        <v>277</v>
      </c>
      <c r="F12" s="237" t="s">
        <v>282</v>
      </c>
      <c r="G12" s="235"/>
      <c r="H12" s="266"/>
      <c r="I12" s="266"/>
      <c r="J12" s="266"/>
      <c r="K12" s="266"/>
      <c r="L12" s="266"/>
      <c r="M12" s="286">
        <f t="shared" si="0"/>
        <v>0</v>
      </c>
      <c r="N12" s="56"/>
      <c r="O12" s="263"/>
      <c r="P12" s="58"/>
      <c r="Q12" s="55"/>
    </row>
    <row r="13" spans="1:18" ht="21" customHeight="1">
      <c r="A13" s="55"/>
      <c r="B13" s="234"/>
      <c r="C13" s="239"/>
      <c r="D13" s="264"/>
      <c r="E13" s="237" t="s">
        <v>278</v>
      </c>
      <c r="F13" s="238" t="s">
        <v>283</v>
      </c>
      <c r="G13" s="235"/>
      <c r="H13" s="266"/>
      <c r="I13" s="266"/>
      <c r="J13" s="266"/>
      <c r="K13" s="266"/>
      <c r="L13" s="266"/>
      <c r="M13" s="286">
        <f t="shared" si="0"/>
        <v>0</v>
      </c>
      <c r="N13" s="56"/>
      <c r="O13" s="263"/>
      <c r="P13" s="58"/>
      <c r="Q13" s="55"/>
    </row>
    <row r="14" spans="1:18" ht="21" customHeight="1">
      <c r="A14" s="55"/>
      <c r="B14" s="234"/>
      <c r="C14" s="240"/>
      <c r="D14" s="268"/>
      <c r="E14" s="237" t="s">
        <v>279</v>
      </c>
      <c r="F14" s="238" t="s">
        <v>284</v>
      </c>
      <c r="G14" s="235"/>
      <c r="H14" s="266"/>
      <c r="I14" s="266"/>
      <c r="J14" s="266"/>
      <c r="K14" s="266"/>
      <c r="L14" s="266"/>
      <c r="M14" s="286">
        <f t="shared" si="0"/>
        <v>0</v>
      </c>
      <c r="N14" s="56"/>
      <c r="O14" s="263"/>
      <c r="P14" s="58"/>
      <c r="Q14" s="55"/>
    </row>
    <row r="15" spans="1:18" ht="21" customHeight="1">
      <c r="A15" s="55"/>
      <c r="B15" s="234"/>
      <c r="C15" s="241"/>
      <c r="D15" s="269"/>
      <c r="E15" s="237" t="s">
        <v>280</v>
      </c>
      <c r="F15" s="238" t="s">
        <v>285</v>
      </c>
      <c r="G15" s="235"/>
      <c r="H15" s="266"/>
      <c r="I15" s="266"/>
      <c r="J15" s="266"/>
      <c r="K15" s="266"/>
      <c r="L15" s="266"/>
      <c r="M15" s="286">
        <f t="shared" si="0"/>
        <v>0</v>
      </c>
      <c r="N15" s="56"/>
      <c r="O15" s="263"/>
      <c r="P15" s="58"/>
      <c r="Q15" s="55"/>
    </row>
    <row r="16" spans="1:18" ht="21" customHeight="1">
      <c r="A16" s="55"/>
      <c r="B16" s="234"/>
      <c r="C16" s="241"/>
      <c r="D16" s="296"/>
      <c r="E16" s="1606" t="s">
        <v>318</v>
      </c>
      <c r="F16" s="1606"/>
      <c r="G16" s="297"/>
      <c r="H16" s="298">
        <f>SUM(H8:H15)</f>
        <v>0</v>
      </c>
      <c r="I16" s="298">
        <f t="shared" ref="I16:K16" si="1">SUM(I8:I15)</f>
        <v>0</v>
      </c>
      <c r="J16" s="298">
        <f t="shared" si="1"/>
        <v>0</v>
      </c>
      <c r="K16" s="298">
        <f t="shared" si="1"/>
        <v>0</v>
      </c>
      <c r="L16" s="298">
        <f>SUM(L8:L15)</f>
        <v>0</v>
      </c>
      <c r="M16" s="267">
        <f>SUM(M8:M15)</f>
        <v>0</v>
      </c>
      <c r="N16" s="56"/>
      <c r="O16" s="263"/>
      <c r="P16" s="58"/>
      <c r="Q16" s="55"/>
    </row>
    <row r="17" spans="1:17" ht="21" customHeight="1">
      <c r="A17" s="55"/>
      <c r="B17" s="234"/>
      <c r="C17" s="270" t="s">
        <v>317</v>
      </c>
      <c r="D17" s="299" t="s">
        <v>642</v>
      </c>
      <c r="E17" s="271"/>
      <c r="F17" s="271"/>
      <c r="G17" s="250"/>
      <c r="H17" s="300">
        <f>H16</f>
        <v>0</v>
      </c>
      <c r="I17" s="300">
        <f t="shared" ref="I17:M17" si="2">I16</f>
        <v>0</v>
      </c>
      <c r="J17" s="300">
        <f t="shared" si="2"/>
        <v>0</v>
      </c>
      <c r="K17" s="300">
        <f t="shared" si="2"/>
        <v>0</v>
      </c>
      <c r="L17" s="300">
        <f>L16</f>
        <v>0</v>
      </c>
      <c r="M17" s="286">
        <f t="shared" si="2"/>
        <v>0</v>
      </c>
      <c r="N17" s="56"/>
      <c r="O17" s="263"/>
      <c r="P17" s="58"/>
      <c r="Q17" s="55"/>
    </row>
    <row r="18" spans="1:17" ht="21" customHeight="1">
      <c r="A18" s="55"/>
      <c r="B18" s="234"/>
      <c r="C18" s="239"/>
      <c r="D18" s="264"/>
      <c r="E18" s="265" t="s">
        <v>321</v>
      </c>
      <c r="F18" s="243" t="s">
        <v>322</v>
      </c>
      <c r="G18" s="242"/>
      <c r="H18" s="266"/>
      <c r="I18" s="266"/>
      <c r="J18" s="266"/>
      <c r="K18" s="266"/>
      <c r="L18" s="266"/>
      <c r="M18" s="286">
        <f>SUM(H18:L18)</f>
        <v>0</v>
      </c>
      <c r="N18" s="56"/>
      <c r="O18" s="263"/>
      <c r="P18" s="58"/>
      <c r="Q18" s="55"/>
    </row>
    <row r="19" spans="1:17" ht="21" customHeight="1">
      <c r="A19" s="55"/>
      <c r="B19" s="234"/>
      <c r="C19" s="239"/>
      <c r="D19" s="264"/>
      <c r="E19" s="237" t="s">
        <v>323</v>
      </c>
      <c r="F19" s="236" t="s">
        <v>286</v>
      </c>
      <c r="G19" s="235"/>
      <c r="H19" s="266"/>
      <c r="I19" s="266"/>
      <c r="J19" s="266"/>
      <c r="K19" s="266"/>
      <c r="L19" s="266"/>
      <c r="M19" s="286"/>
      <c r="N19" s="56"/>
      <c r="O19" s="263"/>
      <c r="P19" s="58"/>
      <c r="Q19" s="55"/>
    </row>
    <row r="20" spans="1:17" ht="21" customHeight="1">
      <c r="A20" s="55"/>
      <c r="B20" s="234"/>
      <c r="C20" s="239"/>
      <c r="D20" s="264"/>
      <c r="E20" s="237" t="s">
        <v>287</v>
      </c>
      <c r="F20" s="237" t="s">
        <v>275</v>
      </c>
      <c r="G20" s="235"/>
      <c r="H20" s="266"/>
      <c r="I20" s="266"/>
      <c r="J20" s="266"/>
      <c r="K20" s="266"/>
      <c r="L20" s="266"/>
      <c r="M20" s="286"/>
      <c r="N20" s="56"/>
      <c r="O20" s="263"/>
      <c r="P20" s="58"/>
      <c r="Q20" s="55"/>
    </row>
    <row r="21" spans="1:17" ht="21" customHeight="1">
      <c r="A21" s="55"/>
      <c r="B21" s="234"/>
      <c r="C21" s="239"/>
      <c r="D21" s="264"/>
      <c r="E21" s="237" t="s">
        <v>276</v>
      </c>
      <c r="F21" s="237" t="s">
        <v>281</v>
      </c>
      <c r="G21" s="235"/>
      <c r="H21" s="266"/>
      <c r="I21" s="266"/>
      <c r="J21" s="266"/>
      <c r="K21" s="266"/>
      <c r="L21" s="266"/>
      <c r="M21" s="286"/>
      <c r="N21" s="56"/>
      <c r="O21" s="263"/>
      <c r="P21" s="58"/>
      <c r="Q21" s="55"/>
    </row>
    <row r="22" spans="1:17" ht="21" customHeight="1">
      <c r="A22" s="55"/>
      <c r="B22" s="234"/>
      <c r="C22" s="239"/>
      <c r="D22" s="264"/>
      <c r="E22" s="237" t="s">
        <v>277</v>
      </c>
      <c r="F22" s="237" t="s">
        <v>282</v>
      </c>
      <c r="G22" s="235"/>
      <c r="H22" s="266"/>
      <c r="I22" s="266"/>
      <c r="J22" s="266"/>
      <c r="K22" s="266"/>
      <c r="L22" s="266"/>
      <c r="M22" s="286">
        <f>SUM(H22:L22)</f>
        <v>0</v>
      </c>
      <c r="N22" s="56"/>
      <c r="O22" s="263"/>
      <c r="P22" s="58"/>
      <c r="Q22" s="55"/>
    </row>
    <row r="23" spans="1:17" ht="21" customHeight="1">
      <c r="A23" s="55"/>
      <c r="B23" s="234"/>
      <c r="C23" s="239"/>
      <c r="D23" s="264"/>
      <c r="E23" s="237" t="s">
        <v>278</v>
      </c>
      <c r="F23" s="238" t="s">
        <v>283</v>
      </c>
      <c r="G23" s="235"/>
      <c r="H23" s="266"/>
      <c r="I23" s="266"/>
      <c r="J23" s="266"/>
      <c r="K23" s="266"/>
      <c r="L23" s="266"/>
      <c r="M23" s="286">
        <f>SUM(H23:L23)</f>
        <v>0</v>
      </c>
      <c r="N23" s="56"/>
      <c r="O23" s="263"/>
      <c r="P23" s="58"/>
      <c r="Q23" s="55"/>
    </row>
    <row r="24" spans="1:17" ht="21" customHeight="1">
      <c r="A24" s="55"/>
      <c r="B24" s="234"/>
      <c r="C24" s="239"/>
      <c r="D24" s="264"/>
      <c r="E24" s="237" t="s">
        <v>279</v>
      </c>
      <c r="F24" s="238" t="s">
        <v>284</v>
      </c>
      <c r="G24" s="235"/>
      <c r="H24" s="266"/>
      <c r="I24" s="266"/>
      <c r="J24" s="266"/>
      <c r="K24" s="266"/>
      <c r="L24" s="266"/>
      <c r="M24" s="286">
        <f>SUM(H24:L24)</f>
        <v>0</v>
      </c>
      <c r="N24" s="56"/>
      <c r="O24" s="263"/>
      <c r="P24" s="58"/>
      <c r="Q24" s="55"/>
    </row>
    <row r="25" spans="1:17" ht="21" customHeight="1">
      <c r="A25" s="55"/>
      <c r="B25" s="234"/>
      <c r="C25" s="241"/>
      <c r="D25" s="269"/>
      <c r="E25" s="237" t="s">
        <v>280</v>
      </c>
      <c r="F25" s="238" t="s">
        <v>285</v>
      </c>
      <c r="G25" s="235"/>
      <c r="H25" s="266"/>
      <c r="I25" s="266"/>
      <c r="J25" s="266"/>
      <c r="K25" s="266"/>
      <c r="L25" s="266"/>
      <c r="M25" s="286">
        <f>SUM(H25:L25)</f>
        <v>0</v>
      </c>
      <c r="N25" s="56"/>
      <c r="O25" s="263"/>
      <c r="P25" s="58"/>
      <c r="Q25" s="55"/>
    </row>
    <row r="26" spans="1:17" ht="21" customHeight="1">
      <c r="A26" s="55"/>
      <c r="B26" s="234"/>
      <c r="C26" s="241"/>
      <c r="D26" s="295"/>
      <c r="E26" s="1607" t="s">
        <v>318</v>
      </c>
      <c r="F26" s="1607"/>
      <c r="G26" s="242"/>
      <c r="H26" s="298">
        <f t="shared" ref="H26:L26" si="3">SUM(H18:H25)</f>
        <v>0</v>
      </c>
      <c r="I26" s="298">
        <f t="shared" si="3"/>
        <v>0</v>
      </c>
      <c r="J26" s="298">
        <f t="shared" si="3"/>
        <v>0</v>
      </c>
      <c r="K26" s="298">
        <f t="shared" si="3"/>
        <v>0</v>
      </c>
      <c r="L26" s="298">
        <f t="shared" si="3"/>
        <v>0</v>
      </c>
      <c r="M26" s="267">
        <f>SUM(M18:M25)</f>
        <v>0</v>
      </c>
      <c r="N26" s="56"/>
      <c r="O26" s="263"/>
      <c r="P26" s="58"/>
      <c r="Q26" s="55"/>
    </row>
    <row r="27" spans="1:17" ht="21" customHeight="1">
      <c r="A27" s="57"/>
      <c r="B27" s="234"/>
      <c r="C27" s="79" t="s">
        <v>89</v>
      </c>
      <c r="D27" s="1591" t="s">
        <v>643</v>
      </c>
      <c r="E27" s="1591"/>
      <c r="F27" s="1591"/>
      <c r="G27" s="1592"/>
      <c r="H27" s="301">
        <f>H26</f>
        <v>0</v>
      </c>
      <c r="I27" s="301">
        <f t="shared" ref="I27:L27" si="4">I26</f>
        <v>0</v>
      </c>
      <c r="J27" s="301">
        <f t="shared" si="4"/>
        <v>0</v>
      </c>
      <c r="K27" s="301">
        <f t="shared" si="4"/>
        <v>0</v>
      </c>
      <c r="L27" s="301">
        <f t="shared" si="4"/>
        <v>0</v>
      </c>
      <c r="M27" s="286">
        <f>M26</f>
        <v>0</v>
      </c>
      <c r="N27" s="56"/>
      <c r="O27" s="263"/>
      <c r="P27" s="58"/>
      <c r="Q27" s="55"/>
    </row>
    <row r="28" spans="1:17" ht="21" customHeight="1">
      <c r="A28" s="55"/>
      <c r="B28" s="234"/>
      <c r="C28" s="239"/>
      <c r="D28" s="264"/>
      <c r="E28" s="265" t="s">
        <v>321</v>
      </c>
      <c r="F28" s="243" t="s">
        <v>322</v>
      </c>
      <c r="G28" s="235"/>
      <c r="H28" s="266"/>
      <c r="I28" s="266"/>
      <c r="J28" s="266"/>
      <c r="K28" s="266"/>
      <c r="L28" s="266"/>
      <c r="M28" s="286">
        <f>SUM(H28:L28)</f>
        <v>0</v>
      </c>
      <c r="N28" s="56"/>
      <c r="O28" s="263"/>
      <c r="P28" s="58"/>
      <c r="Q28" s="55"/>
    </row>
    <row r="29" spans="1:17" ht="21" customHeight="1">
      <c r="A29" s="55"/>
      <c r="B29" s="234"/>
      <c r="C29" s="239"/>
      <c r="D29" s="264"/>
      <c r="E29" s="237" t="s">
        <v>323</v>
      </c>
      <c r="F29" s="236" t="s">
        <v>286</v>
      </c>
      <c r="G29" s="235"/>
      <c r="H29" s="266"/>
      <c r="I29" s="266"/>
      <c r="J29" s="266"/>
      <c r="K29" s="266"/>
      <c r="L29" s="266"/>
      <c r="M29" s="286">
        <f>SUM(H29:L29)</f>
        <v>0</v>
      </c>
      <c r="N29" s="56"/>
      <c r="O29" s="263"/>
      <c r="P29" s="58"/>
      <c r="Q29" s="55"/>
    </row>
    <row r="30" spans="1:17" ht="21" customHeight="1">
      <c r="A30" s="55"/>
      <c r="B30" s="234"/>
      <c r="C30" s="239"/>
      <c r="D30" s="264"/>
      <c r="E30" s="237" t="s">
        <v>287</v>
      </c>
      <c r="F30" s="237" t="s">
        <v>283</v>
      </c>
      <c r="G30" s="235"/>
      <c r="H30" s="266"/>
      <c r="I30" s="266"/>
      <c r="J30" s="266"/>
      <c r="K30" s="266"/>
      <c r="L30" s="266"/>
      <c r="M30" s="286">
        <f>SUM(H30:L30)</f>
        <v>0</v>
      </c>
      <c r="N30" s="56"/>
      <c r="O30" s="263"/>
      <c r="P30" s="58"/>
      <c r="Q30" s="55"/>
    </row>
    <row r="31" spans="1:17" ht="21" customHeight="1">
      <c r="A31" s="55"/>
      <c r="B31" s="234"/>
      <c r="C31" s="239"/>
      <c r="D31" s="264"/>
      <c r="E31" s="237" t="s">
        <v>276</v>
      </c>
      <c r="F31" s="237" t="s">
        <v>284</v>
      </c>
      <c r="G31" s="235"/>
      <c r="H31" s="266"/>
      <c r="I31" s="266"/>
      <c r="J31" s="266"/>
      <c r="K31" s="266"/>
      <c r="L31" s="266"/>
      <c r="M31" s="286">
        <f>SUM(H31:L31)</f>
        <v>0</v>
      </c>
      <c r="N31" s="56"/>
      <c r="O31" s="263"/>
      <c r="P31" s="58"/>
      <c r="Q31" s="55"/>
    </row>
    <row r="32" spans="1:17" ht="21" customHeight="1">
      <c r="A32" s="55"/>
      <c r="B32" s="234"/>
      <c r="C32" s="241"/>
      <c r="D32" s="269"/>
      <c r="E32" s="237" t="s">
        <v>382</v>
      </c>
      <c r="F32" s="238" t="s">
        <v>285</v>
      </c>
      <c r="G32" s="235"/>
      <c r="H32" s="266"/>
      <c r="I32" s="266"/>
      <c r="J32" s="266"/>
      <c r="K32" s="266"/>
      <c r="L32" s="266"/>
      <c r="M32" s="286">
        <f>SUM(H32:L32)</f>
        <v>0</v>
      </c>
      <c r="N32" s="56"/>
      <c r="O32" s="263"/>
      <c r="P32" s="58"/>
      <c r="Q32" s="55"/>
    </row>
    <row r="33" spans="1:17" ht="21" customHeight="1">
      <c r="A33" s="55"/>
      <c r="B33" s="234"/>
      <c r="C33" s="241"/>
      <c r="D33" s="295"/>
      <c r="E33" s="1607" t="s">
        <v>318</v>
      </c>
      <c r="F33" s="1607"/>
      <c r="G33" s="242"/>
      <c r="H33" s="298">
        <f>SUM(H28:H32)</f>
        <v>0</v>
      </c>
      <c r="I33" s="298">
        <f t="shared" ref="I33:L33" si="5">SUM(I28:I32)</f>
        <v>0</v>
      </c>
      <c r="J33" s="298">
        <f t="shared" si="5"/>
        <v>0</v>
      </c>
      <c r="K33" s="298">
        <f t="shared" si="5"/>
        <v>0</v>
      </c>
      <c r="L33" s="298">
        <f t="shared" si="5"/>
        <v>0</v>
      </c>
      <c r="M33" s="267">
        <f>SUM(M28:M32)</f>
        <v>0</v>
      </c>
      <c r="N33" s="56"/>
      <c r="O33" s="263"/>
      <c r="P33" s="58"/>
      <c r="Q33" s="55"/>
    </row>
    <row r="34" spans="1:17" ht="21" customHeight="1" thickBot="1">
      <c r="A34" s="57"/>
      <c r="B34" s="234"/>
      <c r="C34" s="79" t="s">
        <v>634</v>
      </c>
      <c r="D34" s="1591" t="s">
        <v>644</v>
      </c>
      <c r="E34" s="1591"/>
      <c r="F34" s="1591"/>
      <c r="G34" s="1592"/>
      <c r="H34" s="301">
        <f>H33</f>
        <v>0</v>
      </c>
      <c r="I34" s="301">
        <f t="shared" ref="I34:L34" si="6">I33</f>
        <v>0</v>
      </c>
      <c r="J34" s="301">
        <f t="shared" si="6"/>
        <v>0</v>
      </c>
      <c r="K34" s="301">
        <f t="shared" si="6"/>
        <v>0</v>
      </c>
      <c r="L34" s="301">
        <f t="shared" si="6"/>
        <v>0</v>
      </c>
      <c r="M34" s="286">
        <f>M33</f>
        <v>0</v>
      </c>
      <c r="N34" s="56"/>
      <c r="O34" s="263"/>
      <c r="P34" s="58"/>
      <c r="Q34" s="55"/>
    </row>
    <row r="35" spans="1:17" ht="33" customHeight="1" thickBot="1">
      <c r="A35" s="55"/>
      <c r="B35" s="1604" t="s">
        <v>422</v>
      </c>
      <c r="C35" s="1605"/>
      <c r="D35" s="1605"/>
      <c r="E35" s="1605"/>
      <c r="F35" s="1605"/>
      <c r="G35" s="219" t="s">
        <v>258</v>
      </c>
      <c r="H35" s="272">
        <f>SUM(H17,H27,H34)</f>
        <v>0</v>
      </c>
      <c r="I35" s="272">
        <f t="shared" ref="I35:L35" si="7">SUM(I17,I27,I34)</f>
        <v>0</v>
      </c>
      <c r="J35" s="272">
        <f t="shared" si="7"/>
        <v>0</v>
      </c>
      <c r="K35" s="272">
        <f t="shared" si="7"/>
        <v>0</v>
      </c>
      <c r="L35" s="272">
        <f t="shared" si="7"/>
        <v>0</v>
      </c>
      <c r="M35" s="273">
        <f>SUM(M17,M27,M34)</f>
        <v>0</v>
      </c>
      <c r="N35" s="1587" t="s">
        <v>646</v>
      </c>
      <c r="O35" s="1588"/>
      <c r="P35" s="58"/>
      <c r="Q35" s="55"/>
    </row>
    <row r="36" spans="1:17" ht="29.25" customHeight="1" thickBot="1">
      <c r="A36" s="55"/>
      <c r="B36" s="1589" t="s">
        <v>423</v>
      </c>
      <c r="C36" s="1590"/>
      <c r="D36" s="1590"/>
      <c r="E36" s="1590"/>
      <c r="F36" s="1590"/>
      <c r="G36" s="460" t="s">
        <v>319</v>
      </c>
      <c r="H36" s="461" t="e">
        <f>H35/$M35</f>
        <v>#DIV/0!</v>
      </c>
      <c r="I36" s="461" t="e">
        <f>I35/$M35</f>
        <v>#DIV/0!</v>
      </c>
      <c r="J36" s="461" t="e">
        <f>J35/$M35</f>
        <v>#DIV/0!</v>
      </c>
      <c r="K36" s="461" t="e">
        <f>K35/$M35</f>
        <v>#DIV/0!</v>
      </c>
      <c r="L36" s="461" t="e">
        <f>L35/$M35</f>
        <v>#DIV/0!</v>
      </c>
      <c r="M36" s="462" t="e">
        <f>SUM(H36:L36)</f>
        <v>#DIV/0!</v>
      </c>
      <c r="N36" s="274"/>
      <c r="O36" s="263"/>
      <c r="P36" s="58"/>
      <c r="Q36" s="55"/>
    </row>
    <row r="37" spans="1:17" ht="8.25" customHeight="1">
      <c r="A37" s="55"/>
      <c r="B37" s="58"/>
      <c r="C37" s="58"/>
      <c r="D37" s="58"/>
      <c r="E37" s="58"/>
      <c r="F37" s="58"/>
      <c r="G37" s="58"/>
      <c r="H37" s="58"/>
      <c r="I37" s="58"/>
      <c r="J37" s="58"/>
      <c r="K37" s="58"/>
      <c r="L37" s="58"/>
      <c r="M37" s="58"/>
      <c r="N37" s="58"/>
      <c r="O37" s="58"/>
      <c r="P37" s="58"/>
      <c r="Q37" s="55"/>
    </row>
    <row r="38" spans="1:17" s="59" customFormat="1" ht="13.5" customHeight="1">
      <c r="B38" s="231" t="s">
        <v>324</v>
      </c>
      <c r="C38" s="1597" t="s">
        <v>260</v>
      </c>
      <c r="D38" s="1597"/>
      <c r="E38" s="1597"/>
      <c r="F38" s="1424"/>
      <c r="G38" s="1424"/>
      <c r="H38" s="1424"/>
      <c r="I38" s="1424"/>
      <c r="J38" s="1424"/>
      <c r="K38" s="1424"/>
      <c r="L38" s="1424"/>
      <c r="M38" s="1424"/>
      <c r="N38" s="1424"/>
    </row>
    <row r="39" spans="1:17" s="60" customFormat="1" ht="13.5" customHeight="1">
      <c r="B39" s="231" t="s">
        <v>805</v>
      </c>
      <c r="C39" s="1597" t="s">
        <v>806</v>
      </c>
      <c r="D39" s="1597"/>
      <c r="E39" s="1597"/>
      <c r="F39" s="1598"/>
      <c r="G39" s="1598"/>
      <c r="H39" s="1598"/>
      <c r="I39" s="1598"/>
      <c r="J39" s="1598"/>
      <c r="K39" s="1598"/>
      <c r="L39" s="1598"/>
      <c r="M39" s="1598"/>
      <c r="N39" s="1424"/>
    </row>
    <row r="40" spans="1:17" ht="13.5" customHeight="1">
      <c r="B40" s="231" t="s">
        <v>210</v>
      </c>
      <c r="C40" s="1598" t="s">
        <v>445</v>
      </c>
      <c r="D40" s="1598"/>
      <c r="E40" s="1598"/>
      <c r="F40" s="1598"/>
      <c r="G40" s="1598"/>
      <c r="H40" s="1598"/>
      <c r="I40" s="1598"/>
      <c r="J40" s="1598"/>
      <c r="K40" s="1598"/>
      <c r="L40" s="1598"/>
      <c r="M40" s="1598"/>
      <c r="N40" s="1424"/>
    </row>
    <row r="41" spans="1:17" ht="13.5" customHeight="1">
      <c r="B41" s="231" t="s">
        <v>211</v>
      </c>
      <c r="C41" s="1598" t="s">
        <v>814</v>
      </c>
      <c r="D41" s="1598"/>
      <c r="E41" s="1598"/>
      <c r="F41" s="1598"/>
      <c r="G41" s="1598"/>
      <c r="H41" s="1598"/>
      <c r="I41" s="1598"/>
      <c r="J41" s="1598"/>
      <c r="K41" s="1598"/>
      <c r="L41" s="1598"/>
      <c r="M41" s="1598"/>
      <c r="N41" s="1424"/>
    </row>
    <row r="42" spans="1:17" ht="13.5" customHeight="1">
      <c r="B42" s="231" t="s">
        <v>208</v>
      </c>
      <c r="C42" s="1598" t="s">
        <v>6214</v>
      </c>
      <c r="D42" s="1598"/>
      <c r="E42" s="1598"/>
      <c r="F42" s="1598"/>
      <c r="G42" s="1598"/>
      <c r="H42" s="1598"/>
      <c r="I42" s="1598"/>
      <c r="J42" s="1598"/>
      <c r="K42" s="1598"/>
      <c r="L42" s="1598"/>
      <c r="M42" s="1598"/>
      <c r="N42" s="1424"/>
    </row>
    <row r="43" spans="1:17" ht="8.25" customHeight="1" thickBot="1">
      <c r="B43" s="61"/>
      <c r="C43" s="62"/>
      <c r="D43" s="62"/>
      <c r="E43" s="62"/>
      <c r="F43" s="62"/>
      <c r="G43" s="62"/>
      <c r="H43" s="62"/>
      <c r="I43" s="62"/>
      <c r="J43" s="62"/>
      <c r="K43" s="62"/>
      <c r="L43" s="62"/>
    </row>
    <row r="44" spans="1:17" ht="13.5" customHeight="1">
      <c r="B44" s="61"/>
      <c r="C44" s="62"/>
      <c r="D44" s="62"/>
      <c r="E44" s="62"/>
      <c r="F44" s="62"/>
      <c r="G44" s="62"/>
      <c r="L44" s="1593" t="s">
        <v>6217</v>
      </c>
      <c r="M44" s="1594"/>
      <c r="N44" s="275"/>
    </row>
    <row r="45" spans="1:17" ht="14.25" thickBot="1">
      <c r="G45" s="55"/>
      <c r="H45" s="276"/>
      <c r="I45" s="276"/>
      <c r="J45" s="276"/>
      <c r="K45" s="276"/>
      <c r="L45" s="1595"/>
      <c r="M45" s="1596"/>
      <c r="N45" s="275"/>
    </row>
    <row r="46" spans="1:17" ht="8.25" customHeight="1">
      <c r="G46" s="55"/>
      <c r="H46" s="55"/>
      <c r="I46" s="55"/>
      <c r="J46" s="55"/>
      <c r="K46" s="55"/>
    </row>
    <row r="47" spans="1:17" s="63" customFormat="1" ht="12"/>
    <row r="51" spans="9:10" ht="20.100000000000001" customHeight="1"/>
    <row r="55" spans="9:10" ht="12.75">
      <c r="I55" s="367"/>
      <c r="J55" s="368"/>
    </row>
    <row r="56" spans="9:10" ht="12.75">
      <c r="I56" s="367"/>
      <c r="J56" s="368"/>
    </row>
    <row r="57" spans="9:10" ht="12.75">
      <c r="I57" s="367"/>
      <c r="J57" s="368"/>
    </row>
    <row r="58" spans="9:10" ht="12.75">
      <c r="I58" s="367"/>
      <c r="J58" s="368"/>
    </row>
    <row r="59" spans="9:10" ht="12.75">
      <c r="I59" s="367"/>
      <c r="J59" s="368"/>
    </row>
    <row r="60" spans="9:10" ht="12.75">
      <c r="I60" s="367"/>
      <c r="J60" s="368"/>
    </row>
    <row r="61" spans="9:10" ht="12.75">
      <c r="I61" s="367"/>
      <c r="J61" s="368"/>
    </row>
  </sheetData>
  <mergeCells count="17">
    <mergeCell ref="B2:M2"/>
    <mergeCell ref="B4:M4"/>
    <mergeCell ref="B7:G7"/>
    <mergeCell ref="B35:F35"/>
    <mergeCell ref="E16:F16"/>
    <mergeCell ref="E26:F26"/>
    <mergeCell ref="E33:F33"/>
    <mergeCell ref="D34:G34"/>
    <mergeCell ref="N35:O35"/>
    <mergeCell ref="B36:F36"/>
    <mergeCell ref="D27:G27"/>
    <mergeCell ref="L44:M45"/>
    <mergeCell ref="C38:N38"/>
    <mergeCell ref="C39:N39"/>
    <mergeCell ref="C40:N40"/>
    <mergeCell ref="C41:N41"/>
    <mergeCell ref="C42:N42"/>
  </mergeCells>
  <phoneticPr fontId="27"/>
  <printOptions horizontalCentered="1"/>
  <pageMargins left="0.39370078740157483" right="0.39370078740157483" top="0.78740157480314965" bottom="0.39370078740157483" header="0.51181102362204722" footer="0.51181102362204722"/>
  <pageSetup paperSize="9" scale="81"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zoomScaleNormal="100" zoomScaleSheetLayoutView="100" workbookViewId="0"/>
  </sheetViews>
  <sheetFormatPr defaultRowHeight="13.5"/>
  <cols>
    <col min="1" max="1" width="3.625" style="49" customWidth="1"/>
    <col min="2" max="3" width="3.75" style="49" customWidth="1"/>
    <col min="4" max="4" width="2.625" style="49" customWidth="1"/>
    <col min="5" max="6" width="31.625" style="49" customWidth="1"/>
    <col min="7" max="7" width="15.625" style="49" customWidth="1"/>
    <col min="8" max="8" width="5.625" style="49" customWidth="1"/>
    <col min="9" max="9" width="17.625" style="49" customWidth="1"/>
    <col min="10" max="10" width="3.625" style="49" customWidth="1"/>
    <col min="11" max="11" width="2.875" style="49" customWidth="1"/>
    <col min="12" max="16384" width="9" style="1259"/>
  </cols>
  <sheetData>
    <row r="1" spans="1:11" ht="9.9499999999999993" customHeight="1"/>
    <row r="2" spans="1:11" ht="20.100000000000001" customHeight="1">
      <c r="A2" s="5"/>
      <c r="B2" s="1453" t="s">
        <v>118</v>
      </c>
      <c r="C2" s="1453"/>
      <c r="D2" s="1454"/>
      <c r="E2" s="1454"/>
      <c r="F2" s="1454"/>
      <c r="G2" s="1454"/>
      <c r="H2" s="1454"/>
      <c r="I2" s="1454"/>
      <c r="J2" s="44"/>
      <c r="K2" s="14"/>
    </row>
    <row r="3" spans="1:11">
      <c r="A3" s="5"/>
      <c r="B3" s="5"/>
      <c r="C3" s="5"/>
      <c r="D3" s="5"/>
      <c r="E3" s="14"/>
      <c r="F3" s="14"/>
      <c r="G3" s="14"/>
      <c r="H3" s="14"/>
      <c r="I3" s="14"/>
      <c r="J3" s="14"/>
      <c r="K3" s="14"/>
    </row>
    <row r="4" spans="1:11" ht="18" customHeight="1">
      <c r="A4" s="45"/>
      <c r="B4" s="1610" t="s">
        <v>645</v>
      </c>
      <c r="C4" s="1599"/>
      <c r="D4" s="1599"/>
      <c r="E4" s="1599"/>
      <c r="F4" s="1599"/>
      <c r="G4" s="1599"/>
      <c r="H4" s="1599"/>
      <c r="I4" s="1599"/>
      <c r="J4" s="47"/>
      <c r="K4" s="48"/>
    </row>
    <row r="5" spans="1:11" ht="18" customHeight="1">
      <c r="A5" s="45"/>
      <c r="B5" s="1599"/>
      <c r="C5" s="1599"/>
      <c r="D5" s="1599"/>
      <c r="E5" s="1599"/>
      <c r="F5" s="1599"/>
      <c r="G5" s="1599"/>
      <c r="H5" s="1599"/>
      <c r="I5" s="1599"/>
      <c r="J5" s="47"/>
      <c r="K5" s="48"/>
    </row>
    <row r="6" spans="1:11" ht="9" customHeight="1">
      <c r="A6" s="45"/>
      <c r="B6" s="1226"/>
      <c r="C6" s="1226"/>
      <c r="D6" s="47"/>
      <c r="E6" s="47"/>
      <c r="F6" s="47"/>
      <c r="G6" s="47"/>
      <c r="H6" s="47"/>
      <c r="I6" s="47"/>
      <c r="J6" s="47"/>
      <c r="K6" s="48"/>
    </row>
    <row r="7" spans="1:11" ht="18" customHeight="1" thickBot="1">
      <c r="B7" s="50"/>
      <c r="C7" s="50"/>
      <c r="D7" s="50"/>
      <c r="E7" s="1260"/>
      <c r="F7" s="1260"/>
      <c r="G7" s="1260"/>
      <c r="H7" s="1260"/>
      <c r="I7" s="52" t="s">
        <v>254</v>
      </c>
      <c r="J7" s="52"/>
    </row>
    <row r="8" spans="1:11" ht="18" customHeight="1" thickBot="1">
      <c r="A8" s="53"/>
      <c r="B8" s="1601" t="s">
        <v>255</v>
      </c>
      <c r="C8" s="1602"/>
      <c r="D8" s="1602"/>
      <c r="E8" s="1602"/>
      <c r="F8" s="1602"/>
      <c r="G8" s="1602"/>
      <c r="H8" s="1603"/>
      <c r="I8" s="578" t="s">
        <v>424</v>
      </c>
      <c r="J8" s="54"/>
      <c r="K8" s="447"/>
    </row>
    <row r="9" spans="1:11" ht="18" customHeight="1" thickBot="1">
      <c r="A9" s="53"/>
      <c r="B9" s="1233"/>
      <c r="C9" s="1234"/>
      <c r="D9" s="1235"/>
      <c r="E9" s="1611" t="s">
        <v>6316</v>
      </c>
      <c r="F9" s="1612"/>
      <c r="G9" s="277"/>
      <c r="H9" s="1261" t="s">
        <v>256</v>
      </c>
      <c r="I9" s="1236"/>
      <c r="J9" s="54"/>
      <c r="K9" s="447"/>
    </row>
    <row r="10" spans="1:11" ht="18" customHeight="1" thickBot="1">
      <c r="A10" s="53"/>
      <c r="B10" s="1233"/>
      <c r="C10" s="1234"/>
      <c r="D10" s="253"/>
      <c r="E10" s="721" t="s">
        <v>6317</v>
      </c>
      <c r="F10" s="1262"/>
      <c r="G10" s="277"/>
      <c r="H10" s="1261" t="s">
        <v>6318</v>
      </c>
      <c r="I10" s="1237"/>
      <c r="J10" s="54"/>
      <c r="K10" s="447"/>
    </row>
    <row r="11" spans="1:11" ht="18" customHeight="1">
      <c r="A11" s="55"/>
      <c r="B11" s="1233"/>
      <c r="C11" s="1238"/>
      <c r="D11" s="451" t="s">
        <v>154</v>
      </c>
      <c r="E11" s="1613" t="s">
        <v>338</v>
      </c>
      <c r="F11" s="1613"/>
      <c r="G11" s="1613"/>
      <c r="H11" s="1614"/>
      <c r="I11" s="286">
        <f>SUM(I9:I10)</f>
        <v>0</v>
      </c>
      <c r="J11" s="56"/>
      <c r="K11" s="450"/>
    </row>
    <row r="12" spans="1:11" ht="18" customHeight="1">
      <c r="A12" s="55"/>
      <c r="B12" s="1233"/>
      <c r="C12" s="1234"/>
      <c r="D12" s="1235"/>
      <c r="E12" s="1608" t="s">
        <v>640</v>
      </c>
      <c r="F12" s="1609"/>
      <c r="G12" s="1609"/>
      <c r="H12" s="599"/>
      <c r="I12" s="1236"/>
      <c r="J12" s="1239"/>
      <c r="K12" s="450"/>
    </row>
    <row r="13" spans="1:11" ht="18" customHeight="1">
      <c r="A13" s="55"/>
      <c r="B13" s="1233"/>
      <c r="C13" s="1234"/>
      <c r="D13" s="253"/>
      <c r="E13" s="1620" t="s">
        <v>641</v>
      </c>
      <c r="F13" s="1621"/>
      <c r="G13" s="1621"/>
      <c r="H13" s="722"/>
      <c r="I13" s="1237"/>
      <c r="J13" s="1239"/>
      <c r="K13" s="450"/>
    </row>
    <row r="14" spans="1:11" ht="18" customHeight="1">
      <c r="A14" s="55"/>
      <c r="B14" s="1233"/>
      <c r="C14" s="1238"/>
      <c r="D14" s="451" t="s">
        <v>156</v>
      </c>
      <c r="E14" s="1622" t="s">
        <v>378</v>
      </c>
      <c r="F14" s="1623"/>
      <c r="G14" s="1623"/>
      <c r="H14" s="452"/>
      <c r="I14" s="286">
        <f>SUM(I12:I13)</f>
        <v>0</v>
      </c>
      <c r="J14" s="56"/>
      <c r="K14" s="450"/>
    </row>
    <row r="15" spans="1:11" ht="18" customHeight="1" thickBot="1">
      <c r="A15" s="55"/>
      <c r="B15" s="1233"/>
      <c r="C15" s="721" t="s">
        <v>751</v>
      </c>
      <c r="D15" s="720"/>
      <c r="E15" s="1227"/>
      <c r="F15" s="1263"/>
      <c r="G15" s="1264"/>
      <c r="H15" s="452"/>
      <c r="I15" s="1241">
        <f>SUM(I11,I14)</f>
        <v>0</v>
      </c>
      <c r="J15" s="56"/>
      <c r="K15" s="450"/>
    </row>
    <row r="16" spans="1:11" ht="18" customHeight="1" thickBot="1">
      <c r="A16" s="55"/>
      <c r="B16" s="1233"/>
      <c r="C16" s="1238"/>
      <c r="D16" s="448" t="s">
        <v>6319</v>
      </c>
      <c r="E16" s="1227" t="s">
        <v>673</v>
      </c>
      <c r="F16" s="1263"/>
      <c r="G16" s="277"/>
      <c r="H16" s="449" t="s">
        <v>256</v>
      </c>
      <c r="I16" s="1242"/>
      <c r="J16" s="56"/>
      <c r="K16" s="450"/>
    </row>
    <row r="17" spans="1:11" ht="18" customHeight="1">
      <c r="A17" s="55"/>
      <c r="B17" s="1233"/>
      <c r="C17" s="1234"/>
      <c r="D17" s="1235"/>
      <c r="E17" s="1624" t="s">
        <v>674</v>
      </c>
      <c r="F17" s="1625"/>
      <c r="G17" s="1625"/>
      <c r="H17" s="599"/>
      <c r="I17" s="1236"/>
      <c r="J17" s="1239"/>
      <c r="K17" s="450"/>
    </row>
    <row r="18" spans="1:11" ht="18" customHeight="1">
      <c r="A18" s="55"/>
      <c r="B18" s="1233"/>
      <c r="C18" s="1234"/>
      <c r="D18" s="253"/>
      <c r="E18" s="1620" t="s">
        <v>675</v>
      </c>
      <c r="F18" s="1621"/>
      <c r="G18" s="1621"/>
      <c r="H18" s="722"/>
      <c r="I18" s="1237"/>
      <c r="J18" s="1239"/>
      <c r="K18" s="450"/>
    </row>
    <row r="19" spans="1:11" ht="18" customHeight="1">
      <c r="A19" s="55"/>
      <c r="B19" s="1233"/>
      <c r="C19" s="1238"/>
      <c r="D19" s="451" t="s">
        <v>6320</v>
      </c>
      <c r="E19" s="1622" t="s">
        <v>676</v>
      </c>
      <c r="F19" s="1623"/>
      <c r="G19" s="1623"/>
      <c r="H19" s="452"/>
      <c r="I19" s="286">
        <f>SUM(I17:I18)</f>
        <v>0</v>
      </c>
      <c r="J19" s="56"/>
      <c r="K19" s="450"/>
    </row>
    <row r="20" spans="1:11" ht="18" customHeight="1" thickBot="1">
      <c r="A20" s="55"/>
      <c r="B20" s="1243"/>
      <c r="C20" s="721" t="s">
        <v>750</v>
      </c>
      <c r="D20" s="720"/>
      <c r="E20" s="1227"/>
      <c r="F20" s="1263"/>
      <c r="G20" s="1264"/>
      <c r="H20" s="452"/>
      <c r="I20" s="1241">
        <f>SUM(I16,I19)</f>
        <v>0</v>
      </c>
      <c r="J20" s="56"/>
      <c r="K20" s="450"/>
    </row>
    <row r="21" spans="1:11" ht="18" customHeight="1" thickBot="1">
      <c r="A21" s="57"/>
      <c r="B21" s="1626" t="s">
        <v>754</v>
      </c>
      <c r="C21" s="1627"/>
      <c r="D21" s="1628"/>
      <c r="E21" s="1628"/>
      <c r="F21" s="1628"/>
      <c r="G21" s="1628"/>
      <c r="H21" s="1244" t="s">
        <v>258</v>
      </c>
      <c r="I21" s="278">
        <f>SUM(I20,I15)</f>
        <v>0</v>
      </c>
      <c r="J21" s="1245" t="s">
        <v>288</v>
      </c>
      <c r="K21" s="56"/>
    </row>
    <row r="22" spans="1:11">
      <c r="A22" s="55"/>
      <c r="B22" s="58"/>
      <c r="C22" s="58"/>
      <c r="D22" s="58"/>
      <c r="E22" s="58"/>
      <c r="F22" s="58"/>
      <c r="G22" s="58"/>
      <c r="H22" s="58"/>
      <c r="I22" s="58"/>
      <c r="J22" s="58"/>
      <c r="K22" s="58"/>
    </row>
    <row r="23" spans="1:11">
      <c r="A23" s="59"/>
      <c r="B23" s="231" t="s">
        <v>6321</v>
      </c>
      <c r="C23" s="231"/>
      <c r="D23" s="1629" t="s">
        <v>260</v>
      </c>
      <c r="E23" s="1630"/>
      <c r="F23" s="1630"/>
      <c r="G23" s="1630"/>
      <c r="H23" s="1630"/>
      <c r="I23" s="1630"/>
      <c r="J23" s="1265"/>
      <c r="K23" s="59"/>
    </row>
    <row r="24" spans="1:11">
      <c r="A24" s="59"/>
      <c r="B24" s="231" t="s">
        <v>6322</v>
      </c>
      <c r="C24" s="231"/>
      <c r="D24" s="1629" t="s">
        <v>320</v>
      </c>
      <c r="E24" s="1630"/>
      <c r="F24" s="1630"/>
      <c r="G24" s="1630"/>
      <c r="H24" s="1630"/>
      <c r="I24" s="1630"/>
      <c r="J24" s="1265"/>
      <c r="K24" s="59"/>
    </row>
    <row r="25" spans="1:11">
      <c r="A25" s="60"/>
      <c r="B25" s="39" t="s">
        <v>6323</v>
      </c>
      <c r="C25" s="39"/>
      <c r="D25" s="1629" t="s">
        <v>261</v>
      </c>
      <c r="E25" s="1631"/>
      <c r="F25" s="1631"/>
      <c r="G25" s="1631"/>
      <c r="H25" s="1631"/>
      <c r="I25" s="1631"/>
      <c r="J25" s="279"/>
      <c r="K25" s="60"/>
    </row>
    <row r="26" spans="1:11">
      <c r="B26" s="231" t="s">
        <v>6324</v>
      </c>
      <c r="C26" s="231"/>
      <c r="D26" s="1598" t="s">
        <v>6325</v>
      </c>
      <c r="E26" s="1632"/>
      <c r="F26" s="1632"/>
      <c r="G26" s="1632"/>
      <c r="H26" s="1632"/>
      <c r="I26" s="1632"/>
      <c r="J26" s="280"/>
    </row>
    <row r="27" spans="1:11">
      <c r="B27" s="231" t="s">
        <v>6326</v>
      </c>
      <c r="C27" s="231"/>
      <c r="D27" s="1633" t="s">
        <v>814</v>
      </c>
      <c r="E27" s="1631"/>
      <c r="F27" s="1631"/>
      <c r="G27" s="1631"/>
      <c r="H27" s="1631"/>
      <c r="I27" s="1631"/>
      <c r="J27" s="1266"/>
    </row>
    <row r="28" spans="1:11" ht="14.25" thickBot="1">
      <c r="B28" s="231"/>
      <c r="C28" s="231"/>
      <c r="D28" s="1229"/>
      <c r="E28" s="1228"/>
      <c r="F28" s="1228"/>
      <c r="G28" s="1228"/>
      <c r="H28" s="1228"/>
      <c r="I28" s="1228"/>
      <c r="J28" s="1266"/>
    </row>
    <row r="29" spans="1:11">
      <c r="B29" s="61"/>
      <c r="C29" s="61"/>
      <c r="D29" s="62"/>
      <c r="E29" s="62"/>
      <c r="F29" s="62"/>
      <c r="G29" s="1593" t="s">
        <v>6217</v>
      </c>
      <c r="H29" s="1615"/>
      <c r="I29" s="1616"/>
      <c r="J29" s="281"/>
    </row>
    <row r="30" spans="1:11" ht="14.25" thickBot="1">
      <c r="G30" s="1617"/>
      <c r="H30" s="1618"/>
      <c r="I30" s="1619"/>
      <c r="J30" s="281"/>
    </row>
    <row r="33" spans="1:11">
      <c r="A33" s="63"/>
      <c r="B33" s="63"/>
      <c r="C33" s="63"/>
      <c r="D33" s="63"/>
      <c r="E33" s="63"/>
      <c r="F33" s="282"/>
      <c r="G33" s="63"/>
      <c r="H33" s="63"/>
      <c r="I33" s="63"/>
      <c r="J33" s="63"/>
      <c r="K33" s="63"/>
    </row>
  </sheetData>
  <mergeCells count="18">
    <mergeCell ref="G29:I30"/>
    <mergeCell ref="E13:G13"/>
    <mergeCell ref="E14:G14"/>
    <mergeCell ref="E17:G17"/>
    <mergeCell ref="E18:G18"/>
    <mergeCell ref="E19:G19"/>
    <mergeCell ref="B21:G21"/>
    <mergeCell ref="D23:I23"/>
    <mergeCell ref="D24:I24"/>
    <mergeCell ref="D25:I25"/>
    <mergeCell ref="D26:I26"/>
    <mergeCell ref="D27:I27"/>
    <mergeCell ref="E12:G12"/>
    <mergeCell ref="B2:I2"/>
    <mergeCell ref="B4:I5"/>
    <mergeCell ref="B8:H8"/>
    <mergeCell ref="E9:F9"/>
    <mergeCell ref="E11:H11"/>
  </mergeCells>
  <phoneticPr fontId="27"/>
  <printOptions horizontalCentered="1"/>
  <pageMargins left="0.59055118110236227" right="0.59055118110236227" top="0.78740157480314965" bottom="0.78740157480314965" header="0" footer="0"/>
  <pageSetup paperSize="9" scale="92" orientation="landscape"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7"/>
  <sheetViews>
    <sheetView zoomScaleNormal="100" zoomScaleSheetLayoutView="100" workbookViewId="0"/>
  </sheetViews>
  <sheetFormatPr defaultRowHeight="13.5"/>
  <cols>
    <col min="1" max="1" width="3.625" style="65" customWidth="1"/>
    <col min="2" max="5" width="2.625" style="65" customWidth="1"/>
    <col min="6" max="8" width="10.125" style="65" customWidth="1"/>
    <col min="9" max="9" width="9.125" style="65" customWidth="1"/>
    <col min="10" max="34" width="10.625" style="65" customWidth="1"/>
    <col min="35" max="35" width="12.625" style="65" customWidth="1"/>
    <col min="36" max="36" width="2.625" style="65" customWidth="1"/>
  </cols>
  <sheetData>
    <row r="1" spans="1:36" ht="9.9499999999999993" customHeight="1"/>
    <row r="2" spans="1:36" ht="20.100000000000001" customHeight="1">
      <c r="A2" s="5"/>
      <c r="B2" s="723" t="s">
        <v>347</v>
      </c>
      <c r="D2" s="724"/>
      <c r="E2" s="724"/>
      <c r="F2" s="724"/>
      <c r="G2" s="724"/>
      <c r="H2" s="724"/>
      <c r="I2" s="724"/>
      <c r="J2" s="724"/>
      <c r="K2" s="724"/>
      <c r="L2" s="724"/>
      <c r="M2" s="724"/>
      <c r="N2" s="724"/>
      <c r="O2" s="724"/>
      <c r="P2" s="724"/>
      <c r="Q2" s="724"/>
      <c r="R2" s="724"/>
      <c r="S2" s="724"/>
      <c r="T2" s="724"/>
      <c r="U2" s="724"/>
      <c r="V2" s="724"/>
      <c r="W2" s="724"/>
      <c r="X2" s="724"/>
      <c r="Y2" s="724"/>
      <c r="Z2" s="724"/>
      <c r="AA2" s="724"/>
      <c r="AB2" s="724"/>
      <c r="AC2" s="724"/>
      <c r="AD2" s="724"/>
      <c r="AE2" s="724"/>
      <c r="AF2" s="724"/>
      <c r="AG2" s="724"/>
      <c r="AH2" s="724"/>
      <c r="AI2" s="724"/>
    </row>
    <row r="4" spans="1:36" ht="17.25">
      <c r="A4" s="66"/>
      <c r="B4" s="66"/>
      <c r="C4" s="1646" t="s">
        <v>678</v>
      </c>
      <c r="D4" s="1647"/>
      <c r="E4" s="1647"/>
      <c r="F4" s="1647"/>
      <c r="G4" s="1647"/>
      <c r="H4" s="1647"/>
      <c r="I4" s="1647"/>
      <c r="J4" s="1647"/>
      <c r="K4" s="1647"/>
      <c r="L4" s="1647"/>
      <c r="M4" s="1647"/>
      <c r="N4" s="1647"/>
      <c r="O4" s="1647"/>
      <c r="P4" s="1647"/>
      <c r="Q4" s="1647"/>
      <c r="R4" s="1647"/>
      <c r="S4" s="1647"/>
      <c r="T4" s="1647"/>
      <c r="U4" s="1647"/>
      <c r="V4" s="1647"/>
      <c r="W4" s="1647"/>
      <c r="X4" s="1647"/>
      <c r="Y4" s="1647"/>
      <c r="Z4" s="1647"/>
      <c r="AA4" s="1647"/>
      <c r="AB4" s="1647"/>
      <c r="AC4" s="1647"/>
      <c r="AD4" s="1647"/>
      <c r="AE4" s="1647"/>
      <c r="AF4" s="1647"/>
      <c r="AG4" s="1647"/>
      <c r="AH4" s="1647"/>
      <c r="AI4" s="1647"/>
      <c r="AJ4" s="66"/>
    </row>
    <row r="5" spans="1:36" ht="17.25">
      <c r="A5" s="66"/>
      <c r="B5" s="66"/>
      <c r="C5" s="67"/>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6"/>
    </row>
    <row r="6" spans="1:36" ht="14.25" thickBot="1">
      <c r="A6" s="69"/>
      <c r="B6" s="69"/>
      <c r="C6" s="70"/>
      <c r="D6" s="71"/>
      <c r="E6" s="71"/>
      <c r="F6" s="72"/>
      <c r="G6" s="72"/>
      <c r="H6" s="72"/>
      <c r="I6" s="72"/>
      <c r="J6" s="73"/>
      <c r="K6" s="73"/>
      <c r="L6" s="73"/>
      <c r="M6" s="73"/>
      <c r="N6" s="73"/>
      <c r="O6" s="73"/>
      <c r="P6" s="73"/>
      <c r="Q6" s="73"/>
      <c r="R6" s="73"/>
      <c r="S6" s="73"/>
      <c r="T6" s="73"/>
      <c r="U6" s="73"/>
      <c r="V6" s="73"/>
      <c r="W6" s="73"/>
      <c r="X6" s="73"/>
      <c r="Y6" s="73"/>
      <c r="Z6" s="73"/>
      <c r="AA6" s="73"/>
      <c r="AB6" s="73"/>
      <c r="AC6" s="73"/>
      <c r="AD6" s="73"/>
      <c r="AE6" s="73"/>
      <c r="AF6" s="72"/>
      <c r="AG6" s="72"/>
      <c r="AH6" s="72"/>
      <c r="AI6" s="74" t="s">
        <v>254</v>
      </c>
      <c r="AJ6" s="69"/>
    </row>
    <row r="7" spans="1:36" ht="18" customHeight="1">
      <c r="A7" s="75"/>
      <c r="B7" s="1661" t="s">
        <v>263</v>
      </c>
      <c r="C7" s="1662"/>
      <c r="D7" s="1662"/>
      <c r="E7" s="1662"/>
      <c r="F7" s="1662"/>
      <c r="G7" s="1662"/>
      <c r="H7" s="1662"/>
      <c r="I7" s="1663"/>
      <c r="J7" s="1651" t="s">
        <v>189</v>
      </c>
      <c r="K7" s="1652"/>
      <c r="L7" s="1652"/>
      <c r="M7" s="1652"/>
      <c r="N7" s="1653"/>
      <c r="O7" s="1657" t="s">
        <v>119</v>
      </c>
      <c r="P7" s="1652"/>
      <c r="Q7" s="1652"/>
      <c r="R7" s="1652"/>
      <c r="S7" s="1652"/>
      <c r="T7" s="1652"/>
      <c r="U7" s="1652"/>
      <c r="V7" s="1652"/>
      <c r="W7" s="1652"/>
      <c r="X7" s="1652"/>
      <c r="Y7" s="1652"/>
      <c r="Z7" s="1652"/>
      <c r="AA7" s="1652"/>
      <c r="AB7" s="1652"/>
      <c r="AC7" s="1652"/>
      <c r="AD7" s="1652"/>
      <c r="AE7" s="1652"/>
      <c r="AF7" s="1652"/>
      <c r="AG7" s="1652"/>
      <c r="AH7" s="1658"/>
      <c r="AI7" s="1648" t="s">
        <v>264</v>
      </c>
      <c r="AJ7" s="76"/>
    </row>
    <row r="8" spans="1:36" ht="18" customHeight="1">
      <c r="A8" s="75"/>
      <c r="B8" s="1664"/>
      <c r="C8" s="1665"/>
      <c r="D8" s="1665"/>
      <c r="E8" s="1665"/>
      <c r="F8" s="1665"/>
      <c r="G8" s="1665"/>
      <c r="H8" s="1665"/>
      <c r="I8" s="1666"/>
      <c r="J8" s="1654"/>
      <c r="K8" s="1655"/>
      <c r="L8" s="1655"/>
      <c r="M8" s="1655"/>
      <c r="N8" s="1656"/>
      <c r="O8" s="1659"/>
      <c r="P8" s="1655"/>
      <c r="Q8" s="1655"/>
      <c r="R8" s="1655"/>
      <c r="S8" s="1655"/>
      <c r="T8" s="1655"/>
      <c r="U8" s="1655"/>
      <c r="V8" s="1655"/>
      <c r="W8" s="1655"/>
      <c r="X8" s="1655"/>
      <c r="Y8" s="1655"/>
      <c r="Z8" s="1655"/>
      <c r="AA8" s="1655"/>
      <c r="AB8" s="1655"/>
      <c r="AC8" s="1655"/>
      <c r="AD8" s="1655"/>
      <c r="AE8" s="1655"/>
      <c r="AF8" s="1655"/>
      <c r="AG8" s="1655"/>
      <c r="AH8" s="1660"/>
      <c r="AI8" s="1649"/>
      <c r="AJ8" s="76"/>
    </row>
    <row r="9" spans="1:36" ht="21" customHeight="1" thickBot="1">
      <c r="A9" s="75"/>
      <c r="B9" s="1667"/>
      <c r="C9" s="1668"/>
      <c r="D9" s="1668"/>
      <c r="E9" s="1668"/>
      <c r="F9" s="1668"/>
      <c r="G9" s="1668"/>
      <c r="H9" s="1668"/>
      <c r="I9" s="1669"/>
      <c r="J9" s="579" t="s">
        <v>648</v>
      </c>
      <c r="K9" s="581" t="s">
        <v>649</v>
      </c>
      <c r="L9" s="581" t="s">
        <v>650</v>
      </c>
      <c r="M9" s="581" t="s">
        <v>651</v>
      </c>
      <c r="N9" s="581" t="s">
        <v>652</v>
      </c>
      <c r="O9" s="581" t="s">
        <v>653</v>
      </c>
      <c r="P9" s="581" t="s">
        <v>654</v>
      </c>
      <c r="Q9" s="581" t="s">
        <v>655</v>
      </c>
      <c r="R9" s="581" t="s">
        <v>656</v>
      </c>
      <c r="S9" s="581" t="s">
        <v>657</v>
      </c>
      <c r="T9" s="581" t="s">
        <v>658</v>
      </c>
      <c r="U9" s="581" t="s">
        <v>659</v>
      </c>
      <c r="V9" s="581" t="s">
        <v>660</v>
      </c>
      <c r="W9" s="581" t="s">
        <v>661</v>
      </c>
      <c r="X9" s="581" t="s">
        <v>662</v>
      </c>
      <c r="Y9" s="581" t="s">
        <v>663</v>
      </c>
      <c r="Z9" s="581" t="s">
        <v>664</v>
      </c>
      <c r="AA9" s="581" t="s">
        <v>665</v>
      </c>
      <c r="AB9" s="581" t="s">
        <v>666</v>
      </c>
      <c r="AC9" s="581" t="s">
        <v>667</v>
      </c>
      <c r="AD9" s="581" t="s">
        <v>668</v>
      </c>
      <c r="AE9" s="581" t="s">
        <v>669</v>
      </c>
      <c r="AF9" s="581" t="s">
        <v>670</v>
      </c>
      <c r="AG9" s="581" t="s">
        <v>671</v>
      </c>
      <c r="AH9" s="756" t="s">
        <v>672</v>
      </c>
      <c r="AI9" s="1650"/>
      <c r="AJ9" s="76"/>
    </row>
    <row r="10" spans="1:36" ht="21" customHeight="1" thickBot="1">
      <c r="A10" s="77"/>
      <c r="B10" s="727" t="s">
        <v>179</v>
      </c>
      <c r="C10" s="728" t="s">
        <v>647</v>
      </c>
      <c r="D10" s="745"/>
      <c r="E10" s="729"/>
      <c r="F10" s="729"/>
      <c r="G10" s="729"/>
      <c r="H10" s="729"/>
      <c r="I10" s="730"/>
      <c r="J10" s="283"/>
      <c r="K10" s="284"/>
      <c r="L10" s="284"/>
      <c r="M10" s="284"/>
      <c r="N10" s="369"/>
      <c r="O10" s="285">
        <v>0</v>
      </c>
      <c r="P10" s="285">
        <v>0</v>
      </c>
      <c r="Q10" s="285">
        <v>0</v>
      </c>
      <c r="R10" s="285">
        <v>0</v>
      </c>
      <c r="S10" s="285">
        <v>0</v>
      </c>
      <c r="T10" s="285">
        <v>0</v>
      </c>
      <c r="U10" s="285">
        <v>0</v>
      </c>
      <c r="V10" s="285">
        <v>0</v>
      </c>
      <c r="W10" s="285">
        <v>0</v>
      </c>
      <c r="X10" s="285">
        <v>0</v>
      </c>
      <c r="Y10" s="285">
        <v>0</v>
      </c>
      <c r="Z10" s="285">
        <v>0</v>
      </c>
      <c r="AA10" s="285">
        <v>0</v>
      </c>
      <c r="AB10" s="285">
        <v>0</v>
      </c>
      <c r="AC10" s="285">
        <v>0</v>
      </c>
      <c r="AD10" s="285">
        <v>0</v>
      </c>
      <c r="AE10" s="285">
        <v>0</v>
      </c>
      <c r="AF10" s="285">
        <v>0</v>
      </c>
      <c r="AG10" s="285">
        <v>0</v>
      </c>
      <c r="AH10" s="757">
        <v>0</v>
      </c>
      <c r="AI10" s="805">
        <f>SUM(J10:AH10)</f>
        <v>0</v>
      </c>
      <c r="AJ10" s="76"/>
    </row>
    <row r="11" spans="1:36" ht="21" customHeight="1">
      <c r="A11" s="77"/>
      <c r="B11" s="743"/>
      <c r="C11" s="744"/>
      <c r="D11" s="455" t="s">
        <v>176</v>
      </c>
      <c r="E11" s="1634" t="s">
        <v>338</v>
      </c>
      <c r="F11" s="1634"/>
      <c r="G11" s="1634"/>
      <c r="H11" s="1634"/>
      <c r="I11" s="1635"/>
      <c r="J11" s="287">
        <v>0</v>
      </c>
      <c r="K11" s="288">
        <v>0</v>
      </c>
      <c r="L11" s="288">
        <v>0</v>
      </c>
      <c r="M11" s="288">
        <v>0</v>
      </c>
      <c r="N11" s="370">
        <v>0</v>
      </c>
      <c r="O11" s="290"/>
      <c r="P11" s="290"/>
      <c r="Q11" s="289"/>
      <c r="R11" s="290"/>
      <c r="S11" s="290"/>
      <c r="T11" s="289"/>
      <c r="U11" s="290"/>
      <c r="V11" s="290"/>
      <c r="W11" s="289"/>
      <c r="X11" s="290"/>
      <c r="Y11" s="290"/>
      <c r="Z11" s="290"/>
      <c r="AA11" s="290"/>
      <c r="AB11" s="290"/>
      <c r="AC11" s="290"/>
      <c r="AD11" s="290"/>
      <c r="AE11" s="290"/>
      <c r="AF11" s="290"/>
      <c r="AG11" s="290"/>
      <c r="AH11" s="758"/>
      <c r="AI11" s="806">
        <f>SUM(J11:AH11)</f>
        <v>0</v>
      </c>
      <c r="AJ11" s="76"/>
    </row>
    <row r="12" spans="1:36" ht="21" customHeight="1">
      <c r="A12" s="77"/>
      <c r="B12" s="78"/>
      <c r="C12" s="745"/>
      <c r="D12" s="453" t="s">
        <v>177</v>
      </c>
      <c r="E12" s="1638" t="s">
        <v>340</v>
      </c>
      <c r="F12" s="1638"/>
      <c r="G12" s="1638"/>
      <c r="H12" s="1638"/>
      <c r="I12" s="1639"/>
      <c r="J12" s="291">
        <v>0</v>
      </c>
      <c r="K12" s="292">
        <v>0</v>
      </c>
      <c r="L12" s="292">
        <v>0</v>
      </c>
      <c r="M12" s="292">
        <v>0</v>
      </c>
      <c r="N12" s="371">
        <v>0</v>
      </c>
      <c r="O12" s="294"/>
      <c r="P12" s="294"/>
      <c r="Q12" s="293"/>
      <c r="R12" s="294"/>
      <c r="S12" s="294"/>
      <c r="T12" s="293"/>
      <c r="U12" s="294"/>
      <c r="V12" s="294"/>
      <c r="W12" s="293"/>
      <c r="X12" s="294"/>
      <c r="Y12" s="294"/>
      <c r="Z12" s="294"/>
      <c r="AA12" s="294"/>
      <c r="AB12" s="294"/>
      <c r="AC12" s="294"/>
      <c r="AD12" s="294"/>
      <c r="AE12" s="294"/>
      <c r="AF12" s="294"/>
      <c r="AG12" s="294"/>
      <c r="AH12" s="759"/>
      <c r="AI12" s="807">
        <f>SUM(J12:AH12)</f>
        <v>0</v>
      </c>
      <c r="AJ12" s="76"/>
    </row>
    <row r="13" spans="1:36" ht="21" customHeight="1">
      <c r="A13" s="77"/>
      <c r="B13" s="78"/>
      <c r="C13" s="731" t="s">
        <v>679</v>
      </c>
      <c r="D13" s="738" t="s">
        <v>677</v>
      </c>
      <c r="E13" s="738"/>
      <c r="F13" s="738"/>
      <c r="G13" s="738"/>
      <c r="H13" s="738"/>
      <c r="I13" s="739"/>
      <c r="J13" s="740">
        <f>SUM(J11:J12)</f>
        <v>0</v>
      </c>
      <c r="K13" s="741">
        <f t="shared" ref="K13:AH13" si="0">SUM(K11:K12)</f>
        <v>0</v>
      </c>
      <c r="L13" s="741">
        <f>SUM(L11:L12)</f>
        <v>0</v>
      </c>
      <c r="M13" s="741">
        <f t="shared" si="0"/>
        <v>0</v>
      </c>
      <c r="N13" s="742">
        <f t="shared" si="0"/>
        <v>0</v>
      </c>
      <c r="O13" s="741">
        <f t="shared" si="0"/>
        <v>0</v>
      </c>
      <c r="P13" s="741">
        <f t="shared" si="0"/>
        <v>0</v>
      </c>
      <c r="Q13" s="741">
        <f t="shared" si="0"/>
        <v>0</v>
      </c>
      <c r="R13" s="741">
        <f t="shared" si="0"/>
        <v>0</v>
      </c>
      <c r="S13" s="741">
        <f t="shared" si="0"/>
        <v>0</v>
      </c>
      <c r="T13" s="741">
        <f t="shared" si="0"/>
        <v>0</v>
      </c>
      <c r="U13" s="741">
        <f t="shared" si="0"/>
        <v>0</v>
      </c>
      <c r="V13" s="741">
        <f t="shared" si="0"/>
        <v>0</v>
      </c>
      <c r="W13" s="741">
        <f t="shared" si="0"/>
        <v>0</v>
      </c>
      <c r="X13" s="741">
        <f t="shared" si="0"/>
        <v>0</v>
      </c>
      <c r="Y13" s="741">
        <f t="shared" si="0"/>
        <v>0</v>
      </c>
      <c r="Z13" s="741">
        <f>SUM(Z11:Z12)</f>
        <v>0</v>
      </c>
      <c r="AA13" s="741">
        <f>SUM(AA11:AA12)</f>
        <v>0</v>
      </c>
      <c r="AB13" s="741">
        <f>SUM(AB11:AB12)</f>
        <v>0</v>
      </c>
      <c r="AC13" s="741">
        <f>SUM(AC11:AC12)</f>
        <v>0</v>
      </c>
      <c r="AD13" s="741">
        <f>SUM(AD11:AD12)</f>
        <v>0</v>
      </c>
      <c r="AE13" s="741">
        <f t="shared" si="0"/>
        <v>0</v>
      </c>
      <c r="AF13" s="741">
        <f t="shared" si="0"/>
        <v>0</v>
      </c>
      <c r="AG13" s="741">
        <f t="shared" si="0"/>
        <v>0</v>
      </c>
      <c r="AH13" s="760">
        <f t="shared" si="0"/>
        <v>0</v>
      </c>
      <c r="AI13" s="808">
        <f>SUM(AI11:AI12)</f>
        <v>0</v>
      </c>
      <c r="AJ13" s="76"/>
    </row>
    <row r="14" spans="1:36" ht="21" customHeight="1">
      <c r="A14" s="77"/>
      <c r="B14" s="78"/>
      <c r="C14" s="745"/>
      <c r="D14" s="732" t="s">
        <v>176</v>
      </c>
      <c r="E14" s="1644" t="s">
        <v>673</v>
      </c>
      <c r="F14" s="1644"/>
      <c r="G14" s="1644"/>
      <c r="H14" s="1644"/>
      <c r="I14" s="1645"/>
      <c r="J14" s="733">
        <v>0</v>
      </c>
      <c r="K14" s="734">
        <v>0</v>
      </c>
      <c r="L14" s="734">
        <v>0</v>
      </c>
      <c r="M14" s="734">
        <v>0</v>
      </c>
      <c r="N14" s="735">
        <v>0</v>
      </c>
      <c r="O14" s="736"/>
      <c r="P14" s="736"/>
      <c r="Q14" s="737"/>
      <c r="R14" s="736"/>
      <c r="S14" s="736"/>
      <c r="T14" s="737"/>
      <c r="U14" s="736"/>
      <c r="V14" s="736"/>
      <c r="W14" s="737"/>
      <c r="X14" s="736"/>
      <c r="Y14" s="736"/>
      <c r="Z14" s="736"/>
      <c r="AA14" s="736"/>
      <c r="AB14" s="736"/>
      <c r="AC14" s="736"/>
      <c r="AD14" s="736"/>
      <c r="AE14" s="736"/>
      <c r="AF14" s="736"/>
      <c r="AG14" s="736"/>
      <c r="AH14" s="761"/>
      <c r="AI14" s="809">
        <f>SUM(J14:AH14)</f>
        <v>0</v>
      </c>
      <c r="AJ14" s="76"/>
    </row>
    <row r="15" spans="1:36" ht="21" customHeight="1">
      <c r="A15" s="77"/>
      <c r="B15" s="78"/>
      <c r="C15" s="745"/>
      <c r="D15" s="453" t="s">
        <v>177</v>
      </c>
      <c r="E15" s="1638" t="s">
        <v>682</v>
      </c>
      <c r="F15" s="1638"/>
      <c r="G15" s="1638"/>
      <c r="H15" s="1638"/>
      <c r="I15" s="1639"/>
      <c r="J15" s="291">
        <v>0</v>
      </c>
      <c r="K15" s="292">
        <v>0</v>
      </c>
      <c r="L15" s="292">
        <v>0</v>
      </c>
      <c r="M15" s="292">
        <v>0</v>
      </c>
      <c r="N15" s="371">
        <v>0</v>
      </c>
      <c r="O15" s="294"/>
      <c r="P15" s="294"/>
      <c r="Q15" s="293"/>
      <c r="R15" s="294"/>
      <c r="S15" s="294"/>
      <c r="T15" s="293"/>
      <c r="U15" s="294"/>
      <c r="V15" s="294"/>
      <c r="W15" s="293"/>
      <c r="X15" s="294"/>
      <c r="Y15" s="294"/>
      <c r="Z15" s="294"/>
      <c r="AA15" s="294"/>
      <c r="AB15" s="294"/>
      <c r="AC15" s="294"/>
      <c r="AD15" s="294"/>
      <c r="AE15" s="294"/>
      <c r="AF15" s="294"/>
      <c r="AG15" s="294"/>
      <c r="AH15" s="759"/>
      <c r="AI15" s="807">
        <f>SUM(J15:AH15)</f>
        <v>0</v>
      </c>
      <c r="AJ15" s="76"/>
    </row>
    <row r="16" spans="1:36" ht="21" customHeight="1">
      <c r="A16" s="77"/>
      <c r="B16" s="78"/>
      <c r="C16" s="731" t="s">
        <v>680</v>
      </c>
      <c r="D16" s="718" t="s">
        <v>685</v>
      </c>
      <c r="E16" s="718"/>
      <c r="F16" s="718"/>
      <c r="G16" s="718"/>
      <c r="H16" s="718"/>
      <c r="I16" s="752"/>
      <c r="J16" s="753">
        <f>SUM(J14:J15)</f>
        <v>0</v>
      </c>
      <c r="K16" s="754">
        <f t="shared" ref="K16" si="1">SUM(K14:K15)</f>
        <v>0</v>
      </c>
      <c r="L16" s="754">
        <f>SUM(L14:L15)</f>
        <v>0</v>
      </c>
      <c r="M16" s="754">
        <f t="shared" ref="M16:Y16" si="2">SUM(M14:M15)</f>
        <v>0</v>
      </c>
      <c r="N16" s="755">
        <f t="shared" si="2"/>
        <v>0</v>
      </c>
      <c r="O16" s="754">
        <f t="shared" si="2"/>
        <v>0</v>
      </c>
      <c r="P16" s="754">
        <f t="shared" si="2"/>
        <v>0</v>
      </c>
      <c r="Q16" s="754">
        <f t="shared" si="2"/>
        <v>0</v>
      </c>
      <c r="R16" s="754">
        <f t="shared" si="2"/>
        <v>0</v>
      </c>
      <c r="S16" s="754">
        <f t="shared" si="2"/>
        <v>0</v>
      </c>
      <c r="T16" s="754">
        <f t="shared" si="2"/>
        <v>0</v>
      </c>
      <c r="U16" s="754">
        <f t="shared" si="2"/>
        <v>0</v>
      </c>
      <c r="V16" s="754">
        <f t="shared" si="2"/>
        <v>0</v>
      </c>
      <c r="W16" s="754">
        <f t="shared" si="2"/>
        <v>0</v>
      </c>
      <c r="X16" s="754">
        <f t="shared" si="2"/>
        <v>0</v>
      </c>
      <c r="Y16" s="754">
        <f t="shared" si="2"/>
        <v>0</v>
      </c>
      <c r="Z16" s="754">
        <f>SUM(Z14:Z15)</f>
        <v>0</v>
      </c>
      <c r="AA16" s="754">
        <f>SUM(AA14:AA15)</f>
        <v>0</v>
      </c>
      <c r="AB16" s="754">
        <f>SUM(AB14:AB15)</f>
        <v>0</v>
      </c>
      <c r="AC16" s="754">
        <f>SUM(AC14:AC15)</f>
        <v>0</v>
      </c>
      <c r="AD16" s="754">
        <f>SUM(AD14:AD15)</f>
        <v>0</v>
      </c>
      <c r="AE16" s="754">
        <f t="shared" ref="AE16:AH16" si="3">SUM(AE14:AE15)</f>
        <v>0</v>
      </c>
      <c r="AF16" s="754">
        <f t="shared" si="3"/>
        <v>0</v>
      </c>
      <c r="AG16" s="754">
        <f t="shared" si="3"/>
        <v>0</v>
      </c>
      <c r="AH16" s="762">
        <f t="shared" si="3"/>
        <v>0</v>
      </c>
      <c r="AI16" s="810">
        <f>SUM(AI14:AI15)</f>
        <v>0</v>
      </c>
      <c r="AJ16" s="76"/>
    </row>
    <row r="17" spans="1:36" ht="21" customHeight="1" thickBot="1">
      <c r="A17" s="77"/>
      <c r="B17" s="747" t="s">
        <v>684</v>
      </c>
      <c r="C17" s="708" t="s">
        <v>681</v>
      </c>
      <c r="D17" s="746"/>
      <c r="E17" s="248"/>
      <c r="F17" s="248"/>
      <c r="G17" s="248"/>
      <c r="H17" s="248"/>
      <c r="I17" s="249"/>
      <c r="J17" s="753">
        <f>SUM(J13,J16)</f>
        <v>0</v>
      </c>
      <c r="K17" s="754">
        <f>SUM(K13,K16)</f>
        <v>0</v>
      </c>
      <c r="L17" s="754">
        <f t="shared" ref="L17:AH17" si="4">SUM(L13,L16)</f>
        <v>0</v>
      </c>
      <c r="M17" s="754">
        <f t="shared" si="4"/>
        <v>0</v>
      </c>
      <c r="N17" s="754">
        <f t="shared" si="4"/>
        <v>0</v>
      </c>
      <c r="O17" s="754">
        <f t="shared" si="4"/>
        <v>0</v>
      </c>
      <c r="P17" s="754">
        <f t="shared" si="4"/>
        <v>0</v>
      </c>
      <c r="Q17" s="754">
        <f t="shared" si="4"/>
        <v>0</v>
      </c>
      <c r="R17" s="754">
        <f t="shared" si="4"/>
        <v>0</v>
      </c>
      <c r="S17" s="754">
        <f t="shared" si="4"/>
        <v>0</v>
      </c>
      <c r="T17" s="754">
        <f t="shared" si="4"/>
        <v>0</v>
      </c>
      <c r="U17" s="754">
        <f t="shared" si="4"/>
        <v>0</v>
      </c>
      <c r="V17" s="754">
        <f t="shared" si="4"/>
        <v>0</v>
      </c>
      <c r="W17" s="754">
        <f t="shared" si="4"/>
        <v>0</v>
      </c>
      <c r="X17" s="754">
        <f t="shared" si="4"/>
        <v>0</v>
      </c>
      <c r="Y17" s="754">
        <f t="shared" si="4"/>
        <v>0</v>
      </c>
      <c r="Z17" s="754">
        <f t="shared" si="4"/>
        <v>0</v>
      </c>
      <c r="AA17" s="754">
        <f t="shared" si="4"/>
        <v>0</v>
      </c>
      <c r="AB17" s="754">
        <f t="shared" si="4"/>
        <v>0</v>
      </c>
      <c r="AC17" s="754">
        <f t="shared" si="4"/>
        <v>0</v>
      </c>
      <c r="AD17" s="754">
        <f t="shared" si="4"/>
        <v>0</v>
      </c>
      <c r="AE17" s="754">
        <f t="shared" si="4"/>
        <v>0</v>
      </c>
      <c r="AF17" s="754">
        <f t="shared" si="4"/>
        <v>0</v>
      </c>
      <c r="AG17" s="754">
        <f t="shared" si="4"/>
        <v>0</v>
      </c>
      <c r="AH17" s="762">
        <f t="shared" si="4"/>
        <v>0</v>
      </c>
      <c r="AI17" s="811">
        <f>SUM(AI13,AI16)</f>
        <v>0</v>
      </c>
      <c r="AJ17" s="76"/>
    </row>
    <row r="18" spans="1:36" ht="21" customHeight="1" thickBot="1">
      <c r="A18" s="77"/>
      <c r="B18" s="454" t="s">
        <v>178</v>
      </c>
      <c r="C18" s="725" t="s">
        <v>683</v>
      </c>
      <c r="D18" s="749"/>
      <c r="E18" s="726"/>
      <c r="F18" s="726"/>
      <c r="G18" s="726"/>
      <c r="H18" s="726"/>
      <c r="I18" s="748"/>
      <c r="J18" s="750">
        <f>SUM(J10,J17)</f>
        <v>0</v>
      </c>
      <c r="K18" s="751">
        <f>SUM(K10,K17)</f>
        <v>0</v>
      </c>
      <c r="L18" s="751">
        <f t="shared" ref="L18:AH18" si="5">SUM(L10,L17)</f>
        <v>0</v>
      </c>
      <c r="M18" s="751">
        <f t="shared" si="5"/>
        <v>0</v>
      </c>
      <c r="N18" s="751">
        <f t="shared" si="5"/>
        <v>0</v>
      </c>
      <c r="O18" s="751">
        <f t="shared" si="5"/>
        <v>0</v>
      </c>
      <c r="P18" s="751">
        <f t="shared" si="5"/>
        <v>0</v>
      </c>
      <c r="Q18" s="751">
        <f t="shared" si="5"/>
        <v>0</v>
      </c>
      <c r="R18" s="751">
        <f t="shared" si="5"/>
        <v>0</v>
      </c>
      <c r="S18" s="751">
        <f t="shared" si="5"/>
        <v>0</v>
      </c>
      <c r="T18" s="751">
        <f t="shared" si="5"/>
        <v>0</v>
      </c>
      <c r="U18" s="751">
        <f t="shared" si="5"/>
        <v>0</v>
      </c>
      <c r="V18" s="751">
        <f t="shared" si="5"/>
        <v>0</v>
      </c>
      <c r="W18" s="751">
        <f t="shared" si="5"/>
        <v>0</v>
      </c>
      <c r="X18" s="751">
        <f t="shared" si="5"/>
        <v>0</v>
      </c>
      <c r="Y18" s="751">
        <f t="shared" si="5"/>
        <v>0</v>
      </c>
      <c r="Z18" s="751">
        <f t="shared" si="5"/>
        <v>0</v>
      </c>
      <c r="AA18" s="751">
        <f t="shared" si="5"/>
        <v>0</v>
      </c>
      <c r="AB18" s="751">
        <f t="shared" si="5"/>
        <v>0</v>
      </c>
      <c r="AC18" s="751">
        <f t="shared" si="5"/>
        <v>0</v>
      </c>
      <c r="AD18" s="751">
        <f t="shared" si="5"/>
        <v>0</v>
      </c>
      <c r="AE18" s="751">
        <f t="shared" si="5"/>
        <v>0</v>
      </c>
      <c r="AF18" s="751">
        <f t="shared" si="5"/>
        <v>0</v>
      </c>
      <c r="AG18" s="751">
        <f t="shared" si="5"/>
        <v>0</v>
      </c>
      <c r="AH18" s="763">
        <f t="shared" si="5"/>
        <v>0</v>
      </c>
      <c r="AI18" s="812">
        <f>SUM(AI10,AI17)</f>
        <v>0</v>
      </c>
      <c r="AJ18" s="76"/>
    </row>
    <row r="19" spans="1:36">
      <c r="A19" s="76"/>
      <c r="B19" s="76"/>
      <c r="C19" s="81"/>
      <c r="D19" s="82"/>
      <c r="E19" s="82"/>
      <c r="F19" s="82"/>
      <c r="G19" s="82"/>
      <c r="H19" s="82"/>
      <c r="I19" s="82"/>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6"/>
    </row>
    <row r="20" spans="1:36">
      <c r="A20" s="59"/>
      <c r="B20" s="59"/>
      <c r="C20" s="231" t="s">
        <v>327</v>
      </c>
      <c r="D20" s="232"/>
      <c r="E20" s="1636" t="s">
        <v>328</v>
      </c>
      <c r="F20" s="1637"/>
      <c r="G20" s="1637"/>
      <c r="H20" s="1637"/>
      <c r="I20" s="1637"/>
      <c r="J20" s="1637"/>
      <c r="K20" s="1637"/>
      <c r="L20" s="1637"/>
      <c r="M20" s="1637"/>
      <c r="N20" s="1637"/>
      <c r="O20" s="1637"/>
      <c r="P20" s="1637"/>
      <c r="Q20" s="1637"/>
      <c r="R20" s="1637"/>
      <c r="S20" s="1637"/>
      <c r="T20" s="1637"/>
      <c r="U20" s="1637"/>
      <c r="V20" s="1637"/>
      <c r="W20" s="1637"/>
      <c r="X20" s="1637"/>
      <c r="Y20" s="1637"/>
      <c r="Z20" s="1637"/>
      <c r="AA20" s="1637"/>
      <c r="AB20" s="1637"/>
      <c r="AC20" s="1637"/>
      <c r="AD20" s="1637"/>
      <c r="AE20" s="1637"/>
      <c r="AF20" s="1637"/>
      <c r="AG20" s="1637"/>
      <c r="AH20" s="1637"/>
      <c r="AI20" s="1637"/>
      <c r="AJ20" s="1637"/>
    </row>
    <row r="21" spans="1:36">
      <c r="A21" s="59"/>
      <c r="B21" s="59"/>
      <c r="C21" s="231" t="s">
        <v>329</v>
      </c>
      <c r="D21" s="232"/>
      <c r="E21" s="1629" t="s">
        <v>260</v>
      </c>
      <c r="F21" s="1630"/>
      <c r="G21" s="1630"/>
      <c r="H21" s="1630"/>
      <c r="I21" s="1630"/>
      <c r="J21" s="1630"/>
      <c r="K21" s="1630"/>
      <c r="L21" s="1630"/>
      <c r="M21" s="1630"/>
      <c r="N21" s="1630"/>
      <c r="O21" s="1630"/>
      <c r="P21" s="1630"/>
      <c r="Q21" s="1630"/>
      <c r="R21" s="1630"/>
      <c r="S21" s="1630"/>
      <c r="T21" s="1630"/>
      <c r="U21" s="1630"/>
      <c r="V21" s="1630"/>
      <c r="W21" s="1630"/>
      <c r="X21" s="1630"/>
      <c r="Y21" s="1630"/>
      <c r="Z21" s="1630"/>
      <c r="AA21" s="1630"/>
      <c r="AB21" s="1630"/>
      <c r="AC21" s="1630"/>
      <c r="AD21" s="1630"/>
      <c r="AE21" s="1630"/>
      <c r="AF21" s="1630"/>
      <c r="AG21" s="1630"/>
      <c r="AH21" s="1630"/>
      <c r="AI21" s="1630"/>
      <c r="AJ21" s="1630"/>
    </row>
    <row r="22" spans="1:36">
      <c r="A22" s="59"/>
      <c r="B22" s="59"/>
      <c r="C22" s="39" t="s">
        <v>330</v>
      </c>
      <c r="D22" s="232"/>
      <c r="E22" s="1629" t="s">
        <v>261</v>
      </c>
      <c r="F22" s="1630"/>
      <c r="G22" s="1630"/>
      <c r="H22" s="1630"/>
      <c r="I22" s="1630"/>
      <c r="J22" s="1630"/>
      <c r="K22" s="1630"/>
      <c r="L22" s="1630"/>
      <c r="M22" s="1630"/>
      <c r="N22" s="1630"/>
      <c r="O22" s="1630"/>
      <c r="P22" s="1630"/>
      <c r="Q22" s="1630"/>
      <c r="R22" s="1630"/>
      <c r="S22" s="1630"/>
      <c r="T22" s="1630"/>
      <c r="U22" s="1630"/>
      <c r="V22" s="1630"/>
      <c r="W22" s="1630"/>
      <c r="X22" s="1630"/>
      <c r="Y22" s="1630"/>
      <c r="Z22" s="1630"/>
      <c r="AA22" s="1630"/>
      <c r="AB22" s="1630"/>
      <c r="AC22" s="1630"/>
      <c r="AD22" s="1630"/>
      <c r="AE22" s="1630"/>
      <c r="AF22" s="1630"/>
      <c r="AG22" s="1630"/>
      <c r="AH22" s="1630"/>
      <c r="AI22" s="1630"/>
      <c r="AJ22" s="1630"/>
    </row>
    <row r="23" spans="1:36">
      <c r="C23" s="231" t="s">
        <v>325</v>
      </c>
      <c r="D23" s="232"/>
      <c r="E23" s="1633" t="s">
        <v>6216</v>
      </c>
      <c r="F23" s="1630"/>
      <c r="G23" s="1630"/>
      <c r="H23" s="1630"/>
      <c r="I23" s="1630"/>
      <c r="J23" s="1630"/>
      <c r="K23" s="1630"/>
      <c r="L23" s="1630"/>
      <c r="M23" s="1630"/>
      <c r="N23" s="1630"/>
      <c r="O23" s="1630"/>
      <c r="P23" s="1630"/>
      <c r="Q23" s="1630"/>
      <c r="R23" s="1630"/>
      <c r="S23" s="1630"/>
      <c r="T23" s="1630"/>
      <c r="U23" s="1630"/>
      <c r="V23" s="1630"/>
      <c r="W23" s="1630"/>
      <c r="X23" s="1630"/>
      <c r="Y23" s="1630"/>
      <c r="Z23" s="1630"/>
      <c r="AA23" s="1630"/>
      <c r="AB23" s="1630"/>
      <c r="AC23" s="1630"/>
      <c r="AD23" s="1630"/>
      <c r="AE23" s="1630"/>
      <c r="AF23" s="1630"/>
      <c r="AG23" s="1630"/>
      <c r="AH23" s="1630"/>
      <c r="AI23" s="1630"/>
      <c r="AJ23" s="1630"/>
    </row>
    <row r="24" spans="1:36">
      <c r="C24" s="231" t="s">
        <v>326</v>
      </c>
      <c r="D24" s="232"/>
      <c r="E24" s="1633" t="s">
        <v>814</v>
      </c>
      <c r="F24" s="1630"/>
      <c r="G24" s="1630"/>
      <c r="H24" s="1630"/>
      <c r="I24" s="1630"/>
      <c r="J24" s="1630"/>
      <c r="K24" s="1630"/>
      <c r="L24" s="1630"/>
      <c r="M24" s="1630"/>
      <c r="N24" s="1630"/>
      <c r="O24" s="1630"/>
      <c r="P24" s="1630"/>
      <c r="Q24" s="1630"/>
      <c r="R24" s="1630"/>
      <c r="S24" s="1630"/>
      <c r="T24" s="1630"/>
      <c r="U24" s="1630"/>
      <c r="V24" s="1630"/>
      <c r="W24" s="1630"/>
      <c r="X24" s="1630"/>
      <c r="Y24" s="1630"/>
      <c r="Z24" s="1630"/>
      <c r="AA24" s="1630"/>
      <c r="AB24" s="1630"/>
      <c r="AC24" s="1630"/>
      <c r="AD24" s="1630"/>
      <c r="AE24" s="1630"/>
      <c r="AF24" s="1630"/>
      <c r="AG24" s="1630"/>
      <c r="AH24" s="1630"/>
      <c r="AI24" s="1630"/>
      <c r="AJ24" s="1630"/>
    </row>
    <row r="25" spans="1:36" ht="14.25" thickBot="1">
      <c r="C25" s="231"/>
      <c r="D25" s="232"/>
      <c r="E25" s="232"/>
      <c r="F25" s="232"/>
      <c r="G25" s="232"/>
      <c r="H25" s="232"/>
      <c r="I25" s="232"/>
      <c r="J25" s="232"/>
      <c r="K25" s="232"/>
      <c r="L25" s="232"/>
      <c r="M25" s="232"/>
      <c r="N25" s="232"/>
      <c r="O25" s="232"/>
      <c r="P25" s="232"/>
      <c r="Q25" s="232"/>
      <c r="R25" s="232"/>
      <c r="S25" s="232"/>
      <c r="T25" s="232"/>
      <c r="U25" s="232"/>
      <c r="V25" s="232"/>
      <c r="W25" s="232"/>
      <c r="X25" s="232"/>
      <c r="Y25" s="232"/>
      <c r="Z25" s="232"/>
      <c r="AA25" s="232"/>
      <c r="AB25" s="232"/>
      <c r="AC25" s="232"/>
      <c r="AD25" s="232"/>
      <c r="AE25" s="232"/>
      <c r="AF25" s="232"/>
      <c r="AG25" s="232"/>
      <c r="AH25" s="232"/>
      <c r="AI25" s="232"/>
      <c r="AJ25" s="459"/>
    </row>
    <row r="26" spans="1:36">
      <c r="AE26" s="1640" t="s">
        <v>6217</v>
      </c>
      <c r="AF26" s="1641"/>
      <c r="AG26" s="302"/>
      <c r="AH26" s="302"/>
      <c r="AI26" s="303"/>
    </row>
    <row r="27" spans="1:36" ht="14.25" thickBot="1">
      <c r="AE27" s="1642"/>
      <c r="AF27" s="1643"/>
      <c r="AG27" s="304"/>
      <c r="AH27" s="304"/>
      <c r="AI27" s="305"/>
    </row>
  </sheetData>
  <mergeCells count="15">
    <mergeCell ref="C4:AI4"/>
    <mergeCell ref="AI7:AI9"/>
    <mergeCell ref="J7:N8"/>
    <mergeCell ref="O7:AH8"/>
    <mergeCell ref="B7:I9"/>
    <mergeCell ref="E11:I11"/>
    <mergeCell ref="E20:AJ20"/>
    <mergeCell ref="E21:AJ21"/>
    <mergeCell ref="E12:I12"/>
    <mergeCell ref="AE26:AF27"/>
    <mergeCell ref="E24:AJ24"/>
    <mergeCell ref="E23:AJ23"/>
    <mergeCell ref="E22:AJ22"/>
    <mergeCell ref="E14:I14"/>
    <mergeCell ref="E15:I15"/>
  </mergeCells>
  <phoneticPr fontId="27"/>
  <pageMargins left="0.78740157480314965" right="0.78740157480314965" top="0.98425196850393704" bottom="0.98425196850393704" header="0.51181102362204722" footer="0.51181102362204722"/>
  <pageSetup paperSize="8" scale="59" orientation="landscape" horizontalDpi="1200" verticalDpi="1200"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Q109"/>
  <sheetViews>
    <sheetView zoomScaleNormal="100" zoomScaleSheetLayoutView="100" workbookViewId="0"/>
  </sheetViews>
  <sheetFormatPr defaultRowHeight="13.5"/>
  <cols>
    <col min="1" max="1" width="3.625" style="469" customWidth="1"/>
    <col min="2" max="2" width="4.625" style="469" customWidth="1"/>
    <col min="3" max="3" width="13.625" style="469" customWidth="1"/>
    <col min="4" max="4" width="6.25" style="469" customWidth="1"/>
    <col min="5" max="5" width="25.625" style="469" customWidth="1"/>
    <col min="6" max="6" width="12.625" style="469" customWidth="1"/>
    <col min="7" max="8" width="7" style="469" customWidth="1"/>
    <col min="9" max="11" width="4.125" style="469" customWidth="1"/>
    <col min="12" max="15" width="12.5" style="469" customWidth="1"/>
    <col min="16" max="16" width="7.625" style="469" customWidth="1"/>
    <col min="17" max="36" width="8.625" style="469" customWidth="1"/>
    <col min="37" max="37" width="1.5" style="469" customWidth="1"/>
    <col min="38" max="38" width="25.625" style="469" customWidth="1"/>
    <col min="39" max="39" width="13.875" style="469" customWidth="1"/>
    <col min="40" max="40" width="8.75" style="469" customWidth="1"/>
    <col min="41" max="41" width="9" style="469"/>
    <col min="42" max="42" width="23.625" style="469" customWidth="1"/>
    <col min="43" max="16384" width="9" style="469"/>
  </cols>
  <sheetData>
    <row r="1" spans="2:43" ht="9.9499999999999993" customHeight="1"/>
    <row r="2" spans="2:43" ht="20.100000000000001" customHeight="1">
      <c r="B2" s="663" t="s">
        <v>577</v>
      </c>
    </row>
    <row r="3" spans="2:43" s="650" customFormat="1" ht="21.75" customHeight="1">
      <c r="B3" s="1702" t="s">
        <v>505</v>
      </c>
      <c r="C3" s="1588"/>
      <c r="D3" s="1588"/>
      <c r="E3" s="1588"/>
      <c r="F3" s="1588"/>
      <c r="G3" s="1588"/>
      <c r="H3" s="1588"/>
      <c r="I3" s="1588"/>
      <c r="J3" s="1588"/>
      <c r="K3" s="1588"/>
      <c r="L3" s="1588"/>
      <c r="M3" s="1588"/>
      <c r="N3" s="1588"/>
      <c r="O3" s="1588"/>
      <c r="P3" s="1588"/>
      <c r="Q3" s="1588"/>
      <c r="R3" s="1588"/>
      <c r="S3" s="1588"/>
      <c r="T3" s="1588"/>
      <c r="U3" s="1588"/>
      <c r="V3" s="1588"/>
      <c r="W3" s="1588"/>
      <c r="X3" s="1588"/>
      <c r="Y3" s="1588"/>
      <c r="Z3" s="1588"/>
      <c r="AA3" s="1588"/>
      <c r="AB3" s="1588"/>
      <c r="AC3" s="1588"/>
      <c r="AD3" s="1588"/>
      <c r="AE3" s="1588"/>
      <c r="AF3" s="1588"/>
      <c r="AG3" s="1588"/>
      <c r="AH3" s="1588"/>
      <c r="AI3" s="1588"/>
      <c r="AJ3" s="1588"/>
      <c r="AK3" s="649"/>
      <c r="AL3" s="649"/>
      <c r="AM3" s="649"/>
      <c r="AN3" s="649"/>
      <c r="AO3" s="649"/>
      <c r="AP3" s="649"/>
    </row>
    <row r="4" spans="2:43" ht="15" customHeight="1" thickBot="1">
      <c r="C4" s="470"/>
      <c r="D4" s="470"/>
      <c r="E4" s="470"/>
      <c r="F4" s="470"/>
      <c r="G4" s="470"/>
      <c r="H4" s="470"/>
      <c r="I4" s="470"/>
      <c r="J4" s="470"/>
      <c r="K4" s="470"/>
      <c r="L4" s="470"/>
      <c r="M4" s="470"/>
      <c r="N4" s="470"/>
      <c r="O4" s="470"/>
      <c r="P4" s="470"/>
      <c r="Q4" s="470"/>
      <c r="R4" s="470"/>
      <c r="S4" s="470"/>
      <c r="T4" s="470"/>
      <c r="U4" s="470"/>
      <c r="V4" s="470"/>
      <c r="W4" s="470"/>
      <c r="X4" s="470"/>
      <c r="Y4" s="470"/>
      <c r="Z4" s="470"/>
      <c r="AA4" s="470"/>
      <c r="AB4" s="470"/>
      <c r="AC4" s="470"/>
      <c r="AD4" s="470"/>
      <c r="AE4" s="470"/>
      <c r="AF4" s="470"/>
      <c r="AG4" s="470"/>
      <c r="AH4" s="470"/>
      <c r="AI4" s="470"/>
      <c r="AJ4" s="610"/>
    </row>
    <row r="5" spans="2:43" s="470" customFormat="1" ht="21" customHeight="1">
      <c r="B5" s="1685" t="s">
        <v>481</v>
      </c>
      <c r="C5" s="1686"/>
      <c r="D5" s="1675" t="s">
        <v>447</v>
      </c>
      <c r="E5" s="1677" t="s">
        <v>482</v>
      </c>
      <c r="F5" s="1670" t="s">
        <v>483</v>
      </c>
      <c r="G5" s="1679" t="s">
        <v>449</v>
      </c>
      <c r="H5" s="1679" t="s">
        <v>450</v>
      </c>
      <c r="I5" s="1681" t="s">
        <v>451</v>
      </c>
      <c r="J5" s="1673"/>
      <c r="K5" s="1682"/>
      <c r="L5" s="1681" t="s">
        <v>452</v>
      </c>
      <c r="M5" s="1673"/>
      <c r="N5" s="1673"/>
      <c r="O5" s="1673"/>
      <c r="P5" s="1683" t="s">
        <v>453</v>
      </c>
      <c r="Q5" s="1672" t="s">
        <v>454</v>
      </c>
      <c r="R5" s="1673"/>
      <c r="S5" s="1673"/>
      <c r="T5" s="1673"/>
      <c r="U5" s="1673"/>
      <c r="V5" s="1673"/>
      <c r="W5" s="1673"/>
      <c r="X5" s="1673"/>
      <c r="Y5" s="1673"/>
      <c r="Z5" s="1673"/>
      <c r="AA5" s="1673"/>
      <c r="AB5" s="1673"/>
      <c r="AC5" s="1673"/>
      <c r="AD5" s="1673"/>
      <c r="AE5" s="1673"/>
      <c r="AF5" s="1673"/>
      <c r="AG5" s="1673"/>
      <c r="AH5" s="1673"/>
      <c r="AI5" s="1673"/>
      <c r="AJ5" s="1674"/>
      <c r="AL5" s="471"/>
      <c r="AM5" s="471"/>
      <c r="AN5" s="651"/>
      <c r="AO5" s="651"/>
      <c r="AP5" s="471"/>
      <c r="AQ5" s="471"/>
    </row>
    <row r="6" spans="2:43" s="470" customFormat="1" ht="50.25" customHeight="1" thickBot="1">
      <c r="B6" s="1687"/>
      <c r="C6" s="1688"/>
      <c r="D6" s="1676"/>
      <c r="E6" s="1678"/>
      <c r="F6" s="1671"/>
      <c r="G6" s="1680"/>
      <c r="H6" s="1680"/>
      <c r="I6" s="611" t="s">
        <v>507</v>
      </c>
      <c r="J6" s="611" t="s">
        <v>508</v>
      </c>
      <c r="K6" s="611" t="s">
        <v>509</v>
      </c>
      <c r="L6" s="611" t="s">
        <v>510</v>
      </c>
      <c r="M6" s="611" t="s">
        <v>511</v>
      </c>
      <c r="N6" s="611" t="s">
        <v>455</v>
      </c>
      <c r="O6" s="611" t="s">
        <v>512</v>
      </c>
      <c r="P6" s="1684"/>
      <c r="Q6" s="653" t="s">
        <v>456</v>
      </c>
      <c r="R6" s="612" t="s">
        <v>457</v>
      </c>
      <c r="S6" s="612" t="s">
        <v>458</v>
      </c>
      <c r="T6" s="612" t="s">
        <v>459</v>
      </c>
      <c r="U6" s="612" t="s">
        <v>460</v>
      </c>
      <c r="V6" s="612" t="s">
        <v>461</v>
      </c>
      <c r="W6" s="612" t="s">
        <v>462</v>
      </c>
      <c r="X6" s="612" t="s">
        <v>463</v>
      </c>
      <c r="Y6" s="612" t="s">
        <v>464</v>
      </c>
      <c r="Z6" s="612" t="s">
        <v>465</v>
      </c>
      <c r="AA6" s="612" t="s">
        <v>466</v>
      </c>
      <c r="AB6" s="612" t="s">
        <v>467</v>
      </c>
      <c r="AC6" s="612" t="s">
        <v>468</v>
      </c>
      <c r="AD6" s="612" t="s">
        <v>469</v>
      </c>
      <c r="AE6" s="612" t="s">
        <v>470</v>
      </c>
      <c r="AF6" s="612" t="s">
        <v>488</v>
      </c>
      <c r="AG6" s="612" t="s">
        <v>489</v>
      </c>
      <c r="AH6" s="612" t="s">
        <v>490</v>
      </c>
      <c r="AI6" s="612" t="s">
        <v>491</v>
      </c>
      <c r="AJ6" s="613" t="s">
        <v>492</v>
      </c>
      <c r="AL6" s="471"/>
      <c r="AM6" s="471"/>
      <c r="AN6" s="651"/>
      <c r="AO6" s="651"/>
      <c r="AP6" s="471"/>
      <c r="AQ6" s="471"/>
    </row>
    <row r="7" spans="2:43" ht="15" customHeight="1">
      <c r="B7" s="1703" t="s">
        <v>527</v>
      </c>
      <c r="C7" s="1706" t="s">
        <v>471</v>
      </c>
      <c r="D7" s="672"/>
      <c r="E7" s="673"/>
      <c r="F7" s="674"/>
      <c r="G7" s="674"/>
      <c r="H7" s="674"/>
      <c r="I7" s="674"/>
      <c r="J7" s="674"/>
      <c r="K7" s="674"/>
      <c r="L7" s="674"/>
      <c r="M7" s="674"/>
      <c r="N7" s="674"/>
      <c r="O7" s="674"/>
      <c r="P7" s="675"/>
      <c r="Q7" s="676"/>
      <c r="R7" s="677"/>
      <c r="S7" s="677"/>
      <c r="T7" s="677"/>
      <c r="U7" s="677"/>
      <c r="V7" s="677"/>
      <c r="W7" s="677"/>
      <c r="X7" s="677"/>
      <c r="Y7" s="677"/>
      <c r="Z7" s="677"/>
      <c r="AA7" s="677"/>
      <c r="AB7" s="677"/>
      <c r="AC7" s="677"/>
      <c r="AD7" s="677"/>
      <c r="AE7" s="677"/>
      <c r="AF7" s="677"/>
      <c r="AG7" s="677"/>
      <c r="AH7" s="677"/>
      <c r="AI7" s="677"/>
      <c r="AJ7" s="678"/>
      <c r="AL7" s="472"/>
      <c r="AM7" s="472"/>
      <c r="AN7" s="472"/>
      <c r="AO7" s="471"/>
      <c r="AP7" s="472"/>
      <c r="AQ7" s="472"/>
    </row>
    <row r="8" spans="2:43" ht="15" customHeight="1">
      <c r="B8" s="1704"/>
      <c r="C8" s="1707"/>
      <c r="D8" s="620"/>
      <c r="E8" s="621"/>
      <c r="F8" s="622"/>
      <c r="G8" s="622"/>
      <c r="H8" s="622"/>
      <c r="I8" s="622"/>
      <c r="J8" s="622"/>
      <c r="K8" s="622"/>
      <c r="L8" s="622"/>
      <c r="M8" s="622"/>
      <c r="N8" s="622"/>
      <c r="O8" s="622"/>
      <c r="P8" s="623"/>
      <c r="Q8" s="655"/>
      <c r="R8" s="624"/>
      <c r="S8" s="624"/>
      <c r="T8" s="624"/>
      <c r="U8" s="624"/>
      <c r="V8" s="624"/>
      <c r="W8" s="624"/>
      <c r="X8" s="624"/>
      <c r="Y8" s="624"/>
      <c r="Z8" s="624"/>
      <c r="AA8" s="624"/>
      <c r="AB8" s="624"/>
      <c r="AC8" s="624"/>
      <c r="AD8" s="624"/>
      <c r="AE8" s="624"/>
      <c r="AF8" s="624"/>
      <c r="AG8" s="624"/>
      <c r="AH8" s="624"/>
      <c r="AI8" s="624"/>
      <c r="AJ8" s="625"/>
      <c r="AL8" s="472"/>
      <c r="AM8" s="472"/>
      <c r="AN8" s="472"/>
      <c r="AO8" s="471"/>
      <c r="AP8" s="472"/>
      <c r="AQ8" s="472"/>
    </row>
    <row r="9" spans="2:43" ht="15" customHeight="1">
      <c r="B9" s="1704"/>
      <c r="C9" s="1707"/>
      <c r="D9" s="620"/>
      <c r="E9" s="621"/>
      <c r="F9" s="622"/>
      <c r="G9" s="622"/>
      <c r="H9" s="622"/>
      <c r="I9" s="622"/>
      <c r="J9" s="622"/>
      <c r="K9" s="622"/>
      <c r="L9" s="622"/>
      <c r="M9" s="622"/>
      <c r="N9" s="622"/>
      <c r="O9" s="622"/>
      <c r="P9" s="623"/>
      <c r="Q9" s="655"/>
      <c r="R9" s="624"/>
      <c r="S9" s="624"/>
      <c r="T9" s="624"/>
      <c r="U9" s="624"/>
      <c r="V9" s="624"/>
      <c r="W9" s="624"/>
      <c r="X9" s="624"/>
      <c r="Y9" s="624"/>
      <c r="Z9" s="624"/>
      <c r="AA9" s="624"/>
      <c r="AB9" s="624"/>
      <c r="AC9" s="624"/>
      <c r="AD9" s="624"/>
      <c r="AE9" s="624"/>
      <c r="AF9" s="624"/>
      <c r="AG9" s="624"/>
      <c r="AH9" s="624"/>
      <c r="AI9" s="624"/>
      <c r="AJ9" s="625"/>
      <c r="AL9" s="472"/>
      <c r="AM9" s="472"/>
      <c r="AN9" s="472"/>
      <c r="AO9" s="471"/>
      <c r="AP9" s="472"/>
      <c r="AQ9" s="472"/>
    </row>
    <row r="10" spans="2:43" ht="15" customHeight="1">
      <c r="B10" s="1704"/>
      <c r="C10" s="1708"/>
      <c r="D10" s="626"/>
      <c r="E10" s="627"/>
      <c r="F10" s="628"/>
      <c r="G10" s="628"/>
      <c r="H10" s="628"/>
      <c r="I10" s="628"/>
      <c r="J10" s="628"/>
      <c r="K10" s="628"/>
      <c r="L10" s="628"/>
      <c r="M10" s="628"/>
      <c r="N10" s="628"/>
      <c r="O10" s="628"/>
      <c r="P10" s="629"/>
      <c r="Q10" s="656"/>
      <c r="R10" s="630"/>
      <c r="S10" s="630"/>
      <c r="T10" s="630"/>
      <c r="U10" s="630"/>
      <c r="V10" s="630"/>
      <c r="W10" s="630"/>
      <c r="X10" s="630"/>
      <c r="Y10" s="630"/>
      <c r="Z10" s="630"/>
      <c r="AA10" s="630"/>
      <c r="AB10" s="630"/>
      <c r="AC10" s="630"/>
      <c r="AD10" s="630"/>
      <c r="AE10" s="630"/>
      <c r="AF10" s="630"/>
      <c r="AG10" s="630"/>
      <c r="AH10" s="630"/>
      <c r="AI10" s="630"/>
      <c r="AJ10" s="631"/>
      <c r="AL10" s="472"/>
      <c r="AM10" s="472"/>
      <c r="AN10" s="472"/>
      <c r="AO10" s="471"/>
      <c r="AP10" s="472"/>
      <c r="AQ10" s="472"/>
    </row>
    <row r="11" spans="2:43" ht="15" customHeight="1">
      <c r="B11" s="1704"/>
      <c r="C11" s="1695" t="s">
        <v>519</v>
      </c>
      <c r="D11" s="632"/>
      <c r="E11" s="633"/>
      <c r="F11" s="634"/>
      <c r="G11" s="634"/>
      <c r="H11" s="634"/>
      <c r="I11" s="634"/>
      <c r="J11" s="634"/>
      <c r="K11" s="634"/>
      <c r="L11" s="634"/>
      <c r="M11" s="634"/>
      <c r="N11" s="634"/>
      <c r="O11" s="634"/>
      <c r="P11" s="635"/>
      <c r="Q11" s="657"/>
      <c r="R11" s="636"/>
      <c r="S11" s="636"/>
      <c r="T11" s="636"/>
      <c r="U11" s="636"/>
      <c r="V11" s="636"/>
      <c r="W11" s="636"/>
      <c r="X11" s="636"/>
      <c r="Y11" s="636"/>
      <c r="Z11" s="636"/>
      <c r="AA11" s="636"/>
      <c r="AB11" s="636"/>
      <c r="AC11" s="636"/>
      <c r="AD11" s="636"/>
      <c r="AE11" s="636"/>
      <c r="AF11" s="636"/>
      <c r="AG11" s="636"/>
      <c r="AH11" s="636"/>
      <c r="AI11" s="636"/>
      <c r="AJ11" s="637"/>
      <c r="AL11" s="472"/>
      <c r="AM11" s="472"/>
      <c r="AN11" s="472"/>
      <c r="AO11" s="471"/>
      <c r="AP11" s="472"/>
      <c r="AQ11" s="472"/>
    </row>
    <row r="12" spans="2:43" ht="15" customHeight="1">
      <c r="B12" s="1704"/>
      <c r="C12" s="1696"/>
      <c r="D12" s="620"/>
      <c r="E12" s="621"/>
      <c r="F12" s="622"/>
      <c r="G12" s="622"/>
      <c r="H12" s="622"/>
      <c r="I12" s="622"/>
      <c r="J12" s="622"/>
      <c r="K12" s="622"/>
      <c r="L12" s="622"/>
      <c r="M12" s="622"/>
      <c r="N12" s="622"/>
      <c r="O12" s="622"/>
      <c r="P12" s="623"/>
      <c r="Q12" s="655"/>
      <c r="R12" s="624"/>
      <c r="S12" s="624"/>
      <c r="T12" s="624"/>
      <c r="U12" s="624"/>
      <c r="V12" s="624"/>
      <c r="W12" s="624"/>
      <c r="X12" s="624"/>
      <c r="Y12" s="624"/>
      <c r="Z12" s="624"/>
      <c r="AA12" s="624"/>
      <c r="AB12" s="624"/>
      <c r="AC12" s="624"/>
      <c r="AD12" s="624"/>
      <c r="AE12" s="624"/>
      <c r="AF12" s="624"/>
      <c r="AG12" s="624"/>
      <c r="AH12" s="624"/>
      <c r="AI12" s="624"/>
      <c r="AJ12" s="625"/>
      <c r="AL12" s="472"/>
      <c r="AM12" s="472"/>
      <c r="AN12" s="472"/>
      <c r="AO12" s="471"/>
      <c r="AP12" s="472"/>
      <c r="AQ12" s="472"/>
    </row>
    <row r="13" spans="2:43" ht="15" customHeight="1">
      <c r="B13" s="1704"/>
      <c r="C13" s="1696"/>
      <c r="D13" s="620"/>
      <c r="E13" s="621"/>
      <c r="F13" s="622"/>
      <c r="G13" s="622"/>
      <c r="H13" s="622"/>
      <c r="I13" s="622"/>
      <c r="J13" s="622"/>
      <c r="K13" s="622"/>
      <c r="L13" s="622"/>
      <c r="M13" s="622"/>
      <c r="N13" s="622"/>
      <c r="O13" s="622"/>
      <c r="P13" s="623"/>
      <c r="Q13" s="655"/>
      <c r="R13" s="624"/>
      <c r="S13" s="624"/>
      <c r="T13" s="624"/>
      <c r="U13" s="624"/>
      <c r="V13" s="624"/>
      <c r="W13" s="624"/>
      <c r="X13" s="624"/>
      <c r="Y13" s="624"/>
      <c r="Z13" s="624"/>
      <c r="AA13" s="624"/>
      <c r="AB13" s="624"/>
      <c r="AC13" s="624"/>
      <c r="AD13" s="624"/>
      <c r="AE13" s="624"/>
      <c r="AF13" s="624"/>
      <c r="AG13" s="624"/>
      <c r="AH13" s="624"/>
      <c r="AI13" s="624"/>
      <c r="AJ13" s="625"/>
      <c r="AL13" s="472"/>
      <c r="AM13" s="472"/>
      <c r="AN13" s="472"/>
      <c r="AO13" s="471"/>
      <c r="AP13" s="472"/>
      <c r="AQ13" s="472"/>
    </row>
    <row r="14" spans="2:43" ht="15" customHeight="1">
      <c r="B14" s="1704"/>
      <c r="C14" s="1697"/>
      <c r="D14" s="638"/>
      <c r="E14" s="639"/>
      <c r="F14" s="640"/>
      <c r="G14" s="640"/>
      <c r="H14" s="640"/>
      <c r="I14" s="640"/>
      <c r="J14" s="640"/>
      <c r="K14" s="640"/>
      <c r="L14" s="640"/>
      <c r="M14" s="640"/>
      <c r="N14" s="640"/>
      <c r="O14" s="640"/>
      <c r="P14" s="641"/>
      <c r="Q14" s="658"/>
      <c r="R14" s="642"/>
      <c r="S14" s="642"/>
      <c r="T14" s="642"/>
      <c r="U14" s="642"/>
      <c r="V14" s="642"/>
      <c r="W14" s="642"/>
      <c r="X14" s="642"/>
      <c r="Y14" s="642"/>
      <c r="Z14" s="642"/>
      <c r="AA14" s="642"/>
      <c r="AB14" s="642"/>
      <c r="AC14" s="642"/>
      <c r="AD14" s="642"/>
      <c r="AE14" s="642"/>
      <c r="AF14" s="642"/>
      <c r="AG14" s="642"/>
      <c r="AH14" s="642"/>
      <c r="AI14" s="642"/>
      <c r="AJ14" s="643"/>
      <c r="AL14" s="472"/>
      <c r="AM14" s="472"/>
      <c r="AN14" s="472"/>
      <c r="AO14" s="471"/>
      <c r="AP14" s="472"/>
      <c r="AQ14" s="472"/>
    </row>
    <row r="15" spans="2:43" ht="15" customHeight="1">
      <c r="B15" s="1704"/>
      <c r="C15" s="1695" t="s">
        <v>472</v>
      </c>
      <c r="D15" s="632"/>
      <c r="E15" s="633"/>
      <c r="F15" s="634"/>
      <c r="G15" s="634"/>
      <c r="H15" s="634"/>
      <c r="I15" s="634"/>
      <c r="J15" s="634"/>
      <c r="K15" s="634"/>
      <c r="L15" s="634"/>
      <c r="M15" s="634"/>
      <c r="N15" s="634"/>
      <c r="O15" s="634"/>
      <c r="P15" s="635"/>
      <c r="Q15" s="657"/>
      <c r="R15" s="636"/>
      <c r="S15" s="636"/>
      <c r="T15" s="636"/>
      <c r="U15" s="636"/>
      <c r="V15" s="636"/>
      <c r="W15" s="636"/>
      <c r="X15" s="636"/>
      <c r="Y15" s="636"/>
      <c r="Z15" s="636"/>
      <c r="AA15" s="636"/>
      <c r="AB15" s="636"/>
      <c r="AC15" s="636"/>
      <c r="AD15" s="636"/>
      <c r="AE15" s="636"/>
      <c r="AF15" s="636"/>
      <c r="AG15" s="636"/>
      <c r="AH15" s="636"/>
      <c r="AI15" s="636"/>
      <c r="AJ15" s="637"/>
      <c r="AL15" s="472"/>
      <c r="AM15" s="472"/>
      <c r="AN15" s="472"/>
      <c r="AO15" s="471"/>
      <c r="AP15" s="472"/>
      <c r="AQ15" s="472"/>
    </row>
    <row r="16" spans="2:43" ht="15" customHeight="1">
      <c r="B16" s="1704"/>
      <c r="C16" s="1696"/>
      <c r="D16" s="620"/>
      <c r="E16" s="621"/>
      <c r="F16" s="622"/>
      <c r="G16" s="622"/>
      <c r="H16" s="622"/>
      <c r="I16" s="622"/>
      <c r="J16" s="622"/>
      <c r="K16" s="622"/>
      <c r="L16" s="622"/>
      <c r="M16" s="622"/>
      <c r="N16" s="622"/>
      <c r="O16" s="622"/>
      <c r="P16" s="623"/>
      <c r="Q16" s="655"/>
      <c r="R16" s="624"/>
      <c r="S16" s="624"/>
      <c r="T16" s="624"/>
      <c r="U16" s="624"/>
      <c r="V16" s="624"/>
      <c r="W16" s="624"/>
      <c r="X16" s="624"/>
      <c r="Y16" s="624"/>
      <c r="Z16" s="624"/>
      <c r="AA16" s="624"/>
      <c r="AB16" s="624"/>
      <c r="AC16" s="624"/>
      <c r="AD16" s="624"/>
      <c r="AE16" s="624"/>
      <c r="AF16" s="624"/>
      <c r="AG16" s="624"/>
      <c r="AH16" s="624"/>
      <c r="AI16" s="624"/>
      <c r="AJ16" s="625"/>
      <c r="AL16" s="472"/>
      <c r="AM16" s="472"/>
      <c r="AN16" s="472"/>
      <c r="AO16" s="471"/>
      <c r="AP16" s="472"/>
      <c r="AQ16" s="472"/>
    </row>
    <row r="17" spans="2:43" ht="15" customHeight="1">
      <c r="B17" s="1704"/>
      <c r="C17" s="1696"/>
      <c r="D17" s="620"/>
      <c r="E17" s="621"/>
      <c r="F17" s="622"/>
      <c r="G17" s="622"/>
      <c r="H17" s="622"/>
      <c r="I17" s="622"/>
      <c r="J17" s="622"/>
      <c r="K17" s="622"/>
      <c r="L17" s="622"/>
      <c r="M17" s="622"/>
      <c r="N17" s="622"/>
      <c r="O17" s="622"/>
      <c r="P17" s="623"/>
      <c r="Q17" s="655"/>
      <c r="R17" s="624"/>
      <c r="S17" s="624"/>
      <c r="T17" s="624"/>
      <c r="U17" s="624"/>
      <c r="V17" s="624"/>
      <c r="W17" s="624"/>
      <c r="X17" s="624"/>
      <c r="Y17" s="624"/>
      <c r="Z17" s="624"/>
      <c r="AA17" s="624"/>
      <c r="AB17" s="624"/>
      <c r="AC17" s="624"/>
      <c r="AD17" s="624"/>
      <c r="AE17" s="624"/>
      <c r="AF17" s="624"/>
      <c r="AG17" s="624"/>
      <c r="AH17" s="624"/>
      <c r="AI17" s="624"/>
      <c r="AJ17" s="625"/>
      <c r="AL17" s="472"/>
      <c r="AM17" s="472"/>
      <c r="AN17" s="472"/>
      <c r="AO17" s="471"/>
      <c r="AP17" s="472"/>
      <c r="AQ17" s="472"/>
    </row>
    <row r="18" spans="2:43" ht="15" customHeight="1">
      <c r="B18" s="1704"/>
      <c r="C18" s="1697"/>
      <c r="D18" s="626"/>
      <c r="E18" s="627"/>
      <c r="F18" s="628"/>
      <c r="G18" s="628"/>
      <c r="H18" s="628"/>
      <c r="I18" s="628"/>
      <c r="J18" s="628"/>
      <c r="K18" s="628"/>
      <c r="L18" s="628"/>
      <c r="M18" s="628"/>
      <c r="N18" s="628"/>
      <c r="O18" s="628"/>
      <c r="P18" s="629"/>
      <c r="Q18" s="656"/>
      <c r="R18" s="630"/>
      <c r="S18" s="630"/>
      <c r="T18" s="630"/>
      <c r="U18" s="630"/>
      <c r="V18" s="630"/>
      <c r="W18" s="630"/>
      <c r="X18" s="630"/>
      <c r="Y18" s="630"/>
      <c r="Z18" s="630"/>
      <c r="AA18" s="630"/>
      <c r="AB18" s="630"/>
      <c r="AC18" s="630"/>
      <c r="AD18" s="630"/>
      <c r="AE18" s="630"/>
      <c r="AF18" s="630"/>
      <c r="AG18" s="630"/>
      <c r="AH18" s="630"/>
      <c r="AI18" s="630"/>
      <c r="AJ18" s="631"/>
      <c r="AL18" s="472"/>
      <c r="AM18" s="472"/>
      <c r="AN18" s="472"/>
      <c r="AO18" s="471"/>
      <c r="AP18" s="472"/>
      <c r="AQ18" s="472"/>
    </row>
    <row r="19" spans="2:43" ht="15" customHeight="1">
      <c r="B19" s="1704"/>
      <c r="C19" s="1695" t="s">
        <v>473</v>
      </c>
      <c r="D19" s="632"/>
      <c r="E19" s="633"/>
      <c r="F19" s="634"/>
      <c r="G19" s="634"/>
      <c r="H19" s="634"/>
      <c r="I19" s="634"/>
      <c r="J19" s="634"/>
      <c r="K19" s="634"/>
      <c r="L19" s="634"/>
      <c r="M19" s="634"/>
      <c r="N19" s="634"/>
      <c r="O19" s="634"/>
      <c r="P19" s="635"/>
      <c r="Q19" s="657"/>
      <c r="R19" s="636"/>
      <c r="S19" s="636"/>
      <c r="T19" s="636"/>
      <c r="U19" s="636"/>
      <c r="V19" s="636"/>
      <c r="W19" s="636"/>
      <c r="X19" s="636"/>
      <c r="Y19" s="636"/>
      <c r="Z19" s="636"/>
      <c r="AA19" s="636"/>
      <c r="AB19" s="636"/>
      <c r="AC19" s="636"/>
      <c r="AD19" s="636"/>
      <c r="AE19" s="636"/>
      <c r="AF19" s="636"/>
      <c r="AG19" s="636"/>
      <c r="AH19" s="636"/>
      <c r="AI19" s="636"/>
      <c r="AJ19" s="637"/>
      <c r="AL19" s="472"/>
      <c r="AM19" s="472"/>
      <c r="AN19" s="472"/>
      <c r="AO19" s="471"/>
      <c r="AP19" s="472"/>
      <c r="AQ19" s="472"/>
    </row>
    <row r="20" spans="2:43" ht="15" customHeight="1">
      <c r="B20" s="1704"/>
      <c r="C20" s="1696"/>
      <c r="D20" s="620"/>
      <c r="E20" s="621"/>
      <c r="F20" s="622"/>
      <c r="G20" s="622"/>
      <c r="H20" s="622"/>
      <c r="I20" s="622"/>
      <c r="J20" s="622"/>
      <c r="K20" s="622"/>
      <c r="L20" s="622"/>
      <c r="M20" s="622"/>
      <c r="N20" s="622"/>
      <c r="O20" s="622"/>
      <c r="P20" s="623"/>
      <c r="Q20" s="655"/>
      <c r="R20" s="624"/>
      <c r="S20" s="624"/>
      <c r="T20" s="624"/>
      <c r="U20" s="624"/>
      <c r="V20" s="624"/>
      <c r="W20" s="624"/>
      <c r="X20" s="624"/>
      <c r="Y20" s="624"/>
      <c r="Z20" s="624"/>
      <c r="AA20" s="624"/>
      <c r="AB20" s="624"/>
      <c r="AC20" s="624"/>
      <c r="AD20" s="624"/>
      <c r="AE20" s="624"/>
      <c r="AF20" s="624"/>
      <c r="AG20" s="624"/>
      <c r="AH20" s="624"/>
      <c r="AI20" s="624"/>
      <c r="AJ20" s="625"/>
      <c r="AL20" s="472"/>
      <c r="AM20" s="472"/>
      <c r="AN20" s="472"/>
      <c r="AO20" s="471"/>
      <c r="AP20" s="472"/>
      <c r="AQ20" s="472"/>
    </row>
    <row r="21" spans="2:43" ht="15" customHeight="1">
      <c r="B21" s="1704"/>
      <c r="C21" s="1696"/>
      <c r="D21" s="620"/>
      <c r="E21" s="621"/>
      <c r="F21" s="622"/>
      <c r="G21" s="622"/>
      <c r="H21" s="622"/>
      <c r="I21" s="622"/>
      <c r="J21" s="622"/>
      <c r="K21" s="622"/>
      <c r="L21" s="622"/>
      <c r="M21" s="622"/>
      <c r="N21" s="622"/>
      <c r="O21" s="622"/>
      <c r="P21" s="623"/>
      <c r="Q21" s="655"/>
      <c r="R21" s="624"/>
      <c r="S21" s="624"/>
      <c r="T21" s="624"/>
      <c r="U21" s="624"/>
      <c r="V21" s="624"/>
      <c r="W21" s="624"/>
      <c r="X21" s="624"/>
      <c r="Y21" s="624"/>
      <c r="Z21" s="624"/>
      <c r="AA21" s="624"/>
      <c r="AB21" s="624"/>
      <c r="AC21" s="624"/>
      <c r="AD21" s="624"/>
      <c r="AE21" s="624"/>
      <c r="AF21" s="624"/>
      <c r="AG21" s="624"/>
      <c r="AH21" s="624"/>
      <c r="AI21" s="624"/>
      <c r="AJ21" s="625"/>
      <c r="AL21" s="472"/>
      <c r="AM21" s="472"/>
      <c r="AN21" s="472"/>
      <c r="AO21" s="471"/>
      <c r="AP21" s="472"/>
      <c r="AQ21" s="472"/>
    </row>
    <row r="22" spans="2:43" ht="15" customHeight="1">
      <c r="B22" s="1704"/>
      <c r="C22" s="1697"/>
      <c r="D22" s="626"/>
      <c r="E22" s="627"/>
      <c r="F22" s="628"/>
      <c r="G22" s="628"/>
      <c r="H22" s="628"/>
      <c r="I22" s="628"/>
      <c r="J22" s="628"/>
      <c r="K22" s="628"/>
      <c r="L22" s="628"/>
      <c r="M22" s="628"/>
      <c r="N22" s="628"/>
      <c r="O22" s="628"/>
      <c r="P22" s="629"/>
      <c r="Q22" s="656"/>
      <c r="R22" s="630"/>
      <c r="S22" s="630"/>
      <c r="T22" s="630"/>
      <c r="U22" s="630"/>
      <c r="V22" s="630"/>
      <c r="W22" s="630"/>
      <c r="X22" s="630"/>
      <c r="Y22" s="630"/>
      <c r="Z22" s="630"/>
      <c r="AA22" s="630"/>
      <c r="AB22" s="630"/>
      <c r="AC22" s="630"/>
      <c r="AD22" s="630"/>
      <c r="AE22" s="630"/>
      <c r="AF22" s="630"/>
      <c r="AG22" s="630"/>
      <c r="AH22" s="630"/>
      <c r="AI22" s="630"/>
      <c r="AJ22" s="631"/>
      <c r="AL22" s="472"/>
      <c r="AM22" s="472"/>
      <c r="AN22" s="472"/>
      <c r="AO22" s="471"/>
      <c r="AP22" s="472"/>
      <c r="AQ22" s="472"/>
    </row>
    <row r="23" spans="2:43" ht="15" customHeight="1">
      <c r="B23" s="1704"/>
      <c r="C23" s="1695" t="s">
        <v>484</v>
      </c>
      <c r="D23" s="632"/>
      <c r="E23" s="633"/>
      <c r="F23" s="634"/>
      <c r="G23" s="634"/>
      <c r="H23" s="634"/>
      <c r="I23" s="634"/>
      <c r="J23" s="634"/>
      <c r="K23" s="634"/>
      <c r="L23" s="634"/>
      <c r="M23" s="634"/>
      <c r="N23" s="634"/>
      <c r="O23" s="634"/>
      <c r="P23" s="635"/>
      <c r="Q23" s="657"/>
      <c r="R23" s="636"/>
      <c r="S23" s="636"/>
      <c r="T23" s="636"/>
      <c r="U23" s="636"/>
      <c r="V23" s="636"/>
      <c r="W23" s="636"/>
      <c r="X23" s="636"/>
      <c r="Y23" s="636"/>
      <c r="Z23" s="636"/>
      <c r="AA23" s="636"/>
      <c r="AB23" s="636"/>
      <c r="AC23" s="636"/>
      <c r="AD23" s="636"/>
      <c r="AE23" s="636"/>
      <c r="AF23" s="636"/>
      <c r="AG23" s="636"/>
      <c r="AH23" s="636"/>
      <c r="AI23" s="636"/>
      <c r="AJ23" s="637"/>
      <c r="AL23" s="472"/>
      <c r="AM23" s="472"/>
      <c r="AN23" s="472"/>
      <c r="AO23" s="471"/>
      <c r="AP23" s="472"/>
      <c r="AQ23" s="472"/>
    </row>
    <row r="24" spans="2:43" ht="15" customHeight="1">
      <c r="B24" s="1704"/>
      <c r="C24" s="1696"/>
      <c r="D24" s="620"/>
      <c r="E24" s="621"/>
      <c r="F24" s="622"/>
      <c r="G24" s="622"/>
      <c r="H24" s="622"/>
      <c r="I24" s="622"/>
      <c r="J24" s="622"/>
      <c r="K24" s="622"/>
      <c r="L24" s="622"/>
      <c r="M24" s="622"/>
      <c r="N24" s="622"/>
      <c r="O24" s="622"/>
      <c r="P24" s="623"/>
      <c r="Q24" s="655"/>
      <c r="R24" s="624"/>
      <c r="S24" s="624"/>
      <c r="T24" s="624"/>
      <c r="U24" s="624"/>
      <c r="V24" s="624"/>
      <c r="W24" s="624"/>
      <c r="X24" s="624"/>
      <c r="Y24" s="624"/>
      <c r="Z24" s="624"/>
      <c r="AA24" s="624"/>
      <c r="AB24" s="624"/>
      <c r="AC24" s="624"/>
      <c r="AD24" s="624"/>
      <c r="AE24" s="624"/>
      <c r="AF24" s="624"/>
      <c r="AG24" s="624"/>
      <c r="AH24" s="624"/>
      <c r="AI24" s="624"/>
      <c r="AJ24" s="625"/>
      <c r="AL24" s="472"/>
      <c r="AM24" s="472"/>
      <c r="AN24" s="472"/>
      <c r="AO24" s="471"/>
      <c r="AP24" s="472"/>
      <c r="AQ24" s="472"/>
    </row>
    <row r="25" spans="2:43" ht="15" customHeight="1">
      <c r="B25" s="1704"/>
      <c r="C25" s="1696"/>
      <c r="D25" s="620"/>
      <c r="E25" s="621"/>
      <c r="F25" s="622"/>
      <c r="G25" s="622"/>
      <c r="H25" s="622"/>
      <c r="I25" s="622"/>
      <c r="J25" s="622"/>
      <c r="K25" s="622"/>
      <c r="L25" s="622"/>
      <c r="M25" s="622"/>
      <c r="N25" s="622"/>
      <c r="O25" s="622"/>
      <c r="P25" s="623"/>
      <c r="Q25" s="655"/>
      <c r="R25" s="624"/>
      <c r="S25" s="624"/>
      <c r="T25" s="624"/>
      <c r="U25" s="624"/>
      <c r="V25" s="624"/>
      <c r="W25" s="624"/>
      <c r="X25" s="624"/>
      <c r="Y25" s="624"/>
      <c r="Z25" s="624"/>
      <c r="AA25" s="624"/>
      <c r="AB25" s="624"/>
      <c r="AC25" s="624"/>
      <c r="AD25" s="624"/>
      <c r="AE25" s="624"/>
      <c r="AF25" s="624"/>
      <c r="AG25" s="624"/>
      <c r="AH25" s="624"/>
      <c r="AI25" s="624"/>
      <c r="AJ25" s="625"/>
      <c r="AL25" s="472"/>
      <c r="AM25" s="472"/>
      <c r="AN25" s="472"/>
      <c r="AO25" s="471"/>
      <c r="AP25" s="472"/>
      <c r="AQ25" s="472"/>
    </row>
    <row r="26" spans="2:43" ht="15" customHeight="1">
      <c r="B26" s="1704"/>
      <c r="C26" s="1697"/>
      <c r="D26" s="638"/>
      <c r="E26" s="639"/>
      <c r="F26" s="640"/>
      <c r="G26" s="640"/>
      <c r="H26" s="640"/>
      <c r="I26" s="640"/>
      <c r="J26" s="640"/>
      <c r="K26" s="640"/>
      <c r="L26" s="640"/>
      <c r="M26" s="640"/>
      <c r="N26" s="640"/>
      <c r="O26" s="640"/>
      <c r="P26" s="641"/>
      <c r="Q26" s="658"/>
      <c r="R26" s="642"/>
      <c r="S26" s="642"/>
      <c r="T26" s="642"/>
      <c r="U26" s="642"/>
      <c r="V26" s="642"/>
      <c r="W26" s="642"/>
      <c r="X26" s="642"/>
      <c r="Y26" s="642"/>
      <c r="Z26" s="642"/>
      <c r="AA26" s="642"/>
      <c r="AB26" s="642"/>
      <c r="AC26" s="642"/>
      <c r="AD26" s="642"/>
      <c r="AE26" s="642"/>
      <c r="AF26" s="642"/>
      <c r="AG26" s="642"/>
      <c r="AH26" s="642"/>
      <c r="AI26" s="642"/>
      <c r="AJ26" s="643"/>
      <c r="AL26" s="472"/>
      <c r="AM26" s="472"/>
      <c r="AN26" s="472"/>
      <c r="AO26" s="471"/>
      <c r="AP26" s="472"/>
      <c r="AQ26" s="472"/>
    </row>
    <row r="27" spans="2:43" ht="15" customHeight="1">
      <c r="B27" s="1704"/>
      <c r="C27" s="1695" t="s">
        <v>474</v>
      </c>
      <c r="D27" s="632"/>
      <c r="E27" s="633"/>
      <c r="F27" s="634"/>
      <c r="G27" s="634"/>
      <c r="H27" s="634"/>
      <c r="I27" s="634"/>
      <c r="J27" s="634"/>
      <c r="K27" s="634"/>
      <c r="L27" s="634"/>
      <c r="M27" s="634"/>
      <c r="N27" s="634"/>
      <c r="O27" s="634"/>
      <c r="P27" s="635"/>
      <c r="Q27" s="657"/>
      <c r="R27" s="636"/>
      <c r="S27" s="636"/>
      <c r="T27" s="636"/>
      <c r="U27" s="636"/>
      <c r="V27" s="636"/>
      <c r="W27" s="636"/>
      <c r="X27" s="636"/>
      <c r="Y27" s="636"/>
      <c r="Z27" s="636"/>
      <c r="AA27" s="636"/>
      <c r="AB27" s="636"/>
      <c r="AC27" s="636"/>
      <c r="AD27" s="636"/>
      <c r="AE27" s="636"/>
      <c r="AF27" s="636"/>
      <c r="AG27" s="636"/>
      <c r="AH27" s="636"/>
      <c r="AI27" s="636"/>
      <c r="AJ27" s="637"/>
      <c r="AL27" s="472"/>
      <c r="AM27" s="472"/>
      <c r="AN27" s="472"/>
      <c r="AO27" s="471"/>
      <c r="AP27" s="472"/>
      <c r="AQ27" s="472"/>
    </row>
    <row r="28" spans="2:43" ht="15" customHeight="1">
      <c r="B28" s="1704"/>
      <c r="C28" s="1696"/>
      <c r="D28" s="620"/>
      <c r="E28" s="621"/>
      <c r="F28" s="622"/>
      <c r="G28" s="622"/>
      <c r="H28" s="622"/>
      <c r="I28" s="622"/>
      <c r="J28" s="622"/>
      <c r="K28" s="622"/>
      <c r="L28" s="622"/>
      <c r="M28" s="622"/>
      <c r="N28" s="622"/>
      <c r="O28" s="622"/>
      <c r="P28" s="623"/>
      <c r="Q28" s="655"/>
      <c r="R28" s="624"/>
      <c r="S28" s="624"/>
      <c r="T28" s="624"/>
      <c r="U28" s="624"/>
      <c r="V28" s="624"/>
      <c r="W28" s="624"/>
      <c r="X28" s="624"/>
      <c r="Y28" s="624"/>
      <c r="Z28" s="624"/>
      <c r="AA28" s="624"/>
      <c r="AB28" s="624"/>
      <c r="AC28" s="624"/>
      <c r="AD28" s="624"/>
      <c r="AE28" s="624"/>
      <c r="AF28" s="624"/>
      <c r="AG28" s="624"/>
      <c r="AH28" s="624"/>
      <c r="AI28" s="624"/>
      <c r="AJ28" s="625"/>
      <c r="AL28" s="472"/>
      <c r="AM28" s="472"/>
      <c r="AN28" s="472"/>
      <c r="AO28" s="471"/>
      <c r="AP28" s="472"/>
      <c r="AQ28" s="472"/>
    </row>
    <row r="29" spans="2:43" ht="15" customHeight="1">
      <c r="B29" s="1704"/>
      <c r="C29" s="1696"/>
      <c r="D29" s="620"/>
      <c r="E29" s="621"/>
      <c r="F29" s="622"/>
      <c r="G29" s="622"/>
      <c r="H29" s="622"/>
      <c r="I29" s="622"/>
      <c r="J29" s="622"/>
      <c r="K29" s="622"/>
      <c r="L29" s="622"/>
      <c r="M29" s="622"/>
      <c r="N29" s="622"/>
      <c r="O29" s="622"/>
      <c r="P29" s="623"/>
      <c r="Q29" s="655"/>
      <c r="R29" s="624"/>
      <c r="S29" s="624"/>
      <c r="T29" s="624"/>
      <c r="U29" s="624"/>
      <c r="V29" s="624"/>
      <c r="W29" s="624"/>
      <c r="X29" s="624"/>
      <c r="Y29" s="624"/>
      <c r="Z29" s="624"/>
      <c r="AA29" s="624"/>
      <c r="AB29" s="624"/>
      <c r="AC29" s="624"/>
      <c r="AD29" s="624"/>
      <c r="AE29" s="624"/>
      <c r="AF29" s="624"/>
      <c r="AG29" s="624"/>
      <c r="AH29" s="624"/>
      <c r="AI29" s="624"/>
      <c r="AJ29" s="625"/>
      <c r="AL29" s="472"/>
      <c r="AM29" s="472"/>
      <c r="AN29" s="472"/>
      <c r="AO29" s="471"/>
      <c r="AP29" s="472"/>
      <c r="AQ29" s="472"/>
    </row>
    <row r="30" spans="2:43" ht="15" customHeight="1">
      <c r="B30" s="1704"/>
      <c r="C30" s="1697"/>
      <c r="D30" s="626"/>
      <c r="E30" s="627"/>
      <c r="F30" s="628"/>
      <c r="G30" s="628"/>
      <c r="H30" s="628"/>
      <c r="I30" s="628"/>
      <c r="J30" s="628"/>
      <c r="K30" s="628"/>
      <c r="L30" s="628"/>
      <c r="M30" s="628"/>
      <c r="N30" s="628"/>
      <c r="O30" s="628"/>
      <c r="P30" s="629"/>
      <c r="Q30" s="656"/>
      <c r="R30" s="630"/>
      <c r="S30" s="630"/>
      <c r="T30" s="630"/>
      <c r="U30" s="630"/>
      <c r="V30" s="630"/>
      <c r="W30" s="630"/>
      <c r="X30" s="630"/>
      <c r="Y30" s="630"/>
      <c r="Z30" s="630"/>
      <c r="AA30" s="630"/>
      <c r="AB30" s="630"/>
      <c r="AC30" s="630"/>
      <c r="AD30" s="630"/>
      <c r="AE30" s="630"/>
      <c r="AF30" s="630"/>
      <c r="AG30" s="630"/>
      <c r="AH30" s="630"/>
      <c r="AI30" s="630"/>
      <c r="AJ30" s="631"/>
      <c r="AL30" s="472"/>
      <c r="AM30" s="472"/>
      <c r="AN30" s="472"/>
      <c r="AO30" s="471"/>
      <c r="AP30" s="472"/>
      <c r="AQ30" s="472"/>
    </row>
    <row r="31" spans="2:43" ht="15" customHeight="1">
      <c r="B31" s="1704"/>
      <c r="C31" s="1695" t="s">
        <v>475</v>
      </c>
      <c r="D31" s="632"/>
      <c r="E31" s="633"/>
      <c r="F31" s="634"/>
      <c r="G31" s="634"/>
      <c r="H31" s="634"/>
      <c r="I31" s="634"/>
      <c r="J31" s="634"/>
      <c r="K31" s="634"/>
      <c r="L31" s="634"/>
      <c r="M31" s="634"/>
      <c r="N31" s="634"/>
      <c r="O31" s="634"/>
      <c r="P31" s="635"/>
      <c r="Q31" s="657"/>
      <c r="R31" s="636"/>
      <c r="S31" s="636"/>
      <c r="T31" s="636"/>
      <c r="U31" s="636"/>
      <c r="V31" s="636"/>
      <c r="W31" s="636"/>
      <c r="X31" s="636"/>
      <c r="Y31" s="636"/>
      <c r="Z31" s="636"/>
      <c r="AA31" s="636"/>
      <c r="AB31" s="636"/>
      <c r="AC31" s="636"/>
      <c r="AD31" s="636"/>
      <c r="AE31" s="636"/>
      <c r="AF31" s="636"/>
      <c r="AG31" s="636"/>
      <c r="AH31" s="636"/>
      <c r="AI31" s="636"/>
      <c r="AJ31" s="637"/>
      <c r="AL31" s="472"/>
      <c r="AM31" s="472"/>
      <c r="AN31" s="472"/>
      <c r="AO31" s="471"/>
      <c r="AP31" s="472"/>
      <c r="AQ31" s="472"/>
    </row>
    <row r="32" spans="2:43" ht="15" customHeight="1">
      <c r="B32" s="1704"/>
      <c r="C32" s="1696"/>
      <c r="D32" s="620"/>
      <c r="E32" s="621"/>
      <c r="F32" s="622"/>
      <c r="G32" s="622"/>
      <c r="H32" s="622"/>
      <c r="I32" s="622"/>
      <c r="J32" s="622"/>
      <c r="K32" s="622"/>
      <c r="L32" s="622"/>
      <c r="M32" s="622"/>
      <c r="N32" s="622"/>
      <c r="O32" s="622"/>
      <c r="P32" s="623"/>
      <c r="Q32" s="655"/>
      <c r="R32" s="624"/>
      <c r="S32" s="624"/>
      <c r="T32" s="624"/>
      <c r="U32" s="624"/>
      <c r="V32" s="624"/>
      <c r="W32" s="624"/>
      <c r="X32" s="624"/>
      <c r="Y32" s="624"/>
      <c r="Z32" s="624"/>
      <c r="AA32" s="624"/>
      <c r="AB32" s="624"/>
      <c r="AC32" s="624"/>
      <c r="AD32" s="624"/>
      <c r="AE32" s="624"/>
      <c r="AF32" s="624"/>
      <c r="AG32" s="624"/>
      <c r="AH32" s="624"/>
      <c r="AI32" s="624"/>
      <c r="AJ32" s="625"/>
      <c r="AL32" s="472"/>
      <c r="AM32" s="472"/>
      <c r="AN32" s="472"/>
      <c r="AO32" s="471"/>
      <c r="AP32" s="472"/>
      <c r="AQ32" s="472"/>
    </row>
    <row r="33" spans="2:43" ht="15" customHeight="1">
      <c r="B33" s="1704"/>
      <c r="C33" s="1696"/>
      <c r="D33" s="620"/>
      <c r="E33" s="621"/>
      <c r="F33" s="622"/>
      <c r="G33" s="622"/>
      <c r="H33" s="622"/>
      <c r="I33" s="622"/>
      <c r="J33" s="622"/>
      <c r="K33" s="622"/>
      <c r="L33" s="622"/>
      <c r="M33" s="622"/>
      <c r="N33" s="622"/>
      <c r="O33" s="622"/>
      <c r="P33" s="623"/>
      <c r="Q33" s="655"/>
      <c r="R33" s="624"/>
      <c r="S33" s="624"/>
      <c r="T33" s="624"/>
      <c r="U33" s="624"/>
      <c r="V33" s="624"/>
      <c r="W33" s="624"/>
      <c r="X33" s="624"/>
      <c r="Y33" s="624"/>
      <c r="Z33" s="624"/>
      <c r="AA33" s="624"/>
      <c r="AB33" s="624"/>
      <c r="AC33" s="624"/>
      <c r="AD33" s="624"/>
      <c r="AE33" s="624"/>
      <c r="AF33" s="624"/>
      <c r="AG33" s="624"/>
      <c r="AH33" s="624"/>
      <c r="AI33" s="624"/>
      <c r="AJ33" s="625"/>
      <c r="AL33" s="472"/>
      <c r="AM33" s="472"/>
      <c r="AN33" s="472"/>
      <c r="AO33" s="471"/>
      <c r="AP33" s="472"/>
      <c r="AQ33" s="472"/>
    </row>
    <row r="34" spans="2:43" ht="15" customHeight="1">
      <c r="B34" s="1704"/>
      <c r="C34" s="1697"/>
      <c r="D34" s="626"/>
      <c r="E34" s="627"/>
      <c r="F34" s="628"/>
      <c r="G34" s="628"/>
      <c r="H34" s="628"/>
      <c r="I34" s="628"/>
      <c r="J34" s="628"/>
      <c r="K34" s="628"/>
      <c r="L34" s="628"/>
      <c r="M34" s="628"/>
      <c r="N34" s="628"/>
      <c r="O34" s="628"/>
      <c r="P34" s="629"/>
      <c r="Q34" s="656"/>
      <c r="R34" s="630"/>
      <c r="S34" s="630"/>
      <c r="T34" s="630"/>
      <c r="U34" s="630"/>
      <c r="V34" s="630"/>
      <c r="W34" s="630"/>
      <c r="X34" s="630"/>
      <c r="Y34" s="630"/>
      <c r="Z34" s="630"/>
      <c r="AA34" s="630"/>
      <c r="AB34" s="630"/>
      <c r="AC34" s="630"/>
      <c r="AD34" s="630"/>
      <c r="AE34" s="630"/>
      <c r="AF34" s="630"/>
      <c r="AG34" s="630"/>
      <c r="AH34" s="630"/>
      <c r="AI34" s="630"/>
      <c r="AJ34" s="631"/>
      <c r="AL34" s="472"/>
      <c r="AM34" s="472"/>
      <c r="AN34" s="472"/>
      <c r="AO34" s="471"/>
      <c r="AP34" s="472"/>
      <c r="AQ34" s="472"/>
    </row>
    <row r="35" spans="2:43" ht="15" customHeight="1">
      <c r="B35" s="1704"/>
      <c r="C35" s="1695" t="s">
        <v>476</v>
      </c>
      <c r="D35" s="632"/>
      <c r="E35" s="633"/>
      <c r="F35" s="634"/>
      <c r="G35" s="634"/>
      <c r="H35" s="634"/>
      <c r="I35" s="634"/>
      <c r="J35" s="634"/>
      <c r="K35" s="634"/>
      <c r="L35" s="634"/>
      <c r="M35" s="634"/>
      <c r="N35" s="634"/>
      <c r="O35" s="634"/>
      <c r="P35" s="635"/>
      <c r="Q35" s="657"/>
      <c r="R35" s="636"/>
      <c r="S35" s="636"/>
      <c r="T35" s="636"/>
      <c r="U35" s="636"/>
      <c r="V35" s="636"/>
      <c r="W35" s="636"/>
      <c r="X35" s="636"/>
      <c r="Y35" s="636"/>
      <c r="Z35" s="636"/>
      <c r="AA35" s="636"/>
      <c r="AB35" s="636"/>
      <c r="AC35" s="636"/>
      <c r="AD35" s="636"/>
      <c r="AE35" s="636"/>
      <c r="AF35" s="636"/>
      <c r="AG35" s="636"/>
      <c r="AH35" s="636"/>
      <c r="AI35" s="636"/>
      <c r="AJ35" s="637"/>
      <c r="AL35" s="472"/>
      <c r="AM35" s="472"/>
      <c r="AN35" s="472"/>
      <c r="AO35" s="471"/>
      <c r="AP35" s="472"/>
      <c r="AQ35" s="472"/>
    </row>
    <row r="36" spans="2:43" ht="15" customHeight="1">
      <c r="B36" s="1704"/>
      <c r="C36" s="1696"/>
      <c r="D36" s="620"/>
      <c r="E36" s="621"/>
      <c r="F36" s="622"/>
      <c r="G36" s="622"/>
      <c r="H36" s="622"/>
      <c r="I36" s="622"/>
      <c r="J36" s="622"/>
      <c r="K36" s="622"/>
      <c r="L36" s="622"/>
      <c r="M36" s="622"/>
      <c r="N36" s="622"/>
      <c r="O36" s="622"/>
      <c r="P36" s="623"/>
      <c r="Q36" s="655"/>
      <c r="R36" s="624"/>
      <c r="S36" s="624"/>
      <c r="T36" s="624"/>
      <c r="U36" s="624"/>
      <c r="V36" s="624"/>
      <c r="W36" s="624"/>
      <c r="X36" s="624"/>
      <c r="Y36" s="624"/>
      <c r="Z36" s="624"/>
      <c r="AA36" s="624"/>
      <c r="AB36" s="624"/>
      <c r="AC36" s="624"/>
      <c r="AD36" s="624"/>
      <c r="AE36" s="624"/>
      <c r="AF36" s="624"/>
      <c r="AG36" s="624"/>
      <c r="AH36" s="624"/>
      <c r="AI36" s="624"/>
      <c r="AJ36" s="625"/>
      <c r="AL36" s="472"/>
      <c r="AM36" s="472"/>
      <c r="AN36" s="472"/>
      <c r="AO36" s="471"/>
      <c r="AP36" s="472"/>
      <c r="AQ36" s="472"/>
    </row>
    <row r="37" spans="2:43" ht="15" customHeight="1">
      <c r="B37" s="1704"/>
      <c r="C37" s="1696"/>
      <c r="D37" s="620"/>
      <c r="E37" s="621"/>
      <c r="F37" s="622"/>
      <c r="G37" s="622"/>
      <c r="H37" s="622"/>
      <c r="I37" s="622"/>
      <c r="J37" s="622"/>
      <c r="K37" s="622"/>
      <c r="L37" s="622"/>
      <c r="M37" s="622"/>
      <c r="N37" s="622"/>
      <c r="O37" s="622"/>
      <c r="P37" s="623"/>
      <c r="Q37" s="655"/>
      <c r="R37" s="624"/>
      <c r="S37" s="624"/>
      <c r="T37" s="624"/>
      <c r="U37" s="624"/>
      <c r="V37" s="624"/>
      <c r="W37" s="624"/>
      <c r="X37" s="624"/>
      <c r="Y37" s="624"/>
      <c r="Z37" s="624"/>
      <c r="AA37" s="624"/>
      <c r="AB37" s="624"/>
      <c r="AC37" s="624"/>
      <c r="AD37" s="624"/>
      <c r="AE37" s="624"/>
      <c r="AF37" s="624"/>
      <c r="AG37" s="624"/>
      <c r="AH37" s="624"/>
      <c r="AI37" s="624"/>
      <c r="AJ37" s="625"/>
      <c r="AL37" s="472"/>
      <c r="AM37" s="472"/>
      <c r="AN37" s="472"/>
      <c r="AO37" s="471"/>
      <c r="AP37" s="472"/>
      <c r="AQ37" s="472"/>
    </row>
    <row r="38" spans="2:43" ht="15" customHeight="1">
      <c r="B38" s="1704"/>
      <c r="C38" s="1697"/>
      <c r="D38" s="626"/>
      <c r="E38" s="627"/>
      <c r="F38" s="628"/>
      <c r="G38" s="628"/>
      <c r="H38" s="628"/>
      <c r="I38" s="628"/>
      <c r="J38" s="628"/>
      <c r="K38" s="628"/>
      <c r="L38" s="628"/>
      <c r="M38" s="628"/>
      <c r="N38" s="628"/>
      <c r="O38" s="628"/>
      <c r="P38" s="629"/>
      <c r="Q38" s="656"/>
      <c r="R38" s="630"/>
      <c r="S38" s="630"/>
      <c r="T38" s="630"/>
      <c r="U38" s="630"/>
      <c r="V38" s="630"/>
      <c r="W38" s="630"/>
      <c r="X38" s="630"/>
      <c r="Y38" s="630"/>
      <c r="Z38" s="630"/>
      <c r="AA38" s="630"/>
      <c r="AB38" s="630"/>
      <c r="AC38" s="630"/>
      <c r="AD38" s="630"/>
      <c r="AE38" s="630"/>
      <c r="AF38" s="630"/>
      <c r="AG38" s="630"/>
      <c r="AH38" s="630"/>
      <c r="AI38" s="630"/>
      <c r="AJ38" s="631"/>
      <c r="AL38" s="472"/>
      <c r="AM38" s="472"/>
      <c r="AN38" s="472"/>
      <c r="AO38" s="471"/>
      <c r="AP38" s="472"/>
      <c r="AQ38" s="472"/>
    </row>
    <row r="39" spans="2:43" ht="15" customHeight="1">
      <c r="B39" s="1704"/>
      <c r="C39" s="1695" t="s">
        <v>485</v>
      </c>
      <c r="D39" s="632"/>
      <c r="E39" s="633"/>
      <c r="F39" s="634"/>
      <c r="G39" s="634"/>
      <c r="H39" s="634"/>
      <c r="I39" s="634"/>
      <c r="J39" s="634"/>
      <c r="K39" s="634"/>
      <c r="L39" s="634"/>
      <c r="M39" s="634"/>
      <c r="N39" s="634"/>
      <c r="O39" s="634"/>
      <c r="P39" s="635"/>
      <c r="Q39" s="657"/>
      <c r="R39" s="636"/>
      <c r="S39" s="636"/>
      <c r="T39" s="636"/>
      <c r="U39" s="636"/>
      <c r="V39" s="636"/>
      <c r="W39" s="636"/>
      <c r="X39" s="636"/>
      <c r="Y39" s="636"/>
      <c r="Z39" s="636"/>
      <c r="AA39" s="636"/>
      <c r="AB39" s="636"/>
      <c r="AC39" s="636"/>
      <c r="AD39" s="636"/>
      <c r="AE39" s="636"/>
      <c r="AF39" s="636"/>
      <c r="AG39" s="636"/>
      <c r="AH39" s="636"/>
      <c r="AI39" s="636"/>
      <c r="AJ39" s="637"/>
    </row>
    <row r="40" spans="2:43" ht="15" customHeight="1">
      <c r="B40" s="1704"/>
      <c r="C40" s="1696"/>
      <c r="D40" s="620"/>
      <c r="E40" s="621"/>
      <c r="F40" s="622"/>
      <c r="G40" s="622"/>
      <c r="H40" s="622"/>
      <c r="I40" s="622"/>
      <c r="J40" s="622"/>
      <c r="K40" s="622"/>
      <c r="L40" s="622"/>
      <c r="M40" s="622"/>
      <c r="N40" s="622"/>
      <c r="O40" s="622"/>
      <c r="P40" s="623"/>
      <c r="Q40" s="655"/>
      <c r="R40" s="624"/>
      <c r="S40" s="624"/>
      <c r="T40" s="624"/>
      <c r="U40" s="624"/>
      <c r="V40" s="624"/>
      <c r="W40" s="624"/>
      <c r="X40" s="624"/>
      <c r="Y40" s="624"/>
      <c r="Z40" s="624"/>
      <c r="AA40" s="624"/>
      <c r="AB40" s="624"/>
      <c r="AC40" s="624"/>
      <c r="AD40" s="624"/>
      <c r="AE40" s="624"/>
      <c r="AF40" s="624"/>
      <c r="AG40" s="624"/>
      <c r="AH40" s="624"/>
      <c r="AI40" s="624"/>
      <c r="AJ40" s="625"/>
    </row>
    <row r="41" spans="2:43" ht="15" customHeight="1">
      <c r="B41" s="1704"/>
      <c r="C41" s="1696"/>
      <c r="D41" s="620"/>
      <c r="E41" s="621"/>
      <c r="F41" s="622"/>
      <c r="G41" s="622"/>
      <c r="H41" s="622"/>
      <c r="I41" s="622"/>
      <c r="J41" s="622"/>
      <c r="K41" s="622"/>
      <c r="L41" s="622"/>
      <c r="M41" s="622"/>
      <c r="N41" s="622"/>
      <c r="O41" s="622"/>
      <c r="P41" s="623"/>
      <c r="Q41" s="655"/>
      <c r="R41" s="624"/>
      <c r="S41" s="624"/>
      <c r="T41" s="624"/>
      <c r="U41" s="624"/>
      <c r="V41" s="624"/>
      <c r="W41" s="624"/>
      <c r="X41" s="624"/>
      <c r="Y41" s="624"/>
      <c r="Z41" s="624"/>
      <c r="AA41" s="624"/>
      <c r="AB41" s="624"/>
      <c r="AC41" s="624"/>
      <c r="AD41" s="624"/>
      <c r="AE41" s="624"/>
      <c r="AF41" s="624"/>
      <c r="AG41" s="624"/>
      <c r="AH41" s="624"/>
      <c r="AI41" s="624"/>
      <c r="AJ41" s="625"/>
    </row>
    <row r="42" spans="2:43" ht="15" customHeight="1">
      <c r="B42" s="1704"/>
      <c r="C42" s="1697"/>
      <c r="D42" s="665"/>
      <c r="E42" s="666"/>
      <c r="F42" s="667"/>
      <c r="G42" s="667"/>
      <c r="H42" s="667"/>
      <c r="I42" s="667"/>
      <c r="J42" s="667"/>
      <c r="K42" s="667"/>
      <c r="L42" s="667"/>
      <c r="M42" s="667"/>
      <c r="N42" s="667"/>
      <c r="O42" s="667"/>
      <c r="P42" s="668"/>
      <c r="Q42" s="669"/>
      <c r="R42" s="670"/>
      <c r="S42" s="670"/>
      <c r="T42" s="670"/>
      <c r="U42" s="670"/>
      <c r="V42" s="670"/>
      <c r="W42" s="670"/>
      <c r="X42" s="670"/>
      <c r="Y42" s="670"/>
      <c r="Z42" s="670"/>
      <c r="AA42" s="670"/>
      <c r="AB42" s="670"/>
      <c r="AC42" s="670"/>
      <c r="AD42" s="670"/>
      <c r="AE42" s="670"/>
      <c r="AF42" s="670"/>
      <c r="AG42" s="670"/>
      <c r="AH42" s="670"/>
      <c r="AI42" s="670"/>
      <c r="AJ42" s="671"/>
    </row>
    <row r="43" spans="2:43" ht="15" customHeight="1">
      <c r="B43" s="1704"/>
      <c r="C43" s="1695" t="s">
        <v>526</v>
      </c>
      <c r="D43" s="632"/>
      <c r="E43" s="679"/>
      <c r="F43" s="634"/>
      <c r="G43" s="634"/>
      <c r="H43" s="634"/>
      <c r="I43" s="634"/>
      <c r="J43" s="634"/>
      <c r="K43" s="634"/>
      <c r="L43" s="634"/>
      <c r="M43" s="634"/>
      <c r="N43" s="634"/>
      <c r="O43" s="634"/>
      <c r="P43" s="635"/>
      <c r="Q43" s="657"/>
      <c r="R43" s="636"/>
      <c r="S43" s="636"/>
      <c r="T43" s="636"/>
      <c r="U43" s="636"/>
      <c r="V43" s="636"/>
      <c r="W43" s="636"/>
      <c r="X43" s="636"/>
      <c r="Y43" s="636"/>
      <c r="Z43" s="636"/>
      <c r="AA43" s="636"/>
      <c r="AB43" s="636"/>
      <c r="AC43" s="636"/>
      <c r="AD43" s="636"/>
      <c r="AE43" s="636"/>
      <c r="AF43" s="636"/>
      <c r="AG43" s="636"/>
      <c r="AH43" s="636"/>
      <c r="AI43" s="636"/>
      <c r="AJ43" s="637"/>
    </row>
    <row r="44" spans="2:43" ht="15" customHeight="1">
      <c r="B44" s="1704"/>
      <c r="C44" s="1696"/>
      <c r="D44" s="620"/>
      <c r="E44" s="680"/>
      <c r="F44" s="622"/>
      <c r="G44" s="622"/>
      <c r="H44" s="622"/>
      <c r="I44" s="622"/>
      <c r="J44" s="622"/>
      <c r="K44" s="622"/>
      <c r="L44" s="622"/>
      <c r="M44" s="622"/>
      <c r="N44" s="622"/>
      <c r="O44" s="622"/>
      <c r="P44" s="623"/>
      <c r="Q44" s="655"/>
      <c r="R44" s="624"/>
      <c r="S44" s="624"/>
      <c r="T44" s="624"/>
      <c r="U44" s="624"/>
      <c r="V44" s="624"/>
      <c r="W44" s="624"/>
      <c r="X44" s="624"/>
      <c r="Y44" s="624"/>
      <c r="Z44" s="624"/>
      <c r="AA44" s="624"/>
      <c r="AB44" s="624"/>
      <c r="AC44" s="624"/>
      <c r="AD44" s="624"/>
      <c r="AE44" s="624"/>
      <c r="AF44" s="624"/>
      <c r="AG44" s="624"/>
      <c r="AH44" s="624"/>
      <c r="AI44" s="624"/>
      <c r="AJ44" s="625"/>
    </row>
    <row r="45" spans="2:43" ht="15" customHeight="1">
      <c r="B45" s="1704"/>
      <c r="C45" s="1696"/>
      <c r="D45" s="620"/>
      <c r="E45" s="680"/>
      <c r="F45" s="622"/>
      <c r="G45" s="622"/>
      <c r="H45" s="622"/>
      <c r="I45" s="622"/>
      <c r="J45" s="622"/>
      <c r="K45" s="622"/>
      <c r="L45" s="622"/>
      <c r="M45" s="622"/>
      <c r="N45" s="622"/>
      <c r="O45" s="622"/>
      <c r="P45" s="623"/>
      <c r="Q45" s="655"/>
      <c r="R45" s="624"/>
      <c r="S45" s="624"/>
      <c r="T45" s="624"/>
      <c r="U45" s="624"/>
      <c r="V45" s="624"/>
      <c r="W45" s="624"/>
      <c r="X45" s="624"/>
      <c r="Y45" s="624"/>
      <c r="Z45" s="624"/>
      <c r="AA45" s="624"/>
      <c r="AB45" s="624"/>
      <c r="AC45" s="624"/>
      <c r="AD45" s="624"/>
      <c r="AE45" s="624"/>
      <c r="AF45" s="624"/>
      <c r="AG45" s="624"/>
      <c r="AH45" s="624"/>
      <c r="AI45" s="624"/>
      <c r="AJ45" s="625"/>
    </row>
    <row r="46" spans="2:43" ht="15" customHeight="1" thickBot="1">
      <c r="B46" s="1705"/>
      <c r="C46" s="1701"/>
      <c r="D46" s="644"/>
      <c r="E46" s="681"/>
      <c r="F46" s="646"/>
      <c r="G46" s="646"/>
      <c r="H46" s="646"/>
      <c r="I46" s="646"/>
      <c r="J46" s="646"/>
      <c r="K46" s="646"/>
      <c r="L46" s="646"/>
      <c r="M46" s="646"/>
      <c r="N46" s="646"/>
      <c r="O46" s="646"/>
      <c r="P46" s="647"/>
      <c r="Q46" s="659"/>
      <c r="R46" s="648"/>
      <c r="S46" s="648"/>
      <c r="T46" s="648"/>
      <c r="U46" s="648"/>
      <c r="V46" s="648"/>
      <c r="W46" s="648"/>
      <c r="X46" s="648"/>
      <c r="Y46" s="648"/>
      <c r="Z46" s="648"/>
      <c r="AA46" s="648"/>
      <c r="AB46" s="648"/>
      <c r="AC46" s="648"/>
      <c r="AD46" s="648"/>
      <c r="AE46" s="648"/>
      <c r="AF46" s="648"/>
      <c r="AG46" s="648"/>
      <c r="AH46" s="648"/>
      <c r="AI46" s="648"/>
      <c r="AJ46" s="660"/>
    </row>
    <row r="47" spans="2:43" s="470" customFormat="1" ht="21" customHeight="1">
      <c r="B47" s="1685" t="s">
        <v>481</v>
      </c>
      <c r="C47" s="1686"/>
      <c r="D47" s="1675" t="s">
        <v>447</v>
      </c>
      <c r="E47" s="1677" t="s">
        <v>482</v>
      </c>
      <c r="F47" s="1670" t="s">
        <v>483</v>
      </c>
      <c r="G47" s="1679" t="s">
        <v>449</v>
      </c>
      <c r="H47" s="1679" t="s">
        <v>450</v>
      </c>
      <c r="I47" s="1681" t="s">
        <v>451</v>
      </c>
      <c r="J47" s="1673"/>
      <c r="K47" s="1682"/>
      <c r="L47" s="1681" t="s">
        <v>452</v>
      </c>
      <c r="M47" s="1673"/>
      <c r="N47" s="1673"/>
      <c r="O47" s="1673"/>
      <c r="P47" s="1683" t="s">
        <v>453</v>
      </c>
      <c r="Q47" s="1672" t="s">
        <v>454</v>
      </c>
      <c r="R47" s="1673"/>
      <c r="S47" s="1673"/>
      <c r="T47" s="1673"/>
      <c r="U47" s="1673"/>
      <c r="V47" s="1673"/>
      <c r="W47" s="1673"/>
      <c r="X47" s="1673"/>
      <c r="Y47" s="1673"/>
      <c r="Z47" s="1673"/>
      <c r="AA47" s="1673"/>
      <c r="AB47" s="1673"/>
      <c r="AC47" s="1673"/>
      <c r="AD47" s="1673"/>
      <c r="AE47" s="1673"/>
      <c r="AF47" s="1673"/>
      <c r="AG47" s="1673"/>
      <c r="AH47" s="1673"/>
      <c r="AI47" s="1673"/>
      <c r="AJ47" s="1674"/>
      <c r="AL47" s="471"/>
      <c r="AM47" s="471"/>
      <c r="AN47" s="651"/>
      <c r="AO47" s="651"/>
      <c r="AP47" s="471"/>
      <c r="AQ47" s="471"/>
    </row>
    <row r="48" spans="2:43" s="470" customFormat="1" ht="50.25" customHeight="1" thickBot="1">
      <c r="B48" s="1687"/>
      <c r="C48" s="1688"/>
      <c r="D48" s="1676"/>
      <c r="E48" s="1678"/>
      <c r="F48" s="1671"/>
      <c r="G48" s="1680"/>
      <c r="H48" s="1680"/>
      <c r="I48" s="719" t="s">
        <v>507</v>
      </c>
      <c r="J48" s="719" t="s">
        <v>508</v>
      </c>
      <c r="K48" s="719" t="s">
        <v>509</v>
      </c>
      <c r="L48" s="719" t="s">
        <v>510</v>
      </c>
      <c r="M48" s="719" t="s">
        <v>511</v>
      </c>
      <c r="N48" s="719" t="s">
        <v>455</v>
      </c>
      <c r="O48" s="719" t="s">
        <v>512</v>
      </c>
      <c r="P48" s="1684"/>
      <c r="Q48" s="653" t="s">
        <v>456</v>
      </c>
      <c r="R48" s="612" t="s">
        <v>457</v>
      </c>
      <c r="S48" s="612" t="s">
        <v>458</v>
      </c>
      <c r="T48" s="612" t="s">
        <v>459</v>
      </c>
      <c r="U48" s="612" t="s">
        <v>460</v>
      </c>
      <c r="V48" s="612" t="s">
        <v>461</v>
      </c>
      <c r="W48" s="612" t="s">
        <v>462</v>
      </c>
      <c r="X48" s="612" t="s">
        <v>463</v>
      </c>
      <c r="Y48" s="612" t="s">
        <v>464</v>
      </c>
      <c r="Z48" s="612" t="s">
        <v>465</v>
      </c>
      <c r="AA48" s="612" t="s">
        <v>466</v>
      </c>
      <c r="AB48" s="612" t="s">
        <v>467</v>
      </c>
      <c r="AC48" s="612" t="s">
        <v>468</v>
      </c>
      <c r="AD48" s="612" t="s">
        <v>469</v>
      </c>
      <c r="AE48" s="612" t="s">
        <v>470</v>
      </c>
      <c r="AF48" s="612" t="s">
        <v>488</v>
      </c>
      <c r="AG48" s="612" t="s">
        <v>489</v>
      </c>
      <c r="AH48" s="612" t="s">
        <v>490</v>
      </c>
      <c r="AI48" s="612" t="s">
        <v>491</v>
      </c>
      <c r="AJ48" s="613" t="s">
        <v>492</v>
      </c>
      <c r="AL48" s="471"/>
      <c r="AM48" s="471"/>
      <c r="AN48" s="651"/>
      <c r="AO48" s="651"/>
      <c r="AP48" s="471"/>
      <c r="AQ48" s="471"/>
    </row>
    <row r="49" spans="2:36" ht="15" customHeight="1">
      <c r="B49" s="1703" t="s">
        <v>532</v>
      </c>
      <c r="C49" s="1706" t="s">
        <v>471</v>
      </c>
      <c r="D49" s="672"/>
      <c r="E49" s="673"/>
      <c r="F49" s="674"/>
      <c r="G49" s="674"/>
      <c r="H49" s="674"/>
      <c r="I49" s="674"/>
      <c r="J49" s="674"/>
      <c r="K49" s="674"/>
      <c r="L49" s="674"/>
      <c r="M49" s="674"/>
      <c r="N49" s="674"/>
      <c r="O49" s="674"/>
      <c r="P49" s="675"/>
      <c r="Q49" s="676"/>
      <c r="R49" s="677"/>
      <c r="S49" s="677"/>
      <c r="T49" s="677"/>
      <c r="U49" s="677"/>
      <c r="V49" s="677"/>
      <c r="W49" s="677"/>
      <c r="X49" s="677"/>
      <c r="Y49" s="677"/>
      <c r="Z49" s="677"/>
      <c r="AA49" s="677"/>
      <c r="AB49" s="677"/>
      <c r="AC49" s="677"/>
      <c r="AD49" s="677"/>
      <c r="AE49" s="677"/>
      <c r="AF49" s="677"/>
      <c r="AG49" s="677"/>
      <c r="AH49" s="677"/>
      <c r="AI49" s="677"/>
      <c r="AJ49" s="678"/>
    </row>
    <row r="50" spans="2:36" ht="15" customHeight="1">
      <c r="B50" s="1704"/>
      <c r="C50" s="1707"/>
      <c r="D50" s="620"/>
      <c r="E50" s="621"/>
      <c r="F50" s="622"/>
      <c r="G50" s="622"/>
      <c r="H50" s="622"/>
      <c r="I50" s="622"/>
      <c r="J50" s="622"/>
      <c r="K50" s="622"/>
      <c r="L50" s="622"/>
      <c r="M50" s="622"/>
      <c r="N50" s="622"/>
      <c r="O50" s="622"/>
      <c r="P50" s="623"/>
      <c r="Q50" s="655"/>
      <c r="R50" s="624"/>
      <c r="S50" s="624"/>
      <c r="T50" s="624"/>
      <c r="U50" s="624"/>
      <c r="V50" s="624"/>
      <c r="W50" s="624"/>
      <c r="X50" s="624"/>
      <c r="Y50" s="624"/>
      <c r="Z50" s="624"/>
      <c r="AA50" s="624"/>
      <c r="AB50" s="624"/>
      <c r="AC50" s="624"/>
      <c r="AD50" s="624"/>
      <c r="AE50" s="624"/>
      <c r="AF50" s="624"/>
      <c r="AG50" s="624"/>
      <c r="AH50" s="624"/>
      <c r="AI50" s="624"/>
      <c r="AJ50" s="625"/>
    </row>
    <row r="51" spans="2:36" ht="15" customHeight="1">
      <c r="B51" s="1704"/>
      <c r="C51" s="1707"/>
      <c r="D51" s="620"/>
      <c r="E51" s="621"/>
      <c r="F51" s="622"/>
      <c r="G51" s="622"/>
      <c r="H51" s="622"/>
      <c r="I51" s="622"/>
      <c r="J51" s="622"/>
      <c r="K51" s="622"/>
      <c r="L51" s="622"/>
      <c r="M51" s="622"/>
      <c r="N51" s="622"/>
      <c r="O51" s="622"/>
      <c r="P51" s="623"/>
      <c r="Q51" s="655"/>
      <c r="R51" s="624"/>
      <c r="S51" s="624"/>
      <c r="T51" s="624"/>
      <c r="U51" s="624"/>
      <c r="V51" s="624"/>
      <c r="W51" s="624"/>
      <c r="X51" s="624"/>
      <c r="Y51" s="624"/>
      <c r="Z51" s="624"/>
      <c r="AA51" s="624"/>
      <c r="AB51" s="624"/>
      <c r="AC51" s="624"/>
      <c r="AD51" s="624"/>
      <c r="AE51" s="624"/>
      <c r="AF51" s="624"/>
      <c r="AG51" s="624"/>
      <c r="AH51" s="624"/>
      <c r="AI51" s="624"/>
      <c r="AJ51" s="625"/>
    </row>
    <row r="52" spans="2:36" ht="15" customHeight="1">
      <c r="B52" s="1704"/>
      <c r="C52" s="1708"/>
      <c r="D52" s="626"/>
      <c r="E52" s="627"/>
      <c r="F52" s="628"/>
      <c r="G52" s="628"/>
      <c r="H52" s="628"/>
      <c r="I52" s="628"/>
      <c r="J52" s="628"/>
      <c r="K52" s="628"/>
      <c r="L52" s="628"/>
      <c r="M52" s="628"/>
      <c r="N52" s="628"/>
      <c r="O52" s="628"/>
      <c r="P52" s="629"/>
      <c r="Q52" s="656"/>
      <c r="R52" s="630"/>
      <c r="S52" s="630"/>
      <c r="T52" s="630"/>
      <c r="U52" s="630"/>
      <c r="V52" s="630"/>
      <c r="W52" s="630"/>
      <c r="X52" s="630"/>
      <c r="Y52" s="630"/>
      <c r="Z52" s="630"/>
      <c r="AA52" s="630"/>
      <c r="AB52" s="630"/>
      <c r="AC52" s="630"/>
      <c r="AD52" s="630"/>
      <c r="AE52" s="630"/>
      <c r="AF52" s="630"/>
      <c r="AG52" s="630"/>
      <c r="AH52" s="630"/>
      <c r="AI52" s="630"/>
      <c r="AJ52" s="631"/>
    </row>
    <row r="53" spans="2:36" ht="15" customHeight="1">
      <c r="B53" s="1704"/>
      <c r="C53" s="1695" t="s">
        <v>528</v>
      </c>
      <c r="D53" s="632"/>
      <c r="E53" s="633"/>
      <c r="F53" s="634"/>
      <c r="G53" s="634"/>
      <c r="H53" s="634"/>
      <c r="I53" s="634"/>
      <c r="J53" s="634"/>
      <c r="K53" s="634"/>
      <c r="L53" s="634"/>
      <c r="M53" s="634"/>
      <c r="N53" s="634"/>
      <c r="O53" s="634"/>
      <c r="P53" s="635"/>
      <c r="Q53" s="657"/>
      <c r="R53" s="636"/>
      <c r="S53" s="636"/>
      <c r="T53" s="636"/>
      <c r="U53" s="636"/>
      <c r="V53" s="636"/>
      <c r="W53" s="636"/>
      <c r="X53" s="636"/>
      <c r="Y53" s="636"/>
      <c r="Z53" s="636"/>
      <c r="AA53" s="636"/>
      <c r="AB53" s="636"/>
      <c r="AC53" s="636"/>
      <c r="AD53" s="636"/>
      <c r="AE53" s="636"/>
      <c r="AF53" s="636"/>
      <c r="AG53" s="636"/>
      <c r="AH53" s="636"/>
      <c r="AI53" s="636"/>
      <c r="AJ53" s="637"/>
    </row>
    <row r="54" spans="2:36" ht="15" customHeight="1">
      <c r="B54" s="1704"/>
      <c r="C54" s="1696"/>
      <c r="D54" s="620"/>
      <c r="E54" s="621"/>
      <c r="F54" s="622"/>
      <c r="G54" s="622"/>
      <c r="H54" s="622"/>
      <c r="I54" s="622"/>
      <c r="J54" s="622"/>
      <c r="K54" s="622"/>
      <c r="L54" s="622"/>
      <c r="M54" s="622"/>
      <c r="N54" s="622"/>
      <c r="O54" s="622"/>
      <c r="P54" s="623"/>
      <c r="Q54" s="655"/>
      <c r="R54" s="624"/>
      <c r="S54" s="624"/>
      <c r="T54" s="624"/>
      <c r="U54" s="624"/>
      <c r="V54" s="624"/>
      <c r="W54" s="624"/>
      <c r="X54" s="624"/>
      <c r="Y54" s="624"/>
      <c r="Z54" s="624"/>
      <c r="AA54" s="624"/>
      <c r="AB54" s="624"/>
      <c r="AC54" s="624"/>
      <c r="AD54" s="624"/>
      <c r="AE54" s="624"/>
      <c r="AF54" s="624"/>
      <c r="AG54" s="624"/>
      <c r="AH54" s="624"/>
      <c r="AI54" s="624"/>
      <c r="AJ54" s="625"/>
    </row>
    <row r="55" spans="2:36" ht="15" customHeight="1">
      <c r="B55" s="1704"/>
      <c r="C55" s="1696"/>
      <c r="D55" s="620"/>
      <c r="E55" s="621"/>
      <c r="F55" s="622"/>
      <c r="G55" s="622"/>
      <c r="H55" s="622"/>
      <c r="I55" s="622"/>
      <c r="J55" s="622"/>
      <c r="K55" s="622"/>
      <c r="L55" s="622"/>
      <c r="M55" s="622"/>
      <c r="N55" s="622"/>
      <c r="O55" s="622"/>
      <c r="P55" s="623"/>
      <c r="Q55" s="655"/>
      <c r="R55" s="624"/>
      <c r="S55" s="624"/>
      <c r="T55" s="624"/>
      <c r="U55" s="624"/>
      <c r="V55" s="624"/>
      <c r="W55" s="624"/>
      <c r="X55" s="624"/>
      <c r="Y55" s="624"/>
      <c r="Z55" s="624"/>
      <c r="AA55" s="624"/>
      <c r="AB55" s="624"/>
      <c r="AC55" s="624"/>
      <c r="AD55" s="624"/>
      <c r="AE55" s="624"/>
      <c r="AF55" s="624"/>
      <c r="AG55" s="624"/>
      <c r="AH55" s="624"/>
      <c r="AI55" s="624"/>
      <c r="AJ55" s="625"/>
    </row>
    <row r="56" spans="2:36" ht="15" customHeight="1">
      <c r="B56" s="1704"/>
      <c r="C56" s="1697"/>
      <c r="D56" s="626"/>
      <c r="E56" s="627"/>
      <c r="F56" s="628"/>
      <c r="G56" s="628"/>
      <c r="H56" s="628"/>
      <c r="I56" s="628"/>
      <c r="J56" s="628"/>
      <c r="K56" s="628"/>
      <c r="L56" s="628"/>
      <c r="M56" s="628"/>
      <c r="N56" s="628"/>
      <c r="O56" s="628"/>
      <c r="P56" s="629"/>
      <c r="Q56" s="656"/>
      <c r="R56" s="630"/>
      <c r="S56" s="630"/>
      <c r="T56" s="630"/>
      <c r="U56" s="630"/>
      <c r="V56" s="630"/>
      <c r="W56" s="630"/>
      <c r="X56" s="630"/>
      <c r="Y56" s="630"/>
      <c r="Z56" s="630"/>
      <c r="AA56" s="630"/>
      <c r="AB56" s="630"/>
      <c r="AC56" s="630"/>
      <c r="AD56" s="630"/>
      <c r="AE56" s="630"/>
      <c r="AF56" s="630"/>
      <c r="AG56" s="630"/>
      <c r="AH56" s="630"/>
      <c r="AI56" s="630"/>
      <c r="AJ56" s="631"/>
    </row>
    <row r="57" spans="2:36" ht="15" customHeight="1">
      <c r="B57" s="1704"/>
      <c r="C57" s="1695" t="s">
        <v>533</v>
      </c>
      <c r="D57" s="632"/>
      <c r="E57" s="633"/>
      <c r="F57" s="634"/>
      <c r="G57" s="634"/>
      <c r="H57" s="634"/>
      <c r="I57" s="634"/>
      <c r="J57" s="634"/>
      <c r="K57" s="634"/>
      <c r="L57" s="634"/>
      <c r="M57" s="634"/>
      <c r="N57" s="634"/>
      <c r="O57" s="634"/>
      <c r="P57" s="635"/>
      <c r="Q57" s="657"/>
      <c r="R57" s="636"/>
      <c r="S57" s="636"/>
      <c r="T57" s="636"/>
      <c r="U57" s="636"/>
      <c r="V57" s="636"/>
      <c r="W57" s="636"/>
      <c r="X57" s="636"/>
      <c r="Y57" s="636"/>
      <c r="Z57" s="636"/>
      <c r="AA57" s="636"/>
      <c r="AB57" s="636"/>
      <c r="AC57" s="636"/>
      <c r="AD57" s="636"/>
      <c r="AE57" s="636"/>
      <c r="AF57" s="636"/>
      <c r="AG57" s="636"/>
      <c r="AH57" s="636"/>
      <c r="AI57" s="636"/>
      <c r="AJ57" s="637"/>
    </row>
    <row r="58" spans="2:36" ht="15" customHeight="1">
      <c r="B58" s="1704"/>
      <c r="C58" s="1696"/>
      <c r="D58" s="620"/>
      <c r="E58" s="621"/>
      <c r="F58" s="622"/>
      <c r="G58" s="622"/>
      <c r="H58" s="622"/>
      <c r="I58" s="622"/>
      <c r="J58" s="622"/>
      <c r="K58" s="622"/>
      <c r="L58" s="622"/>
      <c r="M58" s="622"/>
      <c r="N58" s="622"/>
      <c r="O58" s="622"/>
      <c r="P58" s="623"/>
      <c r="Q58" s="655"/>
      <c r="R58" s="624"/>
      <c r="S58" s="624"/>
      <c r="T58" s="624"/>
      <c r="U58" s="624"/>
      <c r="V58" s="624"/>
      <c r="W58" s="624"/>
      <c r="X58" s="624"/>
      <c r="Y58" s="624"/>
      <c r="Z58" s="624"/>
      <c r="AA58" s="624"/>
      <c r="AB58" s="624"/>
      <c r="AC58" s="624"/>
      <c r="AD58" s="624"/>
      <c r="AE58" s="624"/>
      <c r="AF58" s="624"/>
      <c r="AG58" s="624"/>
      <c r="AH58" s="624"/>
      <c r="AI58" s="624"/>
      <c r="AJ58" s="625"/>
    </row>
    <row r="59" spans="2:36" ht="15" customHeight="1">
      <c r="B59" s="1704"/>
      <c r="C59" s="1696"/>
      <c r="D59" s="620"/>
      <c r="E59" s="621"/>
      <c r="F59" s="622"/>
      <c r="G59" s="622"/>
      <c r="H59" s="622"/>
      <c r="I59" s="622"/>
      <c r="J59" s="622"/>
      <c r="K59" s="622"/>
      <c r="L59" s="622"/>
      <c r="M59" s="622"/>
      <c r="N59" s="622"/>
      <c r="O59" s="622"/>
      <c r="P59" s="623"/>
      <c r="Q59" s="655"/>
      <c r="R59" s="624"/>
      <c r="S59" s="624"/>
      <c r="T59" s="624"/>
      <c r="U59" s="624"/>
      <c r="V59" s="624"/>
      <c r="W59" s="624"/>
      <c r="X59" s="624"/>
      <c r="Y59" s="624"/>
      <c r="Z59" s="624"/>
      <c r="AA59" s="624"/>
      <c r="AB59" s="624"/>
      <c r="AC59" s="624"/>
      <c r="AD59" s="624"/>
      <c r="AE59" s="624"/>
      <c r="AF59" s="624"/>
      <c r="AG59" s="624"/>
      <c r="AH59" s="624"/>
      <c r="AI59" s="624"/>
      <c r="AJ59" s="625"/>
    </row>
    <row r="60" spans="2:36" ht="15" customHeight="1">
      <c r="B60" s="1704"/>
      <c r="C60" s="1697"/>
      <c r="D60" s="626"/>
      <c r="E60" s="627"/>
      <c r="F60" s="628"/>
      <c r="G60" s="628"/>
      <c r="H60" s="628"/>
      <c r="I60" s="628"/>
      <c r="J60" s="628"/>
      <c r="K60" s="628"/>
      <c r="L60" s="628"/>
      <c r="M60" s="628"/>
      <c r="N60" s="628"/>
      <c r="O60" s="628"/>
      <c r="P60" s="629"/>
      <c r="Q60" s="656"/>
      <c r="R60" s="630"/>
      <c r="S60" s="630"/>
      <c r="T60" s="630"/>
      <c r="U60" s="630"/>
      <c r="V60" s="630"/>
      <c r="W60" s="630"/>
      <c r="X60" s="630"/>
      <c r="Y60" s="630"/>
      <c r="Z60" s="630"/>
      <c r="AA60" s="630"/>
      <c r="AB60" s="630"/>
      <c r="AC60" s="630"/>
      <c r="AD60" s="630"/>
      <c r="AE60" s="630"/>
      <c r="AF60" s="630"/>
      <c r="AG60" s="630"/>
      <c r="AH60" s="630"/>
      <c r="AI60" s="630"/>
      <c r="AJ60" s="631"/>
    </row>
    <row r="61" spans="2:36" ht="15" customHeight="1">
      <c r="B61" s="1704"/>
      <c r="C61" s="1695" t="s">
        <v>529</v>
      </c>
      <c r="D61" s="632"/>
      <c r="E61" s="633"/>
      <c r="F61" s="634"/>
      <c r="G61" s="634"/>
      <c r="H61" s="634"/>
      <c r="I61" s="634"/>
      <c r="J61" s="634"/>
      <c r="K61" s="634"/>
      <c r="L61" s="634"/>
      <c r="M61" s="634"/>
      <c r="N61" s="634"/>
      <c r="O61" s="634"/>
      <c r="P61" s="635"/>
      <c r="Q61" s="657"/>
      <c r="R61" s="636"/>
      <c r="S61" s="636"/>
      <c r="T61" s="636"/>
      <c r="U61" s="636"/>
      <c r="V61" s="636"/>
      <c r="W61" s="636"/>
      <c r="X61" s="636"/>
      <c r="Y61" s="636"/>
      <c r="Z61" s="636"/>
      <c r="AA61" s="636"/>
      <c r="AB61" s="636"/>
      <c r="AC61" s="636"/>
      <c r="AD61" s="636"/>
      <c r="AE61" s="636"/>
      <c r="AF61" s="636"/>
      <c r="AG61" s="636"/>
      <c r="AH61" s="636"/>
      <c r="AI61" s="636"/>
      <c r="AJ61" s="637"/>
    </row>
    <row r="62" spans="2:36" ht="15" customHeight="1">
      <c r="B62" s="1704"/>
      <c r="C62" s="1696"/>
      <c r="D62" s="620"/>
      <c r="E62" s="621"/>
      <c r="F62" s="622"/>
      <c r="G62" s="622"/>
      <c r="H62" s="622"/>
      <c r="I62" s="622"/>
      <c r="J62" s="622"/>
      <c r="K62" s="622"/>
      <c r="L62" s="622"/>
      <c r="M62" s="622"/>
      <c r="N62" s="622"/>
      <c r="O62" s="622"/>
      <c r="P62" s="623"/>
      <c r="Q62" s="655"/>
      <c r="R62" s="624"/>
      <c r="S62" s="624"/>
      <c r="T62" s="624"/>
      <c r="U62" s="624"/>
      <c r="V62" s="624"/>
      <c r="W62" s="624"/>
      <c r="X62" s="624"/>
      <c r="Y62" s="624"/>
      <c r="Z62" s="624"/>
      <c r="AA62" s="624"/>
      <c r="AB62" s="624"/>
      <c r="AC62" s="624"/>
      <c r="AD62" s="624"/>
      <c r="AE62" s="624"/>
      <c r="AF62" s="624"/>
      <c r="AG62" s="624"/>
      <c r="AH62" s="624"/>
      <c r="AI62" s="624"/>
      <c r="AJ62" s="625"/>
    </row>
    <row r="63" spans="2:36" ht="15" customHeight="1">
      <c r="B63" s="1704"/>
      <c r="C63" s="1696"/>
      <c r="D63" s="620"/>
      <c r="E63" s="621"/>
      <c r="F63" s="622"/>
      <c r="G63" s="622"/>
      <c r="H63" s="622"/>
      <c r="I63" s="622"/>
      <c r="J63" s="622"/>
      <c r="K63" s="622"/>
      <c r="L63" s="622"/>
      <c r="M63" s="622"/>
      <c r="N63" s="622"/>
      <c r="O63" s="622"/>
      <c r="P63" s="623"/>
      <c r="Q63" s="655"/>
      <c r="R63" s="624"/>
      <c r="S63" s="624"/>
      <c r="T63" s="624"/>
      <c r="U63" s="624"/>
      <c r="V63" s="624"/>
      <c r="W63" s="624"/>
      <c r="X63" s="624"/>
      <c r="Y63" s="624"/>
      <c r="Z63" s="624"/>
      <c r="AA63" s="624"/>
      <c r="AB63" s="624"/>
      <c r="AC63" s="624"/>
      <c r="AD63" s="624"/>
      <c r="AE63" s="624"/>
      <c r="AF63" s="624"/>
      <c r="AG63" s="624"/>
      <c r="AH63" s="624"/>
      <c r="AI63" s="624"/>
      <c r="AJ63" s="625"/>
    </row>
    <row r="64" spans="2:36" ht="15" customHeight="1">
      <c r="B64" s="1704"/>
      <c r="C64" s="1697"/>
      <c r="D64" s="626"/>
      <c r="E64" s="627"/>
      <c r="F64" s="628"/>
      <c r="G64" s="628"/>
      <c r="H64" s="628"/>
      <c r="I64" s="628"/>
      <c r="J64" s="628"/>
      <c r="K64" s="628"/>
      <c r="L64" s="628"/>
      <c r="M64" s="628"/>
      <c r="N64" s="628"/>
      <c r="O64" s="628"/>
      <c r="P64" s="629"/>
      <c r="Q64" s="656"/>
      <c r="R64" s="630"/>
      <c r="S64" s="630"/>
      <c r="T64" s="630"/>
      <c r="U64" s="630"/>
      <c r="V64" s="630"/>
      <c r="W64" s="630"/>
      <c r="X64" s="630"/>
      <c r="Y64" s="630"/>
      <c r="Z64" s="630"/>
      <c r="AA64" s="630"/>
      <c r="AB64" s="630"/>
      <c r="AC64" s="630"/>
      <c r="AD64" s="630"/>
      <c r="AE64" s="630"/>
      <c r="AF64" s="630"/>
      <c r="AG64" s="630"/>
      <c r="AH64" s="630"/>
      <c r="AI64" s="630"/>
      <c r="AJ64" s="631"/>
    </row>
    <row r="65" spans="2:36" ht="15" customHeight="1">
      <c r="B65" s="1704"/>
      <c r="C65" s="1695" t="s">
        <v>530</v>
      </c>
      <c r="D65" s="632"/>
      <c r="E65" s="633"/>
      <c r="F65" s="634"/>
      <c r="G65" s="634"/>
      <c r="H65" s="634"/>
      <c r="I65" s="634"/>
      <c r="J65" s="634"/>
      <c r="K65" s="634"/>
      <c r="L65" s="634"/>
      <c r="M65" s="634"/>
      <c r="N65" s="634"/>
      <c r="O65" s="634"/>
      <c r="P65" s="635"/>
      <c r="Q65" s="657"/>
      <c r="R65" s="636"/>
      <c r="S65" s="636"/>
      <c r="T65" s="636"/>
      <c r="U65" s="636"/>
      <c r="V65" s="636"/>
      <c r="W65" s="636"/>
      <c r="X65" s="636"/>
      <c r="Y65" s="636"/>
      <c r="Z65" s="636"/>
      <c r="AA65" s="636"/>
      <c r="AB65" s="636"/>
      <c r="AC65" s="636"/>
      <c r="AD65" s="636"/>
      <c r="AE65" s="636"/>
      <c r="AF65" s="636"/>
      <c r="AG65" s="636"/>
      <c r="AH65" s="636"/>
      <c r="AI65" s="636"/>
      <c r="AJ65" s="637"/>
    </row>
    <row r="66" spans="2:36" ht="15" customHeight="1">
      <c r="B66" s="1704"/>
      <c r="C66" s="1696"/>
      <c r="D66" s="620"/>
      <c r="E66" s="621"/>
      <c r="F66" s="622"/>
      <c r="G66" s="622"/>
      <c r="H66" s="622"/>
      <c r="I66" s="622"/>
      <c r="J66" s="622"/>
      <c r="K66" s="622"/>
      <c r="L66" s="622"/>
      <c r="M66" s="622"/>
      <c r="N66" s="622"/>
      <c r="O66" s="622"/>
      <c r="P66" s="623"/>
      <c r="Q66" s="655"/>
      <c r="R66" s="624"/>
      <c r="S66" s="624"/>
      <c r="T66" s="624"/>
      <c r="U66" s="624"/>
      <c r="V66" s="624"/>
      <c r="W66" s="624"/>
      <c r="X66" s="624"/>
      <c r="Y66" s="624"/>
      <c r="Z66" s="624"/>
      <c r="AA66" s="624"/>
      <c r="AB66" s="624"/>
      <c r="AC66" s="624"/>
      <c r="AD66" s="624"/>
      <c r="AE66" s="624"/>
      <c r="AF66" s="624"/>
      <c r="AG66" s="624"/>
      <c r="AH66" s="624"/>
      <c r="AI66" s="624"/>
      <c r="AJ66" s="625"/>
    </row>
    <row r="67" spans="2:36" ht="15" customHeight="1">
      <c r="B67" s="1704"/>
      <c r="C67" s="1696"/>
      <c r="D67" s="620"/>
      <c r="E67" s="621"/>
      <c r="F67" s="622"/>
      <c r="G67" s="622"/>
      <c r="H67" s="622"/>
      <c r="I67" s="622"/>
      <c r="J67" s="622"/>
      <c r="K67" s="622"/>
      <c r="L67" s="622"/>
      <c r="M67" s="622"/>
      <c r="N67" s="622"/>
      <c r="O67" s="622"/>
      <c r="P67" s="623"/>
      <c r="Q67" s="655"/>
      <c r="R67" s="624"/>
      <c r="S67" s="624"/>
      <c r="T67" s="624"/>
      <c r="U67" s="624"/>
      <c r="V67" s="624"/>
      <c r="W67" s="624"/>
      <c r="X67" s="624"/>
      <c r="Y67" s="624"/>
      <c r="Z67" s="624"/>
      <c r="AA67" s="624"/>
      <c r="AB67" s="624"/>
      <c r="AC67" s="624"/>
      <c r="AD67" s="624"/>
      <c r="AE67" s="624"/>
      <c r="AF67" s="624"/>
      <c r="AG67" s="624"/>
      <c r="AH67" s="624"/>
      <c r="AI67" s="624"/>
      <c r="AJ67" s="625"/>
    </row>
    <row r="68" spans="2:36" ht="15" customHeight="1">
      <c r="B68" s="1704"/>
      <c r="C68" s="1697"/>
      <c r="D68" s="626"/>
      <c r="E68" s="627"/>
      <c r="F68" s="628"/>
      <c r="G68" s="628"/>
      <c r="H68" s="628"/>
      <c r="I68" s="628"/>
      <c r="J68" s="628"/>
      <c r="K68" s="628"/>
      <c r="L68" s="628"/>
      <c r="M68" s="628"/>
      <c r="N68" s="628"/>
      <c r="O68" s="628"/>
      <c r="P68" s="629"/>
      <c r="Q68" s="656"/>
      <c r="R68" s="630"/>
      <c r="S68" s="630"/>
      <c r="T68" s="630"/>
      <c r="U68" s="630"/>
      <c r="V68" s="630"/>
      <c r="W68" s="630"/>
      <c r="X68" s="630"/>
      <c r="Y68" s="630"/>
      <c r="Z68" s="630"/>
      <c r="AA68" s="630"/>
      <c r="AB68" s="630"/>
      <c r="AC68" s="630"/>
      <c r="AD68" s="630"/>
      <c r="AE68" s="630"/>
      <c r="AF68" s="630"/>
      <c r="AG68" s="630"/>
      <c r="AH68" s="630"/>
      <c r="AI68" s="630"/>
      <c r="AJ68" s="631"/>
    </row>
    <row r="69" spans="2:36" ht="15" customHeight="1">
      <c r="B69" s="1704"/>
      <c r="C69" s="1695" t="s">
        <v>531</v>
      </c>
      <c r="D69" s="632"/>
      <c r="E69" s="633"/>
      <c r="F69" s="634"/>
      <c r="G69" s="634"/>
      <c r="H69" s="634"/>
      <c r="I69" s="634"/>
      <c r="J69" s="634"/>
      <c r="K69" s="634"/>
      <c r="L69" s="634"/>
      <c r="M69" s="634"/>
      <c r="N69" s="634"/>
      <c r="O69" s="634"/>
      <c r="P69" s="635"/>
      <c r="Q69" s="657"/>
      <c r="R69" s="636"/>
      <c r="S69" s="636"/>
      <c r="T69" s="636"/>
      <c r="U69" s="636"/>
      <c r="V69" s="636"/>
      <c r="W69" s="636"/>
      <c r="X69" s="636"/>
      <c r="Y69" s="636"/>
      <c r="Z69" s="636"/>
      <c r="AA69" s="636"/>
      <c r="AB69" s="636"/>
      <c r="AC69" s="636"/>
      <c r="AD69" s="636"/>
      <c r="AE69" s="636"/>
      <c r="AF69" s="636"/>
      <c r="AG69" s="636"/>
      <c r="AH69" s="636"/>
      <c r="AI69" s="636"/>
      <c r="AJ69" s="637"/>
    </row>
    <row r="70" spans="2:36" ht="15" customHeight="1">
      <c r="B70" s="1704"/>
      <c r="C70" s="1696"/>
      <c r="D70" s="620"/>
      <c r="E70" s="621"/>
      <c r="F70" s="622"/>
      <c r="G70" s="622"/>
      <c r="H70" s="622"/>
      <c r="I70" s="622"/>
      <c r="J70" s="622"/>
      <c r="K70" s="622"/>
      <c r="L70" s="622"/>
      <c r="M70" s="622"/>
      <c r="N70" s="622"/>
      <c r="O70" s="622"/>
      <c r="P70" s="623"/>
      <c r="Q70" s="655"/>
      <c r="R70" s="624"/>
      <c r="S70" s="624"/>
      <c r="T70" s="624"/>
      <c r="U70" s="624"/>
      <c r="V70" s="624"/>
      <c r="W70" s="624"/>
      <c r="X70" s="624"/>
      <c r="Y70" s="624"/>
      <c r="Z70" s="624"/>
      <c r="AA70" s="624"/>
      <c r="AB70" s="624"/>
      <c r="AC70" s="624"/>
      <c r="AD70" s="624"/>
      <c r="AE70" s="624"/>
      <c r="AF70" s="624"/>
      <c r="AG70" s="624"/>
      <c r="AH70" s="624"/>
      <c r="AI70" s="624"/>
      <c r="AJ70" s="625"/>
    </row>
    <row r="71" spans="2:36" ht="15" customHeight="1">
      <c r="B71" s="1704"/>
      <c r="C71" s="1696"/>
      <c r="D71" s="620"/>
      <c r="E71" s="621"/>
      <c r="F71" s="622"/>
      <c r="G71" s="622"/>
      <c r="H71" s="622"/>
      <c r="I71" s="622"/>
      <c r="J71" s="622"/>
      <c r="K71" s="622"/>
      <c r="L71" s="622"/>
      <c r="M71" s="622"/>
      <c r="N71" s="622"/>
      <c r="O71" s="622"/>
      <c r="P71" s="623"/>
      <c r="Q71" s="655"/>
      <c r="R71" s="624"/>
      <c r="S71" s="624"/>
      <c r="T71" s="624"/>
      <c r="U71" s="624"/>
      <c r="V71" s="624"/>
      <c r="W71" s="624"/>
      <c r="X71" s="624"/>
      <c r="Y71" s="624"/>
      <c r="Z71" s="624"/>
      <c r="AA71" s="624"/>
      <c r="AB71" s="624"/>
      <c r="AC71" s="624"/>
      <c r="AD71" s="624"/>
      <c r="AE71" s="624"/>
      <c r="AF71" s="624"/>
      <c r="AG71" s="624"/>
      <c r="AH71" s="624"/>
      <c r="AI71" s="624"/>
      <c r="AJ71" s="625"/>
    </row>
    <row r="72" spans="2:36" ht="15" customHeight="1">
      <c r="B72" s="1704"/>
      <c r="C72" s="1697"/>
      <c r="D72" s="626"/>
      <c r="E72" s="627"/>
      <c r="F72" s="628"/>
      <c r="G72" s="628"/>
      <c r="H72" s="628"/>
      <c r="I72" s="628"/>
      <c r="J72" s="628"/>
      <c r="K72" s="628"/>
      <c r="L72" s="628"/>
      <c r="M72" s="628"/>
      <c r="N72" s="628"/>
      <c r="O72" s="628"/>
      <c r="P72" s="629"/>
      <c r="Q72" s="656"/>
      <c r="R72" s="630"/>
      <c r="S72" s="630"/>
      <c r="T72" s="630"/>
      <c r="U72" s="630"/>
      <c r="V72" s="630"/>
      <c r="W72" s="630"/>
      <c r="X72" s="630"/>
      <c r="Y72" s="630"/>
      <c r="Z72" s="630"/>
      <c r="AA72" s="630"/>
      <c r="AB72" s="630"/>
      <c r="AC72" s="630"/>
      <c r="AD72" s="630"/>
      <c r="AE72" s="630"/>
      <c r="AF72" s="630"/>
      <c r="AG72" s="630"/>
      <c r="AH72" s="630"/>
      <c r="AI72" s="630"/>
      <c r="AJ72" s="631"/>
    </row>
    <row r="73" spans="2:36" ht="15" customHeight="1">
      <c r="B73" s="1704"/>
      <c r="C73" s="1695" t="s">
        <v>476</v>
      </c>
      <c r="D73" s="632"/>
      <c r="E73" s="633"/>
      <c r="F73" s="634"/>
      <c r="G73" s="634"/>
      <c r="H73" s="634"/>
      <c r="I73" s="634"/>
      <c r="J73" s="634"/>
      <c r="K73" s="634"/>
      <c r="L73" s="634"/>
      <c r="M73" s="634"/>
      <c r="N73" s="634"/>
      <c r="O73" s="634"/>
      <c r="P73" s="635"/>
      <c r="Q73" s="657"/>
      <c r="R73" s="636"/>
      <c r="S73" s="636"/>
      <c r="T73" s="636"/>
      <c r="U73" s="636"/>
      <c r="V73" s="636"/>
      <c r="W73" s="636"/>
      <c r="X73" s="636"/>
      <c r="Y73" s="636"/>
      <c r="Z73" s="636"/>
      <c r="AA73" s="636"/>
      <c r="AB73" s="636"/>
      <c r="AC73" s="636"/>
      <c r="AD73" s="636"/>
      <c r="AE73" s="636"/>
      <c r="AF73" s="636"/>
      <c r="AG73" s="636"/>
      <c r="AH73" s="636"/>
      <c r="AI73" s="636"/>
      <c r="AJ73" s="637"/>
    </row>
    <row r="74" spans="2:36" ht="15" customHeight="1">
      <c r="B74" s="1704"/>
      <c r="C74" s="1696"/>
      <c r="D74" s="620"/>
      <c r="E74" s="621"/>
      <c r="F74" s="622"/>
      <c r="G74" s="622"/>
      <c r="H74" s="622"/>
      <c r="I74" s="622"/>
      <c r="J74" s="622"/>
      <c r="K74" s="622"/>
      <c r="L74" s="622"/>
      <c r="M74" s="622"/>
      <c r="N74" s="622"/>
      <c r="O74" s="622"/>
      <c r="P74" s="623"/>
      <c r="Q74" s="655"/>
      <c r="R74" s="624"/>
      <c r="S74" s="624"/>
      <c r="T74" s="624"/>
      <c r="U74" s="624"/>
      <c r="V74" s="624"/>
      <c r="W74" s="624"/>
      <c r="X74" s="624"/>
      <c r="Y74" s="624"/>
      <c r="Z74" s="624"/>
      <c r="AA74" s="624"/>
      <c r="AB74" s="624"/>
      <c r="AC74" s="624"/>
      <c r="AD74" s="624"/>
      <c r="AE74" s="624"/>
      <c r="AF74" s="624"/>
      <c r="AG74" s="624"/>
      <c r="AH74" s="624"/>
      <c r="AI74" s="624"/>
      <c r="AJ74" s="625"/>
    </row>
    <row r="75" spans="2:36" ht="15" customHeight="1">
      <c r="B75" s="1704"/>
      <c r="C75" s="1696"/>
      <c r="D75" s="620"/>
      <c r="E75" s="621"/>
      <c r="F75" s="622"/>
      <c r="G75" s="622"/>
      <c r="H75" s="622"/>
      <c r="I75" s="622"/>
      <c r="J75" s="622"/>
      <c r="K75" s="622"/>
      <c r="L75" s="622"/>
      <c r="M75" s="622"/>
      <c r="N75" s="622"/>
      <c r="O75" s="622"/>
      <c r="P75" s="623"/>
      <c r="Q75" s="655"/>
      <c r="R75" s="624"/>
      <c r="S75" s="624"/>
      <c r="T75" s="624"/>
      <c r="U75" s="624"/>
      <c r="V75" s="624"/>
      <c r="W75" s="624"/>
      <c r="X75" s="624"/>
      <c r="Y75" s="624"/>
      <c r="Z75" s="624"/>
      <c r="AA75" s="624"/>
      <c r="AB75" s="624"/>
      <c r="AC75" s="624"/>
      <c r="AD75" s="624"/>
      <c r="AE75" s="624"/>
      <c r="AF75" s="624"/>
      <c r="AG75" s="624"/>
      <c r="AH75" s="624"/>
      <c r="AI75" s="624"/>
      <c r="AJ75" s="625"/>
    </row>
    <row r="76" spans="2:36" ht="15" customHeight="1">
      <c r="B76" s="1704"/>
      <c r="C76" s="1697"/>
      <c r="D76" s="626"/>
      <c r="E76" s="627"/>
      <c r="F76" s="628"/>
      <c r="G76" s="628"/>
      <c r="H76" s="628"/>
      <c r="I76" s="628"/>
      <c r="J76" s="628"/>
      <c r="K76" s="628"/>
      <c r="L76" s="628"/>
      <c r="M76" s="628"/>
      <c r="N76" s="628"/>
      <c r="O76" s="628"/>
      <c r="P76" s="629"/>
      <c r="Q76" s="656"/>
      <c r="R76" s="630"/>
      <c r="S76" s="630"/>
      <c r="T76" s="630"/>
      <c r="U76" s="630"/>
      <c r="V76" s="630"/>
      <c r="W76" s="630"/>
      <c r="X76" s="630"/>
      <c r="Y76" s="630"/>
      <c r="Z76" s="630"/>
      <c r="AA76" s="630"/>
      <c r="AB76" s="630"/>
      <c r="AC76" s="630"/>
      <c r="AD76" s="630"/>
      <c r="AE76" s="630"/>
      <c r="AF76" s="630"/>
      <c r="AG76" s="630"/>
      <c r="AH76" s="630"/>
      <c r="AI76" s="630"/>
      <c r="AJ76" s="631"/>
    </row>
    <row r="77" spans="2:36" ht="15" customHeight="1">
      <c r="B77" s="1704"/>
      <c r="C77" s="1695" t="s">
        <v>485</v>
      </c>
      <c r="D77" s="632"/>
      <c r="E77" s="633"/>
      <c r="F77" s="634"/>
      <c r="G77" s="634"/>
      <c r="H77" s="634"/>
      <c r="I77" s="634"/>
      <c r="J77" s="634"/>
      <c r="K77" s="634"/>
      <c r="L77" s="634"/>
      <c r="M77" s="634"/>
      <c r="N77" s="634"/>
      <c r="O77" s="634"/>
      <c r="P77" s="635"/>
      <c r="Q77" s="657"/>
      <c r="R77" s="636"/>
      <c r="S77" s="636"/>
      <c r="T77" s="636"/>
      <c r="U77" s="636"/>
      <c r="V77" s="636"/>
      <c r="W77" s="636"/>
      <c r="X77" s="636"/>
      <c r="Y77" s="636"/>
      <c r="Z77" s="636"/>
      <c r="AA77" s="636"/>
      <c r="AB77" s="636"/>
      <c r="AC77" s="636"/>
      <c r="AD77" s="636"/>
      <c r="AE77" s="636"/>
      <c r="AF77" s="636"/>
      <c r="AG77" s="636"/>
      <c r="AH77" s="636"/>
      <c r="AI77" s="636"/>
      <c r="AJ77" s="637"/>
    </row>
    <row r="78" spans="2:36" ht="15" customHeight="1">
      <c r="B78" s="1704"/>
      <c r="C78" s="1696"/>
      <c r="D78" s="620"/>
      <c r="E78" s="621"/>
      <c r="F78" s="622"/>
      <c r="G78" s="622"/>
      <c r="H78" s="622"/>
      <c r="I78" s="622"/>
      <c r="J78" s="622"/>
      <c r="K78" s="622"/>
      <c r="L78" s="622"/>
      <c r="M78" s="622"/>
      <c r="N78" s="622"/>
      <c r="O78" s="622"/>
      <c r="P78" s="623"/>
      <c r="Q78" s="655"/>
      <c r="R78" s="624"/>
      <c r="S78" s="624"/>
      <c r="T78" s="624"/>
      <c r="U78" s="624"/>
      <c r="V78" s="624"/>
      <c r="W78" s="624"/>
      <c r="X78" s="624"/>
      <c r="Y78" s="624"/>
      <c r="Z78" s="624"/>
      <c r="AA78" s="624"/>
      <c r="AB78" s="624"/>
      <c r="AC78" s="624"/>
      <c r="AD78" s="624"/>
      <c r="AE78" s="624"/>
      <c r="AF78" s="624"/>
      <c r="AG78" s="624"/>
      <c r="AH78" s="624"/>
      <c r="AI78" s="624"/>
      <c r="AJ78" s="625"/>
    </row>
    <row r="79" spans="2:36" ht="15" customHeight="1">
      <c r="B79" s="1704"/>
      <c r="C79" s="1696"/>
      <c r="D79" s="620"/>
      <c r="E79" s="621"/>
      <c r="F79" s="622"/>
      <c r="G79" s="622"/>
      <c r="H79" s="622"/>
      <c r="I79" s="622"/>
      <c r="J79" s="622"/>
      <c r="K79" s="622"/>
      <c r="L79" s="622"/>
      <c r="M79" s="622"/>
      <c r="N79" s="622"/>
      <c r="O79" s="622"/>
      <c r="P79" s="623"/>
      <c r="Q79" s="655"/>
      <c r="R79" s="624"/>
      <c r="S79" s="624"/>
      <c r="T79" s="624"/>
      <c r="U79" s="624"/>
      <c r="V79" s="624"/>
      <c r="W79" s="624"/>
      <c r="X79" s="624"/>
      <c r="Y79" s="624"/>
      <c r="Z79" s="624"/>
      <c r="AA79" s="624"/>
      <c r="AB79" s="624"/>
      <c r="AC79" s="624"/>
      <c r="AD79" s="624"/>
      <c r="AE79" s="624"/>
      <c r="AF79" s="624"/>
      <c r="AG79" s="624"/>
      <c r="AH79" s="624"/>
      <c r="AI79" s="624"/>
      <c r="AJ79" s="625"/>
    </row>
    <row r="80" spans="2:36" ht="15" customHeight="1">
      <c r="B80" s="1704"/>
      <c r="C80" s="1697"/>
      <c r="D80" s="626"/>
      <c r="E80" s="627"/>
      <c r="F80" s="628"/>
      <c r="G80" s="628"/>
      <c r="H80" s="628"/>
      <c r="I80" s="628"/>
      <c r="J80" s="628"/>
      <c r="K80" s="628"/>
      <c r="L80" s="628"/>
      <c r="M80" s="628"/>
      <c r="N80" s="628"/>
      <c r="O80" s="628"/>
      <c r="P80" s="629"/>
      <c r="Q80" s="656"/>
      <c r="R80" s="630"/>
      <c r="S80" s="630"/>
      <c r="T80" s="630"/>
      <c r="U80" s="630"/>
      <c r="V80" s="630"/>
      <c r="W80" s="630"/>
      <c r="X80" s="630"/>
      <c r="Y80" s="630"/>
      <c r="Z80" s="630"/>
      <c r="AA80" s="630"/>
      <c r="AB80" s="630"/>
      <c r="AC80" s="630"/>
      <c r="AD80" s="630"/>
      <c r="AE80" s="630"/>
      <c r="AF80" s="630"/>
      <c r="AG80" s="630"/>
      <c r="AH80" s="630"/>
      <c r="AI80" s="630"/>
      <c r="AJ80" s="631"/>
    </row>
    <row r="81" spans="2:36" ht="15" customHeight="1">
      <c r="B81" s="1704"/>
      <c r="C81" s="1695" t="s">
        <v>526</v>
      </c>
      <c r="D81" s="632"/>
      <c r="E81" s="633"/>
      <c r="F81" s="634"/>
      <c r="G81" s="634"/>
      <c r="H81" s="634"/>
      <c r="I81" s="634"/>
      <c r="J81" s="634"/>
      <c r="K81" s="634"/>
      <c r="L81" s="634"/>
      <c r="M81" s="634"/>
      <c r="N81" s="634"/>
      <c r="O81" s="634"/>
      <c r="P81" s="635"/>
      <c r="Q81" s="657"/>
      <c r="R81" s="636"/>
      <c r="S81" s="636"/>
      <c r="T81" s="636"/>
      <c r="U81" s="636"/>
      <c r="V81" s="636"/>
      <c r="W81" s="636"/>
      <c r="X81" s="636"/>
      <c r="Y81" s="636"/>
      <c r="Z81" s="636"/>
      <c r="AA81" s="636"/>
      <c r="AB81" s="636"/>
      <c r="AC81" s="636"/>
      <c r="AD81" s="636"/>
      <c r="AE81" s="636"/>
      <c r="AF81" s="636"/>
      <c r="AG81" s="636"/>
      <c r="AH81" s="636"/>
      <c r="AI81" s="636"/>
      <c r="AJ81" s="637"/>
    </row>
    <row r="82" spans="2:36" ht="15" customHeight="1">
      <c r="B82" s="1704"/>
      <c r="C82" s="1696"/>
      <c r="D82" s="620"/>
      <c r="E82" s="621"/>
      <c r="F82" s="622"/>
      <c r="G82" s="622"/>
      <c r="H82" s="622"/>
      <c r="I82" s="622"/>
      <c r="J82" s="622"/>
      <c r="K82" s="622"/>
      <c r="L82" s="622"/>
      <c r="M82" s="622"/>
      <c r="N82" s="622"/>
      <c r="O82" s="622"/>
      <c r="P82" s="623"/>
      <c r="Q82" s="655"/>
      <c r="R82" s="624"/>
      <c r="S82" s="624"/>
      <c r="T82" s="624"/>
      <c r="U82" s="624"/>
      <c r="V82" s="624"/>
      <c r="W82" s="624"/>
      <c r="X82" s="624"/>
      <c r="Y82" s="624"/>
      <c r="Z82" s="624"/>
      <c r="AA82" s="624"/>
      <c r="AB82" s="624"/>
      <c r="AC82" s="624"/>
      <c r="AD82" s="624"/>
      <c r="AE82" s="624"/>
      <c r="AF82" s="624"/>
      <c r="AG82" s="624"/>
      <c r="AH82" s="624"/>
      <c r="AI82" s="624"/>
      <c r="AJ82" s="625"/>
    </row>
    <row r="83" spans="2:36" ht="15" customHeight="1">
      <c r="B83" s="1704"/>
      <c r="C83" s="1696"/>
      <c r="D83" s="620"/>
      <c r="E83" s="621"/>
      <c r="F83" s="622"/>
      <c r="G83" s="622"/>
      <c r="H83" s="622"/>
      <c r="I83" s="622"/>
      <c r="J83" s="622"/>
      <c r="K83" s="622"/>
      <c r="L83" s="622"/>
      <c r="M83" s="622"/>
      <c r="N83" s="622"/>
      <c r="O83" s="622"/>
      <c r="P83" s="623"/>
      <c r="Q83" s="655"/>
      <c r="R83" s="624"/>
      <c r="S83" s="624"/>
      <c r="T83" s="624"/>
      <c r="U83" s="624"/>
      <c r="V83" s="624"/>
      <c r="W83" s="624"/>
      <c r="X83" s="624"/>
      <c r="Y83" s="624"/>
      <c r="Z83" s="624"/>
      <c r="AA83" s="624"/>
      <c r="AB83" s="624"/>
      <c r="AC83" s="624"/>
      <c r="AD83" s="624"/>
      <c r="AE83" s="624"/>
      <c r="AF83" s="624"/>
      <c r="AG83" s="624"/>
      <c r="AH83" s="624"/>
      <c r="AI83" s="624"/>
      <c r="AJ83" s="625"/>
    </row>
    <row r="84" spans="2:36" ht="15" customHeight="1" thickBot="1">
      <c r="B84" s="1705"/>
      <c r="C84" s="1701"/>
      <c r="D84" s="644"/>
      <c r="E84" s="645"/>
      <c r="F84" s="646"/>
      <c r="G84" s="646"/>
      <c r="H84" s="646"/>
      <c r="I84" s="646"/>
      <c r="J84" s="646"/>
      <c r="K84" s="646"/>
      <c r="L84" s="646"/>
      <c r="M84" s="646"/>
      <c r="N84" s="646"/>
      <c r="O84" s="646"/>
      <c r="P84" s="647"/>
      <c r="Q84" s="659"/>
      <c r="R84" s="648"/>
      <c r="S84" s="648"/>
      <c r="T84" s="648"/>
      <c r="U84" s="648"/>
      <c r="V84" s="648"/>
      <c r="W84" s="648"/>
      <c r="X84" s="648"/>
      <c r="Y84" s="648"/>
      <c r="Z84" s="648"/>
      <c r="AA84" s="648"/>
      <c r="AB84" s="648"/>
      <c r="AC84" s="648"/>
      <c r="AD84" s="648"/>
      <c r="AE84" s="648"/>
      <c r="AF84" s="648"/>
      <c r="AG84" s="648"/>
      <c r="AH84" s="648"/>
      <c r="AI84" s="648"/>
      <c r="AJ84" s="660"/>
    </row>
    <row r="85" spans="2:36" ht="15" customHeight="1">
      <c r="B85" s="1703" t="s">
        <v>534</v>
      </c>
      <c r="C85" s="1698" t="s">
        <v>486</v>
      </c>
      <c r="D85" s="614"/>
      <c r="E85" s="615"/>
      <c r="F85" s="616"/>
      <c r="G85" s="616"/>
      <c r="H85" s="616"/>
      <c r="I85" s="616"/>
      <c r="J85" s="616"/>
      <c r="K85" s="616"/>
      <c r="L85" s="616"/>
      <c r="M85" s="616"/>
      <c r="N85" s="616"/>
      <c r="O85" s="616"/>
      <c r="P85" s="617"/>
      <c r="Q85" s="654"/>
      <c r="R85" s="618"/>
      <c r="S85" s="618"/>
      <c r="T85" s="618"/>
      <c r="U85" s="618"/>
      <c r="V85" s="618"/>
      <c r="W85" s="618"/>
      <c r="X85" s="618"/>
      <c r="Y85" s="618"/>
      <c r="Z85" s="618"/>
      <c r="AA85" s="618"/>
      <c r="AB85" s="618"/>
      <c r="AC85" s="618"/>
      <c r="AD85" s="618"/>
      <c r="AE85" s="618"/>
      <c r="AF85" s="618"/>
      <c r="AG85" s="618"/>
      <c r="AH85" s="618"/>
      <c r="AI85" s="618"/>
      <c r="AJ85" s="619"/>
    </row>
    <row r="86" spans="2:36" ht="15" customHeight="1">
      <c r="B86" s="1704"/>
      <c r="C86" s="1698"/>
      <c r="D86" s="620"/>
      <c r="E86" s="621"/>
      <c r="F86" s="622"/>
      <c r="G86" s="622"/>
      <c r="H86" s="622"/>
      <c r="I86" s="622"/>
      <c r="J86" s="622"/>
      <c r="K86" s="622"/>
      <c r="L86" s="622"/>
      <c r="M86" s="622"/>
      <c r="N86" s="622"/>
      <c r="O86" s="622"/>
      <c r="P86" s="623"/>
      <c r="Q86" s="655"/>
      <c r="R86" s="624"/>
      <c r="S86" s="624"/>
      <c r="T86" s="624"/>
      <c r="U86" s="624"/>
      <c r="V86" s="624"/>
      <c r="W86" s="624"/>
      <c r="X86" s="624"/>
      <c r="Y86" s="624"/>
      <c r="Z86" s="624"/>
      <c r="AA86" s="624"/>
      <c r="AB86" s="624"/>
      <c r="AC86" s="624"/>
      <c r="AD86" s="624"/>
      <c r="AE86" s="624"/>
      <c r="AF86" s="624"/>
      <c r="AG86" s="624"/>
      <c r="AH86" s="624"/>
      <c r="AI86" s="624"/>
      <c r="AJ86" s="625"/>
    </row>
    <row r="87" spans="2:36" ht="15" customHeight="1">
      <c r="B87" s="1704"/>
      <c r="C87" s="1698"/>
      <c r="D87" s="620"/>
      <c r="E87" s="621"/>
      <c r="F87" s="622"/>
      <c r="G87" s="622"/>
      <c r="H87" s="622"/>
      <c r="I87" s="622"/>
      <c r="J87" s="622"/>
      <c r="K87" s="622"/>
      <c r="L87" s="622"/>
      <c r="M87" s="622"/>
      <c r="N87" s="622"/>
      <c r="O87" s="622"/>
      <c r="P87" s="623"/>
      <c r="Q87" s="655"/>
      <c r="R87" s="624"/>
      <c r="S87" s="624"/>
      <c r="T87" s="624"/>
      <c r="U87" s="624"/>
      <c r="V87" s="624"/>
      <c r="W87" s="624"/>
      <c r="X87" s="624"/>
      <c r="Y87" s="624"/>
      <c r="Z87" s="624"/>
      <c r="AA87" s="624"/>
      <c r="AB87" s="624"/>
      <c r="AC87" s="624"/>
      <c r="AD87" s="624"/>
      <c r="AE87" s="624"/>
      <c r="AF87" s="624"/>
      <c r="AG87" s="624"/>
      <c r="AH87" s="624"/>
      <c r="AI87" s="624"/>
      <c r="AJ87" s="625"/>
    </row>
    <row r="88" spans="2:36" ht="15" customHeight="1">
      <c r="B88" s="1704"/>
      <c r="C88" s="1699"/>
      <c r="D88" s="626"/>
      <c r="E88" s="627"/>
      <c r="F88" s="628"/>
      <c r="G88" s="628"/>
      <c r="H88" s="628"/>
      <c r="I88" s="628"/>
      <c r="J88" s="628"/>
      <c r="K88" s="628"/>
      <c r="L88" s="628"/>
      <c r="M88" s="628"/>
      <c r="N88" s="628"/>
      <c r="O88" s="628"/>
      <c r="P88" s="629"/>
      <c r="Q88" s="656"/>
      <c r="R88" s="630"/>
      <c r="S88" s="630"/>
      <c r="T88" s="630"/>
      <c r="U88" s="630"/>
      <c r="V88" s="630"/>
      <c r="W88" s="630"/>
      <c r="X88" s="630"/>
      <c r="Y88" s="630"/>
      <c r="Z88" s="630"/>
      <c r="AA88" s="630"/>
      <c r="AB88" s="630"/>
      <c r="AC88" s="630"/>
      <c r="AD88" s="630"/>
      <c r="AE88" s="630"/>
      <c r="AF88" s="630"/>
      <c r="AG88" s="630"/>
      <c r="AH88" s="630"/>
      <c r="AI88" s="630"/>
      <c r="AJ88" s="631"/>
    </row>
    <row r="89" spans="2:36" ht="15" customHeight="1">
      <c r="B89" s="1704"/>
      <c r="C89" s="1700" t="s">
        <v>487</v>
      </c>
      <c r="D89" s="632"/>
      <c r="E89" s="633"/>
      <c r="F89" s="634"/>
      <c r="G89" s="634"/>
      <c r="H89" s="634"/>
      <c r="I89" s="634"/>
      <c r="J89" s="634"/>
      <c r="K89" s="634"/>
      <c r="L89" s="634"/>
      <c r="M89" s="634"/>
      <c r="N89" s="634"/>
      <c r="O89" s="634"/>
      <c r="P89" s="635"/>
      <c r="Q89" s="657"/>
      <c r="R89" s="636"/>
      <c r="S89" s="636"/>
      <c r="T89" s="636"/>
      <c r="U89" s="636"/>
      <c r="V89" s="636"/>
      <c r="W89" s="636"/>
      <c r="X89" s="636"/>
      <c r="Y89" s="636"/>
      <c r="Z89" s="636"/>
      <c r="AA89" s="636"/>
      <c r="AB89" s="636"/>
      <c r="AC89" s="636"/>
      <c r="AD89" s="636"/>
      <c r="AE89" s="636"/>
      <c r="AF89" s="636"/>
      <c r="AG89" s="636"/>
      <c r="AH89" s="636"/>
      <c r="AI89" s="636"/>
      <c r="AJ89" s="637"/>
    </row>
    <row r="90" spans="2:36" ht="15" customHeight="1">
      <c r="B90" s="1704"/>
      <c r="C90" s="1698"/>
      <c r="D90" s="620"/>
      <c r="E90" s="621"/>
      <c r="F90" s="622"/>
      <c r="G90" s="622"/>
      <c r="H90" s="622"/>
      <c r="I90" s="622"/>
      <c r="J90" s="622"/>
      <c r="K90" s="622"/>
      <c r="L90" s="622"/>
      <c r="M90" s="622"/>
      <c r="N90" s="622"/>
      <c r="O90" s="622"/>
      <c r="P90" s="623"/>
      <c r="Q90" s="655"/>
      <c r="R90" s="624"/>
      <c r="S90" s="624"/>
      <c r="T90" s="624"/>
      <c r="U90" s="624"/>
      <c r="V90" s="624"/>
      <c r="W90" s="624"/>
      <c r="X90" s="624"/>
      <c r="Y90" s="624"/>
      <c r="Z90" s="624"/>
      <c r="AA90" s="624"/>
      <c r="AB90" s="624"/>
      <c r="AC90" s="624"/>
      <c r="AD90" s="624"/>
      <c r="AE90" s="624"/>
      <c r="AF90" s="624"/>
      <c r="AG90" s="624"/>
      <c r="AH90" s="624"/>
      <c r="AI90" s="624"/>
      <c r="AJ90" s="625"/>
    </row>
    <row r="91" spans="2:36" ht="15" customHeight="1">
      <c r="B91" s="1704"/>
      <c r="C91" s="1698"/>
      <c r="D91" s="620"/>
      <c r="E91" s="621"/>
      <c r="F91" s="622"/>
      <c r="G91" s="622"/>
      <c r="H91" s="622"/>
      <c r="I91" s="622"/>
      <c r="J91" s="622"/>
      <c r="K91" s="622"/>
      <c r="L91" s="622"/>
      <c r="M91" s="622"/>
      <c r="N91" s="622"/>
      <c r="O91" s="622"/>
      <c r="P91" s="623"/>
      <c r="Q91" s="655"/>
      <c r="R91" s="624"/>
      <c r="S91" s="624"/>
      <c r="T91" s="624"/>
      <c r="U91" s="624"/>
      <c r="V91" s="624"/>
      <c r="W91" s="624"/>
      <c r="X91" s="624"/>
      <c r="Y91" s="624"/>
      <c r="Z91" s="624"/>
      <c r="AA91" s="624"/>
      <c r="AB91" s="624"/>
      <c r="AC91" s="624"/>
      <c r="AD91" s="624"/>
      <c r="AE91" s="624"/>
      <c r="AF91" s="624"/>
      <c r="AG91" s="624"/>
      <c r="AH91" s="624"/>
      <c r="AI91" s="624"/>
      <c r="AJ91" s="625"/>
    </row>
    <row r="92" spans="2:36" ht="15" customHeight="1">
      <c r="B92" s="1704"/>
      <c r="C92" s="1699"/>
      <c r="D92" s="626"/>
      <c r="E92" s="627"/>
      <c r="F92" s="628"/>
      <c r="G92" s="628"/>
      <c r="H92" s="628"/>
      <c r="I92" s="628"/>
      <c r="J92" s="628"/>
      <c r="K92" s="628"/>
      <c r="L92" s="628"/>
      <c r="M92" s="628"/>
      <c r="N92" s="628"/>
      <c r="O92" s="628"/>
      <c r="P92" s="629"/>
      <c r="Q92" s="656"/>
      <c r="R92" s="630"/>
      <c r="S92" s="630"/>
      <c r="T92" s="630"/>
      <c r="U92" s="630"/>
      <c r="V92" s="630"/>
      <c r="W92" s="630"/>
      <c r="X92" s="630"/>
      <c r="Y92" s="630"/>
      <c r="Z92" s="630"/>
      <c r="AA92" s="630"/>
      <c r="AB92" s="630"/>
      <c r="AC92" s="630"/>
      <c r="AD92" s="630"/>
      <c r="AE92" s="630"/>
      <c r="AF92" s="630"/>
      <c r="AG92" s="630"/>
      <c r="AH92" s="630"/>
      <c r="AI92" s="630"/>
      <c r="AJ92" s="631"/>
    </row>
    <row r="93" spans="2:36" ht="15" customHeight="1">
      <c r="B93" s="1704"/>
      <c r="C93" s="1700" t="s">
        <v>477</v>
      </c>
      <c r="D93" s="632"/>
      <c r="E93" s="633"/>
      <c r="F93" s="634"/>
      <c r="G93" s="634"/>
      <c r="H93" s="634"/>
      <c r="I93" s="634"/>
      <c r="J93" s="634"/>
      <c r="K93" s="634"/>
      <c r="L93" s="634"/>
      <c r="M93" s="634"/>
      <c r="N93" s="634"/>
      <c r="O93" s="634"/>
      <c r="P93" s="635"/>
      <c r="Q93" s="657"/>
      <c r="R93" s="636"/>
      <c r="S93" s="636"/>
      <c r="T93" s="636"/>
      <c r="U93" s="636"/>
      <c r="V93" s="636"/>
      <c r="W93" s="636"/>
      <c r="X93" s="636"/>
      <c r="Y93" s="636"/>
      <c r="Z93" s="636"/>
      <c r="AA93" s="636"/>
      <c r="AB93" s="636"/>
      <c r="AC93" s="636"/>
      <c r="AD93" s="636"/>
      <c r="AE93" s="636"/>
      <c r="AF93" s="636"/>
      <c r="AG93" s="636"/>
      <c r="AH93" s="636"/>
      <c r="AI93" s="636"/>
      <c r="AJ93" s="637"/>
    </row>
    <row r="94" spans="2:36" ht="15" customHeight="1">
      <c r="B94" s="1704"/>
      <c r="C94" s="1698"/>
      <c r="D94" s="620"/>
      <c r="E94" s="621"/>
      <c r="F94" s="622"/>
      <c r="G94" s="622"/>
      <c r="H94" s="622"/>
      <c r="I94" s="622"/>
      <c r="J94" s="622"/>
      <c r="K94" s="622"/>
      <c r="L94" s="622"/>
      <c r="M94" s="622"/>
      <c r="N94" s="622"/>
      <c r="O94" s="622"/>
      <c r="P94" s="623"/>
      <c r="Q94" s="655"/>
      <c r="R94" s="624"/>
      <c r="S94" s="624"/>
      <c r="T94" s="624"/>
      <c r="U94" s="624"/>
      <c r="V94" s="624"/>
      <c r="W94" s="624"/>
      <c r="X94" s="624"/>
      <c r="Y94" s="624"/>
      <c r="Z94" s="624"/>
      <c r="AA94" s="624"/>
      <c r="AB94" s="624"/>
      <c r="AC94" s="624"/>
      <c r="AD94" s="624"/>
      <c r="AE94" s="624"/>
      <c r="AF94" s="624"/>
      <c r="AG94" s="624"/>
      <c r="AH94" s="624"/>
      <c r="AI94" s="624"/>
      <c r="AJ94" s="625"/>
    </row>
    <row r="95" spans="2:36" ht="15" customHeight="1">
      <c r="B95" s="1704"/>
      <c r="C95" s="1698"/>
      <c r="D95" s="620"/>
      <c r="E95" s="621"/>
      <c r="F95" s="622"/>
      <c r="G95" s="622"/>
      <c r="H95" s="622"/>
      <c r="I95" s="622"/>
      <c r="J95" s="622"/>
      <c r="K95" s="622"/>
      <c r="L95" s="622"/>
      <c r="M95" s="622"/>
      <c r="N95" s="622"/>
      <c r="O95" s="622"/>
      <c r="P95" s="623"/>
      <c r="Q95" s="655"/>
      <c r="R95" s="624"/>
      <c r="S95" s="624"/>
      <c r="T95" s="624"/>
      <c r="U95" s="624"/>
      <c r="V95" s="624"/>
      <c r="W95" s="624"/>
      <c r="X95" s="624"/>
      <c r="Y95" s="624"/>
      <c r="Z95" s="624"/>
      <c r="AA95" s="624"/>
      <c r="AB95" s="624"/>
      <c r="AC95" s="624"/>
      <c r="AD95" s="624"/>
      <c r="AE95" s="624"/>
      <c r="AF95" s="624"/>
      <c r="AG95" s="624"/>
      <c r="AH95" s="624"/>
      <c r="AI95" s="624"/>
      <c r="AJ95" s="625"/>
    </row>
    <row r="96" spans="2:36" ht="15" customHeight="1">
      <c r="B96" s="1704"/>
      <c r="C96" s="1699"/>
      <c r="D96" s="638"/>
      <c r="E96" s="639"/>
      <c r="F96" s="640"/>
      <c r="G96" s="640"/>
      <c r="H96" s="640"/>
      <c r="I96" s="640"/>
      <c r="J96" s="640"/>
      <c r="K96" s="640"/>
      <c r="L96" s="640"/>
      <c r="M96" s="640"/>
      <c r="N96" s="640"/>
      <c r="O96" s="640"/>
      <c r="P96" s="641"/>
      <c r="Q96" s="658"/>
      <c r="R96" s="642"/>
      <c r="S96" s="642"/>
      <c r="T96" s="642"/>
      <c r="U96" s="642"/>
      <c r="V96" s="642"/>
      <c r="W96" s="642"/>
      <c r="X96" s="642"/>
      <c r="Y96" s="642"/>
      <c r="Z96" s="642"/>
      <c r="AA96" s="642"/>
      <c r="AB96" s="642"/>
      <c r="AC96" s="642"/>
      <c r="AD96" s="642"/>
      <c r="AE96" s="642"/>
      <c r="AF96" s="642"/>
      <c r="AG96" s="642"/>
      <c r="AH96" s="642"/>
      <c r="AI96" s="642"/>
      <c r="AJ96" s="643"/>
    </row>
    <row r="97" spans="2:43" ht="15" customHeight="1">
      <c r="B97" s="1704"/>
      <c r="C97" s="1700" t="s">
        <v>478</v>
      </c>
      <c r="D97" s="632"/>
      <c r="E97" s="633"/>
      <c r="F97" s="634"/>
      <c r="G97" s="634"/>
      <c r="H97" s="634"/>
      <c r="I97" s="634"/>
      <c r="J97" s="634"/>
      <c r="K97" s="634"/>
      <c r="L97" s="634"/>
      <c r="M97" s="634"/>
      <c r="N97" s="634"/>
      <c r="O97" s="634"/>
      <c r="P97" s="635"/>
      <c r="Q97" s="657"/>
      <c r="R97" s="636"/>
      <c r="S97" s="636"/>
      <c r="T97" s="636"/>
      <c r="U97" s="636"/>
      <c r="V97" s="636"/>
      <c r="W97" s="636"/>
      <c r="X97" s="636"/>
      <c r="Y97" s="636"/>
      <c r="Z97" s="636"/>
      <c r="AA97" s="636"/>
      <c r="AB97" s="636"/>
      <c r="AC97" s="636"/>
      <c r="AD97" s="636"/>
      <c r="AE97" s="636"/>
      <c r="AF97" s="636"/>
      <c r="AG97" s="636"/>
      <c r="AH97" s="636"/>
      <c r="AI97" s="636"/>
      <c r="AJ97" s="637"/>
    </row>
    <row r="98" spans="2:43" ht="15" customHeight="1">
      <c r="B98" s="1704"/>
      <c r="C98" s="1698"/>
      <c r="D98" s="620"/>
      <c r="E98" s="621"/>
      <c r="F98" s="622"/>
      <c r="G98" s="622"/>
      <c r="H98" s="622"/>
      <c r="I98" s="622"/>
      <c r="J98" s="622"/>
      <c r="K98" s="622"/>
      <c r="L98" s="622"/>
      <c r="M98" s="622"/>
      <c r="N98" s="622"/>
      <c r="O98" s="622"/>
      <c r="P98" s="623"/>
      <c r="Q98" s="655"/>
      <c r="R98" s="624"/>
      <c r="S98" s="624"/>
      <c r="T98" s="624"/>
      <c r="U98" s="624"/>
      <c r="V98" s="624"/>
      <c r="W98" s="624"/>
      <c r="X98" s="624"/>
      <c r="Y98" s="624"/>
      <c r="Z98" s="624"/>
      <c r="AA98" s="624"/>
      <c r="AB98" s="624"/>
      <c r="AC98" s="624"/>
      <c r="AD98" s="624"/>
      <c r="AE98" s="624"/>
      <c r="AF98" s="624"/>
      <c r="AG98" s="624"/>
      <c r="AH98" s="624"/>
      <c r="AI98" s="624"/>
      <c r="AJ98" s="625"/>
    </row>
    <row r="99" spans="2:43" ht="15" customHeight="1">
      <c r="B99" s="1704"/>
      <c r="C99" s="1698"/>
      <c r="D99" s="620"/>
      <c r="E99" s="621"/>
      <c r="F99" s="622"/>
      <c r="G99" s="622"/>
      <c r="H99" s="622"/>
      <c r="I99" s="622"/>
      <c r="J99" s="622"/>
      <c r="K99" s="622"/>
      <c r="L99" s="622"/>
      <c r="M99" s="622"/>
      <c r="N99" s="622"/>
      <c r="O99" s="622"/>
      <c r="P99" s="623"/>
      <c r="Q99" s="655"/>
      <c r="R99" s="624"/>
      <c r="S99" s="624"/>
      <c r="T99" s="624"/>
      <c r="U99" s="624"/>
      <c r="V99" s="624"/>
      <c r="W99" s="624"/>
      <c r="X99" s="624"/>
      <c r="Y99" s="624"/>
      <c r="Z99" s="624"/>
      <c r="AA99" s="624"/>
      <c r="AB99" s="624"/>
      <c r="AC99" s="624"/>
      <c r="AD99" s="624"/>
      <c r="AE99" s="624"/>
      <c r="AF99" s="624"/>
      <c r="AG99" s="624"/>
      <c r="AH99" s="624"/>
      <c r="AI99" s="624"/>
      <c r="AJ99" s="625"/>
    </row>
    <row r="100" spans="2:43" ht="15" customHeight="1" thickBot="1">
      <c r="B100" s="1705"/>
      <c r="C100" s="1688"/>
      <c r="D100" s="644"/>
      <c r="E100" s="645"/>
      <c r="F100" s="646"/>
      <c r="G100" s="646"/>
      <c r="H100" s="646"/>
      <c r="I100" s="646"/>
      <c r="J100" s="646"/>
      <c r="K100" s="646"/>
      <c r="L100" s="646"/>
      <c r="M100" s="646"/>
      <c r="N100" s="646"/>
      <c r="O100" s="646"/>
      <c r="P100" s="647"/>
      <c r="Q100" s="659"/>
      <c r="R100" s="648"/>
      <c r="S100" s="648"/>
      <c r="T100" s="648"/>
      <c r="U100" s="648"/>
      <c r="V100" s="648"/>
      <c r="W100" s="648"/>
      <c r="X100" s="648"/>
      <c r="Y100" s="648"/>
      <c r="Z100" s="648"/>
      <c r="AA100" s="648"/>
      <c r="AB100" s="648"/>
      <c r="AC100" s="648"/>
      <c r="AD100" s="648"/>
      <c r="AE100" s="648"/>
      <c r="AF100" s="648"/>
      <c r="AG100" s="648"/>
      <c r="AH100" s="648"/>
      <c r="AI100" s="648"/>
      <c r="AJ100" s="660"/>
    </row>
    <row r="101" spans="2:43" ht="8.25" customHeight="1">
      <c r="C101" s="471"/>
      <c r="D101" s="471"/>
      <c r="E101" s="471"/>
      <c r="F101" s="471"/>
      <c r="G101" s="471"/>
      <c r="H101" s="471"/>
      <c r="I101" s="471"/>
      <c r="J101" s="471"/>
      <c r="K101" s="471"/>
      <c r="L101" s="471"/>
      <c r="M101" s="652"/>
      <c r="N101" s="652"/>
      <c r="O101" s="652"/>
      <c r="P101" s="652"/>
      <c r="Q101" s="652"/>
      <c r="R101" s="652"/>
      <c r="S101" s="652"/>
      <c r="T101" s="652"/>
      <c r="U101" s="652"/>
      <c r="V101" s="652"/>
      <c r="W101" s="652"/>
      <c r="X101" s="472"/>
    </row>
    <row r="102" spans="2:43" ht="15" customHeight="1">
      <c r="C102" s="464" t="s">
        <v>479</v>
      </c>
      <c r="D102" s="464"/>
      <c r="E102" s="464"/>
      <c r="F102" s="464"/>
      <c r="G102" s="465"/>
      <c r="H102" s="465"/>
      <c r="I102" s="465"/>
      <c r="J102" s="465"/>
      <c r="K102" s="465"/>
      <c r="L102" s="465"/>
      <c r="M102" s="465"/>
      <c r="N102" s="465"/>
      <c r="O102" s="465"/>
      <c r="P102" s="465"/>
      <c r="Q102" s="465"/>
      <c r="R102" s="465"/>
      <c r="S102" s="465"/>
      <c r="T102" s="465"/>
      <c r="U102" s="465"/>
      <c r="V102" s="465"/>
      <c r="W102" s="465"/>
      <c r="X102" s="465"/>
      <c r="Y102" s="465"/>
      <c r="Z102" s="465"/>
      <c r="AA102" s="465"/>
      <c r="AB102" s="465"/>
      <c r="AC102" s="465"/>
      <c r="AD102" s="465"/>
      <c r="AE102" s="465"/>
      <c r="AF102" s="465"/>
      <c r="AG102" s="465"/>
      <c r="AH102" s="465"/>
      <c r="AI102" s="465"/>
      <c r="AJ102" s="465"/>
      <c r="AL102" s="505"/>
      <c r="AM102" s="505"/>
      <c r="AN102" s="505"/>
      <c r="AO102" s="505"/>
      <c r="AP102" s="505"/>
      <c r="AQ102" s="472"/>
    </row>
    <row r="103" spans="2:43" ht="15" customHeight="1">
      <c r="C103" s="464" t="s">
        <v>525</v>
      </c>
      <c r="D103" s="464"/>
      <c r="E103" s="464"/>
      <c r="F103" s="464"/>
      <c r="G103" s="465"/>
      <c r="H103" s="465"/>
      <c r="I103" s="465"/>
      <c r="J103" s="465"/>
      <c r="K103" s="465"/>
      <c r="L103" s="465"/>
      <c r="M103" s="465"/>
      <c r="N103" s="465"/>
      <c r="O103" s="465"/>
      <c r="P103" s="465"/>
      <c r="Q103" s="465"/>
      <c r="R103" s="465"/>
      <c r="S103" s="465"/>
      <c r="T103" s="465"/>
      <c r="U103" s="465"/>
      <c r="V103" s="465"/>
      <c r="W103" s="465"/>
      <c r="X103" s="465"/>
      <c r="Y103" s="465"/>
      <c r="Z103" s="465"/>
      <c r="AA103" s="465"/>
      <c r="AB103" s="465"/>
      <c r="AC103" s="465"/>
      <c r="AD103" s="465"/>
      <c r="AE103" s="465"/>
      <c r="AF103" s="465"/>
      <c r="AG103" s="465"/>
      <c r="AH103" s="465"/>
      <c r="AI103" s="465"/>
      <c r="AJ103" s="465"/>
      <c r="AL103" s="505"/>
      <c r="AM103" s="505"/>
      <c r="AN103" s="505"/>
      <c r="AO103" s="505"/>
      <c r="AP103" s="505"/>
      <c r="AQ103" s="472"/>
    </row>
    <row r="104" spans="2:43" ht="15" customHeight="1">
      <c r="C104" s="464" t="s">
        <v>515</v>
      </c>
      <c r="D104" s="464"/>
      <c r="E104" s="464"/>
      <c r="F104" s="464"/>
      <c r="G104" s="465"/>
      <c r="H104" s="465"/>
      <c r="I104" s="465"/>
      <c r="J104" s="465"/>
      <c r="K104" s="465"/>
      <c r="L104" s="465"/>
      <c r="M104" s="465"/>
      <c r="N104" s="465"/>
      <c r="O104" s="465"/>
      <c r="P104" s="465"/>
      <c r="Q104" s="465"/>
      <c r="R104" s="465"/>
      <c r="S104" s="465"/>
      <c r="T104" s="465"/>
      <c r="U104" s="465"/>
      <c r="V104" s="465"/>
      <c r="W104" s="465"/>
      <c r="X104" s="465"/>
      <c r="Y104" s="465"/>
      <c r="Z104" s="465"/>
      <c r="AA104" s="465"/>
      <c r="AB104" s="465"/>
      <c r="AC104" s="465"/>
      <c r="AD104" s="465"/>
      <c r="AE104" s="465"/>
      <c r="AF104" s="465"/>
      <c r="AG104" s="465"/>
      <c r="AH104" s="465"/>
      <c r="AI104" s="465"/>
      <c r="AJ104" s="465"/>
      <c r="AL104" s="505"/>
      <c r="AM104" s="505"/>
      <c r="AN104" s="505"/>
      <c r="AO104" s="505"/>
      <c r="AP104" s="505"/>
      <c r="AQ104" s="472"/>
    </row>
    <row r="105" spans="2:43" ht="15" customHeight="1" thickBot="1">
      <c r="C105" s="464" t="s">
        <v>516</v>
      </c>
      <c r="D105" s="464"/>
      <c r="E105" s="464"/>
      <c r="F105" s="464"/>
      <c r="G105" s="465"/>
      <c r="H105" s="465"/>
      <c r="I105" s="465"/>
      <c r="J105" s="465"/>
      <c r="K105" s="465"/>
      <c r="L105" s="465"/>
      <c r="M105" s="465"/>
      <c r="N105" s="465"/>
      <c r="O105" s="465"/>
      <c r="P105" s="465"/>
      <c r="Q105" s="465"/>
      <c r="R105" s="465"/>
      <c r="S105" s="465"/>
      <c r="T105" s="465"/>
      <c r="U105" s="465"/>
      <c r="V105" s="465"/>
      <c r="W105" s="465"/>
      <c r="X105" s="465"/>
      <c r="Y105" s="465"/>
      <c r="Z105" s="465"/>
      <c r="AA105" s="465"/>
      <c r="AF105" s="465"/>
      <c r="AG105" s="465"/>
      <c r="AH105" s="465"/>
      <c r="AI105" s="465"/>
      <c r="AJ105" s="465"/>
      <c r="AL105" s="505"/>
      <c r="AM105" s="505"/>
      <c r="AN105" s="505"/>
      <c r="AO105" s="505"/>
      <c r="AP105" s="505"/>
      <c r="AQ105" s="472"/>
    </row>
    <row r="106" spans="2:43" ht="15" customHeight="1">
      <c r="C106" s="464" t="s">
        <v>513</v>
      </c>
      <c r="D106" s="464"/>
      <c r="E106" s="464"/>
      <c r="F106" s="464"/>
      <c r="G106" s="465"/>
      <c r="H106" s="465"/>
      <c r="I106" s="465"/>
      <c r="J106" s="465"/>
      <c r="K106" s="465"/>
      <c r="L106" s="465"/>
      <c r="M106" s="465"/>
      <c r="N106" s="465"/>
      <c r="O106" s="465"/>
      <c r="P106" s="465"/>
      <c r="Q106" s="465"/>
      <c r="R106" s="465"/>
      <c r="S106" s="465"/>
      <c r="T106" s="465"/>
      <c r="U106" s="465"/>
      <c r="V106" s="465"/>
      <c r="W106" s="465"/>
      <c r="X106" s="465"/>
      <c r="Y106" s="465"/>
      <c r="Z106" s="465"/>
      <c r="AA106" s="465"/>
      <c r="AF106" s="465"/>
      <c r="AG106" s="1689" t="s">
        <v>262</v>
      </c>
      <c r="AH106" s="1690"/>
      <c r="AI106" s="1690"/>
      <c r="AJ106" s="1691"/>
      <c r="AL106" s="505"/>
      <c r="AM106" s="505"/>
      <c r="AN106" s="505"/>
      <c r="AO106" s="505"/>
      <c r="AP106" s="505"/>
      <c r="AQ106" s="472"/>
    </row>
    <row r="107" spans="2:43" ht="15" customHeight="1" thickBot="1">
      <c r="C107" s="464" t="s">
        <v>480</v>
      </c>
      <c r="D107" s="464"/>
      <c r="E107" s="464"/>
      <c r="F107" s="464"/>
      <c r="G107" s="465"/>
      <c r="H107" s="465"/>
      <c r="I107" s="465"/>
      <c r="J107" s="465"/>
      <c r="K107" s="465"/>
      <c r="L107" s="465"/>
      <c r="M107" s="465"/>
      <c r="N107" s="465"/>
      <c r="O107" s="465"/>
      <c r="P107" s="465"/>
      <c r="Q107" s="465"/>
      <c r="R107" s="465"/>
      <c r="S107" s="465"/>
      <c r="T107" s="465"/>
      <c r="U107" s="465"/>
      <c r="V107" s="465"/>
      <c r="W107" s="465"/>
      <c r="X107" s="465"/>
      <c r="Y107" s="465"/>
      <c r="Z107" s="465"/>
      <c r="AA107" s="465"/>
      <c r="AB107" s="465"/>
      <c r="AC107" s="465"/>
      <c r="AD107" s="465"/>
      <c r="AE107" s="465"/>
      <c r="AF107" s="465"/>
      <c r="AG107" s="1692"/>
      <c r="AH107" s="1693"/>
      <c r="AI107" s="1693"/>
      <c r="AJ107" s="1694"/>
      <c r="AL107" s="505"/>
      <c r="AM107" s="505"/>
      <c r="AN107" s="505"/>
      <c r="AO107" s="505"/>
      <c r="AP107" s="505"/>
      <c r="AQ107" s="472"/>
    </row>
    <row r="108" spans="2:43" ht="6.75" customHeight="1">
      <c r="C108" s="464"/>
      <c r="D108" s="464"/>
      <c r="AL108" s="472"/>
      <c r="AM108" s="472"/>
      <c r="AN108" s="472"/>
      <c r="AO108" s="472"/>
      <c r="AP108" s="472"/>
      <c r="AQ108" s="472"/>
    </row>
    <row r="109" spans="2:43" ht="15" customHeight="1">
      <c r="C109" s="464"/>
      <c r="D109" s="464"/>
      <c r="AL109" s="472"/>
      <c r="AM109" s="472"/>
      <c r="AN109" s="472"/>
      <c r="AO109" s="472"/>
      <c r="AP109" s="472"/>
      <c r="AQ109" s="472"/>
    </row>
  </sheetData>
  <mergeCells count="48">
    <mergeCell ref="B3:AJ3"/>
    <mergeCell ref="B85:B100"/>
    <mergeCell ref="B5:C6"/>
    <mergeCell ref="B7:B46"/>
    <mergeCell ref="C49:C52"/>
    <mergeCell ref="C53:C56"/>
    <mergeCell ref="C61:C64"/>
    <mergeCell ref="B49:B84"/>
    <mergeCell ref="C57:C60"/>
    <mergeCell ref="C27:C30"/>
    <mergeCell ref="C97:C100"/>
    <mergeCell ref="C23:C26"/>
    <mergeCell ref="C7:C10"/>
    <mergeCell ref="C11:C14"/>
    <mergeCell ref="C15:C18"/>
    <mergeCell ref="C19:C22"/>
    <mergeCell ref="B47:C48"/>
    <mergeCell ref="AG106:AJ107"/>
    <mergeCell ref="C31:C34"/>
    <mergeCell ref="C35:C38"/>
    <mergeCell ref="C39:C42"/>
    <mergeCell ref="C85:C88"/>
    <mergeCell ref="C89:C92"/>
    <mergeCell ref="C93:C96"/>
    <mergeCell ref="C43:C46"/>
    <mergeCell ref="C65:C68"/>
    <mergeCell ref="C69:C72"/>
    <mergeCell ref="C73:C76"/>
    <mergeCell ref="C77:C80"/>
    <mergeCell ref="C81:C84"/>
    <mergeCell ref="D47:D48"/>
    <mergeCell ref="E47:E48"/>
    <mergeCell ref="F47:F48"/>
    <mergeCell ref="Q5:AJ5"/>
    <mergeCell ref="D5:D6"/>
    <mergeCell ref="E5:E6"/>
    <mergeCell ref="F5:F6"/>
    <mergeCell ref="G5:G6"/>
    <mergeCell ref="H5:H6"/>
    <mergeCell ref="I5:K5"/>
    <mergeCell ref="L5:O5"/>
    <mergeCell ref="P5:P6"/>
    <mergeCell ref="Q47:AJ47"/>
    <mergeCell ref="G47:G48"/>
    <mergeCell ref="H47:H48"/>
    <mergeCell ref="I47:K47"/>
    <mergeCell ref="L47:O47"/>
    <mergeCell ref="P47:P48"/>
  </mergeCells>
  <phoneticPr fontId="27"/>
  <pageMargins left="0.70866141732283472" right="0.70866141732283472" top="0.74803149606299213" bottom="0.74803149606299213" header="0.31496062992125984" footer="0.31496062992125984"/>
  <pageSetup paperSize="8" scale="60" orientation="landscape" r:id="rId1"/>
  <rowBreaks count="1" manualBreakCount="1">
    <brk id="46"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19"/>
  <sheetViews>
    <sheetView zoomScaleNormal="100" zoomScaleSheetLayoutView="100" workbookViewId="0"/>
  </sheetViews>
  <sheetFormatPr defaultRowHeight="13.5"/>
  <cols>
    <col min="1" max="1" width="3.625" style="469" customWidth="1"/>
    <col min="2" max="2" width="4.625" style="469" customWidth="1"/>
    <col min="3" max="3" width="13.625" style="469" customWidth="1"/>
    <col min="4" max="4" width="6.25" style="469" customWidth="1"/>
    <col min="5" max="5" width="25.625" style="469" customWidth="1"/>
    <col min="6" max="6" width="12.625" style="469" customWidth="1"/>
    <col min="7" max="8" width="7" style="469" customWidth="1"/>
    <col min="9" max="11" width="4.125" style="469" customWidth="1"/>
    <col min="12" max="15" width="12.5" style="469" customWidth="1"/>
    <col min="16" max="16" width="7.625" style="469" customWidth="1"/>
    <col min="17" max="26" width="8.75" style="469" customWidth="1"/>
    <col min="27" max="27" width="1.5" style="469" customWidth="1"/>
    <col min="28" max="28" width="25.625" style="469" customWidth="1"/>
    <col min="29" max="29" width="13.875" style="469" customWidth="1"/>
    <col min="30" max="30" width="8.75" style="469" customWidth="1"/>
    <col min="31" max="31" width="9" style="469"/>
    <col min="32" max="32" width="23.625" style="469" customWidth="1"/>
    <col min="33" max="16384" width="9" style="469"/>
  </cols>
  <sheetData>
    <row r="1" spans="2:33" ht="9.9499999999999993" customHeight="1"/>
    <row r="2" spans="2:33" ht="20.100000000000001" customHeight="1">
      <c r="B2" s="663" t="s">
        <v>578</v>
      </c>
    </row>
    <row r="3" spans="2:33" s="650" customFormat="1" ht="21.75" customHeight="1">
      <c r="B3" s="1702" t="s">
        <v>506</v>
      </c>
      <c r="C3" s="1588"/>
      <c r="D3" s="1588"/>
      <c r="E3" s="1588"/>
      <c r="F3" s="1588"/>
      <c r="G3" s="1588"/>
      <c r="H3" s="1588"/>
      <c r="I3" s="1588"/>
      <c r="J3" s="1588"/>
      <c r="K3" s="1588"/>
      <c r="L3" s="1588"/>
      <c r="M3" s="1588"/>
      <c r="N3" s="1588"/>
      <c r="O3" s="1588"/>
      <c r="P3" s="1588"/>
      <c r="Q3" s="1588"/>
      <c r="R3" s="1588"/>
      <c r="S3" s="1588"/>
      <c r="T3" s="1588"/>
      <c r="U3" s="1588"/>
      <c r="V3" s="1588"/>
      <c r="W3" s="1588"/>
      <c r="X3" s="1588"/>
      <c r="Y3" s="1588"/>
      <c r="Z3" s="1588"/>
      <c r="AA3" s="649"/>
      <c r="AB3" s="649"/>
      <c r="AC3" s="649"/>
      <c r="AD3" s="649"/>
      <c r="AE3" s="649"/>
      <c r="AF3" s="649"/>
    </row>
    <row r="4" spans="2:33" ht="15" customHeight="1" thickBot="1">
      <c r="C4" s="470"/>
      <c r="D4" s="470"/>
      <c r="E4" s="470"/>
      <c r="F4" s="470"/>
      <c r="G4" s="470"/>
      <c r="H4" s="470"/>
      <c r="I4" s="470"/>
      <c r="J4" s="470"/>
      <c r="K4" s="470"/>
      <c r="L4" s="470"/>
      <c r="M4" s="470"/>
      <c r="N4" s="470"/>
      <c r="O4" s="470"/>
      <c r="P4" s="470"/>
      <c r="Q4" s="470"/>
      <c r="R4" s="470"/>
      <c r="S4" s="470"/>
      <c r="T4" s="470"/>
      <c r="U4" s="470"/>
      <c r="V4" s="470"/>
      <c r="W4" s="470"/>
      <c r="X4" s="470"/>
      <c r="Y4" s="470"/>
      <c r="Z4" s="610"/>
    </row>
    <row r="5" spans="2:33" s="470" customFormat="1" ht="21" customHeight="1">
      <c r="B5" s="1685" t="s">
        <v>481</v>
      </c>
      <c r="C5" s="1686"/>
      <c r="D5" s="1675" t="s">
        <v>447</v>
      </c>
      <c r="E5" s="1677" t="s">
        <v>482</v>
      </c>
      <c r="F5" s="1670" t="s">
        <v>483</v>
      </c>
      <c r="G5" s="1679" t="s">
        <v>449</v>
      </c>
      <c r="H5" s="1679" t="s">
        <v>450</v>
      </c>
      <c r="I5" s="1681" t="s">
        <v>451</v>
      </c>
      <c r="J5" s="1673"/>
      <c r="K5" s="1682"/>
      <c r="L5" s="1681" t="s">
        <v>452</v>
      </c>
      <c r="M5" s="1673"/>
      <c r="N5" s="1673"/>
      <c r="O5" s="1673"/>
      <c r="P5" s="1683" t="s">
        <v>453</v>
      </c>
      <c r="Q5" s="1672" t="s">
        <v>454</v>
      </c>
      <c r="R5" s="1673"/>
      <c r="S5" s="1673"/>
      <c r="T5" s="1673"/>
      <c r="U5" s="1673"/>
      <c r="V5" s="1673"/>
      <c r="W5" s="1673"/>
      <c r="X5" s="1673"/>
      <c r="Y5" s="1673"/>
      <c r="Z5" s="1674"/>
      <c r="AB5" s="471"/>
      <c r="AC5" s="471"/>
      <c r="AD5" s="651"/>
      <c r="AE5" s="651"/>
      <c r="AF5" s="471"/>
      <c r="AG5" s="471"/>
    </row>
    <row r="6" spans="2:33" s="470" customFormat="1" ht="49.5" customHeight="1" thickBot="1">
      <c r="B6" s="1687"/>
      <c r="C6" s="1688"/>
      <c r="D6" s="1676"/>
      <c r="E6" s="1678"/>
      <c r="F6" s="1671"/>
      <c r="G6" s="1680"/>
      <c r="H6" s="1680"/>
      <c r="I6" s="611" t="s">
        <v>507</v>
      </c>
      <c r="J6" s="611" t="s">
        <v>508</v>
      </c>
      <c r="K6" s="611" t="s">
        <v>509</v>
      </c>
      <c r="L6" s="813" t="s">
        <v>510</v>
      </c>
      <c r="M6" s="813" t="s">
        <v>511</v>
      </c>
      <c r="N6" s="813" t="s">
        <v>455</v>
      </c>
      <c r="O6" s="813" t="s">
        <v>512</v>
      </c>
      <c r="P6" s="1684"/>
      <c r="Q6" s="653" t="s">
        <v>493</v>
      </c>
      <c r="R6" s="612" t="s">
        <v>494</v>
      </c>
      <c r="S6" s="612" t="s">
        <v>495</v>
      </c>
      <c r="T6" s="612" t="s">
        <v>496</v>
      </c>
      <c r="U6" s="612" t="s">
        <v>497</v>
      </c>
      <c r="V6" s="612" t="s">
        <v>498</v>
      </c>
      <c r="W6" s="612" t="s">
        <v>499</v>
      </c>
      <c r="X6" s="612" t="s">
        <v>500</v>
      </c>
      <c r="Y6" s="612" t="s">
        <v>501</v>
      </c>
      <c r="Z6" s="613" t="s">
        <v>502</v>
      </c>
      <c r="AB6" s="471"/>
      <c r="AC6" s="471"/>
      <c r="AD6" s="651"/>
      <c r="AE6" s="651"/>
      <c r="AF6" s="471"/>
      <c r="AG6" s="471"/>
    </row>
    <row r="7" spans="2:33" ht="15" customHeight="1">
      <c r="B7" s="1703" t="s">
        <v>527</v>
      </c>
      <c r="C7" s="1706" t="s">
        <v>471</v>
      </c>
      <c r="D7" s="614"/>
      <c r="E7" s="615"/>
      <c r="F7" s="616"/>
      <c r="G7" s="616"/>
      <c r="H7" s="616"/>
      <c r="I7" s="616"/>
      <c r="J7" s="616"/>
      <c r="K7" s="616"/>
      <c r="L7" s="674"/>
      <c r="M7" s="674"/>
      <c r="N7" s="674"/>
      <c r="O7" s="674"/>
      <c r="P7" s="617"/>
      <c r="Q7" s="654"/>
      <c r="R7" s="618"/>
      <c r="S7" s="618"/>
      <c r="T7" s="618"/>
      <c r="U7" s="618"/>
      <c r="V7" s="618"/>
      <c r="W7" s="618"/>
      <c r="X7" s="618"/>
      <c r="Y7" s="618"/>
      <c r="Z7" s="619"/>
      <c r="AB7" s="472"/>
      <c r="AC7" s="472"/>
      <c r="AD7" s="472"/>
      <c r="AE7" s="471"/>
      <c r="AF7" s="472"/>
      <c r="AG7" s="472"/>
    </row>
    <row r="8" spans="2:33" ht="15" customHeight="1">
      <c r="B8" s="1704"/>
      <c r="C8" s="1707"/>
      <c r="D8" s="620"/>
      <c r="E8" s="621"/>
      <c r="F8" s="622"/>
      <c r="G8" s="622"/>
      <c r="H8" s="622"/>
      <c r="I8" s="622"/>
      <c r="J8" s="622"/>
      <c r="K8" s="622"/>
      <c r="L8" s="622"/>
      <c r="M8" s="622"/>
      <c r="N8" s="622"/>
      <c r="O8" s="622"/>
      <c r="P8" s="623"/>
      <c r="Q8" s="655"/>
      <c r="R8" s="624"/>
      <c r="S8" s="624"/>
      <c r="T8" s="624"/>
      <c r="U8" s="624"/>
      <c r="V8" s="624"/>
      <c r="W8" s="624"/>
      <c r="X8" s="624"/>
      <c r="Y8" s="624"/>
      <c r="Z8" s="625"/>
      <c r="AB8" s="472"/>
      <c r="AC8" s="472"/>
      <c r="AD8" s="472"/>
      <c r="AE8" s="471"/>
      <c r="AF8" s="472"/>
      <c r="AG8" s="472"/>
    </row>
    <row r="9" spans="2:33" ht="15" customHeight="1">
      <c r="B9" s="1704"/>
      <c r="C9" s="1707"/>
      <c r="D9" s="620"/>
      <c r="E9" s="621"/>
      <c r="F9" s="622"/>
      <c r="G9" s="622"/>
      <c r="H9" s="622"/>
      <c r="I9" s="622"/>
      <c r="J9" s="622"/>
      <c r="K9" s="622"/>
      <c r="L9" s="622"/>
      <c r="M9" s="622"/>
      <c r="N9" s="622"/>
      <c r="O9" s="622"/>
      <c r="P9" s="623"/>
      <c r="Q9" s="655"/>
      <c r="R9" s="624"/>
      <c r="S9" s="624"/>
      <c r="T9" s="624"/>
      <c r="U9" s="624"/>
      <c r="V9" s="624"/>
      <c r="W9" s="624"/>
      <c r="X9" s="624"/>
      <c r="Y9" s="624"/>
      <c r="Z9" s="625"/>
      <c r="AB9" s="472"/>
      <c r="AC9" s="472"/>
      <c r="AD9" s="472"/>
      <c r="AE9" s="471"/>
      <c r="AF9" s="472"/>
      <c r="AG9" s="472"/>
    </row>
    <row r="10" spans="2:33" ht="15" customHeight="1">
      <c r="B10" s="1704"/>
      <c r="C10" s="1708"/>
      <c r="D10" s="626"/>
      <c r="E10" s="627"/>
      <c r="F10" s="628"/>
      <c r="G10" s="628"/>
      <c r="H10" s="628"/>
      <c r="I10" s="628"/>
      <c r="J10" s="628"/>
      <c r="K10" s="628"/>
      <c r="L10" s="628"/>
      <c r="M10" s="628"/>
      <c r="N10" s="628"/>
      <c r="O10" s="628"/>
      <c r="P10" s="629"/>
      <c r="Q10" s="656"/>
      <c r="R10" s="630"/>
      <c r="S10" s="630"/>
      <c r="T10" s="630"/>
      <c r="U10" s="630"/>
      <c r="V10" s="630"/>
      <c r="W10" s="630"/>
      <c r="X10" s="630"/>
      <c r="Y10" s="630"/>
      <c r="Z10" s="631"/>
      <c r="AB10" s="472"/>
      <c r="AC10" s="472"/>
      <c r="AD10" s="472"/>
      <c r="AE10" s="471"/>
      <c r="AF10" s="472"/>
      <c r="AG10" s="472"/>
    </row>
    <row r="11" spans="2:33" ht="15" customHeight="1">
      <c r="B11" s="1704"/>
      <c r="C11" s="1695" t="s">
        <v>519</v>
      </c>
      <c r="D11" s="632"/>
      <c r="E11" s="633"/>
      <c r="F11" s="634"/>
      <c r="G11" s="634"/>
      <c r="H11" s="634"/>
      <c r="I11" s="634"/>
      <c r="J11" s="634"/>
      <c r="K11" s="634"/>
      <c r="L11" s="634"/>
      <c r="M11" s="634"/>
      <c r="N11" s="634"/>
      <c r="O11" s="634"/>
      <c r="P11" s="635"/>
      <c r="Q11" s="657"/>
      <c r="R11" s="636"/>
      <c r="S11" s="636"/>
      <c r="T11" s="636"/>
      <c r="U11" s="636"/>
      <c r="V11" s="636"/>
      <c r="W11" s="636"/>
      <c r="X11" s="636"/>
      <c r="Y11" s="636"/>
      <c r="Z11" s="637"/>
      <c r="AB11" s="472"/>
      <c r="AC11" s="472"/>
      <c r="AD11" s="472"/>
      <c r="AE11" s="471"/>
      <c r="AF11" s="472"/>
      <c r="AG11" s="472"/>
    </row>
    <row r="12" spans="2:33" ht="15" customHeight="1">
      <c r="B12" s="1704"/>
      <c r="C12" s="1696"/>
      <c r="D12" s="620"/>
      <c r="E12" s="621"/>
      <c r="F12" s="622"/>
      <c r="G12" s="622"/>
      <c r="H12" s="622"/>
      <c r="I12" s="622"/>
      <c r="J12" s="622"/>
      <c r="K12" s="622"/>
      <c r="L12" s="622"/>
      <c r="M12" s="622"/>
      <c r="N12" s="622"/>
      <c r="O12" s="622"/>
      <c r="P12" s="623"/>
      <c r="Q12" s="655"/>
      <c r="R12" s="624"/>
      <c r="S12" s="624"/>
      <c r="T12" s="624"/>
      <c r="U12" s="624"/>
      <c r="V12" s="624"/>
      <c r="W12" s="624"/>
      <c r="X12" s="624"/>
      <c r="Y12" s="624"/>
      <c r="Z12" s="625"/>
      <c r="AB12" s="472"/>
      <c r="AC12" s="472"/>
      <c r="AD12" s="472"/>
      <c r="AE12" s="471"/>
      <c r="AF12" s="472"/>
      <c r="AG12" s="472"/>
    </row>
    <row r="13" spans="2:33" ht="15" customHeight="1">
      <c r="B13" s="1704"/>
      <c r="C13" s="1696"/>
      <c r="D13" s="620"/>
      <c r="E13" s="621"/>
      <c r="F13" s="622"/>
      <c r="G13" s="622"/>
      <c r="H13" s="622"/>
      <c r="I13" s="622"/>
      <c r="J13" s="622"/>
      <c r="K13" s="622"/>
      <c r="L13" s="622"/>
      <c r="M13" s="622"/>
      <c r="N13" s="622"/>
      <c r="O13" s="622"/>
      <c r="P13" s="623"/>
      <c r="Q13" s="655"/>
      <c r="R13" s="624"/>
      <c r="S13" s="624"/>
      <c r="T13" s="624"/>
      <c r="U13" s="624"/>
      <c r="V13" s="624"/>
      <c r="W13" s="624"/>
      <c r="X13" s="624"/>
      <c r="Y13" s="624"/>
      <c r="Z13" s="625"/>
      <c r="AB13" s="472"/>
      <c r="AC13" s="472"/>
      <c r="AD13" s="472"/>
      <c r="AE13" s="471"/>
      <c r="AF13" s="472"/>
      <c r="AG13" s="472"/>
    </row>
    <row r="14" spans="2:33" ht="15" customHeight="1">
      <c r="B14" s="1704"/>
      <c r="C14" s="1697"/>
      <c r="D14" s="638"/>
      <c r="E14" s="639"/>
      <c r="F14" s="640"/>
      <c r="G14" s="640"/>
      <c r="H14" s="640"/>
      <c r="I14" s="640"/>
      <c r="J14" s="640"/>
      <c r="K14" s="640"/>
      <c r="L14" s="640"/>
      <c r="M14" s="640"/>
      <c r="N14" s="640"/>
      <c r="O14" s="640"/>
      <c r="P14" s="641"/>
      <c r="Q14" s="658"/>
      <c r="R14" s="642"/>
      <c r="S14" s="642"/>
      <c r="T14" s="642"/>
      <c r="U14" s="642"/>
      <c r="V14" s="642"/>
      <c r="W14" s="642"/>
      <c r="X14" s="642"/>
      <c r="Y14" s="642"/>
      <c r="Z14" s="643"/>
      <c r="AB14" s="472"/>
      <c r="AC14" s="472"/>
      <c r="AD14" s="472"/>
      <c r="AE14" s="471"/>
      <c r="AF14" s="472"/>
      <c r="AG14" s="472"/>
    </row>
    <row r="15" spans="2:33" ht="15" customHeight="1">
      <c r="B15" s="1704"/>
      <c r="C15" s="1695" t="s">
        <v>472</v>
      </c>
      <c r="D15" s="632"/>
      <c r="E15" s="633"/>
      <c r="F15" s="634"/>
      <c r="G15" s="634"/>
      <c r="H15" s="634"/>
      <c r="I15" s="634"/>
      <c r="J15" s="634"/>
      <c r="K15" s="634"/>
      <c r="L15" s="634"/>
      <c r="M15" s="634"/>
      <c r="N15" s="634"/>
      <c r="O15" s="634"/>
      <c r="P15" s="635"/>
      <c r="Q15" s="657"/>
      <c r="R15" s="636"/>
      <c r="S15" s="636"/>
      <c r="T15" s="636"/>
      <c r="U15" s="636"/>
      <c r="V15" s="636"/>
      <c r="W15" s="636"/>
      <c r="X15" s="636"/>
      <c r="Y15" s="636"/>
      <c r="Z15" s="637"/>
      <c r="AB15" s="472"/>
      <c r="AC15" s="472"/>
      <c r="AD15" s="472"/>
      <c r="AE15" s="471"/>
      <c r="AF15" s="472"/>
      <c r="AG15" s="472"/>
    </row>
    <row r="16" spans="2:33" ht="15" customHeight="1">
      <c r="B16" s="1704"/>
      <c r="C16" s="1696"/>
      <c r="D16" s="620"/>
      <c r="E16" s="621"/>
      <c r="F16" s="622"/>
      <c r="G16" s="622"/>
      <c r="H16" s="622"/>
      <c r="I16" s="622"/>
      <c r="J16" s="622"/>
      <c r="K16" s="622"/>
      <c r="L16" s="622"/>
      <c r="M16" s="622"/>
      <c r="N16" s="622"/>
      <c r="O16" s="622"/>
      <c r="P16" s="623"/>
      <c r="Q16" s="655"/>
      <c r="R16" s="624"/>
      <c r="S16" s="624"/>
      <c r="T16" s="624"/>
      <c r="U16" s="624"/>
      <c r="V16" s="624"/>
      <c r="W16" s="624"/>
      <c r="X16" s="624"/>
      <c r="Y16" s="624"/>
      <c r="Z16" s="625"/>
      <c r="AB16" s="472"/>
      <c r="AC16" s="472"/>
      <c r="AD16" s="472"/>
      <c r="AE16" s="471"/>
      <c r="AF16" s="472"/>
      <c r="AG16" s="472"/>
    </row>
    <row r="17" spans="2:33" ht="15" customHeight="1">
      <c r="B17" s="1704"/>
      <c r="C17" s="1696"/>
      <c r="D17" s="620"/>
      <c r="E17" s="621"/>
      <c r="F17" s="622"/>
      <c r="G17" s="622"/>
      <c r="H17" s="622"/>
      <c r="I17" s="622"/>
      <c r="J17" s="622"/>
      <c r="K17" s="622"/>
      <c r="L17" s="622"/>
      <c r="M17" s="622"/>
      <c r="N17" s="622"/>
      <c r="O17" s="622"/>
      <c r="P17" s="623"/>
      <c r="Q17" s="655"/>
      <c r="R17" s="624"/>
      <c r="S17" s="624"/>
      <c r="T17" s="624"/>
      <c r="U17" s="624"/>
      <c r="V17" s="624"/>
      <c r="W17" s="624"/>
      <c r="X17" s="624"/>
      <c r="Y17" s="624"/>
      <c r="Z17" s="625"/>
      <c r="AB17" s="472"/>
      <c r="AC17" s="472"/>
      <c r="AD17" s="472"/>
      <c r="AE17" s="471"/>
      <c r="AF17" s="472"/>
      <c r="AG17" s="472"/>
    </row>
    <row r="18" spans="2:33" ht="15" customHeight="1">
      <c r="B18" s="1704"/>
      <c r="C18" s="1697"/>
      <c r="D18" s="626"/>
      <c r="E18" s="627"/>
      <c r="F18" s="628"/>
      <c r="G18" s="628"/>
      <c r="H18" s="628"/>
      <c r="I18" s="628"/>
      <c r="J18" s="628"/>
      <c r="K18" s="628"/>
      <c r="L18" s="628"/>
      <c r="M18" s="628"/>
      <c r="N18" s="628"/>
      <c r="O18" s="628"/>
      <c r="P18" s="629"/>
      <c r="Q18" s="656"/>
      <c r="R18" s="630"/>
      <c r="S18" s="630"/>
      <c r="T18" s="630"/>
      <c r="U18" s="630"/>
      <c r="V18" s="630"/>
      <c r="W18" s="630"/>
      <c r="X18" s="630"/>
      <c r="Y18" s="630"/>
      <c r="Z18" s="631"/>
      <c r="AB18" s="472"/>
      <c r="AC18" s="472"/>
      <c r="AD18" s="472"/>
      <c r="AE18" s="471"/>
      <c r="AF18" s="472"/>
      <c r="AG18" s="472"/>
    </row>
    <row r="19" spans="2:33" ht="15" customHeight="1">
      <c r="B19" s="1704"/>
      <c r="C19" s="1695" t="s">
        <v>473</v>
      </c>
      <c r="D19" s="632"/>
      <c r="E19" s="633"/>
      <c r="F19" s="634"/>
      <c r="G19" s="634"/>
      <c r="H19" s="634"/>
      <c r="I19" s="634"/>
      <c r="J19" s="634"/>
      <c r="K19" s="634"/>
      <c r="L19" s="634"/>
      <c r="M19" s="634"/>
      <c r="N19" s="634"/>
      <c r="O19" s="634"/>
      <c r="P19" s="635"/>
      <c r="Q19" s="657"/>
      <c r="R19" s="636"/>
      <c r="S19" s="636"/>
      <c r="T19" s="636"/>
      <c r="U19" s="636"/>
      <c r="V19" s="636"/>
      <c r="W19" s="636"/>
      <c r="X19" s="636"/>
      <c r="Y19" s="636"/>
      <c r="Z19" s="637"/>
      <c r="AB19" s="472"/>
      <c r="AC19" s="472"/>
      <c r="AD19" s="472"/>
      <c r="AE19" s="471"/>
      <c r="AF19" s="472"/>
      <c r="AG19" s="472"/>
    </row>
    <row r="20" spans="2:33" ht="15" customHeight="1">
      <c r="B20" s="1704"/>
      <c r="C20" s="1696"/>
      <c r="D20" s="620"/>
      <c r="E20" s="621"/>
      <c r="F20" s="622"/>
      <c r="G20" s="622"/>
      <c r="H20" s="622"/>
      <c r="I20" s="622"/>
      <c r="J20" s="622"/>
      <c r="K20" s="622"/>
      <c r="L20" s="622"/>
      <c r="M20" s="622"/>
      <c r="N20" s="622"/>
      <c r="O20" s="622"/>
      <c r="P20" s="623"/>
      <c r="Q20" s="655"/>
      <c r="R20" s="624"/>
      <c r="S20" s="624"/>
      <c r="T20" s="624"/>
      <c r="U20" s="624"/>
      <c r="V20" s="624"/>
      <c r="W20" s="624"/>
      <c r="X20" s="624"/>
      <c r="Y20" s="624"/>
      <c r="Z20" s="625"/>
      <c r="AB20" s="472"/>
      <c r="AC20" s="472"/>
      <c r="AD20" s="472"/>
      <c r="AE20" s="471"/>
      <c r="AF20" s="472"/>
      <c r="AG20" s="472"/>
    </row>
    <row r="21" spans="2:33" ht="15" customHeight="1">
      <c r="B21" s="1704"/>
      <c r="C21" s="1696"/>
      <c r="D21" s="620"/>
      <c r="E21" s="621"/>
      <c r="F21" s="622"/>
      <c r="G21" s="622"/>
      <c r="H21" s="622"/>
      <c r="I21" s="622"/>
      <c r="J21" s="622"/>
      <c r="K21" s="622"/>
      <c r="L21" s="622"/>
      <c r="M21" s="622"/>
      <c r="N21" s="622"/>
      <c r="O21" s="622"/>
      <c r="P21" s="623"/>
      <c r="Q21" s="655"/>
      <c r="R21" s="624"/>
      <c r="S21" s="624"/>
      <c r="T21" s="624"/>
      <c r="U21" s="624"/>
      <c r="V21" s="624"/>
      <c r="W21" s="624"/>
      <c r="X21" s="624"/>
      <c r="Y21" s="624"/>
      <c r="Z21" s="625"/>
      <c r="AB21" s="472"/>
      <c r="AC21" s="472"/>
      <c r="AD21" s="472"/>
      <c r="AE21" s="471"/>
      <c r="AF21" s="472"/>
      <c r="AG21" s="472"/>
    </row>
    <row r="22" spans="2:33" ht="15" customHeight="1">
      <c r="B22" s="1704"/>
      <c r="C22" s="1697"/>
      <c r="D22" s="626"/>
      <c r="E22" s="627"/>
      <c r="F22" s="628"/>
      <c r="G22" s="628"/>
      <c r="H22" s="628"/>
      <c r="I22" s="628"/>
      <c r="J22" s="628"/>
      <c r="K22" s="628"/>
      <c r="L22" s="628"/>
      <c r="M22" s="628"/>
      <c r="N22" s="628"/>
      <c r="O22" s="628"/>
      <c r="P22" s="629"/>
      <c r="Q22" s="656"/>
      <c r="R22" s="630"/>
      <c r="S22" s="630"/>
      <c r="T22" s="630"/>
      <c r="U22" s="630"/>
      <c r="V22" s="630"/>
      <c r="W22" s="630"/>
      <c r="X22" s="630"/>
      <c r="Y22" s="630"/>
      <c r="Z22" s="631"/>
      <c r="AB22" s="472"/>
      <c r="AC22" s="472"/>
      <c r="AD22" s="472"/>
      <c r="AE22" s="471"/>
      <c r="AF22" s="472"/>
      <c r="AG22" s="472"/>
    </row>
    <row r="23" spans="2:33" ht="15" customHeight="1">
      <c r="B23" s="1704"/>
      <c r="C23" s="1695" t="s">
        <v>484</v>
      </c>
      <c r="D23" s="632"/>
      <c r="E23" s="633"/>
      <c r="F23" s="634"/>
      <c r="G23" s="634"/>
      <c r="H23" s="634"/>
      <c r="I23" s="634"/>
      <c r="J23" s="634"/>
      <c r="K23" s="634"/>
      <c r="L23" s="634"/>
      <c r="M23" s="634"/>
      <c r="N23" s="634"/>
      <c r="O23" s="634"/>
      <c r="P23" s="635"/>
      <c r="Q23" s="657"/>
      <c r="R23" s="636"/>
      <c r="S23" s="636"/>
      <c r="T23" s="636"/>
      <c r="U23" s="636"/>
      <c r="V23" s="636"/>
      <c r="W23" s="636"/>
      <c r="X23" s="636"/>
      <c r="Y23" s="636"/>
      <c r="Z23" s="637"/>
      <c r="AB23" s="472"/>
      <c r="AC23" s="472"/>
      <c r="AD23" s="472"/>
      <c r="AE23" s="471"/>
      <c r="AF23" s="472"/>
      <c r="AG23" s="472"/>
    </row>
    <row r="24" spans="2:33" ht="15" customHeight="1">
      <c r="B24" s="1704"/>
      <c r="C24" s="1696"/>
      <c r="D24" s="620"/>
      <c r="E24" s="621"/>
      <c r="F24" s="622"/>
      <c r="G24" s="622"/>
      <c r="H24" s="622"/>
      <c r="I24" s="622"/>
      <c r="J24" s="622"/>
      <c r="K24" s="622"/>
      <c r="L24" s="622"/>
      <c r="M24" s="622"/>
      <c r="N24" s="622"/>
      <c r="O24" s="622"/>
      <c r="P24" s="623"/>
      <c r="Q24" s="655"/>
      <c r="R24" s="624"/>
      <c r="S24" s="624"/>
      <c r="T24" s="624"/>
      <c r="U24" s="624"/>
      <c r="V24" s="624"/>
      <c r="W24" s="624"/>
      <c r="X24" s="624"/>
      <c r="Y24" s="624"/>
      <c r="Z24" s="625"/>
      <c r="AB24" s="472"/>
      <c r="AC24" s="472"/>
      <c r="AD24" s="472"/>
      <c r="AE24" s="471"/>
      <c r="AF24" s="472"/>
      <c r="AG24" s="472"/>
    </row>
    <row r="25" spans="2:33" ht="15" customHeight="1">
      <c r="B25" s="1704"/>
      <c r="C25" s="1696"/>
      <c r="D25" s="620"/>
      <c r="E25" s="621"/>
      <c r="F25" s="622"/>
      <c r="G25" s="622"/>
      <c r="H25" s="622"/>
      <c r="I25" s="622"/>
      <c r="J25" s="622"/>
      <c r="K25" s="622"/>
      <c r="L25" s="622"/>
      <c r="M25" s="622"/>
      <c r="N25" s="622"/>
      <c r="O25" s="622"/>
      <c r="P25" s="623"/>
      <c r="Q25" s="655"/>
      <c r="R25" s="624"/>
      <c r="S25" s="624"/>
      <c r="T25" s="624"/>
      <c r="U25" s="624"/>
      <c r="V25" s="624"/>
      <c r="W25" s="624"/>
      <c r="X25" s="624"/>
      <c r="Y25" s="624"/>
      <c r="Z25" s="625"/>
      <c r="AB25" s="472"/>
      <c r="AC25" s="472"/>
      <c r="AD25" s="472"/>
      <c r="AE25" s="471"/>
      <c r="AF25" s="472"/>
      <c r="AG25" s="472"/>
    </row>
    <row r="26" spans="2:33" ht="15" customHeight="1">
      <c r="B26" s="1704"/>
      <c r="C26" s="1697"/>
      <c r="D26" s="638"/>
      <c r="E26" s="639"/>
      <c r="F26" s="640"/>
      <c r="G26" s="640"/>
      <c r="H26" s="640"/>
      <c r="I26" s="640"/>
      <c r="J26" s="640"/>
      <c r="K26" s="640"/>
      <c r="L26" s="640"/>
      <c r="M26" s="640"/>
      <c r="N26" s="640"/>
      <c r="O26" s="640"/>
      <c r="P26" s="641"/>
      <c r="Q26" s="658"/>
      <c r="R26" s="642"/>
      <c r="S26" s="642"/>
      <c r="T26" s="642"/>
      <c r="U26" s="642"/>
      <c r="V26" s="642"/>
      <c r="W26" s="642"/>
      <c r="X26" s="642"/>
      <c r="Y26" s="642"/>
      <c r="Z26" s="643"/>
      <c r="AB26" s="472"/>
      <c r="AC26" s="472"/>
      <c r="AD26" s="472"/>
      <c r="AE26" s="471"/>
      <c r="AF26" s="472"/>
      <c r="AG26" s="472"/>
    </row>
    <row r="27" spans="2:33" ht="15" customHeight="1">
      <c r="B27" s="1704"/>
      <c r="C27" s="1695" t="s">
        <v>474</v>
      </c>
      <c r="D27" s="632"/>
      <c r="E27" s="633"/>
      <c r="F27" s="634"/>
      <c r="G27" s="634"/>
      <c r="H27" s="634"/>
      <c r="I27" s="634"/>
      <c r="J27" s="634"/>
      <c r="K27" s="634"/>
      <c r="L27" s="634"/>
      <c r="M27" s="634"/>
      <c r="N27" s="634"/>
      <c r="O27" s="634"/>
      <c r="P27" s="635"/>
      <c r="Q27" s="657"/>
      <c r="R27" s="636"/>
      <c r="S27" s="636"/>
      <c r="T27" s="636"/>
      <c r="U27" s="636"/>
      <c r="V27" s="636"/>
      <c r="W27" s="636"/>
      <c r="X27" s="636"/>
      <c r="Y27" s="636"/>
      <c r="Z27" s="637"/>
      <c r="AB27" s="472"/>
      <c r="AC27" s="472"/>
      <c r="AD27" s="472"/>
      <c r="AE27" s="471"/>
      <c r="AF27" s="472"/>
      <c r="AG27" s="472"/>
    </row>
    <row r="28" spans="2:33" ht="15" customHeight="1">
      <c r="B28" s="1704"/>
      <c r="C28" s="1696"/>
      <c r="D28" s="620"/>
      <c r="E28" s="621"/>
      <c r="F28" s="622"/>
      <c r="G28" s="622"/>
      <c r="H28" s="622"/>
      <c r="I28" s="622"/>
      <c r="J28" s="622"/>
      <c r="K28" s="622"/>
      <c r="L28" s="622"/>
      <c r="M28" s="622"/>
      <c r="N28" s="622"/>
      <c r="O28" s="622"/>
      <c r="P28" s="623"/>
      <c r="Q28" s="655"/>
      <c r="R28" s="624"/>
      <c r="S28" s="624"/>
      <c r="T28" s="624"/>
      <c r="U28" s="624"/>
      <c r="V28" s="624"/>
      <c r="W28" s="624"/>
      <c r="X28" s="624"/>
      <c r="Y28" s="624"/>
      <c r="Z28" s="625"/>
      <c r="AB28" s="472"/>
      <c r="AC28" s="472"/>
      <c r="AD28" s="472"/>
      <c r="AE28" s="471"/>
      <c r="AF28" s="472"/>
      <c r="AG28" s="472"/>
    </row>
    <row r="29" spans="2:33" ht="15" customHeight="1">
      <c r="B29" s="1704"/>
      <c r="C29" s="1696"/>
      <c r="D29" s="620"/>
      <c r="E29" s="621"/>
      <c r="F29" s="622"/>
      <c r="G29" s="622"/>
      <c r="H29" s="622"/>
      <c r="I29" s="622"/>
      <c r="J29" s="622"/>
      <c r="K29" s="622"/>
      <c r="L29" s="622"/>
      <c r="M29" s="622"/>
      <c r="N29" s="622"/>
      <c r="O29" s="622"/>
      <c r="P29" s="623"/>
      <c r="Q29" s="655"/>
      <c r="R29" s="624"/>
      <c r="S29" s="624"/>
      <c r="T29" s="624"/>
      <c r="U29" s="624"/>
      <c r="V29" s="624"/>
      <c r="W29" s="624"/>
      <c r="X29" s="624"/>
      <c r="Y29" s="624"/>
      <c r="Z29" s="625"/>
      <c r="AB29" s="472"/>
      <c r="AC29" s="472"/>
      <c r="AD29" s="472"/>
      <c r="AE29" s="471"/>
      <c r="AF29" s="472"/>
      <c r="AG29" s="472"/>
    </row>
    <row r="30" spans="2:33" ht="15" customHeight="1">
      <c r="B30" s="1704"/>
      <c r="C30" s="1697"/>
      <c r="D30" s="626"/>
      <c r="E30" s="627"/>
      <c r="F30" s="628"/>
      <c r="G30" s="628"/>
      <c r="H30" s="628"/>
      <c r="I30" s="628"/>
      <c r="J30" s="628"/>
      <c r="K30" s="628"/>
      <c r="L30" s="628"/>
      <c r="M30" s="628"/>
      <c r="N30" s="628"/>
      <c r="O30" s="628"/>
      <c r="P30" s="629"/>
      <c r="Q30" s="656"/>
      <c r="R30" s="630"/>
      <c r="S30" s="630"/>
      <c r="T30" s="630"/>
      <c r="U30" s="630"/>
      <c r="V30" s="630"/>
      <c r="W30" s="630"/>
      <c r="X30" s="630"/>
      <c r="Y30" s="630"/>
      <c r="Z30" s="631"/>
      <c r="AB30" s="472"/>
      <c r="AC30" s="472"/>
      <c r="AD30" s="472"/>
      <c r="AE30" s="471"/>
      <c r="AF30" s="472"/>
      <c r="AG30" s="472"/>
    </row>
    <row r="31" spans="2:33" ht="15" customHeight="1">
      <c r="B31" s="1704"/>
      <c r="C31" s="1695" t="s">
        <v>475</v>
      </c>
      <c r="D31" s="632"/>
      <c r="E31" s="633"/>
      <c r="F31" s="634"/>
      <c r="G31" s="634"/>
      <c r="H31" s="634"/>
      <c r="I31" s="634"/>
      <c r="J31" s="634"/>
      <c r="K31" s="634"/>
      <c r="L31" s="634"/>
      <c r="M31" s="634"/>
      <c r="N31" s="634"/>
      <c r="O31" s="634"/>
      <c r="P31" s="635"/>
      <c r="Q31" s="657"/>
      <c r="R31" s="636"/>
      <c r="S31" s="636"/>
      <c r="T31" s="636"/>
      <c r="U31" s="636"/>
      <c r="V31" s="636"/>
      <c r="W31" s="636"/>
      <c r="X31" s="636"/>
      <c r="Y31" s="636"/>
      <c r="Z31" s="637"/>
      <c r="AB31" s="472"/>
      <c r="AC31" s="472"/>
      <c r="AD31" s="472"/>
      <c r="AE31" s="471"/>
      <c r="AF31" s="472"/>
      <c r="AG31" s="472"/>
    </row>
    <row r="32" spans="2:33" ht="15" customHeight="1">
      <c r="B32" s="1704"/>
      <c r="C32" s="1696"/>
      <c r="D32" s="620"/>
      <c r="E32" s="621"/>
      <c r="F32" s="622"/>
      <c r="G32" s="622"/>
      <c r="H32" s="622"/>
      <c r="I32" s="622"/>
      <c r="J32" s="622"/>
      <c r="K32" s="622"/>
      <c r="L32" s="622"/>
      <c r="M32" s="622"/>
      <c r="N32" s="622"/>
      <c r="O32" s="622"/>
      <c r="P32" s="623"/>
      <c r="Q32" s="655"/>
      <c r="R32" s="624"/>
      <c r="S32" s="624"/>
      <c r="T32" s="624"/>
      <c r="U32" s="624"/>
      <c r="V32" s="624"/>
      <c r="W32" s="624"/>
      <c r="X32" s="624"/>
      <c r="Y32" s="624"/>
      <c r="Z32" s="625"/>
      <c r="AB32" s="472"/>
      <c r="AC32" s="472"/>
      <c r="AD32" s="472"/>
      <c r="AE32" s="471"/>
      <c r="AF32" s="472"/>
      <c r="AG32" s="472"/>
    </row>
    <row r="33" spans="2:33" ht="15" customHeight="1">
      <c r="B33" s="1704"/>
      <c r="C33" s="1696"/>
      <c r="D33" s="620"/>
      <c r="E33" s="621"/>
      <c r="F33" s="622"/>
      <c r="G33" s="622"/>
      <c r="H33" s="622"/>
      <c r="I33" s="622"/>
      <c r="J33" s="622"/>
      <c r="K33" s="622"/>
      <c r="L33" s="622"/>
      <c r="M33" s="622"/>
      <c r="N33" s="622"/>
      <c r="O33" s="622"/>
      <c r="P33" s="623"/>
      <c r="Q33" s="655"/>
      <c r="R33" s="624"/>
      <c r="S33" s="624"/>
      <c r="T33" s="624"/>
      <c r="U33" s="624"/>
      <c r="V33" s="624"/>
      <c r="W33" s="624"/>
      <c r="X33" s="624"/>
      <c r="Y33" s="624"/>
      <c r="Z33" s="625"/>
      <c r="AB33" s="472"/>
      <c r="AC33" s="472"/>
      <c r="AD33" s="472"/>
      <c r="AE33" s="471"/>
      <c r="AF33" s="472"/>
      <c r="AG33" s="472"/>
    </row>
    <row r="34" spans="2:33" ht="15" customHeight="1">
      <c r="B34" s="1704"/>
      <c r="C34" s="1697"/>
      <c r="D34" s="626"/>
      <c r="E34" s="627"/>
      <c r="F34" s="628"/>
      <c r="G34" s="628"/>
      <c r="H34" s="628"/>
      <c r="I34" s="628"/>
      <c r="J34" s="628"/>
      <c r="K34" s="628"/>
      <c r="L34" s="628"/>
      <c r="M34" s="628"/>
      <c r="N34" s="628"/>
      <c r="O34" s="628"/>
      <c r="P34" s="629"/>
      <c r="Q34" s="656"/>
      <c r="R34" s="630"/>
      <c r="S34" s="630"/>
      <c r="T34" s="630"/>
      <c r="U34" s="630"/>
      <c r="V34" s="630"/>
      <c r="W34" s="630"/>
      <c r="X34" s="630"/>
      <c r="Y34" s="630"/>
      <c r="Z34" s="631"/>
      <c r="AB34" s="472"/>
      <c r="AC34" s="472"/>
      <c r="AD34" s="472"/>
      <c r="AE34" s="471"/>
      <c r="AF34" s="472"/>
      <c r="AG34" s="472"/>
    </row>
    <row r="35" spans="2:33" ht="15" customHeight="1">
      <c r="B35" s="1704"/>
      <c r="C35" s="1695" t="s">
        <v>476</v>
      </c>
      <c r="D35" s="632"/>
      <c r="E35" s="633"/>
      <c r="F35" s="634"/>
      <c r="G35" s="634"/>
      <c r="H35" s="634"/>
      <c r="I35" s="634"/>
      <c r="J35" s="634"/>
      <c r="K35" s="634"/>
      <c r="L35" s="634"/>
      <c r="M35" s="634"/>
      <c r="N35" s="634"/>
      <c r="O35" s="634"/>
      <c r="P35" s="635"/>
      <c r="Q35" s="657"/>
      <c r="R35" s="636"/>
      <c r="S35" s="636"/>
      <c r="T35" s="636"/>
      <c r="U35" s="636"/>
      <c r="V35" s="636"/>
      <c r="W35" s="636"/>
      <c r="X35" s="636"/>
      <c r="Y35" s="636"/>
      <c r="Z35" s="637"/>
      <c r="AB35" s="472"/>
      <c r="AC35" s="472"/>
      <c r="AD35" s="472"/>
      <c r="AE35" s="471"/>
      <c r="AF35" s="472"/>
      <c r="AG35" s="472"/>
    </row>
    <row r="36" spans="2:33" ht="15" customHeight="1">
      <c r="B36" s="1704"/>
      <c r="C36" s="1696"/>
      <c r="D36" s="620"/>
      <c r="E36" s="621"/>
      <c r="F36" s="622"/>
      <c r="G36" s="622"/>
      <c r="H36" s="622"/>
      <c r="I36" s="622"/>
      <c r="J36" s="622"/>
      <c r="K36" s="622"/>
      <c r="L36" s="622"/>
      <c r="M36" s="622"/>
      <c r="N36" s="622"/>
      <c r="O36" s="622"/>
      <c r="P36" s="623"/>
      <c r="Q36" s="655"/>
      <c r="R36" s="624"/>
      <c r="S36" s="624"/>
      <c r="T36" s="624"/>
      <c r="U36" s="624"/>
      <c r="V36" s="624"/>
      <c r="W36" s="624"/>
      <c r="X36" s="624"/>
      <c r="Y36" s="624"/>
      <c r="Z36" s="625"/>
      <c r="AB36" s="472"/>
      <c r="AC36" s="472"/>
      <c r="AD36" s="472"/>
      <c r="AE36" s="471"/>
      <c r="AF36" s="472"/>
      <c r="AG36" s="472"/>
    </row>
    <row r="37" spans="2:33" ht="15" customHeight="1">
      <c r="B37" s="1704"/>
      <c r="C37" s="1696"/>
      <c r="D37" s="620"/>
      <c r="E37" s="621"/>
      <c r="F37" s="622"/>
      <c r="G37" s="622"/>
      <c r="H37" s="622"/>
      <c r="I37" s="622"/>
      <c r="J37" s="622"/>
      <c r="K37" s="622"/>
      <c r="L37" s="622"/>
      <c r="M37" s="622"/>
      <c r="N37" s="622"/>
      <c r="O37" s="622"/>
      <c r="P37" s="623"/>
      <c r="Q37" s="655"/>
      <c r="R37" s="624"/>
      <c r="S37" s="624"/>
      <c r="T37" s="624"/>
      <c r="U37" s="624"/>
      <c r="V37" s="624"/>
      <c r="W37" s="624"/>
      <c r="X37" s="624"/>
      <c r="Y37" s="624"/>
      <c r="Z37" s="625"/>
      <c r="AB37" s="472"/>
      <c r="AC37" s="472"/>
      <c r="AD37" s="472"/>
      <c r="AE37" s="471"/>
      <c r="AF37" s="472"/>
      <c r="AG37" s="472"/>
    </row>
    <row r="38" spans="2:33" ht="15" customHeight="1">
      <c r="B38" s="1704"/>
      <c r="C38" s="1697"/>
      <c r="D38" s="626"/>
      <c r="E38" s="627"/>
      <c r="F38" s="628"/>
      <c r="G38" s="628"/>
      <c r="H38" s="628"/>
      <c r="I38" s="628"/>
      <c r="J38" s="628"/>
      <c r="K38" s="628"/>
      <c r="L38" s="628"/>
      <c r="M38" s="628"/>
      <c r="N38" s="628"/>
      <c r="O38" s="628"/>
      <c r="P38" s="629"/>
      <c r="Q38" s="656"/>
      <c r="R38" s="630"/>
      <c r="S38" s="630"/>
      <c r="T38" s="630"/>
      <c r="U38" s="630"/>
      <c r="V38" s="630"/>
      <c r="W38" s="630"/>
      <c r="X38" s="630"/>
      <c r="Y38" s="630"/>
      <c r="Z38" s="631"/>
      <c r="AB38" s="472"/>
      <c r="AC38" s="472"/>
      <c r="AD38" s="472"/>
      <c r="AE38" s="471"/>
      <c r="AF38" s="472"/>
      <c r="AG38" s="472"/>
    </row>
    <row r="39" spans="2:33" ht="15" customHeight="1">
      <c r="B39" s="1704"/>
      <c r="C39" s="1695" t="s">
        <v>485</v>
      </c>
      <c r="D39" s="632"/>
      <c r="E39" s="633"/>
      <c r="F39" s="634"/>
      <c r="G39" s="634"/>
      <c r="H39" s="634"/>
      <c r="I39" s="634"/>
      <c r="J39" s="634"/>
      <c r="K39" s="634"/>
      <c r="L39" s="634"/>
      <c r="M39" s="634"/>
      <c r="N39" s="634"/>
      <c r="O39" s="634"/>
      <c r="P39" s="635"/>
      <c r="Q39" s="657"/>
      <c r="R39" s="636"/>
      <c r="S39" s="636"/>
      <c r="T39" s="636"/>
      <c r="U39" s="636"/>
      <c r="V39" s="636"/>
      <c r="W39" s="636"/>
      <c r="X39" s="636"/>
      <c r="Y39" s="636"/>
      <c r="Z39" s="637"/>
    </row>
    <row r="40" spans="2:33" ht="15" customHeight="1">
      <c r="B40" s="1704"/>
      <c r="C40" s="1696"/>
      <c r="D40" s="620"/>
      <c r="E40" s="621"/>
      <c r="F40" s="622"/>
      <c r="G40" s="622"/>
      <c r="H40" s="622"/>
      <c r="I40" s="622"/>
      <c r="J40" s="622"/>
      <c r="K40" s="622"/>
      <c r="L40" s="622"/>
      <c r="M40" s="622"/>
      <c r="N40" s="622"/>
      <c r="O40" s="622"/>
      <c r="P40" s="623"/>
      <c r="Q40" s="655"/>
      <c r="R40" s="624"/>
      <c r="S40" s="624"/>
      <c r="T40" s="624"/>
      <c r="U40" s="624"/>
      <c r="V40" s="624"/>
      <c r="W40" s="624"/>
      <c r="X40" s="624"/>
      <c r="Y40" s="624"/>
      <c r="Z40" s="625"/>
    </row>
    <row r="41" spans="2:33" ht="15" customHeight="1">
      <c r="B41" s="1704"/>
      <c r="C41" s="1696"/>
      <c r="D41" s="620"/>
      <c r="E41" s="621"/>
      <c r="F41" s="622"/>
      <c r="G41" s="622"/>
      <c r="H41" s="622"/>
      <c r="I41" s="622"/>
      <c r="J41" s="622"/>
      <c r="K41" s="622"/>
      <c r="L41" s="622"/>
      <c r="M41" s="622"/>
      <c r="N41" s="622"/>
      <c r="O41" s="622"/>
      <c r="P41" s="623"/>
      <c r="Q41" s="655"/>
      <c r="R41" s="624"/>
      <c r="S41" s="624"/>
      <c r="T41" s="624"/>
      <c r="U41" s="624"/>
      <c r="V41" s="624"/>
      <c r="W41" s="624"/>
      <c r="X41" s="624"/>
      <c r="Y41" s="624"/>
      <c r="Z41" s="625"/>
    </row>
    <row r="42" spans="2:33" ht="15" customHeight="1">
      <c r="B42" s="1704"/>
      <c r="C42" s="1697"/>
      <c r="D42" s="626"/>
      <c r="E42" s="627"/>
      <c r="F42" s="628"/>
      <c r="G42" s="628"/>
      <c r="H42" s="628"/>
      <c r="I42" s="628"/>
      <c r="J42" s="628"/>
      <c r="K42" s="628"/>
      <c r="L42" s="667"/>
      <c r="M42" s="667"/>
      <c r="N42" s="667"/>
      <c r="O42" s="667"/>
      <c r="P42" s="629"/>
      <c r="Q42" s="656"/>
      <c r="R42" s="630"/>
      <c r="S42" s="630"/>
      <c r="T42" s="630"/>
      <c r="U42" s="630"/>
      <c r="V42" s="630"/>
      <c r="W42" s="630"/>
      <c r="X42" s="630"/>
      <c r="Y42" s="630"/>
      <c r="Z42" s="631"/>
    </row>
    <row r="43" spans="2:33" ht="15" customHeight="1">
      <c r="B43" s="1704"/>
      <c r="C43" s="1695" t="s">
        <v>526</v>
      </c>
      <c r="D43" s="632"/>
      <c r="E43" s="633"/>
      <c r="F43" s="634"/>
      <c r="G43" s="634"/>
      <c r="H43" s="634"/>
      <c r="I43" s="634"/>
      <c r="J43" s="634"/>
      <c r="K43" s="634"/>
      <c r="L43" s="634"/>
      <c r="M43" s="634"/>
      <c r="N43" s="634"/>
      <c r="O43" s="634"/>
      <c r="P43" s="635"/>
      <c r="Q43" s="657"/>
      <c r="R43" s="636"/>
      <c r="S43" s="636"/>
      <c r="T43" s="636"/>
      <c r="U43" s="636"/>
      <c r="V43" s="636"/>
      <c r="W43" s="636"/>
      <c r="X43" s="636"/>
      <c r="Y43" s="636"/>
      <c r="Z43" s="637"/>
    </row>
    <row r="44" spans="2:33" ht="15" customHeight="1">
      <c r="B44" s="1704"/>
      <c r="C44" s="1696"/>
      <c r="D44" s="620"/>
      <c r="E44" s="621"/>
      <c r="F44" s="622"/>
      <c r="G44" s="622"/>
      <c r="H44" s="622"/>
      <c r="I44" s="622"/>
      <c r="J44" s="622"/>
      <c r="K44" s="622"/>
      <c r="L44" s="622"/>
      <c r="M44" s="622"/>
      <c r="N44" s="622"/>
      <c r="O44" s="622"/>
      <c r="P44" s="623"/>
      <c r="Q44" s="655"/>
      <c r="R44" s="624"/>
      <c r="S44" s="624"/>
      <c r="T44" s="624"/>
      <c r="U44" s="624"/>
      <c r="V44" s="624"/>
      <c r="W44" s="624"/>
      <c r="X44" s="624"/>
      <c r="Y44" s="624"/>
      <c r="Z44" s="625"/>
    </row>
    <row r="45" spans="2:33" ht="15" customHeight="1">
      <c r="B45" s="1704"/>
      <c r="C45" s="1696"/>
      <c r="D45" s="620"/>
      <c r="E45" s="621"/>
      <c r="F45" s="622"/>
      <c r="G45" s="622"/>
      <c r="H45" s="622"/>
      <c r="I45" s="622"/>
      <c r="J45" s="622"/>
      <c r="K45" s="622"/>
      <c r="L45" s="622"/>
      <c r="M45" s="622"/>
      <c r="N45" s="622"/>
      <c r="O45" s="622"/>
      <c r="P45" s="623"/>
      <c r="Q45" s="655"/>
      <c r="R45" s="624"/>
      <c r="S45" s="624"/>
      <c r="T45" s="624"/>
      <c r="U45" s="624"/>
      <c r="V45" s="624"/>
      <c r="W45" s="624"/>
      <c r="X45" s="624"/>
      <c r="Y45" s="624"/>
      <c r="Z45" s="625"/>
    </row>
    <row r="46" spans="2:33" ht="15" customHeight="1" thickBot="1">
      <c r="B46" s="1705"/>
      <c r="C46" s="1701"/>
      <c r="D46" s="644"/>
      <c r="E46" s="645"/>
      <c r="F46" s="646"/>
      <c r="G46" s="646"/>
      <c r="H46" s="646"/>
      <c r="I46" s="646"/>
      <c r="J46" s="646"/>
      <c r="K46" s="646"/>
      <c r="L46" s="646"/>
      <c r="M46" s="646"/>
      <c r="N46" s="646"/>
      <c r="O46" s="646"/>
      <c r="P46" s="647"/>
      <c r="Q46" s="659"/>
      <c r="R46" s="648"/>
      <c r="S46" s="648"/>
      <c r="T46" s="648"/>
      <c r="U46" s="648"/>
      <c r="V46" s="648"/>
      <c r="W46" s="648"/>
      <c r="X46" s="648"/>
      <c r="Y46" s="648"/>
      <c r="Z46" s="660"/>
    </row>
    <row r="47" spans="2:33" s="470" customFormat="1" ht="21" customHeight="1">
      <c r="B47" s="1685" t="s">
        <v>481</v>
      </c>
      <c r="C47" s="1686"/>
      <c r="D47" s="1675" t="s">
        <v>447</v>
      </c>
      <c r="E47" s="1677" t="s">
        <v>482</v>
      </c>
      <c r="F47" s="1670" t="s">
        <v>483</v>
      </c>
      <c r="G47" s="1679" t="s">
        <v>449</v>
      </c>
      <c r="H47" s="1679" t="s">
        <v>450</v>
      </c>
      <c r="I47" s="1681" t="s">
        <v>451</v>
      </c>
      <c r="J47" s="1673"/>
      <c r="K47" s="1682"/>
      <c r="L47" s="1681" t="s">
        <v>452</v>
      </c>
      <c r="M47" s="1673"/>
      <c r="N47" s="1673"/>
      <c r="O47" s="1673"/>
      <c r="P47" s="1683" t="s">
        <v>453</v>
      </c>
      <c r="Q47" s="1672" t="s">
        <v>454</v>
      </c>
      <c r="R47" s="1673"/>
      <c r="S47" s="1673"/>
      <c r="T47" s="1673"/>
      <c r="U47" s="1673"/>
      <c r="V47" s="1673"/>
      <c r="W47" s="1673"/>
      <c r="X47" s="1673"/>
      <c r="Y47" s="1673"/>
      <c r="Z47" s="1674"/>
      <c r="AB47" s="471"/>
      <c r="AC47" s="471"/>
      <c r="AD47" s="651"/>
      <c r="AE47" s="651"/>
      <c r="AF47" s="471"/>
      <c r="AG47" s="471"/>
    </row>
    <row r="48" spans="2:33" s="470" customFormat="1" ht="49.5" customHeight="1" thickBot="1">
      <c r="B48" s="1687"/>
      <c r="C48" s="1688"/>
      <c r="D48" s="1676"/>
      <c r="E48" s="1678"/>
      <c r="F48" s="1671"/>
      <c r="G48" s="1680"/>
      <c r="H48" s="1680"/>
      <c r="I48" s="719" t="s">
        <v>507</v>
      </c>
      <c r="J48" s="719" t="s">
        <v>508</v>
      </c>
      <c r="K48" s="719" t="s">
        <v>509</v>
      </c>
      <c r="L48" s="813" t="s">
        <v>510</v>
      </c>
      <c r="M48" s="813" t="s">
        <v>511</v>
      </c>
      <c r="N48" s="813" t="s">
        <v>455</v>
      </c>
      <c r="O48" s="813" t="s">
        <v>512</v>
      </c>
      <c r="P48" s="1684"/>
      <c r="Q48" s="653" t="s">
        <v>493</v>
      </c>
      <c r="R48" s="612" t="s">
        <v>494</v>
      </c>
      <c r="S48" s="612" t="s">
        <v>495</v>
      </c>
      <c r="T48" s="612" t="s">
        <v>496</v>
      </c>
      <c r="U48" s="612" t="s">
        <v>497</v>
      </c>
      <c r="V48" s="612" t="s">
        <v>498</v>
      </c>
      <c r="W48" s="612" t="s">
        <v>499</v>
      </c>
      <c r="X48" s="612" t="s">
        <v>500</v>
      </c>
      <c r="Y48" s="612" t="s">
        <v>501</v>
      </c>
      <c r="Z48" s="613" t="s">
        <v>502</v>
      </c>
      <c r="AB48" s="471"/>
      <c r="AC48" s="471"/>
      <c r="AD48" s="651"/>
      <c r="AE48" s="651"/>
      <c r="AF48" s="471"/>
      <c r="AG48" s="471"/>
    </row>
    <row r="49" spans="2:26" ht="15" customHeight="1">
      <c r="B49" s="1703" t="s">
        <v>532</v>
      </c>
      <c r="C49" s="1706" t="s">
        <v>471</v>
      </c>
      <c r="D49" s="614"/>
      <c r="E49" s="615"/>
      <c r="F49" s="616"/>
      <c r="G49" s="616"/>
      <c r="H49" s="616"/>
      <c r="I49" s="616"/>
      <c r="J49" s="616"/>
      <c r="K49" s="616"/>
      <c r="L49" s="674"/>
      <c r="M49" s="674"/>
      <c r="N49" s="674"/>
      <c r="O49" s="674"/>
      <c r="P49" s="617"/>
      <c r="Q49" s="654"/>
      <c r="R49" s="618"/>
      <c r="S49" s="618"/>
      <c r="T49" s="618"/>
      <c r="U49" s="618"/>
      <c r="V49" s="618"/>
      <c r="W49" s="618"/>
      <c r="X49" s="618"/>
      <c r="Y49" s="618"/>
      <c r="Z49" s="619"/>
    </row>
    <row r="50" spans="2:26" ht="15" customHeight="1">
      <c r="B50" s="1704"/>
      <c r="C50" s="1707"/>
      <c r="D50" s="620"/>
      <c r="E50" s="621"/>
      <c r="F50" s="622"/>
      <c r="G50" s="622"/>
      <c r="H50" s="622"/>
      <c r="I50" s="622"/>
      <c r="J50" s="622"/>
      <c r="K50" s="622"/>
      <c r="L50" s="622"/>
      <c r="M50" s="622"/>
      <c r="N50" s="622"/>
      <c r="O50" s="622"/>
      <c r="P50" s="623"/>
      <c r="Q50" s="655"/>
      <c r="R50" s="624"/>
      <c r="S50" s="624"/>
      <c r="T50" s="624"/>
      <c r="U50" s="624"/>
      <c r="V50" s="624"/>
      <c r="W50" s="624"/>
      <c r="X50" s="624"/>
      <c r="Y50" s="624"/>
      <c r="Z50" s="625"/>
    </row>
    <row r="51" spans="2:26" ht="15" customHeight="1">
      <c r="B51" s="1704"/>
      <c r="C51" s="1707"/>
      <c r="D51" s="620"/>
      <c r="E51" s="621"/>
      <c r="F51" s="622"/>
      <c r="G51" s="622"/>
      <c r="H51" s="622"/>
      <c r="I51" s="622"/>
      <c r="J51" s="622"/>
      <c r="K51" s="622"/>
      <c r="L51" s="622"/>
      <c r="M51" s="622"/>
      <c r="N51" s="622"/>
      <c r="O51" s="622"/>
      <c r="P51" s="623"/>
      <c r="Q51" s="655"/>
      <c r="R51" s="624"/>
      <c r="S51" s="624"/>
      <c r="T51" s="624"/>
      <c r="U51" s="624"/>
      <c r="V51" s="624"/>
      <c r="W51" s="624"/>
      <c r="X51" s="624"/>
      <c r="Y51" s="624"/>
      <c r="Z51" s="625"/>
    </row>
    <row r="52" spans="2:26" ht="15" customHeight="1">
      <c r="B52" s="1704"/>
      <c r="C52" s="1708"/>
      <c r="D52" s="626"/>
      <c r="E52" s="627"/>
      <c r="F52" s="628"/>
      <c r="G52" s="628"/>
      <c r="H52" s="628"/>
      <c r="I52" s="628"/>
      <c r="J52" s="628"/>
      <c r="K52" s="628"/>
      <c r="L52" s="628"/>
      <c r="M52" s="628"/>
      <c r="N52" s="628"/>
      <c r="O52" s="628"/>
      <c r="P52" s="629"/>
      <c r="Q52" s="656"/>
      <c r="R52" s="630"/>
      <c r="S52" s="630"/>
      <c r="T52" s="630"/>
      <c r="U52" s="630"/>
      <c r="V52" s="630"/>
      <c r="W52" s="630"/>
      <c r="X52" s="630"/>
      <c r="Y52" s="630"/>
      <c r="Z52" s="631"/>
    </row>
    <row r="53" spans="2:26" ht="15" customHeight="1">
      <c r="B53" s="1704"/>
      <c r="C53" s="1695" t="s">
        <v>528</v>
      </c>
      <c r="D53" s="632"/>
      <c r="E53" s="633"/>
      <c r="F53" s="634"/>
      <c r="G53" s="634"/>
      <c r="H53" s="634"/>
      <c r="I53" s="634"/>
      <c r="J53" s="634"/>
      <c r="K53" s="634"/>
      <c r="L53" s="634"/>
      <c r="M53" s="634"/>
      <c r="N53" s="634"/>
      <c r="O53" s="634"/>
      <c r="P53" s="635"/>
      <c r="Q53" s="657"/>
      <c r="R53" s="636"/>
      <c r="S53" s="636"/>
      <c r="T53" s="636"/>
      <c r="U53" s="636"/>
      <c r="V53" s="636"/>
      <c r="W53" s="636"/>
      <c r="X53" s="636"/>
      <c r="Y53" s="636"/>
      <c r="Z53" s="637"/>
    </row>
    <row r="54" spans="2:26" ht="15" customHeight="1">
      <c r="B54" s="1704"/>
      <c r="C54" s="1696"/>
      <c r="D54" s="620"/>
      <c r="E54" s="621"/>
      <c r="F54" s="622"/>
      <c r="G54" s="622"/>
      <c r="H54" s="622"/>
      <c r="I54" s="622"/>
      <c r="J54" s="622"/>
      <c r="K54" s="622"/>
      <c r="L54" s="622"/>
      <c r="M54" s="622"/>
      <c r="N54" s="622"/>
      <c r="O54" s="622"/>
      <c r="P54" s="623"/>
      <c r="Q54" s="655"/>
      <c r="R54" s="624"/>
      <c r="S54" s="624"/>
      <c r="T54" s="624"/>
      <c r="U54" s="624"/>
      <c r="V54" s="624"/>
      <c r="W54" s="624"/>
      <c r="X54" s="624"/>
      <c r="Y54" s="624"/>
      <c r="Z54" s="625"/>
    </row>
    <row r="55" spans="2:26" ht="15" customHeight="1">
      <c r="B55" s="1704"/>
      <c r="C55" s="1696"/>
      <c r="D55" s="620"/>
      <c r="E55" s="621"/>
      <c r="F55" s="622"/>
      <c r="G55" s="622"/>
      <c r="H55" s="622"/>
      <c r="I55" s="622"/>
      <c r="J55" s="622"/>
      <c r="K55" s="622"/>
      <c r="L55" s="622"/>
      <c r="M55" s="622"/>
      <c r="N55" s="622"/>
      <c r="O55" s="622"/>
      <c r="P55" s="623"/>
      <c r="Q55" s="655"/>
      <c r="R55" s="624"/>
      <c r="S55" s="624"/>
      <c r="T55" s="624"/>
      <c r="U55" s="624"/>
      <c r="V55" s="624"/>
      <c r="W55" s="624"/>
      <c r="X55" s="624"/>
      <c r="Y55" s="624"/>
      <c r="Z55" s="625"/>
    </row>
    <row r="56" spans="2:26" ht="15" customHeight="1">
      <c r="B56" s="1704"/>
      <c r="C56" s="1697"/>
      <c r="D56" s="626"/>
      <c r="E56" s="627"/>
      <c r="F56" s="628"/>
      <c r="G56" s="628"/>
      <c r="H56" s="628"/>
      <c r="I56" s="628"/>
      <c r="J56" s="628"/>
      <c r="K56" s="628"/>
      <c r="L56" s="628"/>
      <c r="M56" s="628"/>
      <c r="N56" s="628"/>
      <c r="O56" s="628"/>
      <c r="P56" s="629"/>
      <c r="Q56" s="656"/>
      <c r="R56" s="630"/>
      <c r="S56" s="630"/>
      <c r="T56" s="630"/>
      <c r="U56" s="630"/>
      <c r="V56" s="630"/>
      <c r="W56" s="630"/>
      <c r="X56" s="630"/>
      <c r="Y56" s="630"/>
      <c r="Z56" s="631"/>
    </row>
    <row r="57" spans="2:26" ht="15" customHeight="1">
      <c r="B57" s="1704"/>
      <c r="C57" s="1695" t="s">
        <v>533</v>
      </c>
      <c r="D57" s="632"/>
      <c r="E57" s="633"/>
      <c r="F57" s="634"/>
      <c r="G57" s="634"/>
      <c r="H57" s="634"/>
      <c r="I57" s="634"/>
      <c r="J57" s="634"/>
      <c r="K57" s="634"/>
      <c r="L57" s="634"/>
      <c r="M57" s="634"/>
      <c r="N57" s="634"/>
      <c r="O57" s="634"/>
      <c r="P57" s="635"/>
      <c r="Q57" s="657"/>
      <c r="R57" s="636"/>
      <c r="S57" s="636"/>
      <c r="T57" s="636"/>
      <c r="U57" s="636"/>
      <c r="V57" s="636"/>
      <c r="W57" s="636"/>
      <c r="X57" s="636"/>
      <c r="Y57" s="636"/>
      <c r="Z57" s="637"/>
    </row>
    <row r="58" spans="2:26" ht="15" customHeight="1">
      <c r="B58" s="1704"/>
      <c r="C58" s="1696"/>
      <c r="D58" s="620"/>
      <c r="E58" s="621"/>
      <c r="F58" s="622"/>
      <c r="G58" s="622"/>
      <c r="H58" s="622"/>
      <c r="I58" s="622"/>
      <c r="J58" s="622"/>
      <c r="K58" s="622"/>
      <c r="L58" s="622"/>
      <c r="M58" s="622"/>
      <c r="N58" s="622"/>
      <c r="O58" s="622"/>
      <c r="P58" s="623"/>
      <c r="Q58" s="655"/>
      <c r="R58" s="624"/>
      <c r="S58" s="624"/>
      <c r="T58" s="624"/>
      <c r="U58" s="624"/>
      <c r="V58" s="624"/>
      <c r="W58" s="624"/>
      <c r="X58" s="624"/>
      <c r="Y58" s="624"/>
      <c r="Z58" s="625"/>
    </row>
    <row r="59" spans="2:26" ht="15" customHeight="1">
      <c r="B59" s="1704"/>
      <c r="C59" s="1696"/>
      <c r="D59" s="620"/>
      <c r="E59" s="621"/>
      <c r="F59" s="622"/>
      <c r="G59" s="622"/>
      <c r="H59" s="622"/>
      <c r="I59" s="622"/>
      <c r="J59" s="622"/>
      <c r="K59" s="622"/>
      <c r="L59" s="622"/>
      <c r="M59" s="622"/>
      <c r="N59" s="622"/>
      <c r="O59" s="622"/>
      <c r="P59" s="623"/>
      <c r="Q59" s="655"/>
      <c r="R59" s="624"/>
      <c r="S59" s="624"/>
      <c r="T59" s="624"/>
      <c r="U59" s="624"/>
      <c r="V59" s="624"/>
      <c r="W59" s="624"/>
      <c r="X59" s="624"/>
      <c r="Y59" s="624"/>
      <c r="Z59" s="625"/>
    </row>
    <row r="60" spans="2:26" ht="15" customHeight="1">
      <c r="B60" s="1704"/>
      <c r="C60" s="1697"/>
      <c r="D60" s="626"/>
      <c r="E60" s="627"/>
      <c r="F60" s="628"/>
      <c r="G60" s="628"/>
      <c r="H60" s="628"/>
      <c r="I60" s="628"/>
      <c r="J60" s="628"/>
      <c r="K60" s="628"/>
      <c r="L60" s="628"/>
      <c r="M60" s="628"/>
      <c r="N60" s="628"/>
      <c r="O60" s="628"/>
      <c r="P60" s="629"/>
      <c r="Q60" s="656"/>
      <c r="R60" s="630"/>
      <c r="S60" s="630"/>
      <c r="T60" s="630"/>
      <c r="U60" s="630"/>
      <c r="V60" s="630"/>
      <c r="W60" s="630"/>
      <c r="X60" s="630"/>
      <c r="Y60" s="630"/>
      <c r="Z60" s="631"/>
    </row>
    <row r="61" spans="2:26" ht="15" customHeight="1">
      <c r="B61" s="1704"/>
      <c r="C61" s="1695" t="s">
        <v>529</v>
      </c>
      <c r="D61" s="632"/>
      <c r="E61" s="633"/>
      <c r="F61" s="634"/>
      <c r="G61" s="634"/>
      <c r="H61" s="634"/>
      <c r="I61" s="634"/>
      <c r="J61" s="634"/>
      <c r="K61" s="634"/>
      <c r="L61" s="634"/>
      <c r="M61" s="634"/>
      <c r="N61" s="634"/>
      <c r="O61" s="634"/>
      <c r="P61" s="635"/>
      <c r="Q61" s="657"/>
      <c r="R61" s="636"/>
      <c r="S61" s="636"/>
      <c r="T61" s="636"/>
      <c r="U61" s="636"/>
      <c r="V61" s="636"/>
      <c r="W61" s="636"/>
      <c r="X61" s="636"/>
      <c r="Y61" s="636"/>
      <c r="Z61" s="637"/>
    </row>
    <row r="62" spans="2:26" ht="15" customHeight="1">
      <c r="B62" s="1704"/>
      <c r="C62" s="1696"/>
      <c r="D62" s="620"/>
      <c r="E62" s="621"/>
      <c r="F62" s="622"/>
      <c r="G62" s="622"/>
      <c r="H62" s="622"/>
      <c r="I62" s="622"/>
      <c r="J62" s="622"/>
      <c r="K62" s="622"/>
      <c r="L62" s="622"/>
      <c r="M62" s="622"/>
      <c r="N62" s="622"/>
      <c r="O62" s="622"/>
      <c r="P62" s="623"/>
      <c r="Q62" s="655"/>
      <c r="R62" s="624"/>
      <c r="S62" s="624"/>
      <c r="T62" s="624"/>
      <c r="U62" s="624"/>
      <c r="V62" s="624"/>
      <c r="W62" s="624"/>
      <c r="X62" s="624"/>
      <c r="Y62" s="624"/>
      <c r="Z62" s="625"/>
    </row>
    <row r="63" spans="2:26" ht="15" customHeight="1">
      <c r="B63" s="1704"/>
      <c r="C63" s="1696"/>
      <c r="D63" s="620"/>
      <c r="E63" s="621"/>
      <c r="F63" s="622"/>
      <c r="G63" s="622"/>
      <c r="H63" s="622"/>
      <c r="I63" s="622"/>
      <c r="J63" s="622"/>
      <c r="K63" s="622"/>
      <c r="L63" s="622"/>
      <c r="M63" s="622"/>
      <c r="N63" s="622"/>
      <c r="O63" s="622"/>
      <c r="P63" s="623"/>
      <c r="Q63" s="655"/>
      <c r="R63" s="624"/>
      <c r="S63" s="624"/>
      <c r="T63" s="624"/>
      <c r="U63" s="624"/>
      <c r="V63" s="624"/>
      <c r="W63" s="624"/>
      <c r="X63" s="624"/>
      <c r="Y63" s="624"/>
      <c r="Z63" s="625"/>
    </row>
    <row r="64" spans="2:26" ht="15" customHeight="1">
      <c r="B64" s="1704"/>
      <c r="C64" s="1697"/>
      <c r="D64" s="626"/>
      <c r="E64" s="627"/>
      <c r="F64" s="628"/>
      <c r="G64" s="628"/>
      <c r="H64" s="628"/>
      <c r="I64" s="628"/>
      <c r="J64" s="628"/>
      <c r="K64" s="628"/>
      <c r="L64" s="628"/>
      <c r="M64" s="628"/>
      <c r="N64" s="628"/>
      <c r="O64" s="628"/>
      <c r="P64" s="629"/>
      <c r="Q64" s="656"/>
      <c r="R64" s="630"/>
      <c r="S64" s="630"/>
      <c r="T64" s="630"/>
      <c r="U64" s="630"/>
      <c r="V64" s="630"/>
      <c r="W64" s="630"/>
      <c r="X64" s="630"/>
      <c r="Y64" s="630"/>
      <c r="Z64" s="631"/>
    </row>
    <row r="65" spans="2:26" ht="15" customHeight="1">
      <c r="B65" s="1704"/>
      <c r="C65" s="1695" t="s">
        <v>530</v>
      </c>
      <c r="D65" s="632"/>
      <c r="E65" s="633"/>
      <c r="F65" s="634"/>
      <c r="G65" s="634"/>
      <c r="H65" s="634"/>
      <c r="I65" s="634"/>
      <c r="J65" s="634"/>
      <c r="K65" s="634"/>
      <c r="L65" s="634"/>
      <c r="M65" s="634"/>
      <c r="N65" s="634"/>
      <c r="O65" s="634"/>
      <c r="P65" s="635"/>
      <c r="Q65" s="657"/>
      <c r="R65" s="636"/>
      <c r="S65" s="636"/>
      <c r="T65" s="636"/>
      <c r="U65" s="636"/>
      <c r="V65" s="636"/>
      <c r="W65" s="636"/>
      <c r="X65" s="636"/>
      <c r="Y65" s="636"/>
      <c r="Z65" s="637"/>
    </row>
    <row r="66" spans="2:26" ht="15" customHeight="1">
      <c r="B66" s="1704"/>
      <c r="C66" s="1696"/>
      <c r="D66" s="620"/>
      <c r="E66" s="621"/>
      <c r="F66" s="622"/>
      <c r="G66" s="622"/>
      <c r="H66" s="622"/>
      <c r="I66" s="622"/>
      <c r="J66" s="622"/>
      <c r="K66" s="622"/>
      <c r="L66" s="622"/>
      <c r="M66" s="622"/>
      <c r="N66" s="622"/>
      <c r="O66" s="622"/>
      <c r="P66" s="623"/>
      <c r="Q66" s="655"/>
      <c r="R66" s="624"/>
      <c r="S66" s="624"/>
      <c r="T66" s="624"/>
      <c r="U66" s="624"/>
      <c r="V66" s="624"/>
      <c r="W66" s="624"/>
      <c r="X66" s="624"/>
      <c r="Y66" s="624"/>
      <c r="Z66" s="625"/>
    </row>
    <row r="67" spans="2:26" ht="15" customHeight="1">
      <c r="B67" s="1704"/>
      <c r="C67" s="1696"/>
      <c r="D67" s="620"/>
      <c r="E67" s="621"/>
      <c r="F67" s="622"/>
      <c r="G67" s="622"/>
      <c r="H67" s="622"/>
      <c r="I67" s="622"/>
      <c r="J67" s="622"/>
      <c r="K67" s="622"/>
      <c r="L67" s="622"/>
      <c r="M67" s="622"/>
      <c r="N67" s="622"/>
      <c r="O67" s="622"/>
      <c r="P67" s="623"/>
      <c r="Q67" s="655"/>
      <c r="R67" s="624"/>
      <c r="S67" s="624"/>
      <c r="T67" s="624"/>
      <c r="U67" s="624"/>
      <c r="V67" s="624"/>
      <c r="W67" s="624"/>
      <c r="X67" s="624"/>
      <c r="Y67" s="624"/>
      <c r="Z67" s="625"/>
    </row>
    <row r="68" spans="2:26" ht="15" customHeight="1">
      <c r="B68" s="1704"/>
      <c r="C68" s="1697"/>
      <c r="D68" s="626"/>
      <c r="E68" s="627"/>
      <c r="F68" s="628"/>
      <c r="G68" s="628"/>
      <c r="H68" s="628"/>
      <c r="I68" s="628"/>
      <c r="J68" s="628"/>
      <c r="K68" s="628"/>
      <c r="L68" s="628"/>
      <c r="M68" s="628"/>
      <c r="N68" s="628"/>
      <c r="O68" s="628"/>
      <c r="P68" s="629"/>
      <c r="Q68" s="656"/>
      <c r="R68" s="630"/>
      <c r="S68" s="630"/>
      <c r="T68" s="630"/>
      <c r="U68" s="630"/>
      <c r="V68" s="630"/>
      <c r="W68" s="630"/>
      <c r="X68" s="630"/>
      <c r="Y68" s="630"/>
      <c r="Z68" s="631"/>
    </row>
    <row r="69" spans="2:26" ht="15" customHeight="1">
      <c r="B69" s="1704"/>
      <c r="C69" s="1695" t="s">
        <v>531</v>
      </c>
      <c r="D69" s="632"/>
      <c r="E69" s="633"/>
      <c r="F69" s="634"/>
      <c r="G69" s="634"/>
      <c r="H69" s="634"/>
      <c r="I69" s="634"/>
      <c r="J69" s="634"/>
      <c r="K69" s="634"/>
      <c r="L69" s="634"/>
      <c r="M69" s="634"/>
      <c r="N69" s="634"/>
      <c r="O69" s="634"/>
      <c r="P69" s="635"/>
      <c r="Q69" s="657"/>
      <c r="R69" s="636"/>
      <c r="S69" s="636"/>
      <c r="T69" s="636"/>
      <c r="U69" s="636"/>
      <c r="V69" s="636"/>
      <c r="W69" s="636"/>
      <c r="X69" s="636"/>
      <c r="Y69" s="636"/>
      <c r="Z69" s="637"/>
    </row>
    <row r="70" spans="2:26" ht="15" customHeight="1">
      <c r="B70" s="1704"/>
      <c r="C70" s="1696"/>
      <c r="D70" s="620"/>
      <c r="E70" s="621"/>
      <c r="F70" s="622"/>
      <c r="G70" s="622"/>
      <c r="H70" s="622"/>
      <c r="I70" s="622"/>
      <c r="J70" s="622"/>
      <c r="K70" s="622"/>
      <c r="L70" s="622"/>
      <c r="M70" s="622"/>
      <c r="N70" s="622"/>
      <c r="O70" s="622"/>
      <c r="P70" s="623"/>
      <c r="Q70" s="655"/>
      <c r="R70" s="624"/>
      <c r="S70" s="624"/>
      <c r="T70" s="624"/>
      <c r="U70" s="624"/>
      <c r="V70" s="624"/>
      <c r="W70" s="624"/>
      <c r="X70" s="624"/>
      <c r="Y70" s="624"/>
      <c r="Z70" s="625"/>
    </row>
    <row r="71" spans="2:26" ht="15" customHeight="1">
      <c r="B71" s="1704"/>
      <c r="C71" s="1696"/>
      <c r="D71" s="620"/>
      <c r="E71" s="621"/>
      <c r="F71" s="622"/>
      <c r="G71" s="622"/>
      <c r="H71" s="622"/>
      <c r="I71" s="622"/>
      <c r="J71" s="622"/>
      <c r="K71" s="622"/>
      <c r="L71" s="622"/>
      <c r="M71" s="622"/>
      <c r="N71" s="622"/>
      <c r="O71" s="622"/>
      <c r="P71" s="623"/>
      <c r="Q71" s="655"/>
      <c r="R71" s="624"/>
      <c r="S71" s="624"/>
      <c r="T71" s="624"/>
      <c r="U71" s="624"/>
      <c r="V71" s="624"/>
      <c r="W71" s="624"/>
      <c r="X71" s="624"/>
      <c r="Y71" s="624"/>
      <c r="Z71" s="625"/>
    </row>
    <row r="72" spans="2:26" ht="15" customHeight="1">
      <c r="B72" s="1704"/>
      <c r="C72" s="1697"/>
      <c r="D72" s="626"/>
      <c r="E72" s="627"/>
      <c r="F72" s="628"/>
      <c r="G72" s="628"/>
      <c r="H72" s="628"/>
      <c r="I72" s="628"/>
      <c r="J72" s="628"/>
      <c r="K72" s="628"/>
      <c r="L72" s="628"/>
      <c r="M72" s="628"/>
      <c r="N72" s="628"/>
      <c r="O72" s="628"/>
      <c r="P72" s="629"/>
      <c r="Q72" s="656"/>
      <c r="R72" s="630"/>
      <c r="S72" s="630"/>
      <c r="T72" s="630"/>
      <c r="U72" s="630"/>
      <c r="V72" s="630"/>
      <c r="W72" s="630"/>
      <c r="X72" s="630"/>
      <c r="Y72" s="630"/>
      <c r="Z72" s="631"/>
    </row>
    <row r="73" spans="2:26" ht="15" customHeight="1">
      <c r="B73" s="1704"/>
      <c r="C73" s="1695" t="s">
        <v>476</v>
      </c>
      <c r="D73" s="632"/>
      <c r="E73" s="633"/>
      <c r="F73" s="634"/>
      <c r="G73" s="634"/>
      <c r="H73" s="634"/>
      <c r="I73" s="634"/>
      <c r="J73" s="634"/>
      <c r="K73" s="634"/>
      <c r="L73" s="634"/>
      <c r="M73" s="634"/>
      <c r="N73" s="634"/>
      <c r="O73" s="634"/>
      <c r="P73" s="635"/>
      <c r="Q73" s="657"/>
      <c r="R73" s="636"/>
      <c r="S73" s="636"/>
      <c r="T73" s="636"/>
      <c r="U73" s="636"/>
      <c r="V73" s="636"/>
      <c r="W73" s="636"/>
      <c r="X73" s="636"/>
      <c r="Y73" s="636"/>
      <c r="Z73" s="637"/>
    </row>
    <row r="74" spans="2:26" ht="15" customHeight="1">
      <c r="B74" s="1704"/>
      <c r="C74" s="1696"/>
      <c r="D74" s="620"/>
      <c r="E74" s="621"/>
      <c r="F74" s="622"/>
      <c r="G74" s="622"/>
      <c r="H74" s="622"/>
      <c r="I74" s="622"/>
      <c r="J74" s="622"/>
      <c r="K74" s="622"/>
      <c r="L74" s="622"/>
      <c r="M74" s="622"/>
      <c r="N74" s="622"/>
      <c r="O74" s="622"/>
      <c r="P74" s="623"/>
      <c r="Q74" s="655"/>
      <c r="R74" s="624"/>
      <c r="S74" s="624"/>
      <c r="T74" s="624"/>
      <c r="U74" s="624"/>
      <c r="V74" s="624"/>
      <c r="W74" s="624"/>
      <c r="X74" s="624"/>
      <c r="Y74" s="624"/>
      <c r="Z74" s="625"/>
    </row>
    <row r="75" spans="2:26" ht="15" customHeight="1">
      <c r="B75" s="1704"/>
      <c r="C75" s="1696"/>
      <c r="D75" s="620"/>
      <c r="E75" s="621"/>
      <c r="F75" s="622"/>
      <c r="G75" s="622"/>
      <c r="H75" s="622"/>
      <c r="I75" s="622"/>
      <c r="J75" s="622"/>
      <c r="K75" s="622"/>
      <c r="L75" s="622"/>
      <c r="M75" s="622"/>
      <c r="N75" s="622"/>
      <c r="O75" s="622"/>
      <c r="P75" s="623"/>
      <c r="Q75" s="655"/>
      <c r="R75" s="624"/>
      <c r="S75" s="624"/>
      <c r="T75" s="624"/>
      <c r="U75" s="624"/>
      <c r="V75" s="624"/>
      <c r="W75" s="624"/>
      <c r="X75" s="624"/>
      <c r="Y75" s="624"/>
      <c r="Z75" s="625"/>
    </row>
    <row r="76" spans="2:26" ht="15" customHeight="1">
      <c r="B76" s="1704"/>
      <c r="C76" s="1697"/>
      <c r="D76" s="626"/>
      <c r="E76" s="627"/>
      <c r="F76" s="628"/>
      <c r="G76" s="628"/>
      <c r="H76" s="628"/>
      <c r="I76" s="628"/>
      <c r="J76" s="628"/>
      <c r="K76" s="628"/>
      <c r="L76" s="628"/>
      <c r="M76" s="628"/>
      <c r="N76" s="628"/>
      <c r="O76" s="628"/>
      <c r="P76" s="629"/>
      <c r="Q76" s="656"/>
      <c r="R76" s="630"/>
      <c r="S76" s="630"/>
      <c r="T76" s="630"/>
      <c r="U76" s="630"/>
      <c r="V76" s="630"/>
      <c r="W76" s="630"/>
      <c r="X76" s="630"/>
      <c r="Y76" s="630"/>
      <c r="Z76" s="631"/>
    </row>
    <row r="77" spans="2:26" ht="15" customHeight="1">
      <c r="B77" s="1704"/>
      <c r="C77" s="1695" t="s">
        <v>485</v>
      </c>
      <c r="D77" s="632"/>
      <c r="E77" s="633"/>
      <c r="F77" s="634"/>
      <c r="G77" s="634"/>
      <c r="H77" s="634"/>
      <c r="I77" s="634"/>
      <c r="J77" s="634"/>
      <c r="K77" s="634"/>
      <c r="L77" s="634"/>
      <c r="M77" s="634"/>
      <c r="N77" s="634"/>
      <c r="O77" s="634"/>
      <c r="P77" s="635"/>
      <c r="Q77" s="657"/>
      <c r="R77" s="636"/>
      <c r="S77" s="636"/>
      <c r="T77" s="636"/>
      <c r="U77" s="636"/>
      <c r="V77" s="636"/>
      <c r="W77" s="636"/>
      <c r="X77" s="636"/>
      <c r="Y77" s="636"/>
      <c r="Z77" s="637"/>
    </row>
    <row r="78" spans="2:26" ht="15" customHeight="1">
      <c r="B78" s="1704"/>
      <c r="C78" s="1696"/>
      <c r="D78" s="620"/>
      <c r="E78" s="621"/>
      <c r="F78" s="622"/>
      <c r="G78" s="622"/>
      <c r="H78" s="622"/>
      <c r="I78" s="622"/>
      <c r="J78" s="622"/>
      <c r="K78" s="622"/>
      <c r="L78" s="622"/>
      <c r="M78" s="622"/>
      <c r="N78" s="622"/>
      <c r="O78" s="622"/>
      <c r="P78" s="623"/>
      <c r="Q78" s="655"/>
      <c r="R78" s="624"/>
      <c r="S78" s="624"/>
      <c r="T78" s="624"/>
      <c r="U78" s="624"/>
      <c r="V78" s="624"/>
      <c r="W78" s="624"/>
      <c r="X78" s="624"/>
      <c r="Y78" s="624"/>
      <c r="Z78" s="625"/>
    </row>
    <row r="79" spans="2:26" ht="15" customHeight="1">
      <c r="B79" s="1704"/>
      <c r="C79" s="1696"/>
      <c r="D79" s="620"/>
      <c r="E79" s="621"/>
      <c r="F79" s="622"/>
      <c r="G79" s="622"/>
      <c r="H79" s="622"/>
      <c r="I79" s="622"/>
      <c r="J79" s="622"/>
      <c r="K79" s="622"/>
      <c r="L79" s="622"/>
      <c r="M79" s="622"/>
      <c r="N79" s="622"/>
      <c r="O79" s="622"/>
      <c r="P79" s="623"/>
      <c r="Q79" s="655"/>
      <c r="R79" s="624"/>
      <c r="S79" s="624"/>
      <c r="T79" s="624"/>
      <c r="U79" s="624"/>
      <c r="V79" s="624"/>
      <c r="W79" s="624"/>
      <c r="X79" s="624"/>
      <c r="Y79" s="624"/>
      <c r="Z79" s="625"/>
    </row>
    <row r="80" spans="2:26" ht="15" customHeight="1">
      <c r="B80" s="1704"/>
      <c r="C80" s="1697"/>
      <c r="D80" s="626"/>
      <c r="E80" s="627"/>
      <c r="F80" s="628"/>
      <c r="G80" s="628"/>
      <c r="H80" s="628"/>
      <c r="I80" s="628"/>
      <c r="J80" s="628"/>
      <c r="K80" s="628"/>
      <c r="L80" s="628"/>
      <c r="M80" s="628"/>
      <c r="N80" s="628"/>
      <c r="O80" s="628"/>
      <c r="P80" s="629"/>
      <c r="Q80" s="656"/>
      <c r="R80" s="630"/>
      <c r="S80" s="630"/>
      <c r="T80" s="630"/>
      <c r="U80" s="630"/>
      <c r="V80" s="630"/>
      <c r="W80" s="630"/>
      <c r="X80" s="630"/>
      <c r="Y80" s="630"/>
      <c r="Z80" s="631"/>
    </row>
    <row r="81" spans="2:26" ht="15" customHeight="1">
      <c r="B81" s="1704"/>
      <c r="C81" s="1695" t="s">
        <v>526</v>
      </c>
      <c r="D81" s="632"/>
      <c r="E81" s="633"/>
      <c r="F81" s="634"/>
      <c r="G81" s="634"/>
      <c r="H81" s="634"/>
      <c r="I81" s="634"/>
      <c r="J81" s="634"/>
      <c r="K81" s="634"/>
      <c r="L81" s="634"/>
      <c r="M81" s="634"/>
      <c r="N81" s="634"/>
      <c r="O81" s="634"/>
      <c r="P81" s="635"/>
      <c r="Q81" s="657"/>
      <c r="R81" s="636"/>
      <c r="S81" s="636"/>
      <c r="T81" s="636"/>
      <c r="U81" s="636"/>
      <c r="V81" s="636"/>
      <c r="W81" s="636"/>
      <c r="X81" s="636"/>
      <c r="Y81" s="636"/>
      <c r="Z81" s="637"/>
    </row>
    <row r="82" spans="2:26" ht="15" customHeight="1">
      <c r="B82" s="1704"/>
      <c r="C82" s="1696"/>
      <c r="D82" s="620"/>
      <c r="E82" s="621"/>
      <c r="F82" s="622"/>
      <c r="G82" s="622"/>
      <c r="H82" s="622"/>
      <c r="I82" s="622"/>
      <c r="J82" s="622"/>
      <c r="K82" s="622"/>
      <c r="L82" s="622"/>
      <c r="M82" s="622"/>
      <c r="N82" s="622"/>
      <c r="O82" s="622"/>
      <c r="P82" s="623"/>
      <c r="Q82" s="655"/>
      <c r="R82" s="624"/>
      <c r="S82" s="624"/>
      <c r="T82" s="624"/>
      <c r="U82" s="624"/>
      <c r="V82" s="624"/>
      <c r="W82" s="624"/>
      <c r="X82" s="624"/>
      <c r="Y82" s="624"/>
      <c r="Z82" s="625"/>
    </row>
    <row r="83" spans="2:26" ht="15" customHeight="1">
      <c r="B83" s="1704"/>
      <c r="C83" s="1696"/>
      <c r="D83" s="620"/>
      <c r="E83" s="621"/>
      <c r="F83" s="622"/>
      <c r="G83" s="622"/>
      <c r="H83" s="622"/>
      <c r="I83" s="622"/>
      <c r="J83" s="622"/>
      <c r="K83" s="622"/>
      <c r="L83" s="622"/>
      <c r="M83" s="622"/>
      <c r="N83" s="622"/>
      <c r="O83" s="622"/>
      <c r="P83" s="623"/>
      <c r="Q83" s="655"/>
      <c r="R83" s="624"/>
      <c r="S83" s="624"/>
      <c r="T83" s="624"/>
      <c r="U83" s="624"/>
      <c r="V83" s="624"/>
      <c r="W83" s="624"/>
      <c r="X83" s="624"/>
      <c r="Y83" s="624"/>
      <c r="Z83" s="625"/>
    </row>
    <row r="84" spans="2:26" ht="15" customHeight="1" thickBot="1">
      <c r="B84" s="1705"/>
      <c r="C84" s="1701"/>
      <c r="D84" s="644"/>
      <c r="E84" s="645"/>
      <c r="F84" s="646"/>
      <c r="G84" s="646"/>
      <c r="H84" s="646"/>
      <c r="I84" s="646"/>
      <c r="J84" s="646"/>
      <c r="K84" s="646"/>
      <c r="L84" s="646"/>
      <c r="M84" s="646"/>
      <c r="N84" s="646"/>
      <c r="O84" s="646"/>
      <c r="P84" s="647"/>
      <c r="Q84" s="659"/>
      <c r="R84" s="648"/>
      <c r="S84" s="648"/>
      <c r="T84" s="648"/>
      <c r="U84" s="648"/>
      <c r="V84" s="648"/>
      <c r="W84" s="648"/>
      <c r="X84" s="648"/>
      <c r="Y84" s="648"/>
      <c r="Z84" s="660"/>
    </row>
    <row r="85" spans="2:26" ht="15" customHeight="1">
      <c r="B85" s="1703" t="s">
        <v>534</v>
      </c>
      <c r="C85" s="1698" t="s">
        <v>486</v>
      </c>
      <c r="D85" s="614"/>
      <c r="E85" s="615"/>
      <c r="F85" s="616"/>
      <c r="G85" s="616"/>
      <c r="H85" s="616"/>
      <c r="I85" s="616"/>
      <c r="J85" s="616"/>
      <c r="K85" s="616"/>
      <c r="L85" s="616"/>
      <c r="M85" s="616"/>
      <c r="N85" s="616"/>
      <c r="O85" s="616"/>
      <c r="P85" s="617"/>
      <c r="Q85" s="654"/>
      <c r="R85" s="618"/>
      <c r="S85" s="618"/>
      <c r="T85" s="618"/>
      <c r="U85" s="618"/>
      <c r="V85" s="618"/>
      <c r="W85" s="618"/>
      <c r="X85" s="618"/>
      <c r="Y85" s="618"/>
      <c r="Z85" s="619"/>
    </row>
    <row r="86" spans="2:26" ht="15" customHeight="1">
      <c r="B86" s="1704"/>
      <c r="C86" s="1698"/>
      <c r="D86" s="620"/>
      <c r="E86" s="621"/>
      <c r="F86" s="622"/>
      <c r="G86" s="622"/>
      <c r="H86" s="622"/>
      <c r="I86" s="622"/>
      <c r="J86" s="622"/>
      <c r="K86" s="622"/>
      <c r="L86" s="622"/>
      <c r="M86" s="622"/>
      <c r="N86" s="622"/>
      <c r="O86" s="622"/>
      <c r="P86" s="623"/>
      <c r="Q86" s="655"/>
      <c r="R86" s="624"/>
      <c r="S86" s="624"/>
      <c r="T86" s="624"/>
      <c r="U86" s="624"/>
      <c r="V86" s="624"/>
      <c r="W86" s="624"/>
      <c r="X86" s="624"/>
      <c r="Y86" s="624"/>
      <c r="Z86" s="625"/>
    </row>
    <row r="87" spans="2:26" ht="15" customHeight="1">
      <c r="B87" s="1704"/>
      <c r="C87" s="1698"/>
      <c r="D87" s="620"/>
      <c r="E87" s="621"/>
      <c r="F87" s="622"/>
      <c r="G87" s="622"/>
      <c r="H87" s="622"/>
      <c r="I87" s="622"/>
      <c r="J87" s="622"/>
      <c r="K87" s="622"/>
      <c r="L87" s="622"/>
      <c r="M87" s="622"/>
      <c r="N87" s="622"/>
      <c r="O87" s="622"/>
      <c r="P87" s="623"/>
      <c r="Q87" s="655"/>
      <c r="R87" s="624"/>
      <c r="S87" s="624"/>
      <c r="T87" s="624"/>
      <c r="U87" s="624"/>
      <c r="V87" s="624"/>
      <c r="W87" s="624"/>
      <c r="X87" s="624"/>
      <c r="Y87" s="624"/>
      <c r="Z87" s="625"/>
    </row>
    <row r="88" spans="2:26" ht="15" customHeight="1">
      <c r="B88" s="1704"/>
      <c r="C88" s="1699"/>
      <c r="D88" s="626"/>
      <c r="E88" s="627"/>
      <c r="F88" s="628"/>
      <c r="G88" s="628"/>
      <c r="H88" s="628"/>
      <c r="I88" s="628"/>
      <c r="J88" s="628"/>
      <c r="K88" s="628"/>
      <c r="L88" s="628"/>
      <c r="M88" s="628"/>
      <c r="N88" s="628"/>
      <c r="O88" s="628"/>
      <c r="P88" s="629"/>
      <c r="Q88" s="656"/>
      <c r="R88" s="630"/>
      <c r="S88" s="630"/>
      <c r="T88" s="630"/>
      <c r="U88" s="630"/>
      <c r="V88" s="630"/>
      <c r="W88" s="630"/>
      <c r="X88" s="630"/>
      <c r="Y88" s="630"/>
      <c r="Z88" s="631"/>
    </row>
    <row r="89" spans="2:26" ht="15" customHeight="1">
      <c r="B89" s="1704"/>
      <c r="C89" s="1700" t="s">
        <v>487</v>
      </c>
      <c r="D89" s="632"/>
      <c r="E89" s="633"/>
      <c r="F89" s="634"/>
      <c r="G89" s="634"/>
      <c r="H89" s="634"/>
      <c r="I89" s="634"/>
      <c r="J89" s="634"/>
      <c r="K89" s="634"/>
      <c r="L89" s="634"/>
      <c r="M89" s="634"/>
      <c r="N89" s="634"/>
      <c r="O89" s="634"/>
      <c r="P89" s="635"/>
      <c r="Q89" s="657"/>
      <c r="R89" s="636"/>
      <c r="S89" s="636"/>
      <c r="T89" s="636"/>
      <c r="U89" s="636"/>
      <c r="V89" s="636"/>
      <c r="W89" s="636"/>
      <c r="X89" s="636"/>
      <c r="Y89" s="636"/>
      <c r="Z89" s="637"/>
    </row>
    <row r="90" spans="2:26" ht="15" customHeight="1">
      <c r="B90" s="1704"/>
      <c r="C90" s="1698"/>
      <c r="D90" s="620"/>
      <c r="E90" s="621"/>
      <c r="F90" s="622"/>
      <c r="G90" s="622"/>
      <c r="H90" s="622"/>
      <c r="I90" s="622"/>
      <c r="J90" s="622"/>
      <c r="K90" s="622"/>
      <c r="L90" s="622"/>
      <c r="M90" s="622"/>
      <c r="N90" s="622"/>
      <c r="O90" s="622"/>
      <c r="P90" s="623"/>
      <c r="Q90" s="655"/>
      <c r="R90" s="624"/>
      <c r="S90" s="624"/>
      <c r="T90" s="624"/>
      <c r="U90" s="624"/>
      <c r="V90" s="624"/>
      <c r="W90" s="624"/>
      <c r="X90" s="624"/>
      <c r="Y90" s="624"/>
      <c r="Z90" s="625"/>
    </row>
    <row r="91" spans="2:26" ht="15" customHeight="1">
      <c r="B91" s="1704"/>
      <c r="C91" s="1698"/>
      <c r="D91" s="620"/>
      <c r="E91" s="621"/>
      <c r="F91" s="622"/>
      <c r="G91" s="622"/>
      <c r="H91" s="622"/>
      <c r="I91" s="622"/>
      <c r="J91" s="622"/>
      <c r="K91" s="622"/>
      <c r="L91" s="622"/>
      <c r="M91" s="622"/>
      <c r="N91" s="622"/>
      <c r="O91" s="622"/>
      <c r="P91" s="623"/>
      <c r="Q91" s="655"/>
      <c r="R91" s="624"/>
      <c r="S91" s="624"/>
      <c r="T91" s="624"/>
      <c r="U91" s="624"/>
      <c r="V91" s="624"/>
      <c r="W91" s="624"/>
      <c r="X91" s="624"/>
      <c r="Y91" s="624"/>
      <c r="Z91" s="625"/>
    </row>
    <row r="92" spans="2:26" ht="15" customHeight="1">
      <c r="B92" s="1704"/>
      <c r="C92" s="1699"/>
      <c r="D92" s="626"/>
      <c r="E92" s="627"/>
      <c r="F92" s="628"/>
      <c r="G92" s="628"/>
      <c r="H92" s="628"/>
      <c r="I92" s="628"/>
      <c r="J92" s="628"/>
      <c r="K92" s="628"/>
      <c r="L92" s="628"/>
      <c r="M92" s="628"/>
      <c r="N92" s="628"/>
      <c r="O92" s="628"/>
      <c r="P92" s="629"/>
      <c r="Q92" s="656"/>
      <c r="R92" s="630"/>
      <c r="S92" s="630"/>
      <c r="T92" s="630"/>
      <c r="U92" s="630"/>
      <c r="V92" s="630"/>
      <c r="W92" s="630"/>
      <c r="X92" s="630"/>
      <c r="Y92" s="630"/>
      <c r="Z92" s="631"/>
    </row>
    <row r="93" spans="2:26" ht="15" customHeight="1">
      <c r="B93" s="1704"/>
      <c r="C93" s="1700" t="s">
        <v>477</v>
      </c>
      <c r="D93" s="632"/>
      <c r="E93" s="633"/>
      <c r="F93" s="634"/>
      <c r="G93" s="634"/>
      <c r="H93" s="634"/>
      <c r="I93" s="634"/>
      <c r="J93" s="634"/>
      <c r="K93" s="634"/>
      <c r="L93" s="634"/>
      <c r="M93" s="634"/>
      <c r="N93" s="634"/>
      <c r="O93" s="634"/>
      <c r="P93" s="635"/>
      <c r="Q93" s="657"/>
      <c r="R93" s="636"/>
      <c r="S93" s="636"/>
      <c r="T93" s="636"/>
      <c r="U93" s="636"/>
      <c r="V93" s="636"/>
      <c r="W93" s="636"/>
      <c r="X93" s="636"/>
      <c r="Y93" s="636"/>
      <c r="Z93" s="637"/>
    </row>
    <row r="94" spans="2:26" ht="15" customHeight="1">
      <c r="B94" s="1704"/>
      <c r="C94" s="1698"/>
      <c r="D94" s="620"/>
      <c r="E94" s="621"/>
      <c r="F94" s="622"/>
      <c r="G94" s="622"/>
      <c r="H94" s="622"/>
      <c r="I94" s="622"/>
      <c r="J94" s="622"/>
      <c r="K94" s="622"/>
      <c r="L94" s="622"/>
      <c r="M94" s="622"/>
      <c r="N94" s="622"/>
      <c r="O94" s="622"/>
      <c r="P94" s="623"/>
      <c r="Q94" s="655"/>
      <c r="R94" s="624"/>
      <c r="S94" s="624"/>
      <c r="T94" s="624"/>
      <c r="U94" s="624"/>
      <c r="V94" s="624"/>
      <c r="W94" s="624"/>
      <c r="X94" s="624"/>
      <c r="Y94" s="624"/>
      <c r="Z94" s="625"/>
    </row>
    <row r="95" spans="2:26" ht="15" customHeight="1">
      <c r="B95" s="1704"/>
      <c r="C95" s="1698"/>
      <c r="D95" s="620"/>
      <c r="E95" s="621"/>
      <c r="F95" s="622"/>
      <c r="G95" s="622"/>
      <c r="H95" s="622"/>
      <c r="I95" s="622"/>
      <c r="J95" s="622"/>
      <c r="K95" s="622"/>
      <c r="L95" s="622"/>
      <c r="M95" s="622"/>
      <c r="N95" s="622"/>
      <c r="O95" s="622"/>
      <c r="P95" s="623"/>
      <c r="Q95" s="655"/>
      <c r="R95" s="624"/>
      <c r="S95" s="624"/>
      <c r="T95" s="624"/>
      <c r="U95" s="624"/>
      <c r="V95" s="624"/>
      <c r="W95" s="624"/>
      <c r="X95" s="624"/>
      <c r="Y95" s="624"/>
      <c r="Z95" s="625"/>
    </row>
    <row r="96" spans="2:26" ht="15" customHeight="1">
      <c r="B96" s="1704"/>
      <c r="C96" s="1699"/>
      <c r="D96" s="626"/>
      <c r="E96" s="627"/>
      <c r="F96" s="628"/>
      <c r="G96" s="628"/>
      <c r="H96" s="628"/>
      <c r="I96" s="628"/>
      <c r="J96" s="628"/>
      <c r="K96" s="628"/>
      <c r="L96" s="640"/>
      <c r="M96" s="640"/>
      <c r="N96" s="640"/>
      <c r="O96" s="640"/>
      <c r="P96" s="629"/>
      <c r="Q96" s="656"/>
      <c r="R96" s="630"/>
      <c r="S96" s="630"/>
      <c r="T96" s="630"/>
      <c r="U96" s="630"/>
      <c r="V96" s="630"/>
      <c r="W96" s="630"/>
      <c r="X96" s="630"/>
      <c r="Y96" s="630"/>
      <c r="Z96" s="631"/>
    </row>
    <row r="97" spans="2:37" ht="15" customHeight="1">
      <c r="B97" s="1704"/>
      <c r="C97" s="1700" t="s">
        <v>478</v>
      </c>
      <c r="D97" s="632"/>
      <c r="E97" s="633"/>
      <c r="F97" s="634"/>
      <c r="G97" s="634"/>
      <c r="H97" s="634"/>
      <c r="I97" s="634"/>
      <c r="J97" s="634"/>
      <c r="K97" s="634"/>
      <c r="L97" s="634"/>
      <c r="M97" s="634"/>
      <c r="N97" s="634"/>
      <c r="O97" s="634"/>
      <c r="P97" s="635"/>
      <c r="Q97" s="657"/>
      <c r="R97" s="636"/>
      <c r="S97" s="636"/>
      <c r="T97" s="636"/>
      <c r="U97" s="636"/>
      <c r="V97" s="636"/>
      <c r="W97" s="636"/>
      <c r="X97" s="636"/>
      <c r="Y97" s="636"/>
      <c r="Z97" s="637"/>
    </row>
    <row r="98" spans="2:37" ht="15" customHeight="1">
      <c r="B98" s="1704"/>
      <c r="C98" s="1698"/>
      <c r="D98" s="620"/>
      <c r="E98" s="621"/>
      <c r="F98" s="622"/>
      <c r="G98" s="622"/>
      <c r="H98" s="622"/>
      <c r="I98" s="622"/>
      <c r="J98" s="622"/>
      <c r="K98" s="622"/>
      <c r="L98" s="622"/>
      <c r="M98" s="622"/>
      <c r="N98" s="622"/>
      <c r="O98" s="622"/>
      <c r="P98" s="623"/>
      <c r="Q98" s="655"/>
      <c r="R98" s="624"/>
      <c r="S98" s="624"/>
      <c r="T98" s="624"/>
      <c r="U98" s="624"/>
      <c r="V98" s="624"/>
      <c r="W98" s="624"/>
      <c r="X98" s="624"/>
      <c r="Y98" s="624"/>
      <c r="Z98" s="625"/>
    </row>
    <row r="99" spans="2:37" ht="15" customHeight="1">
      <c r="B99" s="1704"/>
      <c r="C99" s="1698"/>
      <c r="D99" s="620"/>
      <c r="E99" s="621"/>
      <c r="F99" s="622"/>
      <c r="G99" s="622"/>
      <c r="H99" s="622"/>
      <c r="I99" s="622"/>
      <c r="J99" s="622"/>
      <c r="K99" s="622"/>
      <c r="L99" s="622"/>
      <c r="M99" s="622"/>
      <c r="N99" s="622"/>
      <c r="O99" s="622"/>
      <c r="P99" s="623"/>
      <c r="Q99" s="655"/>
      <c r="R99" s="624"/>
      <c r="S99" s="624"/>
      <c r="T99" s="624"/>
      <c r="U99" s="624"/>
      <c r="V99" s="624"/>
      <c r="W99" s="624"/>
      <c r="X99" s="624"/>
      <c r="Y99" s="624"/>
      <c r="Z99" s="625"/>
    </row>
    <row r="100" spans="2:37" ht="15" customHeight="1" thickBot="1">
      <c r="B100" s="1705"/>
      <c r="C100" s="1688"/>
      <c r="D100" s="644"/>
      <c r="E100" s="645"/>
      <c r="F100" s="646"/>
      <c r="G100" s="646"/>
      <c r="H100" s="646"/>
      <c r="I100" s="646"/>
      <c r="J100" s="646"/>
      <c r="K100" s="646"/>
      <c r="L100" s="646"/>
      <c r="M100" s="646"/>
      <c r="N100" s="646"/>
      <c r="O100" s="646"/>
      <c r="P100" s="647"/>
      <c r="Q100" s="659"/>
      <c r="R100" s="648"/>
      <c r="S100" s="648"/>
      <c r="T100" s="648"/>
      <c r="U100" s="648"/>
      <c r="V100" s="648"/>
      <c r="W100" s="648"/>
      <c r="X100" s="648"/>
      <c r="Y100" s="648"/>
      <c r="Z100" s="660"/>
    </row>
    <row r="101" spans="2:37" ht="8.25" customHeight="1">
      <c r="C101" s="471"/>
      <c r="D101" s="471"/>
      <c r="E101" s="471"/>
      <c r="F101" s="471"/>
      <c r="G101" s="471"/>
      <c r="H101" s="471"/>
      <c r="I101" s="471"/>
      <c r="J101" s="471"/>
      <c r="K101" s="471"/>
      <c r="L101" s="471"/>
      <c r="M101" s="652"/>
      <c r="N101" s="652"/>
      <c r="O101" s="652"/>
      <c r="P101" s="471"/>
      <c r="Q101" s="652"/>
      <c r="R101" s="652"/>
      <c r="S101" s="652"/>
      <c r="T101" s="652"/>
      <c r="U101" s="652"/>
      <c r="V101" s="652"/>
      <c r="W101" s="652"/>
      <c r="X101" s="652"/>
      <c r="Y101" s="652"/>
      <c r="Z101" s="652"/>
    </row>
    <row r="102" spans="2:37" ht="15" customHeight="1">
      <c r="C102" s="464" t="s">
        <v>479</v>
      </c>
      <c r="D102" s="464"/>
      <c r="E102" s="464"/>
      <c r="F102" s="464"/>
      <c r="G102" s="465"/>
      <c r="H102" s="465"/>
      <c r="I102" s="465"/>
      <c r="J102" s="465"/>
      <c r="K102" s="465"/>
      <c r="L102" s="465"/>
      <c r="M102" s="465"/>
      <c r="N102" s="465"/>
      <c r="O102" s="465"/>
      <c r="P102" s="465"/>
      <c r="Q102" s="465"/>
      <c r="R102" s="465"/>
      <c r="S102" s="465"/>
      <c r="T102" s="465"/>
      <c r="U102" s="465"/>
      <c r="Z102" s="465"/>
      <c r="AB102" s="505"/>
      <c r="AC102" s="505"/>
      <c r="AD102" s="505"/>
      <c r="AE102" s="505"/>
      <c r="AF102" s="505"/>
      <c r="AG102" s="472"/>
    </row>
    <row r="103" spans="2:37" ht="15" customHeight="1">
      <c r="C103" s="464" t="s">
        <v>525</v>
      </c>
      <c r="D103" s="464"/>
      <c r="E103" s="464"/>
      <c r="F103" s="464"/>
      <c r="G103" s="465"/>
      <c r="H103" s="465"/>
      <c r="I103" s="465"/>
      <c r="J103" s="465"/>
      <c r="K103" s="465"/>
      <c r="L103" s="465"/>
      <c r="M103" s="465"/>
      <c r="N103" s="465"/>
      <c r="O103" s="465"/>
      <c r="P103" s="465"/>
      <c r="Q103" s="465"/>
      <c r="R103" s="465"/>
      <c r="S103" s="465"/>
      <c r="T103" s="465"/>
      <c r="U103" s="465"/>
      <c r="Z103" s="465"/>
      <c r="AB103" s="505"/>
      <c r="AC103" s="505"/>
      <c r="AD103" s="505"/>
      <c r="AE103" s="505"/>
      <c r="AF103" s="505"/>
      <c r="AG103" s="472"/>
    </row>
    <row r="104" spans="2:37" ht="15" customHeight="1" thickBot="1">
      <c r="C104" s="464" t="s">
        <v>515</v>
      </c>
      <c r="D104" s="464"/>
      <c r="E104" s="464"/>
      <c r="F104" s="464"/>
      <c r="G104" s="465"/>
      <c r="H104" s="465"/>
      <c r="I104" s="465"/>
      <c r="J104" s="465"/>
      <c r="K104" s="465"/>
      <c r="L104" s="465"/>
      <c r="M104" s="465"/>
      <c r="N104" s="465"/>
      <c r="O104" s="465"/>
      <c r="P104" s="465"/>
      <c r="Q104" s="465"/>
      <c r="R104" s="465"/>
      <c r="S104" s="465"/>
      <c r="T104" s="465"/>
      <c r="U104" s="465"/>
      <c r="V104" s="465"/>
      <c r="W104" s="465"/>
      <c r="X104" s="465"/>
      <c r="Y104" s="465"/>
      <c r="Z104" s="465"/>
      <c r="AB104" s="505"/>
      <c r="AC104" s="505"/>
      <c r="AD104" s="505"/>
      <c r="AE104" s="505"/>
      <c r="AF104" s="505"/>
      <c r="AG104" s="472"/>
    </row>
    <row r="105" spans="2:37" ht="15" customHeight="1">
      <c r="C105" s="464" t="s">
        <v>514</v>
      </c>
      <c r="D105" s="464"/>
      <c r="E105" s="464"/>
      <c r="F105" s="464"/>
      <c r="G105" s="465"/>
      <c r="H105" s="465"/>
      <c r="I105" s="465"/>
      <c r="J105" s="465"/>
      <c r="K105" s="465"/>
      <c r="L105" s="465"/>
      <c r="M105" s="465"/>
      <c r="N105" s="465"/>
      <c r="O105" s="465"/>
      <c r="P105" s="465"/>
      <c r="Q105" s="465"/>
      <c r="R105" s="465"/>
      <c r="S105" s="465"/>
      <c r="T105" s="465"/>
      <c r="U105" s="465"/>
      <c r="V105" s="465"/>
      <c r="W105" s="1689" t="s">
        <v>262</v>
      </c>
      <c r="X105" s="1690"/>
      <c r="Y105" s="1690"/>
      <c r="Z105" s="1691"/>
      <c r="AA105" s="465"/>
      <c r="AB105" s="465"/>
      <c r="AC105" s="465"/>
      <c r="AD105" s="464"/>
      <c r="AF105" s="505"/>
      <c r="AG105" s="505"/>
      <c r="AH105" s="505"/>
      <c r="AI105" s="505"/>
      <c r="AJ105" s="505"/>
      <c r="AK105" s="472"/>
    </row>
    <row r="106" spans="2:37" ht="15" customHeight="1" thickBot="1">
      <c r="C106" s="464" t="s">
        <v>503</v>
      </c>
      <c r="D106" s="464"/>
      <c r="E106" s="464"/>
      <c r="F106" s="464"/>
      <c r="G106" s="465"/>
      <c r="H106" s="465"/>
      <c r="I106" s="465"/>
      <c r="J106" s="465"/>
      <c r="K106" s="465"/>
      <c r="L106" s="465"/>
      <c r="M106" s="465"/>
      <c r="N106" s="465"/>
      <c r="O106" s="465"/>
      <c r="P106" s="465"/>
      <c r="Q106" s="465"/>
      <c r="R106" s="465"/>
      <c r="S106" s="465"/>
      <c r="T106" s="465"/>
      <c r="U106" s="465"/>
      <c r="V106" s="465"/>
      <c r="W106" s="1692"/>
      <c r="X106" s="1693"/>
      <c r="Y106" s="1693"/>
      <c r="Z106" s="1694"/>
      <c r="AB106" s="505"/>
      <c r="AC106" s="505"/>
      <c r="AD106" s="505"/>
      <c r="AE106" s="505"/>
      <c r="AF106" s="505"/>
      <c r="AG106" s="472"/>
    </row>
    <row r="107" spans="2:37" ht="6.75" customHeight="1">
      <c r="C107" s="464" t="s">
        <v>504</v>
      </c>
      <c r="D107" s="464"/>
      <c r="E107" s="464"/>
      <c r="F107" s="464"/>
      <c r="G107" s="465"/>
      <c r="H107" s="465"/>
      <c r="I107" s="465"/>
      <c r="J107" s="465"/>
      <c r="K107" s="465"/>
      <c r="L107" s="465"/>
      <c r="M107" s="465"/>
      <c r="N107" s="465"/>
      <c r="O107" s="465"/>
      <c r="P107" s="465"/>
      <c r="Q107" s="465"/>
      <c r="R107" s="465"/>
      <c r="S107" s="465"/>
      <c r="T107" s="465"/>
      <c r="U107" s="465"/>
      <c r="V107" s="465"/>
      <c r="W107" s="465"/>
      <c r="X107" s="465"/>
      <c r="Y107" s="465"/>
      <c r="Z107" s="465"/>
      <c r="AB107" s="505"/>
      <c r="AC107" s="505"/>
      <c r="AD107" s="505"/>
      <c r="AE107" s="505"/>
      <c r="AF107" s="505"/>
      <c r="AG107" s="472"/>
    </row>
    <row r="108" spans="2:37" ht="15" customHeight="1">
      <c r="C108" s="464"/>
      <c r="D108" s="464"/>
      <c r="AB108" s="472"/>
      <c r="AC108" s="472"/>
      <c r="AD108" s="472"/>
      <c r="AE108" s="472"/>
      <c r="AF108" s="472"/>
      <c r="AG108" s="472"/>
    </row>
    <row r="109" spans="2:37" ht="15" customHeight="1">
      <c r="C109" s="464"/>
      <c r="D109" s="464"/>
      <c r="AB109" s="472"/>
      <c r="AC109" s="472"/>
      <c r="AD109" s="472"/>
      <c r="AE109" s="472"/>
      <c r="AF109" s="472"/>
      <c r="AG109" s="472"/>
    </row>
    <row r="110" spans="2:37" ht="15" customHeight="1"/>
    <row r="111" spans="2:37" ht="15" customHeight="1"/>
    <row r="112" spans="2:37" ht="15" customHeight="1"/>
    <row r="113" ht="15" customHeight="1"/>
    <row r="114" ht="15" customHeight="1"/>
    <row r="115" ht="15" customHeight="1"/>
    <row r="116" ht="15" customHeight="1"/>
    <row r="117" ht="15" customHeight="1"/>
    <row r="118" ht="15" customHeight="1"/>
    <row r="119" ht="15" customHeight="1"/>
  </sheetData>
  <mergeCells count="48">
    <mergeCell ref="C53:C56"/>
    <mergeCell ref="C57:C60"/>
    <mergeCell ref="C93:C96"/>
    <mergeCell ref="C97:C100"/>
    <mergeCell ref="W105:Z106"/>
    <mergeCell ref="B85:B100"/>
    <mergeCell ref="C85:C88"/>
    <mergeCell ref="C89:C92"/>
    <mergeCell ref="C27:C30"/>
    <mergeCell ref="P5:P6"/>
    <mergeCell ref="C15:C18"/>
    <mergeCell ref="C19:C22"/>
    <mergeCell ref="C23:C26"/>
    <mergeCell ref="B49:B84"/>
    <mergeCell ref="C61:C64"/>
    <mergeCell ref="C65:C68"/>
    <mergeCell ref="C69:C72"/>
    <mergeCell ref="C73:C76"/>
    <mergeCell ref="C77:C80"/>
    <mergeCell ref="C81:C84"/>
    <mergeCell ref="C49:C52"/>
    <mergeCell ref="I5:K5"/>
    <mergeCell ref="B5:C6"/>
    <mergeCell ref="B7:B46"/>
    <mergeCell ref="C31:C34"/>
    <mergeCell ref="C35:C38"/>
    <mergeCell ref="C39:C42"/>
    <mergeCell ref="C43:C46"/>
    <mergeCell ref="D5:D6"/>
    <mergeCell ref="E5:E6"/>
    <mergeCell ref="F5:F6"/>
    <mergeCell ref="G5:G6"/>
    <mergeCell ref="Q5:Z5"/>
    <mergeCell ref="L5:O5"/>
    <mergeCell ref="B3:Z3"/>
    <mergeCell ref="H47:H48"/>
    <mergeCell ref="I47:K47"/>
    <mergeCell ref="P47:P48"/>
    <mergeCell ref="Q47:Z47"/>
    <mergeCell ref="B47:C48"/>
    <mergeCell ref="D47:D48"/>
    <mergeCell ref="E47:E48"/>
    <mergeCell ref="F47:F48"/>
    <mergeCell ref="G47:G48"/>
    <mergeCell ref="L47:O47"/>
    <mergeCell ref="C7:C10"/>
    <mergeCell ref="C11:C14"/>
    <mergeCell ref="H5:H6"/>
  </mergeCells>
  <phoneticPr fontId="27"/>
  <pageMargins left="0.70866141732283472" right="0.70866141732283472" top="0.74803149606299213" bottom="0.74803149606299213" header="0.31496062992125984" footer="0.31496062992125984"/>
  <pageSetup paperSize="8" scale="80" orientation="landscape" r:id="rId1"/>
  <rowBreaks count="1" manualBreakCount="1">
    <brk id="46"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W127"/>
  <sheetViews>
    <sheetView zoomScaleNormal="100" zoomScaleSheetLayoutView="85" workbookViewId="0"/>
  </sheetViews>
  <sheetFormatPr defaultRowHeight="13.5"/>
  <cols>
    <col min="1" max="1" width="3.625" style="415" customWidth="1"/>
    <col min="2" max="2" width="1.625" style="415" customWidth="1"/>
    <col min="3" max="3" width="4.625" style="415" customWidth="1"/>
    <col min="4" max="6" width="10.625" style="415" customWidth="1"/>
    <col min="7" max="7" width="10.625" style="1267" customWidth="1"/>
    <col min="8" max="15" width="10.625" style="415" customWidth="1"/>
    <col min="16" max="16" width="1.625" style="415" customWidth="1"/>
    <col min="17" max="21" width="7.125" style="415" customWidth="1"/>
    <col min="22" max="22" width="7" style="415" customWidth="1"/>
    <col min="23" max="23" width="9.5" style="415" bestFit="1" customWidth="1"/>
    <col min="24" max="256" width="9" style="415"/>
    <col min="257" max="257" width="2.625" style="415" customWidth="1"/>
    <col min="258" max="258" width="1.625" style="415" customWidth="1"/>
    <col min="259" max="259" width="4.625" style="415" customWidth="1"/>
    <col min="260" max="271" width="10.625" style="415" customWidth="1"/>
    <col min="272" max="272" width="1.625" style="415" customWidth="1"/>
    <col min="273" max="277" width="7.125" style="415" customWidth="1"/>
    <col min="278" max="278" width="7" style="415" customWidth="1"/>
    <col min="279" max="512" width="9" style="415"/>
    <col min="513" max="513" width="2.625" style="415" customWidth="1"/>
    <col min="514" max="514" width="1.625" style="415" customWidth="1"/>
    <col min="515" max="515" width="4.625" style="415" customWidth="1"/>
    <col min="516" max="527" width="10.625" style="415" customWidth="1"/>
    <col min="528" max="528" width="1.625" style="415" customWidth="1"/>
    <col min="529" max="533" width="7.125" style="415" customWidth="1"/>
    <col min="534" max="534" width="7" style="415" customWidth="1"/>
    <col min="535" max="768" width="9" style="415"/>
    <col min="769" max="769" width="2.625" style="415" customWidth="1"/>
    <col min="770" max="770" width="1.625" style="415" customWidth="1"/>
    <col min="771" max="771" width="4.625" style="415" customWidth="1"/>
    <col min="772" max="783" width="10.625" style="415" customWidth="1"/>
    <col min="784" max="784" width="1.625" style="415" customWidth="1"/>
    <col min="785" max="789" width="7.125" style="415" customWidth="1"/>
    <col min="790" max="790" width="7" style="415" customWidth="1"/>
    <col min="791" max="1024" width="9" style="415"/>
    <col min="1025" max="1025" width="2.625" style="415" customWidth="1"/>
    <col min="1026" max="1026" width="1.625" style="415" customWidth="1"/>
    <col min="1027" max="1027" width="4.625" style="415" customWidth="1"/>
    <col min="1028" max="1039" width="10.625" style="415" customWidth="1"/>
    <col min="1040" max="1040" width="1.625" style="415" customWidth="1"/>
    <col min="1041" max="1045" width="7.125" style="415" customWidth="1"/>
    <col min="1046" max="1046" width="7" style="415" customWidth="1"/>
    <col min="1047" max="1280" width="9" style="415"/>
    <col min="1281" max="1281" width="2.625" style="415" customWidth="1"/>
    <col min="1282" max="1282" width="1.625" style="415" customWidth="1"/>
    <col min="1283" max="1283" width="4.625" style="415" customWidth="1"/>
    <col min="1284" max="1295" width="10.625" style="415" customWidth="1"/>
    <col min="1296" max="1296" width="1.625" style="415" customWidth="1"/>
    <col min="1297" max="1301" width="7.125" style="415" customWidth="1"/>
    <col min="1302" max="1302" width="7" style="415" customWidth="1"/>
    <col min="1303" max="1536" width="9" style="415"/>
    <col min="1537" max="1537" width="2.625" style="415" customWidth="1"/>
    <col min="1538" max="1538" width="1.625" style="415" customWidth="1"/>
    <col min="1539" max="1539" width="4.625" style="415" customWidth="1"/>
    <col min="1540" max="1551" width="10.625" style="415" customWidth="1"/>
    <col min="1552" max="1552" width="1.625" style="415" customWidth="1"/>
    <col min="1553" max="1557" width="7.125" style="415" customWidth="1"/>
    <col min="1558" max="1558" width="7" style="415" customWidth="1"/>
    <col min="1559" max="1792" width="9" style="415"/>
    <col min="1793" max="1793" width="2.625" style="415" customWidth="1"/>
    <col min="1794" max="1794" width="1.625" style="415" customWidth="1"/>
    <col min="1795" max="1795" width="4.625" style="415" customWidth="1"/>
    <col min="1796" max="1807" width="10.625" style="415" customWidth="1"/>
    <col min="1808" max="1808" width="1.625" style="415" customWidth="1"/>
    <col min="1809" max="1813" width="7.125" style="415" customWidth="1"/>
    <col min="1814" max="1814" width="7" style="415" customWidth="1"/>
    <col min="1815" max="2048" width="9" style="415"/>
    <col min="2049" max="2049" width="2.625" style="415" customWidth="1"/>
    <col min="2050" max="2050" width="1.625" style="415" customWidth="1"/>
    <col min="2051" max="2051" width="4.625" style="415" customWidth="1"/>
    <col min="2052" max="2063" width="10.625" style="415" customWidth="1"/>
    <col min="2064" max="2064" width="1.625" style="415" customWidth="1"/>
    <col min="2065" max="2069" width="7.125" style="415" customWidth="1"/>
    <col min="2070" max="2070" width="7" style="415" customWidth="1"/>
    <col min="2071" max="2304" width="9" style="415"/>
    <col min="2305" max="2305" width="2.625" style="415" customWidth="1"/>
    <col min="2306" max="2306" width="1.625" style="415" customWidth="1"/>
    <col min="2307" max="2307" width="4.625" style="415" customWidth="1"/>
    <col min="2308" max="2319" width="10.625" style="415" customWidth="1"/>
    <col min="2320" max="2320" width="1.625" style="415" customWidth="1"/>
    <col min="2321" max="2325" width="7.125" style="415" customWidth="1"/>
    <col min="2326" max="2326" width="7" style="415" customWidth="1"/>
    <col min="2327" max="2560" width="9" style="415"/>
    <col min="2561" max="2561" width="2.625" style="415" customWidth="1"/>
    <col min="2562" max="2562" width="1.625" style="415" customWidth="1"/>
    <col min="2563" max="2563" width="4.625" style="415" customWidth="1"/>
    <col min="2564" max="2575" width="10.625" style="415" customWidth="1"/>
    <col min="2576" max="2576" width="1.625" style="415" customWidth="1"/>
    <col min="2577" max="2581" width="7.125" style="415" customWidth="1"/>
    <col min="2582" max="2582" width="7" style="415" customWidth="1"/>
    <col min="2583" max="2816" width="9" style="415"/>
    <col min="2817" max="2817" width="2.625" style="415" customWidth="1"/>
    <col min="2818" max="2818" width="1.625" style="415" customWidth="1"/>
    <col min="2819" max="2819" width="4.625" style="415" customWidth="1"/>
    <col min="2820" max="2831" width="10.625" style="415" customWidth="1"/>
    <col min="2832" max="2832" width="1.625" style="415" customWidth="1"/>
    <col min="2833" max="2837" width="7.125" style="415" customWidth="1"/>
    <col min="2838" max="2838" width="7" style="415" customWidth="1"/>
    <col min="2839" max="3072" width="9" style="415"/>
    <col min="3073" max="3073" width="2.625" style="415" customWidth="1"/>
    <col min="3074" max="3074" width="1.625" style="415" customWidth="1"/>
    <col min="3075" max="3075" width="4.625" style="415" customWidth="1"/>
    <col min="3076" max="3087" width="10.625" style="415" customWidth="1"/>
    <col min="3088" max="3088" width="1.625" style="415" customWidth="1"/>
    <col min="3089" max="3093" width="7.125" style="415" customWidth="1"/>
    <col min="3094" max="3094" width="7" style="415" customWidth="1"/>
    <col min="3095" max="3328" width="9" style="415"/>
    <col min="3329" max="3329" width="2.625" style="415" customWidth="1"/>
    <col min="3330" max="3330" width="1.625" style="415" customWidth="1"/>
    <col min="3331" max="3331" width="4.625" style="415" customWidth="1"/>
    <col min="3332" max="3343" width="10.625" style="415" customWidth="1"/>
    <col min="3344" max="3344" width="1.625" style="415" customWidth="1"/>
    <col min="3345" max="3349" width="7.125" style="415" customWidth="1"/>
    <col min="3350" max="3350" width="7" style="415" customWidth="1"/>
    <col min="3351" max="3584" width="9" style="415"/>
    <col min="3585" max="3585" width="2.625" style="415" customWidth="1"/>
    <col min="3586" max="3586" width="1.625" style="415" customWidth="1"/>
    <col min="3587" max="3587" width="4.625" style="415" customWidth="1"/>
    <col min="3588" max="3599" width="10.625" style="415" customWidth="1"/>
    <col min="3600" max="3600" width="1.625" style="415" customWidth="1"/>
    <col min="3601" max="3605" width="7.125" style="415" customWidth="1"/>
    <col min="3606" max="3606" width="7" style="415" customWidth="1"/>
    <col min="3607" max="3840" width="9" style="415"/>
    <col min="3841" max="3841" width="2.625" style="415" customWidth="1"/>
    <col min="3842" max="3842" width="1.625" style="415" customWidth="1"/>
    <col min="3843" max="3843" width="4.625" style="415" customWidth="1"/>
    <col min="3844" max="3855" width="10.625" style="415" customWidth="1"/>
    <col min="3856" max="3856" width="1.625" style="415" customWidth="1"/>
    <col min="3857" max="3861" width="7.125" style="415" customWidth="1"/>
    <col min="3862" max="3862" width="7" style="415" customWidth="1"/>
    <col min="3863" max="4096" width="9" style="415"/>
    <col min="4097" max="4097" width="2.625" style="415" customWidth="1"/>
    <col min="4098" max="4098" width="1.625" style="415" customWidth="1"/>
    <col min="4099" max="4099" width="4.625" style="415" customWidth="1"/>
    <col min="4100" max="4111" width="10.625" style="415" customWidth="1"/>
    <col min="4112" max="4112" width="1.625" style="415" customWidth="1"/>
    <col min="4113" max="4117" width="7.125" style="415" customWidth="1"/>
    <col min="4118" max="4118" width="7" style="415" customWidth="1"/>
    <col min="4119" max="4352" width="9" style="415"/>
    <col min="4353" max="4353" width="2.625" style="415" customWidth="1"/>
    <col min="4354" max="4354" width="1.625" style="415" customWidth="1"/>
    <col min="4355" max="4355" width="4.625" style="415" customWidth="1"/>
    <col min="4356" max="4367" width="10.625" style="415" customWidth="1"/>
    <col min="4368" max="4368" width="1.625" style="415" customWidth="1"/>
    <col min="4369" max="4373" width="7.125" style="415" customWidth="1"/>
    <col min="4374" max="4374" width="7" style="415" customWidth="1"/>
    <col min="4375" max="4608" width="9" style="415"/>
    <col min="4609" max="4609" width="2.625" style="415" customWidth="1"/>
    <col min="4610" max="4610" width="1.625" style="415" customWidth="1"/>
    <col min="4611" max="4611" width="4.625" style="415" customWidth="1"/>
    <col min="4612" max="4623" width="10.625" style="415" customWidth="1"/>
    <col min="4624" max="4624" width="1.625" style="415" customWidth="1"/>
    <col min="4625" max="4629" width="7.125" style="415" customWidth="1"/>
    <col min="4630" max="4630" width="7" style="415" customWidth="1"/>
    <col min="4631" max="4864" width="9" style="415"/>
    <col min="4865" max="4865" width="2.625" style="415" customWidth="1"/>
    <col min="4866" max="4866" width="1.625" style="415" customWidth="1"/>
    <col min="4867" max="4867" width="4.625" style="415" customWidth="1"/>
    <col min="4868" max="4879" width="10.625" style="415" customWidth="1"/>
    <col min="4880" max="4880" width="1.625" style="415" customWidth="1"/>
    <col min="4881" max="4885" width="7.125" style="415" customWidth="1"/>
    <col min="4886" max="4886" width="7" style="415" customWidth="1"/>
    <col min="4887" max="5120" width="9" style="415"/>
    <col min="5121" max="5121" width="2.625" style="415" customWidth="1"/>
    <col min="5122" max="5122" width="1.625" style="415" customWidth="1"/>
    <col min="5123" max="5123" width="4.625" style="415" customWidth="1"/>
    <col min="5124" max="5135" width="10.625" style="415" customWidth="1"/>
    <col min="5136" max="5136" width="1.625" style="415" customWidth="1"/>
    <col min="5137" max="5141" width="7.125" style="415" customWidth="1"/>
    <col min="5142" max="5142" width="7" style="415" customWidth="1"/>
    <col min="5143" max="5376" width="9" style="415"/>
    <col min="5377" max="5377" width="2.625" style="415" customWidth="1"/>
    <col min="5378" max="5378" width="1.625" style="415" customWidth="1"/>
    <col min="5379" max="5379" width="4.625" style="415" customWidth="1"/>
    <col min="5380" max="5391" width="10.625" style="415" customWidth="1"/>
    <col min="5392" max="5392" width="1.625" style="415" customWidth="1"/>
    <col min="5393" max="5397" width="7.125" style="415" customWidth="1"/>
    <col min="5398" max="5398" width="7" style="415" customWidth="1"/>
    <col min="5399" max="5632" width="9" style="415"/>
    <col min="5633" max="5633" width="2.625" style="415" customWidth="1"/>
    <col min="5634" max="5634" width="1.625" style="415" customWidth="1"/>
    <col min="5635" max="5635" width="4.625" style="415" customWidth="1"/>
    <col min="5636" max="5647" width="10.625" style="415" customWidth="1"/>
    <col min="5648" max="5648" width="1.625" style="415" customWidth="1"/>
    <col min="5649" max="5653" width="7.125" style="415" customWidth="1"/>
    <col min="5654" max="5654" width="7" style="415" customWidth="1"/>
    <col min="5655" max="5888" width="9" style="415"/>
    <col min="5889" max="5889" width="2.625" style="415" customWidth="1"/>
    <col min="5890" max="5890" width="1.625" style="415" customWidth="1"/>
    <col min="5891" max="5891" width="4.625" style="415" customWidth="1"/>
    <col min="5892" max="5903" width="10.625" style="415" customWidth="1"/>
    <col min="5904" max="5904" width="1.625" style="415" customWidth="1"/>
    <col min="5905" max="5909" width="7.125" style="415" customWidth="1"/>
    <col min="5910" max="5910" width="7" style="415" customWidth="1"/>
    <col min="5911" max="6144" width="9" style="415"/>
    <col min="6145" max="6145" width="2.625" style="415" customWidth="1"/>
    <col min="6146" max="6146" width="1.625" style="415" customWidth="1"/>
    <col min="6147" max="6147" width="4.625" style="415" customWidth="1"/>
    <col min="6148" max="6159" width="10.625" style="415" customWidth="1"/>
    <col min="6160" max="6160" width="1.625" style="415" customWidth="1"/>
    <col min="6161" max="6165" width="7.125" style="415" customWidth="1"/>
    <col min="6166" max="6166" width="7" style="415" customWidth="1"/>
    <col min="6167" max="6400" width="9" style="415"/>
    <col min="6401" max="6401" width="2.625" style="415" customWidth="1"/>
    <col min="6402" max="6402" width="1.625" style="415" customWidth="1"/>
    <col min="6403" max="6403" width="4.625" style="415" customWidth="1"/>
    <col min="6404" max="6415" width="10.625" style="415" customWidth="1"/>
    <col min="6416" max="6416" width="1.625" style="415" customWidth="1"/>
    <col min="6417" max="6421" width="7.125" style="415" customWidth="1"/>
    <col min="6422" max="6422" width="7" style="415" customWidth="1"/>
    <col min="6423" max="6656" width="9" style="415"/>
    <col min="6657" max="6657" width="2.625" style="415" customWidth="1"/>
    <col min="6658" max="6658" width="1.625" style="415" customWidth="1"/>
    <col min="6659" max="6659" width="4.625" style="415" customWidth="1"/>
    <col min="6660" max="6671" width="10.625" style="415" customWidth="1"/>
    <col min="6672" max="6672" width="1.625" style="415" customWidth="1"/>
    <col min="6673" max="6677" width="7.125" style="415" customWidth="1"/>
    <col min="6678" max="6678" width="7" style="415" customWidth="1"/>
    <col min="6679" max="6912" width="9" style="415"/>
    <col min="6913" max="6913" width="2.625" style="415" customWidth="1"/>
    <col min="6914" max="6914" width="1.625" style="415" customWidth="1"/>
    <col min="6915" max="6915" width="4.625" style="415" customWidth="1"/>
    <col min="6916" max="6927" width="10.625" style="415" customWidth="1"/>
    <col min="6928" max="6928" width="1.625" style="415" customWidth="1"/>
    <col min="6929" max="6933" width="7.125" style="415" customWidth="1"/>
    <col min="6934" max="6934" width="7" style="415" customWidth="1"/>
    <col min="6935" max="7168" width="9" style="415"/>
    <col min="7169" max="7169" width="2.625" style="415" customWidth="1"/>
    <col min="7170" max="7170" width="1.625" style="415" customWidth="1"/>
    <col min="7171" max="7171" width="4.625" style="415" customWidth="1"/>
    <col min="7172" max="7183" width="10.625" style="415" customWidth="1"/>
    <col min="7184" max="7184" width="1.625" style="415" customWidth="1"/>
    <col min="7185" max="7189" width="7.125" style="415" customWidth="1"/>
    <col min="7190" max="7190" width="7" style="415" customWidth="1"/>
    <col min="7191" max="7424" width="9" style="415"/>
    <col min="7425" max="7425" width="2.625" style="415" customWidth="1"/>
    <col min="7426" max="7426" width="1.625" style="415" customWidth="1"/>
    <col min="7427" max="7427" width="4.625" style="415" customWidth="1"/>
    <col min="7428" max="7439" width="10.625" style="415" customWidth="1"/>
    <col min="7440" max="7440" width="1.625" style="415" customWidth="1"/>
    <col min="7441" max="7445" width="7.125" style="415" customWidth="1"/>
    <col min="7446" max="7446" width="7" style="415" customWidth="1"/>
    <col min="7447" max="7680" width="9" style="415"/>
    <col min="7681" max="7681" width="2.625" style="415" customWidth="1"/>
    <col min="7682" max="7682" width="1.625" style="415" customWidth="1"/>
    <col min="7683" max="7683" width="4.625" style="415" customWidth="1"/>
    <col min="7684" max="7695" width="10.625" style="415" customWidth="1"/>
    <col min="7696" max="7696" width="1.625" style="415" customWidth="1"/>
    <col min="7697" max="7701" width="7.125" style="415" customWidth="1"/>
    <col min="7702" max="7702" width="7" style="415" customWidth="1"/>
    <col min="7703" max="7936" width="9" style="415"/>
    <col min="7937" max="7937" width="2.625" style="415" customWidth="1"/>
    <col min="7938" max="7938" width="1.625" style="415" customWidth="1"/>
    <col min="7939" max="7939" width="4.625" style="415" customWidth="1"/>
    <col min="7940" max="7951" width="10.625" style="415" customWidth="1"/>
    <col min="7952" max="7952" width="1.625" style="415" customWidth="1"/>
    <col min="7953" max="7957" width="7.125" style="415" customWidth="1"/>
    <col min="7958" max="7958" width="7" style="415" customWidth="1"/>
    <col min="7959" max="8192" width="9" style="415"/>
    <col min="8193" max="8193" width="2.625" style="415" customWidth="1"/>
    <col min="8194" max="8194" width="1.625" style="415" customWidth="1"/>
    <col min="8195" max="8195" width="4.625" style="415" customWidth="1"/>
    <col min="8196" max="8207" width="10.625" style="415" customWidth="1"/>
    <col min="8208" max="8208" width="1.625" style="415" customWidth="1"/>
    <col min="8209" max="8213" width="7.125" style="415" customWidth="1"/>
    <col min="8214" max="8214" width="7" style="415" customWidth="1"/>
    <col min="8215" max="8448" width="9" style="415"/>
    <col min="8449" max="8449" width="2.625" style="415" customWidth="1"/>
    <col min="8450" max="8450" width="1.625" style="415" customWidth="1"/>
    <col min="8451" max="8451" width="4.625" style="415" customWidth="1"/>
    <col min="8452" max="8463" width="10.625" style="415" customWidth="1"/>
    <col min="8464" max="8464" width="1.625" style="415" customWidth="1"/>
    <col min="8465" max="8469" width="7.125" style="415" customWidth="1"/>
    <col min="8470" max="8470" width="7" style="415" customWidth="1"/>
    <col min="8471" max="8704" width="9" style="415"/>
    <col min="8705" max="8705" width="2.625" style="415" customWidth="1"/>
    <col min="8706" max="8706" width="1.625" style="415" customWidth="1"/>
    <col min="8707" max="8707" width="4.625" style="415" customWidth="1"/>
    <col min="8708" max="8719" width="10.625" style="415" customWidth="1"/>
    <col min="8720" max="8720" width="1.625" style="415" customWidth="1"/>
    <col min="8721" max="8725" width="7.125" style="415" customWidth="1"/>
    <col min="8726" max="8726" width="7" style="415" customWidth="1"/>
    <col min="8727" max="8960" width="9" style="415"/>
    <col min="8961" max="8961" width="2.625" style="415" customWidth="1"/>
    <col min="8962" max="8962" width="1.625" style="415" customWidth="1"/>
    <col min="8963" max="8963" width="4.625" style="415" customWidth="1"/>
    <col min="8964" max="8975" width="10.625" style="415" customWidth="1"/>
    <col min="8976" max="8976" width="1.625" style="415" customWidth="1"/>
    <col min="8977" max="8981" width="7.125" style="415" customWidth="1"/>
    <col min="8982" max="8982" width="7" style="415" customWidth="1"/>
    <col min="8983" max="9216" width="9" style="415"/>
    <col min="9217" max="9217" width="2.625" style="415" customWidth="1"/>
    <col min="9218" max="9218" width="1.625" style="415" customWidth="1"/>
    <col min="9219" max="9219" width="4.625" style="415" customWidth="1"/>
    <col min="9220" max="9231" width="10.625" style="415" customWidth="1"/>
    <col min="9232" max="9232" width="1.625" style="415" customWidth="1"/>
    <col min="9233" max="9237" width="7.125" style="415" customWidth="1"/>
    <col min="9238" max="9238" width="7" style="415" customWidth="1"/>
    <col min="9239" max="9472" width="9" style="415"/>
    <col min="9473" max="9473" width="2.625" style="415" customWidth="1"/>
    <col min="9474" max="9474" width="1.625" style="415" customWidth="1"/>
    <col min="9475" max="9475" width="4.625" style="415" customWidth="1"/>
    <col min="9476" max="9487" width="10.625" style="415" customWidth="1"/>
    <col min="9488" max="9488" width="1.625" style="415" customWidth="1"/>
    <col min="9489" max="9493" width="7.125" style="415" customWidth="1"/>
    <col min="9494" max="9494" width="7" style="415" customWidth="1"/>
    <col min="9495" max="9728" width="9" style="415"/>
    <col min="9729" max="9729" width="2.625" style="415" customWidth="1"/>
    <col min="9730" max="9730" width="1.625" style="415" customWidth="1"/>
    <col min="9731" max="9731" width="4.625" style="415" customWidth="1"/>
    <col min="9732" max="9743" width="10.625" style="415" customWidth="1"/>
    <col min="9744" max="9744" width="1.625" style="415" customWidth="1"/>
    <col min="9745" max="9749" width="7.125" style="415" customWidth="1"/>
    <col min="9750" max="9750" width="7" style="415" customWidth="1"/>
    <col min="9751" max="9984" width="9" style="415"/>
    <col min="9985" max="9985" width="2.625" style="415" customWidth="1"/>
    <col min="9986" max="9986" width="1.625" style="415" customWidth="1"/>
    <col min="9987" max="9987" width="4.625" style="415" customWidth="1"/>
    <col min="9988" max="9999" width="10.625" style="415" customWidth="1"/>
    <col min="10000" max="10000" width="1.625" style="415" customWidth="1"/>
    <col min="10001" max="10005" width="7.125" style="415" customWidth="1"/>
    <col min="10006" max="10006" width="7" style="415" customWidth="1"/>
    <col min="10007" max="10240" width="9" style="415"/>
    <col min="10241" max="10241" width="2.625" style="415" customWidth="1"/>
    <col min="10242" max="10242" width="1.625" style="415" customWidth="1"/>
    <col min="10243" max="10243" width="4.625" style="415" customWidth="1"/>
    <col min="10244" max="10255" width="10.625" style="415" customWidth="1"/>
    <col min="10256" max="10256" width="1.625" style="415" customWidth="1"/>
    <col min="10257" max="10261" width="7.125" style="415" customWidth="1"/>
    <col min="10262" max="10262" width="7" style="415" customWidth="1"/>
    <col min="10263" max="10496" width="9" style="415"/>
    <col min="10497" max="10497" width="2.625" style="415" customWidth="1"/>
    <col min="10498" max="10498" width="1.625" style="415" customWidth="1"/>
    <col min="10499" max="10499" width="4.625" style="415" customWidth="1"/>
    <col min="10500" max="10511" width="10.625" style="415" customWidth="1"/>
    <col min="10512" max="10512" width="1.625" style="415" customWidth="1"/>
    <col min="10513" max="10517" width="7.125" style="415" customWidth="1"/>
    <col min="10518" max="10518" width="7" style="415" customWidth="1"/>
    <col min="10519" max="10752" width="9" style="415"/>
    <col min="10753" max="10753" width="2.625" style="415" customWidth="1"/>
    <col min="10754" max="10754" width="1.625" style="415" customWidth="1"/>
    <col min="10755" max="10755" width="4.625" style="415" customWidth="1"/>
    <col min="10756" max="10767" width="10.625" style="415" customWidth="1"/>
    <col min="10768" max="10768" width="1.625" style="415" customWidth="1"/>
    <col min="10769" max="10773" width="7.125" style="415" customWidth="1"/>
    <col min="10774" max="10774" width="7" style="415" customWidth="1"/>
    <col min="10775" max="11008" width="9" style="415"/>
    <col min="11009" max="11009" width="2.625" style="415" customWidth="1"/>
    <col min="11010" max="11010" width="1.625" style="415" customWidth="1"/>
    <col min="11011" max="11011" width="4.625" style="415" customWidth="1"/>
    <col min="11012" max="11023" width="10.625" style="415" customWidth="1"/>
    <col min="11024" max="11024" width="1.625" style="415" customWidth="1"/>
    <col min="11025" max="11029" width="7.125" style="415" customWidth="1"/>
    <col min="11030" max="11030" width="7" style="415" customWidth="1"/>
    <col min="11031" max="11264" width="9" style="415"/>
    <col min="11265" max="11265" width="2.625" style="415" customWidth="1"/>
    <col min="11266" max="11266" width="1.625" style="415" customWidth="1"/>
    <col min="11267" max="11267" width="4.625" style="415" customWidth="1"/>
    <col min="11268" max="11279" width="10.625" style="415" customWidth="1"/>
    <col min="11280" max="11280" width="1.625" style="415" customWidth="1"/>
    <col min="11281" max="11285" width="7.125" style="415" customWidth="1"/>
    <col min="11286" max="11286" width="7" style="415" customWidth="1"/>
    <col min="11287" max="11520" width="9" style="415"/>
    <col min="11521" max="11521" width="2.625" style="415" customWidth="1"/>
    <col min="11522" max="11522" width="1.625" style="415" customWidth="1"/>
    <col min="11523" max="11523" width="4.625" style="415" customWidth="1"/>
    <col min="11524" max="11535" width="10.625" style="415" customWidth="1"/>
    <col min="11536" max="11536" width="1.625" style="415" customWidth="1"/>
    <col min="11537" max="11541" width="7.125" style="415" customWidth="1"/>
    <col min="11542" max="11542" width="7" style="415" customWidth="1"/>
    <col min="11543" max="11776" width="9" style="415"/>
    <col min="11777" max="11777" width="2.625" style="415" customWidth="1"/>
    <col min="11778" max="11778" width="1.625" style="415" customWidth="1"/>
    <col min="11779" max="11779" width="4.625" style="415" customWidth="1"/>
    <col min="11780" max="11791" width="10.625" style="415" customWidth="1"/>
    <col min="11792" max="11792" width="1.625" style="415" customWidth="1"/>
    <col min="11793" max="11797" width="7.125" style="415" customWidth="1"/>
    <col min="11798" max="11798" width="7" style="415" customWidth="1"/>
    <col min="11799" max="12032" width="9" style="415"/>
    <col min="12033" max="12033" width="2.625" style="415" customWidth="1"/>
    <col min="12034" max="12034" width="1.625" style="415" customWidth="1"/>
    <col min="12035" max="12035" width="4.625" style="415" customWidth="1"/>
    <col min="12036" max="12047" width="10.625" style="415" customWidth="1"/>
    <col min="12048" max="12048" width="1.625" style="415" customWidth="1"/>
    <col min="12049" max="12053" width="7.125" style="415" customWidth="1"/>
    <col min="12054" max="12054" width="7" style="415" customWidth="1"/>
    <col min="12055" max="12288" width="9" style="415"/>
    <col min="12289" max="12289" width="2.625" style="415" customWidth="1"/>
    <col min="12290" max="12290" width="1.625" style="415" customWidth="1"/>
    <col min="12291" max="12291" width="4.625" style="415" customWidth="1"/>
    <col min="12292" max="12303" width="10.625" style="415" customWidth="1"/>
    <col min="12304" max="12304" width="1.625" style="415" customWidth="1"/>
    <col min="12305" max="12309" width="7.125" style="415" customWidth="1"/>
    <col min="12310" max="12310" width="7" style="415" customWidth="1"/>
    <col min="12311" max="12544" width="9" style="415"/>
    <col min="12545" max="12545" width="2.625" style="415" customWidth="1"/>
    <col min="12546" max="12546" width="1.625" style="415" customWidth="1"/>
    <col min="12547" max="12547" width="4.625" style="415" customWidth="1"/>
    <col min="12548" max="12559" width="10.625" style="415" customWidth="1"/>
    <col min="12560" max="12560" width="1.625" style="415" customWidth="1"/>
    <col min="12561" max="12565" width="7.125" style="415" customWidth="1"/>
    <col min="12566" max="12566" width="7" style="415" customWidth="1"/>
    <col min="12567" max="12800" width="9" style="415"/>
    <col min="12801" max="12801" width="2.625" style="415" customWidth="1"/>
    <col min="12802" max="12802" width="1.625" style="415" customWidth="1"/>
    <col min="12803" max="12803" width="4.625" style="415" customWidth="1"/>
    <col min="12804" max="12815" width="10.625" style="415" customWidth="1"/>
    <col min="12816" max="12816" width="1.625" style="415" customWidth="1"/>
    <col min="12817" max="12821" width="7.125" style="415" customWidth="1"/>
    <col min="12822" max="12822" width="7" style="415" customWidth="1"/>
    <col min="12823" max="13056" width="9" style="415"/>
    <col min="13057" max="13057" width="2.625" style="415" customWidth="1"/>
    <col min="13058" max="13058" width="1.625" style="415" customWidth="1"/>
    <col min="13059" max="13059" width="4.625" style="415" customWidth="1"/>
    <col min="13060" max="13071" width="10.625" style="415" customWidth="1"/>
    <col min="13072" max="13072" width="1.625" style="415" customWidth="1"/>
    <col min="13073" max="13077" width="7.125" style="415" customWidth="1"/>
    <col min="13078" max="13078" width="7" style="415" customWidth="1"/>
    <col min="13079" max="13312" width="9" style="415"/>
    <col min="13313" max="13313" width="2.625" style="415" customWidth="1"/>
    <col min="13314" max="13314" width="1.625" style="415" customWidth="1"/>
    <col min="13315" max="13315" width="4.625" style="415" customWidth="1"/>
    <col min="13316" max="13327" width="10.625" style="415" customWidth="1"/>
    <col min="13328" max="13328" width="1.625" style="415" customWidth="1"/>
    <col min="13329" max="13333" width="7.125" style="415" customWidth="1"/>
    <col min="13334" max="13334" width="7" style="415" customWidth="1"/>
    <col min="13335" max="13568" width="9" style="415"/>
    <col min="13569" max="13569" width="2.625" style="415" customWidth="1"/>
    <col min="13570" max="13570" width="1.625" style="415" customWidth="1"/>
    <col min="13571" max="13571" width="4.625" style="415" customWidth="1"/>
    <col min="13572" max="13583" width="10.625" style="415" customWidth="1"/>
    <col min="13584" max="13584" width="1.625" style="415" customWidth="1"/>
    <col min="13585" max="13589" width="7.125" style="415" customWidth="1"/>
    <col min="13590" max="13590" width="7" style="415" customWidth="1"/>
    <col min="13591" max="13824" width="9" style="415"/>
    <col min="13825" max="13825" width="2.625" style="415" customWidth="1"/>
    <col min="13826" max="13826" width="1.625" style="415" customWidth="1"/>
    <col min="13827" max="13827" width="4.625" style="415" customWidth="1"/>
    <col min="13828" max="13839" width="10.625" style="415" customWidth="1"/>
    <col min="13840" max="13840" width="1.625" style="415" customWidth="1"/>
    <col min="13841" max="13845" width="7.125" style="415" customWidth="1"/>
    <col min="13846" max="13846" width="7" style="415" customWidth="1"/>
    <col min="13847" max="14080" width="9" style="415"/>
    <col min="14081" max="14081" width="2.625" style="415" customWidth="1"/>
    <col min="14082" max="14082" width="1.625" style="415" customWidth="1"/>
    <col min="14083" max="14083" width="4.625" style="415" customWidth="1"/>
    <col min="14084" max="14095" width="10.625" style="415" customWidth="1"/>
    <col min="14096" max="14096" width="1.625" style="415" customWidth="1"/>
    <col min="14097" max="14101" width="7.125" style="415" customWidth="1"/>
    <col min="14102" max="14102" width="7" style="415" customWidth="1"/>
    <col min="14103" max="14336" width="9" style="415"/>
    <col min="14337" max="14337" width="2.625" style="415" customWidth="1"/>
    <col min="14338" max="14338" width="1.625" style="415" customWidth="1"/>
    <col min="14339" max="14339" width="4.625" style="415" customWidth="1"/>
    <col min="14340" max="14351" width="10.625" style="415" customWidth="1"/>
    <col min="14352" max="14352" width="1.625" style="415" customWidth="1"/>
    <col min="14353" max="14357" width="7.125" style="415" customWidth="1"/>
    <col min="14358" max="14358" width="7" style="415" customWidth="1"/>
    <col min="14359" max="14592" width="9" style="415"/>
    <col min="14593" max="14593" width="2.625" style="415" customWidth="1"/>
    <col min="14594" max="14594" width="1.625" style="415" customWidth="1"/>
    <col min="14595" max="14595" width="4.625" style="415" customWidth="1"/>
    <col min="14596" max="14607" width="10.625" style="415" customWidth="1"/>
    <col min="14608" max="14608" width="1.625" style="415" customWidth="1"/>
    <col min="14609" max="14613" width="7.125" style="415" customWidth="1"/>
    <col min="14614" max="14614" width="7" style="415" customWidth="1"/>
    <col min="14615" max="14848" width="9" style="415"/>
    <col min="14849" max="14849" width="2.625" style="415" customWidth="1"/>
    <col min="14850" max="14850" width="1.625" style="415" customWidth="1"/>
    <col min="14851" max="14851" width="4.625" style="415" customWidth="1"/>
    <col min="14852" max="14863" width="10.625" style="415" customWidth="1"/>
    <col min="14864" max="14864" width="1.625" style="415" customWidth="1"/>
    <col min="14865" max="14869" width="7.125" style="415" customWidth="1"/>
    <col min="14870" max="14870" width="7" style="415" customWidth="1"/>
    <col min="14871" max="15104" width="9" style="415"/>
    <col min="15105" max="15105" width="2.625" style="415" customWidth="1"/>
    <col min="15106" max="15106" width="1.625" style="415" customWidth="1"/>
    <col min="15107" max="15107" width="4.625" style="415" customWidth="1"/>
    <col min="15108" max="15119" width="10.625" style="415" customWidth="1"/>
    <col min="15120" max="15120" width="1.625" style="415" customWidth="1"/>
    <col min="15121" max="15125" width="7.125" style="415" customWidth="1"/>
    <col min="15126" max="15126" width="7" style="415" customWidth="1"/>
    <col min="15127" max="15360" width="9" style="415"/>
    <col min="15361" max="15361" width="2.625" style="415" customWidth="1"/>
    <col min="15362" max="15362" width="1.625" style="415" customWidth="1"/>
    <col min="15363" max="15363" width="4.625" style="415" customWidth="1"/>
    <col min="15364" max="15375" width="10.625" style="415" customWidth="1"/>
    <col min="15376" max="15376" width="1.625" style="415" customWidth="1"/>
    <col min="15377" max="15381" width="7.125" style="415" customWidth="1"/>
    <col min="15382" max="15382" width="7" style="415" customWidth="1"/>
    <col min="15383" max="15616" width="9" style="415"/>
    <col min="15617" max="15617" width="2.625" style="415" customWidth="1"/>
    <col min="15618" max="15618" width="1.625" style="415" customWidth="1"/>
    <col min="15619" max="15619" width="4.625" style="415" customWidth="1"/>
    <col min="15620" max="15631" width="10.625" style="415" customWidth="1"/>
    <col min="15632" max="15632" width="1.625" style="415" customWidth="1"/>
    <col min="15633" max="15637" width="7.125" style="415" customWidth="1"/>
    <col min="15638" max="15638" width="7" style="415" customWidth="1"/>
    <col min="15639" max="15872" width="9" style="415"/>
    <col min="15873" max="15873" width="2.625" style="415" customWidth="1"/>
    <col min="15874" max="15874" width="1.625" style="415" customWidth="1"/>
    <col min="15875" max="15875" width="4.625" style="415" customWidth="1"/>
    <col min="15876" max="15887" width="10.625" style="415" customWidth="1"/>
    <col min="15888" max="15888" width="1.625" style="415" customWidth="1"/>
    <col min="15889" max="15893" width="7.125" style="415" customWidth="1"/>
    <col min="15894" max="15894" width="7" style="415" customWidth="1"/>
    <col min="15895" max="16128" width="9" style="415"/>
    <col min="16129" max="16129" width="2.625" style="415" customWidth="1"/>
    <col min="16130" max="16130" width="1.625" style="415" customWidth="1"/>
    <col min="16131" max="16131" width="4.625" style="415" customWidth="1"/>
    <col min="16132" max="16143" width="10.625" style="415" customWidth="1"/>
    <col min="16144" max="16144" width="1.625" style="415" customWidth="1"/>
    <col min="16145" max="16149" width="7.125" style="415" customWidth="1"/>
    <col min="16150" max="16150" width="7" style="415" customWidth="1"/>
    <col min="16151" max="16384" width="9" style="415"/>
  </cols>
  <sheetData>
    <row r="1" spans="3:22" ht="9.9499999999999993" customHeight="1"/>
    <row r="2" spans="3:22" s="691" customFormat="1" ht="20.100000000000001" customHeight="1">
      <c r="C2" s="1268" t="s">
        <v>6223</v>
      </c>
      <c r="D2" s="410"/>
      <c r="E2" s="410"/>
      <c r="F2" s="410"/>
      <c r="G2" s="410"/>
      <c r="H2" s="410"/>
      <c r="I2" s="410"/>
      <c r="J2" s="410"/>
      <c r="K2" s="410"/>
      <c r="L2" s="410"/>
      <c r="M2" s="410"/>
      <c r="N2" s="410"/>
      <c r="O2" s="410"/>
      <c r="P2" s="410"/>
      <c r="Q2" s="360"/>
      <c r="R2" s="360"/>
      <c r="S2" s="360"/>
      <c r="T2" s="360"/>
    </row>
    <row r="3" spans="3:22" ht="29.25" customHeight="1">
      <c r="C3" s="411" t="s">
        <v>6352</v>
      </c>
      <c r="D3" s="411"/>
      <c r="E3" s="411"/>
      <c r="F3" s="411"/>
      <c r="G3" s="411"/>
      <c r="H3" s="411"/>
      <c r="I3" s="411"/>
      <c r="J3" s="411"/>
      <c r="K3" s="411"/>
      <c r="L3" s="411"/>
      <c r="M3" s="411"/>
      <c r="N3" s="411"/>
      <c r="O3" s="411"/>
      <c r="P3" s="411"/>
      <c r="Q3" s="411"/>
      <c r="R3" s="411"/>
      <c r="S3" s="411"/>
      <c r="T3" s="411"/>
      <c r="U3" s="411"/>
      <c r="V3" s="411"/>
    </row>
    <row r="4" spans="3:22" ht="18" customHeight="1" thickBot="1">
      <c r="D4" s="363"/>
      <c r="E4" s="363"/>
      <c r="F4" s="363"/>
      <c r="G4" s="363"/>
      <c r="H4" s="363"/>
      <c r="I4" s="363"/>
      <c r="J4" s="363"/>
      <c r="K4" s="363"/>
      <c r="L4" s="363"/>
      <c r="M4" s="363"/>
      <c r="N4" s="363"/>
      <c r="O4" s="363"/>
      <c r="P4" s="363"/>
      <c r="Q4" s="363"/>
      <c r="R4" s="363"/>
      <c r="S4" s="363"/>
      <c r="T4" s="363"/>
      <c r="U4" s="363"/>
    </row>
    <row r="5" spans="3:22" ht="18" customHeight="1">
      <c r="C5" s="1269"/>
      <c r="D5" s="1270"/>
      <c r="E5" s="1270"/>
      <c r="F5" s="1270"/>
      <c r="G5" s="1271"/>
      <c r="H5" s="1270"/>
      <c r="I5" s="1270"/>
      <c r="J5" s="1270"/>
      <c r="K5" s="1270"/>
      <c r="L5" s="1270"/>
      <c r="M5" s="1270"/>
      <c r="N5" s="1270"/>
      <c r="O5" s="1270"/>
      <c r="P5" s="1392"/>
    </row>
    <row r="6" spans="3:22" ht="18" customHeight="1">
      <c r="C6" s="1272"/>
      <c r="D6" s="412" t="s">
        <v>134</v>
      </c>
      <c r="E6" s="1230"/>
      <c r="F6" s="1230"/>
      <c r="G6" s="684"/>
      <c r="H6" s="1230"/>
      <c r="I6" s="1230"/>
      <c r="J6" s="1230"/>
      <c r="K6" s="1230"/>
      <c r="L6" s="1230"/>
      <c r="M6" s="1230"/>
      <c r="N6" s="1230"/>
      <c r="O6" s="1230"/>
      <c r="P6" s="1390"/>
    </row>
    <row r="7" spans="3:22" ht="18" customHeight="1">
      <c r="C7" s="1272"/>
      <c r="D7" s="1716" t="s">
        <v>294</v>
      </c>
      <c r="E7" s="1717"/>
      <c r="F7" s="1717"/>
      <c r="G7" s="1717"/>
      <c r="H7" s="682" t="s">
        <v>296</v>
      </c>
      <c r="I7" s="683" t="s">
        <v>536</v>
      </c>
      <c r="J7" s="1408" t="s">
        <v>295</v>
      </c>
      <c r="K7" s="1408" t="s">
        <v>135</v>
      </c>
      <c r="L7" s="682" t="s">
        <v>299</v>
      </c>
      <c r="M7" s="1230"/>
      <c r="N7" s="1230"/>
      <c r="O7" s="1230"/>
      <c r="P7" s="1390"/>
    </row>
    <row r="8" spans="3:22" ht="18" customHeight="1">
      <c r="C8" s="1272"/>
      <c r="D8" s="1718"/>
      <c r="E8" s="1719"/>
      <c r="F8" s="1719"/>
      <c r="G8" s="1719"/>
      <c r="H8" s="1402"/>
      <c r="I8" s="1403"/>
      <c r="J8" s="1402" t="s">
        <v>6224</v>
      </c>
      <c r="K8" s="1402" t="s">
        <v>6225</v>
      </c>
      <c r="L8" s="1402" t="s">
        <v>136</v>
      </c>
      <c r="M8" s="1230"/>
      <c r="N8" s="1230"/>
      <c r="O8" s="1230"/>
      <c r="P8" s="1390"/>
    </row>
    <row r="9" spans="3:22" ht="18" customHeight="1">
      <c r="C9" s="1272"/>
      <c r="D9" s="1727" t="s">
        <v>527</v>
      </c>
      <c r="E9" s="1727"/>
      <c r="F9" s="1727"/>
      <c r="G9" s="1727"/>
      <c r="H9" s="1720" t="s">
        <v>86</v>
      </c>
      <c r="I9" s="1404" t="s">
        <v>537</v>
      </c>
      <c r="J9" s="1728"/>
      <c r="K9" s="1405"/>
      <c r="L9" s="1406">
        <f>ROUND(J$9*K9*24,0)</f>
        <v>0</v>
      </c>
      <c r="M9" s="1230"/>
      <c r="N9" s="1230"/>
      <c r="O9" s="1230"/>
      <c r="P9" s="1390"/>
    </row>
    <row r="10" spans="3:22" ht="18" customHeight="1">
      <c r="C10" s="1272"/>
      <c r="D10" s="1727"/>
      <c r="E10" s="1727"/>
      <c r="F10" s="1727"/>
      <c r="G10" s="1727"/>
      <c r="H10" s="1721"/>
      <c r="I10" s="1404" t="s">
        <v>538</v>
      </c>
      <c r="J10" s="1729"/>
      <c r="K10" s="1405"/>
      <c r="L10" s="1406">
        <f t="shared" ref="L10:L21" si="0">ROUND(J$9*K10*24,0)</f>
        <v>0</v>
      </c>
      <c r="M10" s="1230"/>
      <c r="N10" s="1230"/>
      <c r="O10" s="1230"/>
      <c r="P10" s="1390"/>
    </row>
    <row r="11" spans="3:22" ht="18" customHeight="1">
      <c r="C11" s="1272"/>
      <c r="D11" s="1727"/>
      <c r="E11" s="1727"/>
      <c r="F11" s="1727"/>
      <c r="G11" s="1727"/>
      <c r="H11" s="1720" t="s">
        <v>6226</v>
      </c>
      <c r="I11" s="1404" t="s">
        <v>537</v>
      </c>
      <c r="J11" s="1729"/>
      <c r="K11" s="1405"/>
      <c r="L11" s="1406">
        <f t="shared" si="0"/>
        <v>0</v>
      </c>
      <c r="M11" s="1230"/>
      <c r="N11" s="1230"/>
      <c r="O11" s="1230"/>
      <c r="P11" s="1390"/>
    </row>
    <row r="12" spans="3:22" ht="18" customHeight="1">
      <c r="C12" s="1272"/>
      <c r="D12" s="1727"/>
      <c r="E12" s="1727"/>
      <c r="F12" s="1727"/>
      <c r="G12" s="1727"/>
      <c r="H12" s="1721"/>
      <c r="I12" s="1404" t="s">
        <v>538</v>
      </c>
      <c r="J12" s="1729"/>
      <c r="K12" s="1405"/>
      <c r="L12" s="1406">
        <f t="shared" si="0"/>
        <v>0</v>
      </c>
      <c r="M12" s="1230"/>
      <c r="N12" s="1230"/>
      <c r="O12" s="1230"/>
      <c r="P12" s="1390"/>
    </row>
    <row r="13" spans="3:22" ht="18" customHeight="1">
      <c r="C13" s="1272"/>
      <c r="D13" s="1727"/>
      <c r="E13" s="1727"/>
      <c r="F13" s="1727"/>
      <c r="G13" s="1727"/>
      <c r="H13" s="1720" t="s">
        <v>6227</v>
      </c>
      <c r="I13" s="1404" t="s">
        <v>537</v>
      </c>
      <c r="J13" s="1729"/>
      <c r="K13" s="1405"/>
      <c r="L13" s="1406">
        <f t="shared" si="0"/>
        <v>0</v>
      </c>
      <c r="M13" s="1230"/>
      <c r="N13" s="1230"/>
      <c r="O13" s="1230"/>
      <c r="P13" s="1390"/>
    </row>
    <row r="14" spans="3:22" ht="18" customHeight="1">
      <c r="C14" s="1272"/>
      <c r="D14" s="1727"/>
      <c r="E14" s="1727"/>
      <c r="F14" s="1727"/>
      <c r="G14" s="1727"/>
      <c r="H14" s="1721"/>
      <c r="I14" s="1404" t="s">
        <v>538</v>
      </c>
      <c r="J14" s="1729"/>
      <c r="K14" s="1405"/>
      <c r="L14" s="1406">
        <f t="shared" si="0"/>
        <v>0</v>
      </c>
      <c r="M14" s="1230"/>
      <c r="N14" s="1230"/>
      <c r="O14" s="1230"/>
      <c r="P14" s="1390"/>
    </row>
    <row r="15" spans="3:22" ht="18" customHeight="1">
      <c r="C15" s="1272"/>
      <c r="D15" s="1727"/>
      <c r="E15" s="1727"/>
      <c r="F15" s="1727"/>
      <c r="G15" s="1727"/>
      <c r="H15" s="1720" t="s">
        <v>91</v>
      </c>
      <c r="I15" s="1404" t="s">
        <v>537</v>
      </c>
      <c r="J15" s="1729"/>
      <c r="K15" s="1405"/>
      <c r="L15" s="1406">
        <f t="shared" si="0"/>
        <v>0</v>
      </c>
      <c r="M15" s="1230"/>
      <c r="N15" s="1230"/>
      <c r="O15" s="1230"/>
      <c r="P15" s="1390"/>
    </row>
    <row r="16" spans="3:22" ht="18" customHeight="1">
      <c r="C16" s="1272"/>
      <c r="D16" s="1727"/>
      <c r="E16" s="1727"/>
      <c r="F16" s="1727"/>
      <c r="G16" s="1727"/>
      <c r="H16" s="1721"/>
      <c r="I16" s="1404" t="s">
        <v>538</v>
      </c>
      <c r="J16" s="1729"/>
      <c r="K16" s="1405"/>
      <c r="L16" s="1406">
        <f t="shared" si="0"/>
        <v>0</v>
      </c>
      <c r="M16" s="1230"/>
      <c r="N16" s="1230"/>
      <c r="O16" s="1230"/>
      <c r="P16" s="1390"/>
    </row>
    <row r="17" spans="3:16" ht="18" customHeight="1">
      <c r="C17" s="1272"/>
      <c r="D17" s="1727"/>
      <c r="E17" s="1727"/>
      <c r="F17" s="1727"/>
      <c r="G17" s="1727"/>
      <c r="H17" s="1720" t="s">
        <v>6228</v>
      </c>
      <c r="I17" s="1404" t="s">
        <v>537</v>
      </c>
      <c r="J17" s="1729"/>
      <c r="K17" s="1405"/>
      <c r="L17" s="1406">
        <f t="shared" si="0"/>
        <v>0</v>
      </c>
      <c r="M17" s="1230"/>
      <c r="N17" s="1230"/>
      <c r="O17" s="1230"/>
      <c r="P17" s="1390"/>
    </row>
    <row r="18" spans="3:16" ht="18" customHeight="1">
      <c r="C18" s="1272"/>
      <c r="D18" s="1727"/>
      <c r="E18" s="1727"/>
      <c r="F18" s="1727"/>
      <c r="G18" s="1727"/>
      <c r="H18" s="1721"/>
      <c r="I18" s="1404" t="s">
        <v>538</v>
      </c>
      <c r="J18" s="1729"/>
      <c r="K18" s="1405"/>
      <c r="L18" s="1406">
        <f t="shared" si="0"/>
        <v>0</v>
      </c>
      <c r="M18" s="1230"/>
      <c r="N18" s="1230"/>
      <c r="O18" s="1230"/>
      <c r="P18" s="1390"/>
    </row>
    <row r="19" spans="3:16" ht="18" customHeight="1">
      <c r="C19" s="1272"/>
      <c r="D19" s="1727"/>
      <c r="E19" s="1727"/>
      <c r="F19" s="1727"/>
      <c r="G19" s="1727"/>
      <c r="H19" s="1720" t="s">
        <v>94</v>
      </c>
      <c r="I19" s="1404" t="s">
        <v>537</v>
      </c>
      <c r="J19" s="1729"/>
      <c r="K19" s="1405"/>
      <c r="L19" s="1406">
        <f t="shared" si="0"/>
        <v>0</v>
      </c>
      <c r="M19" s="1230"/>
      <c r="N19" s="1230"/>
      <c r="O19" s="1230"/>
      <c r="P19" s="1390"/>
    </row>
    <row r="20" spans="3:16" ht="18" customHeight="1">
      <c r="C20" s="1272"/>
      <c r="D20" s="1727"/>
      <c r="E20" s="1727"/>
      <c r="F20" s="1727"/>
      <c r="G20" s="1727"/>
      <c r="H20" s="1721"/>
      <c r="I20" s="1404" t="s">
        <v>538</v>
      </c>
      <c r="J20" s="1729"/>
      <c r="K20" s="1405"/>
      <c r="L20" s="1406">
        <f t="shared" si="0"/>
        <v>0</v>
      </c>
      <c r="M20" s="1230"/>
      <c r="N20" s="1230"/>
      <c r="O20" s="1230"/>
      <c r="P20" s="1390"/>
    </row>
    <row r="21" spans="3:16" ht="18" customHeight="1">
      <c r="C21" s="1272"/>
      <c r="D21" s="1727"/>
      <c r="E21" s="1727"/>
      <c r="F21" s="1727"/>
      <c r="G21" s="1727"/>
      <c r="H21" s="1720" t="s">
        <v>6229</v>
      </c>
      <c r="I21" s="1404" t="s">
        <v>537</v>
      </c>
      <c r="J21" s="1729"/>
      <c r="K21" s="1405"/>
      <c r="L21" s="1406">
        <f t="shared" si="0"/>
        <v>0</v>
      </c>
      <c r="M21" s="1230"/>
      <c r="N21" s="1230"/>
      <c r="O21" s="1230"/>
      <c r="P21" s="1390"/>
    </row>
    <row r="22" spans="3:16" ht="18" customHeight="1">
      <c r="C22" s="1272"/>
      <c r="D22" s="1727"/>
      <c r="E22" s="1727"/>
      <c r="F22" s="1727"/>
      <c r="G22" s="1727"/>
      <c r="H22" s="1721"/>
      <c r="I22" s="1404" t="s">
        <v>538</v>
      </c>
      <c r="J22" s="1729"/>
      <c r="K22" s="1405"/>
      <c r="L22" s="1406">
        <f>ROUND(J$9*K22*24,0)</f>
        <v>0</v>
      </c>
      <c r="M22" s="1230"/>
      <c r="N22" s="1230"/>
      <c r="O22" s="1230"/>
      <c r="P22" s="1390"/>
    </row>
    <row r="23" spans="3:16" ht="18" customHeight="1">
      <c r="C23" s="1272"/>
      <c r="D23" s="1727"/>
      <c r="E23" s="1727"/>
      <c r="F23" s="1727"/>
      <c r="G23" s="1727"/>
      <c r="H23" s="1407" t="s">
        <v>6374</v>
      </c>
      <c r="I23" s="1407" t="s">
        <v>6375</v>
      </c>
      <c r="J23" s="1730"/>
      <c r="K23" s="1405"/>
      <c r="L23" s="1407">
        <f>ROUND(J9*K23*24,0)</f>
        <v>0</v>
      </c>
      <c r="M23" s="1230"/>
      <c r="N23" s="1230"/>
      <c r="O23" s="1230"/>
      <c r="P23" s="1390"/>
    </row>
    <row r="24" spans="3:16" ht="18" customHeight="1">
      <c r="C24" s="1272"/>
      <c r="D24" s="1722" t="s">
        <v>562</v>
      </c>
      <c r="E24" s="1723"/>
      <c r="F24" s="1723"/>
      <c r="G24" s="1723"/>
      <c r="H24" s="1394"/>
      <c r="I24" s="1395"/>
      <c r="J24" s="1396"/>
      <c r="K24" s="1401"/>
      <c r="L24" s="1273">
        <f>ROUND(J24*K24*24,0)</f>
        <v>0</v>
      </c>
      <c r="M24" s="1230"/>
      <c r="N24" s="1230"/>
      <c r="O24" s="1230"/>
      <c r="P24" s="1390"/>
    </row>
    <row r="25" spans="3:16" ht="18" customHeight="1">
      <c r="C25" s="1272"/>
      <c r="D25" s="1400" t="s">
        <v>563</v>
      </c>
      <c r="E25" s="1398"/>
      <c r="F25" s="1398"/>
      <c r="G25" s="1398"/>
      <c r="H25" s="1398"/>
      <c r="I25" s="1274"/>
      <c r="J25" s="1275"/>
      <c r="K25" s="1276"/>
      <c r="L25" s="1273">
        <f>ROUND(J25*K25*24,0)</f>
        <v>0</v>
      </c>
      <c r="M25" s="1230"/>
      <c r="N25" s="1230"/>
      <c r="O25" s="1230"/>
      <c r="P25" s="1390"/>
    </row>
    <row r="26" spans="3:16" ht="18" customHeight="1">
      <c r="C26" s="1272"/>
      <c r="D26" s="1397" t="s">
        <v>565</v>
      </c>
      <c r="E26" s="1398"/>
      <c r="F26" s="1398"/>
      <c r="G26" s="1398"/>
      <c r="H26" s="1398"/>
      <c r="I26" s="1274"/>
      <c r="J26" s="1275"/>
      <c r="K26" s="1276"/>
      <c r="L26" s="1273">
        <f>ROUND(J26*K26*24,0)</f>
        <v>0</v>
      </c>
      <c r="P26" s="1390"/>
    </row>
    <row r="27" spans="3:16" ht="18" customHeight="1">
      <c r="C27" s="1272"/>
      <c r="D27" s="1230" t="s">
        <v>6353</v>
      </c>
      <c r="E27" s="1230"/>
      <c r="F27" s="1230"/>
      <c r="G27" s="684"/>
      <c r="H27" s="1230"/>
      <c r="I27" s="1230"/>
      <c r="J27" s="1230"/>
      <c r="K27" s="1230"/>
      <c r="L27" s="1230"/>
      <c r="M27" s="1230"/>
      <c r="N27" s="1230"/>
      <c r="O27" s="1230"/>
      <c r="P27" s="1390"/>
    </row>
    <row r="28" spans="3:16" ht="18" customHeight="1">
      <c r="C28" s="1272"/>
      <c r="D28" s="1230" t="s">
        <v>137</v>
      </c>
      <c r="E28" s="1230"/>
      <c r="F28" s="1230"/>
      <c r="G28" s="684"/>
      <c r="H28" s="1230"/>
      <c r="I28" s="1230"/>
      <c r="J28" s="1230"/>
      <c r="K28" s="1230"/>
      <c r="L28" s="1230"/>
      <c r="M28" s="1230"/>
      <c r="N28" s="1230"/>
      <c r="O28" s="1230"/>
      <c r="P28" s="1390"/>
    </row>
    <row r="29" spans="3:16" ht="18" customHeight="1">
      <c r="C29" s="1272"/>
      <c r="D29" s="1230" t="s">
        <v>539</v>
      </c>
      <c r="E29" s="1230"/>
      <c r="F29" s="1230"/>
      <c r="G29" s="684"/>
      <c r="H29" s="1230"/>
      <c r="I29" s="1230"/>
      <c r="J29" s="1230"/>
      <c r="K29" s="1230"/>
      <c r="L29" s="1230"/>
      <c r="M29" s="1230"/>
      <c r="N29" s="1230"/>
      <c r="O29" s="1230"/>
      <c r="P29" s="1390"/>
    </row>
    <row r="30" spans="3:16" ht="18" customHeight="1">
      <c r="C30" s="1272"/>
      <c r="D30" s="1230" t="s">
        <v>564</v>
      </c>
      <c r="E30" s="1230"/>
      <c r="F30" s="1230"/>
      <c r="G30" s="684"/>
      <c r="H30" s="1230"/>
      <c r="I30" s="1230"/>
      <c r="J30" s="1230"/>
      <c r="K30" s="1230"/>
      <c r="L30" s="1230"/>
      <c r="M30" s="1230"/>
      <c r="N30" s="1230"/>
      <c r="O30" s="1230"/>
      <c r="P30" s="1390"/>
    </row>
    <row r="31" spans="3:16" ht="18" customHeight="1">
      <c r="C31" s="1272"/>
      <c r="D31" s="414" t="s">
        <v>808</v>
      </c>
      <c r="E31" s="414"/>
      <c r="F31" s="414"/>
      <c r="G31" s="1277"/>
      <c r="H31" s="414"/>
      <c r="I31" s="414"/>
      <c r="J31" s="414"/>
      <c r="K31" s="414"/>
      <c r="L31" s="414"/>
      <c r="M31" s="1230"/>
      <c r="N31" s="1230"/>
      <c r="O31" s="1230"/>
      <c r="P31" s="1390"/>
    </row>
    <row r="32" spans="3:16" ht="18" customHeight="1">
      <c r="C32" s="1272"/>
      <c r="D32" s="412" t="s">
        <v>138</v>
      </c>
      <c r="E32" s="1230"/>
      <c r="F32" s="684" t="s">
        <v>540</v>
      </c>
      <c r="G32" s="1230"/>
      <c r="H32" s="1230"/>
      <c r="I32" s="412" t="s">
        <v>139</v>
      </c>
      <c r="J32" s="1230"/>
      <c r="K32" s="1230"/>
      <c r="L32" s="1230"/>
      <c r="M32" s="1230"/>
      <c r="N32" s="1230"/>
      <c r="O32" s="1230"/>
      <c r="P32" s="1390"/>
    </row>
    <row r="33" spans="3:16" ht="18" customHeight="1">
      <c r="C33" s="1272"/>
      <c r="D33" s="1724" t="s">
        <v>296</v>
      </c>
      <c r="E33" s="1725" t="s">
        <v>566</v>
      </c>
      <c r="F33" s="1726"/>
      <c r="G33" s="1231"/>
      <c r="H33" s="1230"/>
      <c r="O33" s="1230"/>
      <c r="P33" s="1390"/>
    </row>
    <row r="34" spans="3:16" ht="18" customHeight="1">
      <c r="C34" s="1272"/>
      <c r="D34" s="1724"/>
      <c r="E34" s="1232" t="s">
        <v>535</v>
      </c>
      <c r="F34" s="1232" t="s">
        <v>541</v>
      </c>
      <c r="G34" s="1230"/>
      <c r="H34" s="1230"/>
      <c r="I34" s="1230" t="s">
        <v>301</v>
      </c>
      <c r="J34" s="413"/>
      <c r="K34" s="1230" t="s">
        <v>297</v>
      </c>
      <c r="L34" s="414"/>
      <c r="M34" s="414"/>
      <c r="N34" s="414"/>
      <c r="O34" s="1230"/>
      <c r="P34" s="1390"/>
    </row>
    <row r="35" spans="3:16" ht="18" customHeight="1">
      <c r="C35" s="1272"/>
      <c r="D35" s="1232" t="s">
        <v>6230</v>
      </c>
      <c r="E35" s="1278"/>
      <c r="F35" s="1278"/>
      <c r="G35" s="1230"/>
      <c r="I35" s="414"/>
      <c r="J35" s="414"/>
      <c r="K35" s="414"/>
      <c r="L35" s="1279"/>
      <c r="M35" s="1279"/>
      <c r="N35" s="1279"/>
      <c r="O35" s="1230"/>
      <c r="P35" s="1390"/>
    </row>
    <row r="36" spans="3:16" ht="18" customHeight="1">
      <c r="C36" s="1272"/>
      <c r="D36" s="1232" t="s">
        <v>89</v>
      </c>
      <c r="E36" s="1278"/>
      <c r="F36" s="1278"/>
      <c r="G36" s="1230"/>
      <c r="I36" s="1230" t="s">
        <v>140</v>
      </c>
      <c r="J36" s="1278"/>
      <c r="K36" s="1230" t="s">
        <v>141</v>
      </c>
      <c r="L36" s="1279"/>
      <c r="M36" s="1279"/>
      <c r="N36" s="1279"/>
      <c r="O36" s="1230"/>
      <c r="P36" s="1390"/>
    </row>
    <row r="37" spans="3:16" ht="18" customHeight="1">
      <c r="C37" s="1272"/>
      <c r="D37" s="1232" t="s">
        <v>6227</v>
      </c>
      <c r="E37" s="1278"/>
      <c r="F37" s="1278"/>
      <c r="G37" s="1230"/>
      <c r="I37" s="1279"/>
      <c r="J37" s="1279"/>
      <c r="K37" s="1279"/>
      <c r="L37" s="1279"/>
      <c r="M37" s="1279"/>
      <c r="N37" s="1279"/>
      <c r="O37" s="1230"/>
      <c r="P37" s="1390"/>
    </row>
    <row r="38" spans="3:16" ht="18" customHeight="1">
      <c r="C38" s="1272"/>
      <c r="D38" s="1232" t="s">
        <v>91</v>
      </c>
      <c r="E38" s="1278"/>
      <c r="F38" s="1278"/>
      <c r="G38" s="1230"/>
      <c r="I38" s="1230" t="s">
        <v>142</v>
      </c>
      <c r="J38" s="1278"/>
      <c r="K38" s="414" t="s">
        <v>766</v>
      </c>
      <c r="L38" s="1279"/>
      <c r="M38" s="1279"/>
      <c r="N38" s="1279"/>
      <c r="O38" s="1230"/>
      <c r="P38" s="1390"/>
    </row>
    <row r="39" spans="3:16" ht="18" customHeight="1">
      <c r="C39" s="1272"/>
      <c r="D39" s="1232" t="s">
        <v>257</v>
      </c>
      <c r="E39" s="1278"/>
      <c r="F39" s="1278"/>
      <c r="G39" s="1230"/>
      <c r="L39" s="1279"/>
      <c r="M39" s="1279"/>
      <c r="N39" s="1279"/>
      <c r="O39" s="1230"/>
      <c r="P39" s="1390"/>
    </row>
    <row r="40" spans="3:16" ht="18" customHeight="1">
      <c r="C40" s="1272"/>
      <c r="D40" s="1232" t="s">
        <v>6231</v>
      </c>
      <c r="E40" s="1278"/>
      <c r="F40" s="1278"/>
      <c r="G40" s="1230"/>
      <c r="I40" s="415" t="s">
        <v>542</v>
      </c>
      <c r="J40" s="1278"/>
      <c r="K40" s="1230" t="s">
        <v>141</v>
      </c>
      <c r="O40" s="1230"/>
      <c r="P40" s="1390"/>
    </row>
    <row r="41" spans="3:16" ht="18" customHeight="1">
      <c r="C41" s="1272"/>
      <c r="D41" s="1232" t="s">
        <v>6229</v>
      </c>
      <c r="E41" s="1278"/>
      <c r="F41" s="1278"/>
      <c r="G41" s="1230"/>
      <c r="O41" s="1230"/>
      <c r="P41" s="1390"/>
    </row>
    <row r="42" spans="3:16" ht="18" customHeight="1">
      <c r="C42" s="1272"/>
      <c r="D42" s="1230" t="s">
        <v>6353</v>
      </c>
      <c r="E42" s="1230"/>
      <c r="F42" s="1230"/>
      <c r="G42" s="684"/>
      <c r="H42" s="1230"/>
      <c r="I42" s="415" t="s">
        <v>543</v>
      </c>
      <c r="J42" s="1278"/>
      <c r="K42" s="414" t="s">
        <v>766</v>
      </c>
      <c r="L42" s="707"/>
      <c r="M42" s="707"/>
      <c r="N42" s="707"/>
      <c r="O42" s="1230"/>
      <c r="P42" s="1390"/>
    </row>
    <row r="43" spans="3:16" ht="18" customHeight="1">
      <c r="C43" s="1272"/>
      <c r="D43" s="1230" t="s">
        <v>6232</v>
      </c>
      <c r="E43" s="1230"/>
      <c r="F43" s="1230"/>
      <c r="G43" s="684"/>
      <c r="H43" s="1230"/>
      <c r="O43" s="1230"/>
      <c r="P43" s="1390"/>
    </row>
    <row r="44" spans="3:16" ht="18" customHeight="1">
      <c r="C44" s="1272"/>
      <c r="D44" s="1230"/>
      <c r="E44" s="1230"/>
      <c r="F44" s="1230"/>
      <c r="G44" s="684"/>
      <c r="H44" s="1230"/>
      <c r="I44" s="1230" t="s">
        <v>544</v>
      </c>
      <c r="J44" s="414"/>
      <c r="K44" s="1278"/>
      <c r="L44" s="1230" t="s">
        <v>141</v>
      </c>
      <c r="M44" s="1279"/>
      <c r="N44" s="1279"/>
      <c r="O44" s="1230"/>
      <c r="P44" s="1390"/>
    </row>
    <row r="45" spans="3:16" ht="18" customHeight="1">
      <c r="C45" s="1272"/>
      <c r="D45" s="1230"/>
      <c r="E45" s="1230"/>
      <c r="F45" s="1230"/>
      <c r="G45" s="684"/>
      <c r="H45" s="1230"/>
      <c r="I45" s="1279"/>
      <c r="J45" s="1279"/>
      <c r="K45" s="1279"/>
      <c r="L45" s="1279"/>
      <c r="M45" s="1279"/>
      <c r="N45" s="1279"/>
      <c r="O45" s="1230"/>
      <c r="P45" s="1390"/>
    </row>
    <row r="46" spans="3:16" ht="18" customHeight="1">
      <c r="C46" s="1272"/>
      <c r="D46" s="1230"/>
      <c r="E46" s="1230"/>
      <c r="F46" s="1230"/>
      <c r="G46" s="684"/>
      <c r="H46" s="1230"/>
      <c r="I46" s="1230" t="s">
        <v>545</v>
      </c>
      <c r="J46" s="414"/>
      <c r="K46" s="1278"/>
      <c r="L46" s="1230" t="s">
        <v>6233</v>
      </c>
      <c r="M46" s="1230"/>
      <c r="N46" s="1230"/>
      <c r="O46" s="1230"/>
      <c r="P46" s="1390"/>
    </row>
    <row r="47" spans="3:16" ht="18" customHeight="1">
      <c r="C47" s="1272"/>
      <c r="D47" s="1230"/>
      <c r="E47" s="1230"/>
      <c r="F47" s="1230"/>
      <c r="G47" s="684"/>
      <c r="H47" s="1230"/>
      <c r="O47" s="1230"/>
      <c r="P47" s="1390"/>
    </row>
    <row r="48" spans="3:16" ht="18" customHeight="1">
      <c r="C48" s="1272"/>
      <c r="D48" s="1230"/>
      <c r="E48" s="1230"/>
      <c r="F48" s="1230"/>
      <c r="G48" s="684"/>
      <c r="H48" s="1230"/>
      <c r="I48" s="1230" t="s">
        <v>6353</v>
      </c>
      <c r="J48" s="1230"/>
      <c r="K48" s="1230"/>
      <c r="L48" s="1230"/>
      <c r="M48" s="1230"/>
      <c r="N48" s="1230"/>
      <c r="O48" s="1230"/>
      <c r="P48" s="1390"/>
    </row>
    <row r="49" spans="3:18" ht="18" customHeight="1">
      <c r="C49" s="1272"/>
      <c r="D49" s="1230"/>
      <c r="E49" s="1230"/>
      <c r="F49" s="1230"/>
      <c r="G49" s="684"/>
      <c r="H49" s="1230"/>
      <c r="I49" s="1230" t="s">
        <v>6354</v>
      </c>
      <c r="J49" s="1230"/>
      <c r="K49" s="1230"/>
      <c r="L49" s="1230"/>
      <c r="M49" s="1230"/>
      <c r="N49" s="1230"/>
      <c r="O49" s="1230"/>
      <c r="P49" s="1390"/>
    </row>
    <row r="50" spans="3:18" ht="18" customHeight="1">
      <c r="C50" s="1272"/>
      <c r="D50" s="1230"/>
      <c r="E50" s="1230"/>
      <c r="F50" s="1230"/>
      <c r="G50" s="684"/>
      <c r="H50" s="1230"/>
      <c r="I50" s="1230" t="s">
        <v>546</v>
      </c>
      <c r="J50" s="1230"/>
      <c r="K50" s="1230"/>
      <c r="L50" s="1230"/>
      <c r="M50" s="1230"/>
      <c r="N50" s="1230"/>
      <c r="O50" s="1230"/>
      <c r="P50" s="1390"/>
    </row>
    <row r="51" spans="3:18" ht="21" customHeight="1">
      <c r="C51" s="1272"/>
      <c r="D51" s="1230"/>
      <c r="E51" s="1230"/>
      <c r="F51" s="1230"/>
      <c r="G51" s="684"/>
      <c r="H51" s="1230"/>
      <c r="I51" s="1230" t="s">
        <v>6355</v>
      </c>
      <c r="J51" s="1230"/>
      <c r="K51" s="1230"/>
      <c r="L51" s="1230"/>
      <c r="M51" s="1230"/>
      <c r="N51" s="1230"/>
      <c r="O51" s="1230"/>
      <c r="P51" s="1390"/>
    </row>
    <row r="52" spans="3:18" ht="27.75" customHeight="1">
      <c r="C52" s="1272"/>
      <c r="D52" s="1230"/>
      <c r="E52" s="1230"/>
      <c r="F52" s="1230"/>
      <c r="G52" s="684"/>
      <c r="H52" s="1230"/>
      <c r="I52" s="1715" t="s">
        <v>6356</v>
      </c>
      <c r="J52" s="1715"/>
      <c r="K52" s="1715"/>
      <c r="L52" s="1715"/>
      <c r="M52" s="1715"/>
      <c r="N52" s="1715"/>
      <c r="O52" s="1230"/>
      <c r="P52" s="1390"/>
    </row>
    <row r="53" spans="3:18" ht="18" customHeight="1">
      <c r="C53" s="1272"/>
      <c r="D53" s="1230"/>
      <c r="E53" s="1230"/>
      <c r="F53" s="1230"/>
      <c r="G53" s="684"/>
      <c r="H53" s="1230"/>
      <c r="I53" s="1230" t="s">
        <v>547</v>
      </c>
      <c r="J53" s="1230"/>
      <c r="K53" s="1230"/>
      <c r="L53" s="1230"/>
      <c r="M53" s="1230"/>
      <c r="N53" s="1230"/>
      <c r="O53" s="1230"/>
      <c r="P53" s="1390"/>
    </row>
    <row r="54" spans="3:18" ht="18" customHeight="1">
      <c r="C54" s="1272"/>
      <c r="E54" s="414"/>
      <c r="F54" s="414"/>
      <c r="G54" s="1277"/>
      <c r="H54" s="414"/>
      <c r="I54" s="414" t="s">
        <v>6234</v>
      </c>
      <c r="J54" s="414"/>
      <c r="K54" s="414"/>
      <c r="L54" s="414"/>
      <c r="M54" s="1230"/>
      <c r="N54" s="1230"/>
      <c r="O54" s="1230"/>
      <c r="P54" s="1390"/>
    </row>
    <row r="55" spans="3:18" ht="34.5" customHeight="1">
      <c r="C55" s="1272"/>
      <c r="D55" s="685" t="s">
        <v>143</v>
      </c>
      <c r="E55" s="1230"/>
      <c r="F55" s="1230"/>
      <c r="G55" s="684"/>
      <c r="H55" s="1230"/>
      <c r="I55" s="1230"/>
      <c r="J55" s="1230"/>
      <c r="K55" s="1230"/>
      <c r="L55" s="1230"/>
      <c r="M55" s="1230"/>
      <c r="N55" s="1230"/>
      <c r="O55" s="1230"/>
      <c r="P55" s="1390"/>
    </row>
    <row r="56" spans="3:18" ht="53.65" customHeight="1">
      <c r="C56" s="1272"/>
      <c r="D56" s="1212" t="s">
        <v>296</v>
      </c>
      <c r="E56" s="1280" t="s">
        <v>604</v>
      </c>
      <c r="F56" s="1212" t="s">
        <v>532</v>
      </c>
      <c r="G56" s="1212" t="s">
        <v>298</v>
      </c>
      <c r="H56" s="1212" t="s">
        <v>144</v>
      </c>
      <c r="I56" s="1393" t="s">
        <v>145</v>
      </c>
      <c r="J56" s="1212" t="s">
        <v>548</v>
      </c>
      <c r="K56" s="1212" t="s">
        <v>146</v>
      </c>
      <c r="L56" s="1212" t="s">
        <v>147</v>
      </c>
      <c r="M56" s="1212" t="s">
        <v>549</v>
      </c>
      <c r="N56" s="1393" t="s">
        <v>6370</v>
      </c>
      <c r="O56" s="1393" t="s">
        <v>6371</v>
      </c>
      <c r="P56" s="1390"/>
    </row>
    <row r="57" spans="3:18" ht="18" customHeight="1">
      <c r="C57" s="1272"/>
      <c r="D57" s="1710" t="s">
        <v>6230</v>
      </c>
      <c r="E57" s="1711">
        <v>2</v>
      </c>
      <c r="F57" s="686" t="s">
        <v>550</v>
      </c>
      <c r="G57" s="416">
        <f>COUNTIF('様式第15号-2-1（別紙2）'!$E$220:$DV$222,R57)</f>
        <v>0</v>
      </c>
      <c r="H57" s="416">
        <f>$E$35*24</f>
        <v>0</v>
      </c>
      <c r="I57" s="416">
        <f>SUM(L$9,L$24:L$26)</f>
        <v>0</v>
      </c>
      <c r="J57" s="416" t="str">
        <f>IF(H57-I57&lt;=0,"0",H57-I57)</f>
        <v>0</v>
      </c>
      <c r="K57" s="416">
        <f>ROUND($G57*H57,0)</f>
        <v>0</v>
      </c>
      <c r="L57" s="416">
        <f t="shared" ref="K57:M86" si="1">ROUND($G57*I57,0)</f>
        <v>0</v>
      </c>
      <c r="M57" s="416">
        <f>ROUND($G57*J57,0)</f>
        <v>0</v>
      </c>
      <c r="N57" s="1389" t="str">
        <f>IF(I57-H57&lt;=0,"0",I57-H57)</f>
        <v>0</v>
      </c>
      <c r="O57" s="1389">
        <f>ROUND($G57*N57,0)</f>
        <v>0</v>
      </c>
      <c r="P57" s="1390"/>
      <c r="R57" s="1281">
        <v>121</v>
      </c>
    </row>
    <row r="58" spans="3:18" ht="18" customHeight="1">
      <c r="C58" s="1272"/>
      <c r="D58" s="1710"/>
      <c r="E58" s="1711"/>
      <c r="F58" s="686" t="s">
        <v>551</v>
      </c>
      <c r="G58" s="416">
        <f>COUNTIF('様式第15号-2-1（別紙2）'!$E$220:$DV$222,R58)</f>
        <v>0</v>
      </c>
      <c r="H58" s="416">
        <f>$E$35*24</f>
        <v>0</v>
      </c>
      <c r="I58" s="416">
        <f>SUM(L$9,L$24,L$26)</f>
        <v>0</v>
      </c>
      <c r="J58" s="416" t="str">
        <f t="shared" ref="J58:J85" si="2">IF(H58-I58&lt;=0,"0",H58-I58)</f>
        <v>0</v>
      </c>
      <c r="K58" s="416">
        <f>ROUND($G58*H58,0)</f>
        <v>0</v>
      </c>
      <c r="L58" s="416">
        <f>ROUND($G58*I58,0)</f>
        <v>0</v>
      </c>
      <c r="M58" s="416">
        <f>ROUND($G58*J58,0)</f>
        <v>0</v>
      </c>
      <c r="N58" s="1389" t="str">
        <f t="shared" ref="N58:N83" si="3">IF(I58-H58&lt;=0,"0",I58-H58)</f>
        <v>0</v>
      </c>
      <c r="O58" s="1389">
        <f t="shared" ref="O58:O85" si="4">ROUND($G58*N58,0)</f>
        <v>0</v>
      </c>
      <c r="P58" s="1390"/>
      <c r="R58" s="1281">
        <v>120</v>
      </c>
    </row>
    <row r="59" spans="3:18" ht="18" customHeight="1">
      <c r="C59" s="1272"/>
      <c r="D59" s="1710"/>
      <c r="E59" s="1711">
        <v>1</v>
      </c>
      <c r="F59" s="686" t="s">
        <v>550</v>
      </c>
      <c r="G59" s="416">
        <f>COUNTIF('様式第15号-2-1（別紙2）'!$E$220:$DV$222,R59)</f>
        <v>3</v>
      </c>
      <c r="H59" s="416">
        <f>$F$35*24</f>
        <v>0</v>
      </c>
      <c r="I59" s="416">
        <f>SUM(L$10,L$24:L$26)</f>
        <v>0</v>
      </c>
      <c r="J59" s="416" t="str">
        <f t="shared" si="2"/>
        <v>0</v>
      </c>
      <c r="K59" s="416">
        <f t="shared" si="1"/>
        <v>0</v>
      </c>
      <c r="L59" s="416">
        <f t="shared" si="1"/>
        <v>0</v>
      </c>
      <c r="M59" s="416">
        <f t="shared" si="1"/>
        <v>0</v>
      </c>
      <c r="N59" s="1389" t="str">
        <f t="shared" si="3"/>
        <v>0</v>
      </c>
      <c r="O59" s="1389">
        <f t="shared" si="4"/>
        <v>0</v>
      </c>
      <c r="P59" s="1390"/>
      <c r="R59" s="1282">
        <v>111</v>
      </c>
    </row>
    <row r="60" spans="3:18" ht="18" customHeight="1">
      <c r="C60" s="1272"/>
      <c r="D60" s="1710"/>
      <c r="E60" s="1711"/>
      <c r="F60" s="686" t="s">
        <v>551</v>
      </c>
      <c r="G60" s="416">
        <f>COUNTIF('様式第15号-2-1（別紙2）'!$E$220:$DV$222,R60)</f>
        <v>0</v>
      </c>
      <c r="H60" s="416">
        <f>$F$35*24</f>
        <v>0</v>
      </c>
      <c r="I60" s="416">
        <f>SUM(L$10,L$24,L$26)</f>
        <v>0</v>
      </c>
      <c r="J60" s="416" t="str">
        <f t="shared" si="2"/>
        <v>0</v>
      </c>
      <c r="K60" s="416">
        <f t="shared" si="1"/>
        <v>0</v>
      </c>
      <c r="L60" s="416">
        <f t="shared" si="1"/>
        <v>0</v>
      </c>
      <c r="M60" s="416">
        <f t="shared" si="1"/>
        <v>0</v>
      </c>
      <c r="N60" s="1389" t="str">
        <f t="shared" si="3"/>
        <v>0</v>
      </c>
      <c r="O60" s="1389">
        <f t="shared" si="4"/>
        <v>0</v>
      </c>
      <c r="P60" s="1390"/>
      <c r="R60" s="1282">
        <v>110</v>
      </c>
    </row>
    <row r="61" spans="3:18" ht="18" customHeight="1">
      <c r="C61" s="1272"/>
      <c r="D61" s="1710" t="s">
        <v>6235</v>
      </c>
      <c r="E61" s="1711">
        <v>2</v>
      </c>
      <c r="F61" s="686" t="s">
        <v>550</v>
      </c>
      <c r="G61" s="416">
        <f>COUNTIF('様式第15号-2-1（別紙2）'!$E$220:$DV$222,R61)</f>
        <v>0</v>
      </c>
      <c r="H61" s="416">
        <f>$E$36*24</f>
        <v>0</v>
      </c>
      <c r="I61" s="416">
        <f>SUM(L$11,L$24:L$26)</f>
        <v>0</v>
      </c>
      <c r="J61" s="416" t="str">
        <f t="shared" si="2"/>
        <v>0</v>
      </c>
      <c r="K61" s="416">
        <f t="shared" si="1"/>
        <v>0</v>
      </c>
      <c r="L61" s="416">
        <f t="shared" si="1"/>
        <v>0</v>
      </c>
      <c r="M61" s="416">
        <f t="shared" si="1"/>
        <v>0</v>
      </c>
      <c r="N61" s="1389" t="str">
        <f t="shared" si="3"/>
        <v>0</v>
      </c>
      <c r="O61" s="1389">
        <f t="shared" si="4"/>
        <v>0</v>
      </c>
      <c r="P61" s="1390"/>
      <c r="R61" s="1282">
        <v>221</v>
      </c>
    </row>
    <row r="62" spans="3:18" ht="18" customHeight="1">
      <c r="C62" s="1272"/>
      <c r="D62" s="1710"/>
      <c r="E62" s="1711"/>
      <c r="F62" s="686" t="s">
        <v>551</v>
      </c>
      <c r="G62" s="416">
        <f>COUNTIF('様式第15号-2-1（別紙2）'!$E$220:$DV$222,R62)</f>
        <v>0</v>
      </c>
      <c r="H62" s="416">
        <f>$E$36*24</f>
        <v>0</v>
      </c>
      <c r="I62" s="416">
        <f>SUM(L$11,L$24,L$26)</f>
        <v>0</v>
      </c>
      <c r="J62" s="416" t="str">
        <f t="shared" si="2"/>
        <v>0</v>
      </c>
      <c r="K62" s="416">
        <f t="shared" si="1"/>
        <v>0</v>
      </c>
      <c r="L62" s="416">
        <f t="shared" si="1"/>
        <v>0</v>
      </c>
      <c r="M62" s="416">
        <f t="shared" si="1"/>
        <v>0</v>
      </c>
      <c r="N62" s="1389" t="str">
        <f t="shared" si="3"/>
        <v>0</v>
      </c>
      <c r="O62" s="1389">
        <f t="shared" si="4"/>
        <v>0</v>
      </c>
      <c r="P62" s="1390"/>
      <c r="R62" s="1282">
        <v>220</v>
      </c>
    </row>
    <row r="63" spans="3:18" ht="18" customHeight="1">
      <c r="C63" s="1272"/>
      <c r="D63" s="1710"/>
      <c r="E63" s="1711">
        <v>1</v>
      </c>
      <c r="F63" s="686" t="s">
        <v>550</v>
      </c>
      <c r="G63" s="416">
        <f>COUNTIF('様式第15号-2-1（別紙2）'!$E$220:$DV$222,R63)</f>
        <v>2</v>
      </c>
      <c r="H63" s="416">
        <f>$F$36*24</f>
        <v>0</v>
      </c>
      <c r="I63" s="416">
        <f>SUM(L$12,L$24:L$26)</f>
        <v>0</v>
      </c>
      <c r="J63" s="416" t="str">
        <f t="shared" si="2"/>
        <v>0</v>
      </c>
      <c r="K63" s="416">
        <f t="shared" si="1"/>
        <v>0</v>
      </c>
      <c r="L63" s="416">
        <f t="shared" si="1"/>
        <v>0</v>
      </c>
      <c r="M63" s="416">
        <f t="shared" si="1"/>
        <v>0</v>
      </c>
      <c r="N63" s="1389" t="str">
        <f t="shared" si="3"/>
        <v>0</v>
      </c>
      <c r="O63" s="1389">
        <f t="shared" si="4"/>
        <v>0</v>
      </c>
      <c r="P63" s="1390"/>
      <c r="R63" s="1282">
        <v>211</v>
      </c>
    </row>
    <row r="64" spans="3:18" ht="18" customHeight="1">
      <c r="C64" s="1272"/>
      <c r="D64" s="1710"/>
      <c r="E64" s="1711"/>
      <c r="F64" s="686" t="s">
        <v>551</v>
      </c>
      <c r="G64" s="416">
        <f>COUNTIF('様式第15号-2-1（別紙2）'!$E$220:$DV$222,R64)</f>
        <v>1</v>
      </c>
      <c r="H64" s="416">
        <f>$F$35*24</f>
        <v>0</v>
      </c>
      <c r="I64" s="416">
        <f>SUM(L$12,L$24,L$26)</f>
        <v>0</v>
      </c>
      <c r="J64" s="416" t="str">
        <f t="shared" si="2"/>
        <v>0</v>
      </c>
      <c r="K64" s="416">
        <f t="shared" si="1"/>
        <v>0</v>
      </c>
      <c r="L64" s="416">
        <f t="shared" si="1"/>
        <v>0</v>
      </c>
      <c r="M64" s="416">
        <f t="shared" si="1"/>
        <v>0</v>
      </c>
      <c r="N64" s="1389" t="str">
        <f t="shared" si="3"/>
        <v>0</v>
      </c>
      <c r="O64" s="1389">
        <f t="shared" si="4"/>
        <v>0</v>
      </c>
      <c r="P64" s="1390"/>
      <c r="R64" s="1282">
        <v>210</v>
      </c>
    </row>
    <row r="65" spans="3:18" ht="18" customHeight="1">
      <c r="C65" s="1272"/>
      <c r="D65" s="1710" t="s">
        <v>6236</v>
      </c>
      <c r="E65" s="1711">
        <v>2</v>
      </c>
      <c r="F65" s="686" t="s">
        <v>550</v>
      </c>
      <c r="G65" s="416">
        <f>COUNTIF('様式第15号-2-1（別紙2）'!$E$220:$DV$222,R65)</f>
        <v>0</v>
      </c>
      <c r="H65" s="416">
        <f>$E$37*24</f>
        <v>0</v>
      </c>
      <c r="I65" s="416">
        <f>SUM(L$13,L$24:L$26)</f>
        <v>0</v>
      </c>
      <c r="J65" s="416" t="str">
        <f t="shared" si="2"/>
        <v>0</v>
      </c>
      <c r="K65" s="416">
        <f t="shared" si="1"/>
        <v>0</v>
      </c>
      <c r="L65" s="416">
        <f t="shared" si="1"/>
        <v>0</v>
      </c>
      <c r="M65" s="416">
        <f t="shared" si="1"/>
        <v>0</v>
      </c>
      <c r="N65" s="1389" t="str">
        <f t="shared" si="3"/>
        <v>0</v>
      </c>
      <c r="O65" s="1389">
        <f t="shared" si="4"/>
        <v>0</v>
      </c>
      <c r="P65" s="1390"/>
      <c r="R65" s="1282">
        <v>321</v>
      </c>
    </row>
    <row r="66" spans="3:18" ht="18" customHeight="1">
      <c r="C66" s="1272"/>
      <c r="D66" s="1710"/>
      <c r="E66" s="1711"/>
      <c r="F66" s="686" t="s">
        <v>551</v>
      </c>
      <c r="G66" s="416">
        <f>COUNTIF('様式第15号-2-1（別紙2）'!$E$220:$DV$222,R66)</f>
        <v>0</v>
      </c>
      <c r="H66" s="416">
        <f>$E$37*24</f>
        <v>0</v>
      </c>
      <c r="I66" s="416">
        <f>SUM(L$13,L$24,L$26)</f>
        <v>0</v>
      </c>
      <c r="J66" s="416" t="str">
        <f t="shared" si="2"/>
        <v>0</v>
      </c>
      <c r="K66" s="416">
        <f t="shared" si="1"/>
        <v>0</v>
      </c>
      <c r="L66" s="416">
        <f t="shared" si="1"/>
        <v>0</v>
      </c>
      <c r="M66" s="416">
        <f t="shared" si="1"/>
        <v>0</v>
      </c>
      <c r="N66" s="1389" t="str">
        <f t="shared" si="3"/>
        <v>0</v>
      </c>
      <c r="O66" s="1389">
        <f t="shared" si="4"/>
        <v>0</v>
      </c>
      <c r="P66" s="1390"/>
      <c r="R66" s="1282">
        <v>320</v>
      </c>
    </row>
    <row r="67" spans="3:18" ht="18" customHeight="1">
      <c r="C67" s="1272"/>
      <c r="D67" s="1710"/>
      <c r="E67" s="1711">
        <v>1</v>
      </c>
      <c r="F67" s="686" t="s">
        <v>550</v>
      </c>
      <c r="G67" s="416">
        <f>COUNTIF('様式第15号-2-1（別紙2）'!$E$220:$DV$222,R67)</f>
        <v>45</v>
      </c>
      <c r="H67" s="416">
        <f>$F$37*24</f>
        <v>0</v>
      </c>
      <c r="I67" s="416">
        <f>SUM(L$14,L$24:L$26)</f>
        <v>0</v>
      </c>
      <c r="J67" s="416" t="str">
        <f t="shared" si="2"/>
        <v>0</v>
      </c>
      <c r="K67" s="416">
        <f t="shared" si="1"/>
        <v>0</v>
      </c>
      <c r="L67" s="416">
        <f t="shared" si="1"/>
        <v>0</v>
      </c>
      <c r="M67" s="416">
        <f t="shared" si="1"/>
        <v>0</v>
      </c>
      <c r="N67" s="1389" t="str">
        <f t="shared" si="3"/>
        <v>0</v>
      </c>
      <c r="O67" s="1389">
        <f t="shared" si="4"/>
        <v>0</v>
      </c>
      <c r="P67" s="1390"/>
      <c r="R67" s="1282">
        <v>311</v>
      </c>
    </row>
    <row r="68" spans="3:18" ht="18" customHeight="1">
      <c r="C68" s="1272"/>
      <c r="D68" s="1710"/>
      <c r="E68" s="1711"/>
      <c r="F68" s="686" t="s">
        <v>551</v>
      </c>
      <c r="G68" s="416">
        <f>COUNTIF('様式第15号-2-1（別紙2）'!$E$220:$DV$222,R68)</f>
        <v>8</v>
      </c>
      <c r="H68" s="416">
        <f>$F$37*24</f>
        <v>0</v>
      </c>
      <c r="I68" s="416">
        <f>SUM(L$14,L$24,L$26)</f>
        <v>0</v>
      </c>
      <c r="J68" s="416" t="str">
        <f t="shared" si="2"/>
        <v>0</v>
      </c>
      <c r="K68" s="416">
        <f t="shared" si="1"/>
        <v>0</v>
      </c>
      <c r="L68" s="416">
        <f t="shared" si="1"/>
        <v>0</v>
      </c>
      <c r="M68" s="416">
        <f t="shared" si="1"/>
        <v>0</v>
      </c>
      <c r="N68" s="1389" t="str">
        <f t="shared" si="3"/>
        <v>0</v>
      </c>
      <c r="O68" s="1389">
        <f t="shared" si="4"/>
        <v>0</v>
      </c>
      <c r="P68" s="1390"/>
      <c r="R68" s="1282">
        <v>310</v>
      </c>
    </row>
    <row r="69" spans="3:18" ht="18" customHeight="1">
      <c r="C69" s="1272"/>
      <c r="D69" s="1710" t="s">
        <v>6237</v>
      </c>
      <c r="E69" s="1711">
        <v>2</v>
      </c>
      <c r="F69" s="686" t="s">
        <v>550</v>
      </c>
      <c r="G69" s="416">
        <f>COUNTIF('様式第15号-2-1（別紙2）'!$E$220:$DV$222,R69)</f>
        <v>0</v>
      </c>
      <c r="H69" s="416">
        <f>$E$38*24</f>
        <v>0</v>
      </c>
      <c r="I69" s="416">
        <f>SUM(L$15,L$24:L$26)</f>
        <v>0</v>
      </c>
      <c r="J69" s="416" t="str">
        <f t="shared" si="2"/>
        <v>0</v>
      </c>
      <c r="K69" s="416">
        <f t="shared" si="1"/>
        <v>0</v>
      </c>
      <c r="L69" s="416">
        <f t="shared" si="1"/>
        <v>0</v>
      </c>
      <c r="M69" s="416">
        <f t="shared" si="1"/>
        <v>0</v>
      </c>
      <c r="N69" s="1389" t="str">
        <f t="shared" si="3"/>
        <v>0</v>
      </c>
      <c r="O69" s="1389">
        <f t="shared" si="4"/>
        <v>0</v>
      </c>
      <c r="P69" s="1390"/>
      <c r="R69" s="1282">
        <v>421</v>
      </c>
    </row>
    <row r="70" spans="3:18" ht="18" customHeight="1">
      <c r="C70" s="1272"/>
      <c r="D70" s="1710"/>
      <c r="E70" s="1711"/>
      <c r="F70" s="686" t="s">
        <v>551</v>
      </c>
      <c r="G70" s="416">
        <f>COUNTIF('様式第15号-2-1（別紙2）'!$E$220:$DV$222,R70)</f>
        <v>0</v>
      </c>
      <c r="H70" s="416">
        <f>$E$38*24</f>
        <v>0</v>
      </c>
      <c r="I70" s="416">
        <f>SUM(L$15,L$24,L$26)</f>
        <v>0</v>
      </c>
      <c r="J70" s="416" t="str">
        <f t="shared" si="2"/>
        <v>0</v>
      </c>
      <c r="K70" s="416">
        <f t="shared" si="1"/>
        <v>0</v>
      </c>
      <c r="L70" s="416">
        <f t="shared" si="1"/>
        <v>0</v>
      </c>
      <c r="M70" s="416">
        <f t="shared" si="1"/>
        <v>0</v>
      </c>
      <c r="N70" s="1389" t="str">
        <f t="shared" si="3"/>
        <v>0</v>
      </c>
      <c r="O70" s="1389">
        <f t="shared" si="4"/>
        <v>0</v>
      </c>
      <c r="P70" s="1390"/>
      <c r="R70" s="1282">
        <v>420</v>
      </c>
    </row>
    <row r="71" spans="3:18" ht="18" customHeight="1">
      <c r="C71" s="1272"/>
      <c r="D71" s="1710"/>
      <c r="E71" s="1711">
        <v>1</v>
      </c>
      <c r="F71" s="686" t="s">
        <v>550</v>
      </c>
      <c r="G71" s="416">
        <f>COUNTIF('様式第15号-2-1（別紙2）'!$E$220:$DV$222,R71)</f>
        <v>131</v>
      </c>
      <c r="H71" s="416">
        <f>$F$38*24</f>
        <v>0</v>
      </c>
      <c r="I71" s="416">
        <f>SUM(L$16,L$24:L$26)</f>
        <v>0</v>
      </c>
      <c r="J71" s="416" t="str">
        <f t="shared" si="2"/>
        <v>0</v>
      </c>
      <c r="K71" s="416">
        <f t="shared" si="1"/>
        <v>0</v>
      </c>
      <c r="L71" s="416">
        <f t="shared" si="1"/>
        <v>0</v>
      </c>
      <c r="M71" s="416">
        <f t="shared" si="1"/>
        <v>0</v>
      </c>
      <c r="N71" s="1389" t="str">
        <f t="shared" si="3"/>
        <v>0</v>
      </c>
      <c r="O71" s="1389">
        <f t="shared" si="4"/>
        <v>0</v>
      </c>
      <c r="P71" s="1390"/>
      <c r="R71" s="1282">
        <v>411</v>
      </c>
    </row>
    <row r="72" spans="3:18" ht="18" customHeight="1">
      <c r="C72" s="1272"/>
      <c r="D72" s="1710"/>
      <c r="E72" s="1711"/>
      <c r="F72" s="686" t="s">
        <v>551</v>
      </c>
      <c r="G72" s="416">
        <f>COUNTIF('様式第15号-2-1（別紙2）'!$E$220:$DV$222,R72)</f>
        <v>25</v>
      </c>
      <c r="H72" s="416">
        <f>$F$38*24</f>
        <v>0</v>
      </c>
      <c r="I72" s="416">
        <f>SUM(L$16,L$24,L$26)</f>
        <v>0</v>
      </c>
      <c r="J72" s="416" t="str">
        <f t="shared" si="2"/>
        <v>0</v>
      </c>
      <c r="K72" s="416">
        <f t="shared" si="1"/>
        <v>0</v>
      </c>
      <c r="L72" s="416">
        <f t="shared" si="1"/>
        <v>0</v>
      </c>
      <c r="M72" s="416">
        <f t="shared" si="1"/>
        <v>0</v>
      </c>
      <c r="N72" s="1389" t="str">
        <f t="shared" si="3"/>
        <v>0</v>
      </c>
      <c r="O72" s="1389">
        <f t="shared" si="4"/>
        <v>0</v>
      </c>
      <c r="P72" s="1390"/>
      <c r="R72" s="1282">
        <v>410</v>
      </c>
    </row>
    <row r="73" spans="3:18" ht="18" customHeight="1">
      <c r="C73" s="1272"/>
      <c r="D73" s="1710" t="s">
        <v>257</v>
      </c>
      <c r="E73" s="1711">
        <v>2</v>
      </c>
      <c r="F73" s="686" t="s">
        <v>550</v>
      </c>
      <c r="G73" s="416">
        <f>COUNTIF('様式第15号-2-1（別紙2）'!$E$220:$DV$222,R73)</f>
        <v>0</v>
      </c>
      <c r="H73" s="416">
        <f>$E$39*24</f>
        <v>0</v>
      </c>
      <c r="I73" s="416">
        <f>SUM(L$17,L$24:L$26)</f>
        <v>0</v>
      </c>
      <c r="J73" s="416" t="str">
        <f t="shared" si="2"/>
        <v>0</v>
      </c>
      <c r="K73" s="416">
        <f t="shared" si="1"/>
        <v>0</v>
      </c>
      <c r="L73" s="416">
        <f t="shared" si="1"/>
        <v>0</v>
      </c>
      <c r="M73" s="416">
        <f t="shared" si="1"/>
        <v>0</v>
      </c>
      <c r="N73" s="1389" t="str">
        <f t="shared" si="3"/>
        <v>0</v>
      </c>
      <c r="O73" s="1389">
        <f t="shared" si="4"/>
        <v>0</v>
      </c>
      <c r="P73" s="1390"/>
      <c r="R73" s="1282">
        <v>521</v>
      </c>
    </row>
    <row r="74" spans="3:18" ht="18" customHeight="1">
      <c r="C74" s="1272"/>
      <c r="D74" s="1710"/>
      <c r="E74" s="1711"/>
      <c r="F74" s="686" t="s">
        <v>551</v>
      </c>
      <c r="G74" s="416">
        <f>COUNTIF('様式第15号-2-1（別紙2）'!$E$220:$DV$222,R74)</f>
        <v>0</v>
      </c>
      <c r="H74" s="416">
        <f>$E$39*24</f>
        <v>0</v>
      </c>
      <c r="I74" s="416">
        <f>SUM(L$17,L$24,L$26)</f>
        <v>0</v>
      </c>
      <c r="J74" s="416" t="str">
        <f t="shared" si="2"/>
        <v>0</v>
      </c>
      <c r="K74" s="416">
        <f t="shared" si="1"/>
        <v>0</v>
      </c>
      <c r="L74" s="416">
        <f t="shared" si="1"/>
        <v>0</v>
      </c>
      <c r="M74" s="416">
        <f t="shared" si="1"/>
        <v>0</v>
      </c>
      <c r="N74" s="1389" t="str">
        <f t="shared" si="3"/>
        <v>0</v>
      </c>
      <c r="O74" s="1389">
        <f t="shared" si="4"/>
        <v>0</v>
      </c>
      <c r="P74" s="1390"/>
      <c r="R74" s="1282">
        <v>520</v>
      </c>
    </row>
    <row r="75" spans="3:18" ht="18" customHeight="1">
      <c r="C75" s="1272"/>
      <c r="D75" s="1710"/>
      <c r="E75" s="1711">
        <v>1</v>
      </c>
      <c r="F75" s="686" t="s">
        <v>550</v>
      </c>
      <c r="G75" s="416">
        <f>COUNTIF('様式第15号-2-1（別紙2）'!$E$220:$DV$222,R75)</f>
        <v>51</v>
      </c>
      <c r="H75" s="416">
        <f>$F$39*24</f>
        <v>0</v>
      </c>
      <c r="I75" s="416">
        <f>SUM(L$18,L$24:L$26)</f>
        <v>0</v>
      </c>
      <c r="J75" s="416" t="str">
        <f t="shared" si="2"/>
        <v>0</v>
      </c>
      <c r="K75" s="416">
        <f t="shared" si="1"/>
        <v>0</v>
      </c>
      <c r="L75" s="416">
        <f t="shared" si="1"/>
        <v>0</v>
      </c>
      <c r="M75" s="416">
        <f t="shared" si="1"/>
        <v>0</v>
      </c>
      <c r="N75" s="1389" t="str">
        <f t="shared" si="3"/>
        <v>0</v>
      </c>
      <c r="O75" s="1389">
        <f t="shared" si="4"/>
        <v>0</v>
      </c>
      <c r="P75" s="1390"/>
      <c r="R75" s="1282">
        <v>511</v>
      </c>
    </row>
    <row r="76" spans="3:18" ht="18" customHeight="1">
      <c r="C76" s="1272"/>
      <c r="D76" s="1710"/>
      <c r="E76" s="1711"/>
      <c r="F76" s="686" t="s">
        <v>551</v>
      </c>
      <c r="G76" s="416">
        <f>COUNTIF('様式第15号-2-1（別紙2）'!$E$220:$DV$222,R76)</f>
        <v>8</v>
      </c>
      <c r="H76" s="416">
        <f>$F$39*24</f>
        <v>0</v>
      </c>
      <c r="I76" s="416">
        <f>SUM(L$18,L$24,L$26)</f>
        <v>0</v>
      </c>
      <c r="J76" s="416" t="str">
        <f t="shared" si="2"/>
        <v>0</v>
      </c>
      <c r="K76" s="416">
        <f t="shared" si="1"/>
        <v>0</v>
      </c>
      <c r="L76" s="416">
        <f t="shared" si="1"/>
        <v>0</v>
      </c>
      <c r="M76" s="416">
        <f t="shared" si="1"/>
        <v>0</v>
      </c>
      <c r="N76" s="1389" t="str">
        <f t="shared" si="3"/>
        <v>0</v>
      </c>
      <c r="O76" s="1389">
        <f t="shared" si="4"/>
        <v>0</v>
      </c>
      <c r="P76" s="1390"/>
      <c r="R76" s="1282">
        <v>510</v>
      </c>
    </row>
    <row r="77" spans="3:18" ht="18" customHeight="1">
      <c r="C77" s="1272"/>
      <c r="D77" s="1710" t="s">
        <v>94</v>
      </c>
      <c r="E77" s="1711">
        <v>2</v>
      </c>
      <c r="F77" s="686" t="s">
        <v>550</v>
      </c>
      <c r="G77" s="416">
        <f>COUNTIF('様式第15号-2-1（別紙2）'!$E$220:$DV$222,R77)</f>
        <v>0</v>
      </c>
      <c r="H77" s="416">
        <f>$E$40*24</f>
        <v>0</v>
      </c>
      <c r="I77" s="416">
        <f>SUM(L$19,L$24:L$26)</f>
        <v>0</v>
      </c>
      <c r="J77" s="416" t="str">
        <f t="shared" si="2"/>
        <v>0</v>
      </c>
      <c r="K77" s="416">
        <f t="shared" si="1"/>
        <v>0</v>
      </c>
      <c r="L77" s="416">
        <f t="shared" si="1"/>
        <v>0</v>
      </c>
      <c r="M77" s="416">
        <f t="shared" si="1"/>
        <v>0</v>
      </c>
      <c r="N77" s="1389" t="str">
        <f t="shared" si="3"/>
        <v>0</v>
      </c>
      <c r="O77" s="1389">
        <f t="shared" si="4"/>
        <v>0</v>
      </c>
      <c r="P77" s="1390"/>
      <c r="R77" s="1282">
        <v>621</v>
      </c>
    </row>
    <row r="78" spans="3:18" ht="18" customHeight="1">
      <c r="C78" s="1272"/>
      <c r="D78" s="1710"/>
      <c r="E78" s="1711"/>
      <c r="F78" s="686" t="s">
        <v>551</v>
      </c>
      <c r="G78" s="416">
        <f>COUNTIF('様式第15号-2-1（別紙2）'!$E$220:$DV$222,R78)</f>
        <v>0</v>
      </c>
      <c r="H78" s="416">
        <f>$E$40*24</f>
        <v>0</v>
      </c>
      <c r="I78" s="416">
        <f>SUM(L$19,L$24,L$26)</f>
        <v>0</v>
      </c>
      <c r="J78" s="416" t="str">
        <f t="shared" si="2"/>
        <v>0</v>
      </c>
      <c r="K78" s="416">
        <f t="shared" si="1"/>
        <v>0</v>
      </c>
      <c r="L78" s="416">
        <f t="shared" si="1"/>
        <v>0</v>
      </c>
      <c r="M78" s="416">
        <f t="shared" si="1"/>
        <v>0</v>
      </c>
      <c r="N78" s="1389" t="str">
        <f t="shared" si="3"/>
        <v>0</v>
      </c>
      <c r="O78" s="1389">
        <f t="shared" si="4"/>
        <v>0</v>
      </c>
      <c r="P78" s="1390"/>
      <c r="R78" s="1282">
        <v>620</v>
      </c>
    </row>
    <row r="79" spans="3:18" ht="18" customHeight="1">
      <c r="C79" s="1272"/>
      <c r="D79" s="1710"/>
      <c r="E79" s="1711">
        <v>1</v>
      </c>
      <c r="F79" s="686" t="s">
        <v>550</v>
      </c>
      <c r="G79" s="416">
        <f>COUNTIF('様式第15号-2-1（別紙2）'!$E$220:$DV$222,R79)</f>
        <v>2</v>
      </c>
      <c r="H79" s="416">
        <f>$F$40*24</f>
        <v>0</v>
      </c>
      <c r="I79" s="416">
        <f>SUM(L$20,L$24:L$26)</f>
        <v>0</v>
      </c>
      <c r="J79" s="416" t="str">
        <f t="shared" si="2"/>
        <v>0</v>
      </c>
      <c r="K79" s="416">
        <f t="shared" si="1"/>
        <v>0</v>
      </c>
      <c r="L79" s="416">
        <f t="shared" si="1"/>
        <v>0</v>
      </c>
      <c r="M79" s="416">
        <f t="shared" si="1"/>
        <v>0</v>
      </c>
      <c r="N79" s="1389" t="str">
        <f t="shared" si="3"/>
        <v>0</v>
      </c>
      <c r="O79" s="1389">
        <f t="shared" si="4"/>
        <v>0</v>
      </c>
      <c r="P79" s="1390"/>
      <c r="R79" s="1282">
        <v>611</v>
      </c>
    </row>
    <row r="80" spans="3:18" ht="18" customHeight="1">
      <c r="C80" s="1272"/>
      <c r="D80" s="1710"/>
      <c r="E80" s="1711"/>
      <c r="F80" s="686" t="s">
        <v>551</v>
      </c>
      <c r="G80" s="416">
        <f>COUNTIF('様式第15号-2-1（別紙2）'!$E$220:$DV$222,R80)</f>
        <v>1</v>
      </c>
      <c r="H80" s="416">
        <f>$F$40*24</f>
        <v>0</v>
      </c>
      <c r="I80" s="416">
        <f>SUM(L$20,L$24,L$26)</f>
        <v>0</v>
      </c>
      <c r="J80" s="416" t="str">
        <f t="shared" si="2"/>
        <v>0</v>
      </c>
      <c r="K80" s="416">
        <f t="shared" si="1"/>
        <v>0</v>
      </c>
      <c r="L80" s="416">
        <f t="shared" si="1"/>
        <v>0</v>
      </c>
      <c r="M80" s="416">
        <f t="shared" si="1"/>
        <v>0</v>
      </c>
      <c r="N80" s="1389" t="str">
        <f t="shared" si="3"/>
        <v>0</v>
      </c>
      <c r="O80" s="1389">
        <f t="shared" si="4"/>
        <v>0</v>
      </c>
      <c r="P80" s="1390"/>
      <c r="R80" s="1282">
        <v>610</v>
      </c>
    </row>
    <row r="81" spans="3:22" ht="18" customHeight="1">
      <c r="C81" s="1272"/>
      <c r="D81" s="1710" t="s">
        <v>6238</v>
      </c>
      <c r="E81" s="1711">
        <v>2</v>
      </c>
      <c r="F81" s="686" t="s">
        <v>550</v>
      </c>
      <c r="G81" s="416">
        <f>COUNTIF('様式第15号-2-1（別紙2）'!$E$220:$DV$222,R81)</f>
        <v>0</v>
      </c>
      <c r="H81" s="416">
        <f>$E$41*24</f>
        <v>0</v>
      </c>
      <c r="I81" s="416">
        <f>SUM(L$21,L$24:L$26)</f>
        <v>0</v>
      </c>
      <c r="J81" s="416" t="str">
        <f t="shared" si="2"/>
        <v>0</v>
      </c>
      <c r="K81" s="416">
        <f t="shared" si="1"/>
        <v>0</v>
      </c>
      <c r="L81" s="416">
        <f t="shared" si="1"/>
        <v>0</v>
      </c>
      <c r="M81" s="416">
        <f t="shared" si="1"/>
        <v>0</v>
      </c>
      <c r="N81" s="1389" t="str">
        <f t="shared" si="3"/>
        <v>0</v>
      </c>
      <c r="O81" s="1389">
        <f t="shared" si="4"/>
        <v>0</v>
      </c>
      <c r="P81" s="1390"/>
      <c r="R81" s="1282">
        <v>721</v>
      </c>
    </row>
    <row r="82" spans="3:22" ht="18" customHeight="1">
      <c r="C82" s="1272"/>
      <c r="D82" s="1710"/>
      <c r="E82" s="1711"/>
      <c r="F82" s="686" t="s">
        <v>551</v>
      </c>
      <c r="G82" s="416">
        <f>COUNTIF('様式第15号-2-1（別紙2）'!$E$220:$DV$222,R82)</f>
        <v>0</v>
      </c>
      <c r="H82" s="416">
        <f>$E$41*24</f>
        <v>0</v>
      </c>
      <c r="I82" s="416">
        <f>SUM(L$21,L$24,L$26)</f>
        <v>0</v>
      </c>
      <c r="J82" s="416" t="str">
        <f t="shared" si="2"/>
        <v>0</v>
      </c>
      <c r="K82" s="416">
        <f t="shared" si="1"/>
        <v>0</v>
      </c>
      <c r="L82" s="416">
        <f t="shared" si="1"/>
        <v>0</v>
      </c>
      <c r="M82" s="416">
        <f t="shared" si="1"/>
        <v>0</v>
      </c>
      <c r="N82" s="1389" t="str">
        <f t="shared" si="3"/>
        <v>0</v>
      </c>
      <c r="O82" s="1389">
        <f t="shared" si="4"/>
        <v>0</v>
      </c>
      <c r="P82" s="1390"/>
      <c r="R82" s="1282">
        <v>720</v>
      </c>
    </row>
    <row r="83" spans="3:22" ht="18" customHeight="1">
      <c r="C83" s="1272"/>
      <c r="D83" s="1710"/>
      <c r="E83" s="1711">
        <v>1</v>
      </c>
      <c r="F83" s="686" t="s">
        <v>550</v>
      </c>
      <c r="G83" s="416">
        <f>COUNTIF('様式第15号-2-1（別紙2）'!$E$220:$DV$222,R83)</f>
        <v>3</v>
      </c>
      <c r="H83" s="416">
        <f>$F$41*24</f>
        <v>0</v>
      </c>
      <c r="I83" s="416">
        <f>SUM(L$22,L$24:L$26)</f>
        <v>0</v>
      </c>
      <c r="J83" s="416" t="str">
        <f t="shared" si="2"/>
        <v>0</v>
      </c>
      <c r="K83" s="416">
        <f t="shared" si="1"/>
        <v>0</v>
      </c>
      <c r="L83" s="416">
        <f t="shared" si="1"/>
        <v>0</v>
      </c>
      <c r="M83" s="416">
        <f t="shared" si="1"/>
        <v>0</v>
      </c>
      <c r="N83" s="1389" t="str">
        <f t="shared" si="3"/>
        <v>0</v>
      </c>
      <c r="O83" s="1389">
        <f t="shared" si="4"/>
        <v>0</v>
      </c>
      <c r="P83" s="1390"/>
      <c r="R83" s="1282">
        <v>711</v>
      </c>
    </row>
    <row r="84" spans="3:22" ht="18" customHeight="1">
      <c r="C84" s="1272"/>
      <c r="D84" s="1710"/>
      <c r="E84" s="1711"/>
      <c r="F84" s="686" t="s">
        <v>551</v>
      </c>
      <c r="G84" s="416">
        <f>COUNTIF('様式第15号-2-1（別紙2）'!$E$220:$DV$222,R84)</f>
        <v>0</v>
      </c>
      <c r="H84" s="416">
        <f>$F$41*24</f>
        <v>0</v>
      </c>
      <c r="I84" s="416">
        <f>SUM(L$22,L$24,L$26)</f>
        <v>0</v>
      </c>
      <c r="J84" s="416" t="str">
        <f t="shared" si="2"/>
        <v>0</v>
      </c>
      <c r="K84" s="416">
        <f t="shared" si="1"/>
        <v>0</v>
      </c>
      <c r="L84" s="416">
        <f t="shared" si="1"/>
        <v>0</v>
      </c>
      <c r="M84" s="416">
        <f t="shared" si="1"/>
        <v>0</v>
      </c>
      <c r="N84" s="1389" t="str">
        <f>IF(I84-H84&lt;=0,"0",I84-H84)</f>
        <v>0</v>
      </c>
      <c r="O84" s="1389">
        <f t="shared" si="4"/>
        <v>0</v>
      </c>
      <c r="P84" s="1390"/>
      <c r="R84" s="1282">
        <v>710</v>
      </c>
    </row>
    <row r="85" spans="3:22" ht="18" customHeight="1">
      <c r="C85" s="1272"/>
      <c r="D85" s="1712" t="s">
        <v>6239</v>
      </c>
      <c r="E85" s="1711" t="s">
        <v>293</v>
      </c>
      <c r="F85" s="686" t="s">
        <v>550</v>
      </c>
      <c r="G85" s="416">
        <f>COUNTIF('様式第15号-2-1（別紙2）'!$E$220:$DV$222,R85)</f>
        <v>50</v>
      </c>
      <c r="H85" s="416">
        <v>0</v>
      </c>
      <c r="I85" s="1409">
        <f>SUM(L23:L26)</f>
        <v>0</v>
      </c>
      <c r="J85" s="416" t="str">
        <f t="shared" si="2"/>
        <v>0</v>
      </c>
      <c r="K85" s="416">
        <f t="shared" si="1"/>
        <v>0</v>
      </c>
      <c r="L85" s="416">
        <f t="shared" si="1"/>
        <v>0</v>
      </c>
      <c r="M85" s="416">
        <f>ROUND($G85*J85,0)</f>
        <v>0</v>
      </c>
      <c r="N85" s="1389" t="str">
        <f>IF(I85-H85&lt;=0,"0",I85-H85)</f>
        <v>0</v>
      </c>
      <c r="O85" s="1389">
        <f t="shared" si="4"/>
        <v>0</v>
      </c>
      <c r="P85" s="1390"/>
      <c r="R85" s="1282" t="s">
        <v>552</v>
      </c>
    </row>
    <row r="86" spans="3:22" ht="18" customHeight="1">
      <c r="C86" s="1272"/>
      <c r="D86" s="1713"/>
      <c r="E86" s="1714"/>
      <c r="F86" s="686" t="s">
        <v>551</v>
      </c>
      <c r="G86" s="416">
        <f>COUNTIF('様式第15号-2-1（別紙2）'!$E$220:$DV$222,R86)</f>
        <v>35</v>
      </c>
      <c r="H86" s="416">
        <v>0</v>
      </c>
      <c r="I86" s="1409">
        <f>SUM(L23:L24,L26)</f>
        <v>0</v>
      </c>
      <c r="J86" s="416" t="str">
        <f>IF(H86-I86&lt;=0,"0",H86-I86)</f>
        <v>0</v>
      </c>
      <c r="K86" s="416">
        <f t="shared" si="1"/>
        <v>0</v>
      </c>
      <c r="L86" s="416">
        <f t="shared" si="1"/>
        <v>0</v>
      </c>
      <c r="M86" s="416">
        <f>ROUND($G86*J86,0)</f>
        <v>0</v>
      </c>
      <c r="N86" s="1389" t="str">
        <f>IF(I86-H86&lt;=0,"0",I86-H86)</f>
        <v>0</v>
      </c>
      <c r="O86" s="1389">
        <f>ROUND($G86*N86,0)</f>
        <v>0</v>
      </c>
      <c r="P86" s="1390"/>
      <c r="R86" s="1282" t="s">
        <v>6240</v>
      </c>
    </row>
    <row r="87" spans="3:22" ht="18" customHeight="1">
      <c r="C87" s="1272"/>
      <c r="D87" s="687" t="s">
        <v>258</v>
      </c>
      <c r="E87" s="688"/>
      <c r="F87" s="689"/>
      <c r="G87" s="416">
        <f>SUM(G57:G86)</f>
        <v>365</v>
      </c>
      <c r="H87" s="416" t="s">
        <v>300</v>
      </c>
      <c r="I87" s="416" t="s">
        <v>300</v>
      </c>
      <c r="J87" s="416" t="s">
        <v>6239</v>
      </c>
      <c r="K87" s="690">
        <f>SUM(K57:K86)</f>
        <v>0</v>
      </c>
      <c r="L87" s="690">
        <f>SUM(L57:L86)</f>
        <v>0</v>
      </c>
      <c r="M87" s="690">
        <f>SUM(M57:M86)</f>
        <v>0</v>
      </c>
      <c r="N87" s="416" t="s">
        <v>300</v>
      </c>
      <c r="O87" s="690">
        <f>SUM(O57:O86)</f>
        <v>0</v>
      </c>
      <c r="P87" s="1390"/>
    </row>
    <row r="88" spans="3:22" ht="18" customHeight="1" thickBot="1">
      <c r="C88" s="1283"/>
      <c r="D88" s="1284"/>
      <c r="E88" s="1284"/>
      <c r="F88" s="1284"/>
      <c r="G88" s="1285"/>
      <c r="H88" s="1284"/>
      <c r="I88" s="1284"/>
      <c r="J88" s="1284"/>
      <c r="K88" s="1284"/>
      <c r="L88" s="1284"/>
      <c r="M88" s="1284"/>
      <c r="N88" s="1284"/>
      <c r="O88" s="1284"/>
      <c r="P88" s="1391"/>
      <c r="Q88" s="1230"/>
      <c r="R88" s="1230"/>
      <c r="S88" s="1230"/>
      <c r="T88" s="1230"/>
      <c r="U88" s="1230"/>
      <c r="V88" s="1230"/>
    </row>
    <row r="89" spans="3:22" ht="18" customHeight="1">
      <c r="C89" s="415" t="s">
        <v>793</v>
      </c>
      <c r="D89" s="1230"/>
      <c r="E89" s="1230"/>
      <c r="F89" s="1230"/>
      <c r="G89" s="1230"/>
      <c r="H89" s="1230"/>
      <c r="I89" s="1230"/>
      <c r="J89" s="1230"/>
      <c r="K89" s="1230"/>
      <c r="L89" s="1230"/>
      <c r="M89" s="1230"/>
      <c r="N89" s="1230"/>
      <c r="O89" s="1230"/>
      <c r="P89" s="1230"/>
      <c r="Q89" s="1230"/>
      <c r="R89" s="1230"/>
      <c r="S89" s="1230"/>
      <c r="T89" s="1230"/>
      <c r="U89" s="1230"/>
      <c r="V89" s="1230"/>
    </row>
    <row r="90" spans="3:22" ht="18" customHeight="1">
      <c r="C90" s="707" t="s">
        <v>6357</v>
      </c>
      <c r="D90" s="414"/>
      <c r="E90" s="414"/>
      <c r="F90" s="414"/>
      <c r="G90" s="414"/>
      <c r="H90" s="414"/>
      <c r="I90" s="414"/>
      <c r="J90" s="414"/>
      <c r="K90" s="414"/>
      <c r="L90" s="414"/>
      <c r="M90" s="1230"/>
      <c r="N90" s="1230"/>
      <c r="O90" s="1230"/>
      <c r="P90" s="1230"/>
      <c r="Q90" s="1230"/>
      <c r="R90" s="1230"/>
      <c r="S90" s="1230"/>
      <c r="T90" s="1230"/>
      <c r="U90" s="1230"/>
      <c r="V90" s="1230"/>
    </row>
    <row r="91" spans="3:22" ht="18" customHeight="1">
      <c r="D91" s="1230"/>
      <c r="E91" s="1230"/>
      <c r="F91" s="1230"/>
      <c r="G91" s="1230"/>
      <c r="H91" s="1230"/>
      <c r="I91" s="1230"/>
      <c r="J91" s="1230"/>
      <c r="K91" s="1230"/>
      <c r="L91" s="1230"/>
      <c r="M91" s="1230"/>
      <c r="N91" s="1230"/>
      <c r="O91" s="1230"/>
      <c r="P91" s="1230"/>
      <c r="Q91" s="1230"/>
      <c r="R91" s="1230"/>
      <c r="S91" s="1230"/>
      <c r="T91" s="1230"/>
      <c r="U91" s="1230"/>
      <c r="V91" s="1230"/>
    </row>
    <row r="92" spans="3:22" ht="18" customHeight="1">
      <c r="C92" s="1230" t="s">
        <v>148</v>
      </c>
      <c r="D92" s="1230"/>
      <c r="E92" s="1230"/>
      <c r="F92" s="1230"/>
      <c r="G92" s="1230"/>
      <c r="H92" s="1230"/>
      <c r="I92" s="1230"/>
      <c r="J92" s="1230"/>
      <c r="K92" s="1230"/>
      <c r="L92" s="1230"/>
      <c r="M92" s="1230"/>
      <c r="N92" s="1230"/>
      <c r="O92" s="1230"/>
      <c r="P92" s="1230"/>
      <c r="Q92" s="1230"/>
      <c r="R92" s="1230"/>
      <c r="S92" s="1230"/>
      <c r="T92" s="1230"/>
      <c r="U92" s="1230"/>
      <c r="V92" s="1230"/>
    </row>
    <row r="93" spans="3:22" ht="18" customHeight="1">
      <c r="C93" s="415" t="s">
        <v>553</v>
      </c>
      <c r="G93" s="415"/>
      <c r="P93" s="1286"/>
      <c r="Q93" s="1286"/>
      <c r="R93" s="1286"/>
      <c r="S93" s="1286"/>
      <c r="T93" s="1286"/>
      <c r="U93" s="1286"/>
      <c r="V93" s="1286"/>
    </row>
    <row r="94" spans="3:22" ht="18" customHeight="1">
      <c r="D94" s="415" t="s">
        <v>574</v>
      </c>
      <c r="G94" s="415"/>
      <c r="P94" s="1286"/>
      <c r="Q94" s="1286"/>
      <c r="R94" s="1286"/>
      <c r="S94" s="1286"/>
      <c r="T94" s="1286"/>
      <c r="U94" s="1286"/>
      <c r="V94" s="1286"/>
    </row>
    <row r="95" spans="3:22" ht="18" customHeight="1">
      <c r="C95" s="415" t="s">
        <v>602</v>
      </c>
      <c r="D95" s="707"/>
      <c r="E95" s="707"/>
      <c r="F95" s="707"/>
      <c r="G95" s="707"/>
      <c r="H95" s="707"/>
      <c r="I95" s="707"/>
      <c r="J95" s="707"/>
      <c r="P95" s="1286"/>
      <c r="Q95" s="1286"/>
      <c r="R95" s="1286"/>
      <c r="S95" s="1286"/>
      <c r="T95" s="1286"/>
      <c r="U95" s="1286"/>
      <c r="V95" s="1286"/>
    </row>
    <row r="96" spans="3:22" ht="18" customHeight="1"/>
    <row r="97" spans="3:22" ht="18" customHeight="1">
      <c r="C97" s="415" t="s">
        <v>160</v>
      </c>
    </row>
    <row r="98" spans="3:22" ht="15" customHeight="1">
      <c r="C98" s="1287"/>
      <c r="D98" s="1288"/>
      <c r="E98" s="1288"/>
      <c r="F98" s="1288"/>
      <c r="G98" s="1289"/>
      <c r="H98" s="1709"/>
      <c r="I98" s="1709"/>
      <c r="J98" s="1289"/>
      <c r="K98" s="1289"/>
      <c r="L98" s="1289"/>
      <c r="M98" s="1289"/>
      <c r="N98" s="1288"/>
      <c r="O98" s="1290"/>
    </row>
    <row r="99" spans="3:22" ht="15" customHeight="1">
      <c r="C99" s="1291"/>
      <c r="D99" s="417" t="s">
        <v>161</v>
      </c>
      <c r="E99" s="1240"/>
      <c r="F99" s="1240"/>
      <c r="G99" s="1292" t="s">
        <v>6238</v>
      </c>
      <c r="H99" s="1292" t="s">
        <v>6241</v>
      </c>
      <c r="I99" s="1293" t="s">
        <v>257</v>
      </c>
      <c r="J99" s="1293" t="s">
        <v>6237</v>
      </c>
      <c r="K99" s="1293" t="s">
        <v>6242</v>
      </c>
      <c r="L99" s="1293" t="s">
        <v>6235</v>
      </c>
      <c r="M99" s="1293" t="s">
        <v>86</v>
      </c>
      <c r="N99" s="1240"/>
      <c r="O99" s="1294"/>
    </row>
    <row r="100" spans="3:22" ht="15" customHeight="1">
      <c r="C100" s="1291"/>
      <c r="D100" s="417"/>
      <c r="E100" s="1240"/>
      <c r="F100" s="1240"/>
      <c r="G100" s="1295"/>
      <c r="H100" s="1295"/>
      <c r="I100" s="1295"/>
      <c r="J100" s="1295"/>
      <c r="K100" s="1295"/>
      <c r="L100" s="1295"/>
      <c r="M100" s="1295"/>
      <c r="N100" s="1295"/>
      <c r="O100" s="1294"/>
      <c r="R100" s="1296">
        <f>M120-J120</f>
        <v>3000</v>
      </c>
      <c r="U100" s="1296"/>
    </row>
    <row r="101" spans="3:22" ht="15" customHeight="1">
      <c r="C101" s="1291"/>
      <c r="D101" s="417"/>
      <c r="E101" s="1240"/>
      <c r="F101" s="1295"/>
      <c r="G101" s="1295"/>
      <c r="H101" s="1295"/>
      <c r="I101" s="1295"/>
      <c r="J101" s="1295"/>
      <c r="K101" s="1295"/>
      <c r="L101" s="1295"/>
      <c r="M101" s="1295"/>
      <c r="N101" s="1295"/>
      <c r="O101" s="1294"/>
      <c r="R101" s="415">
        <f>R100/3</f>
        <v>1000</v>
      </c>
    </row>
    <row r="102" spans="3:22" ht="15" customHeight="1">
      <c r="C102" s="1291"/>
      <c r="D102" s="417" t="s">
        <v>162</v>
      </c>
      <c r="E102" s="1240"/>
      <c r="F102" s="1295"/>
      <c r="G102" s="1295"/>
      <c r="H102" s="1295"/>
      <c r="I102" s="1295"/>
      <c r="J102" s="1295"/>
      <c r="K102" s="1295"/>
      <c r="L102" s="1295"/>
      <c r="M102" s="1295"/>
      <c r="N102" s="1295"/>
      <c r="O102" s="1294"/>
      <c r="R102" s="1296">
        <f>J120+R101</f>
        <v>10000</v>
      </c>
      <c r="S102" s="1296">
        <f>J120-R101</f>
        <v>8000</v>
      </c>
      <c r="U102" s="1296"/>
      <c r="V102" s="1296"/>
    </row>
    <row r="103" spans="3:22" ht="15" customHeight="1">
      <c r="C103" s="1291"/>
      <c r="D103" s="417"/>
      <c r="E103" s="1240"/>
      <c r="F103" s="1295"/>
      <c r="G103" s="1295"/>
      <c r="H103" s="1295"/>
      <c r="I103" s="1295"/>
      <c r="J103" s="1295"/>
      <c r="K103" s="1295"/>
      <c r="L103" s="1295"/>
      <c r="M103" s="1295"/>
      <c r="N103" s="1295"/>
      <c r="O103" s="1294"/>
      <c r="R103" s="1296">
        <f>R102+R101</f>
        <v>11000</v>
      </c>
      <c r="S103" s="1296">
        <f>S102-R101</f>
        <v>7000</v>
      </c>
      <c r="U103" s="1296"/>
      <c r="V103" s="1296"/>
    </row>
    <row r="104" spans="3:22" ht="15" customHeight="1">
      <c r="C104" s="1291"/>
      <c r="E104" s="1240"/>
      <c r="F104" s="1295"/>
      <c r="G104" s="1295"/>
      <c r="H104" s="1295"/>
      <c r="I104" s="1295"/>
      <c r="J104" s="1295"/>
      <c r="K104" s="1295"/>
      <c r="L104" s="1295"/>
      <c r="M104" s="1295"/>
      <c r="N104" s="1295"/>
      <c r="O104" s="1294"/>
    </row>
    <row r="105" spans="3:22" ht="15" customHeight="1">
      <c r="C105" s="1291"/>
      <c r="D105" s="417"/>
      <c r="E105" s="1240"/>
      <c r="F105" s="1295"/>
      <c r="G105" s="1295"/>
      <c r="H105" s="1295"/>
      <c r="I105" s="1295"/>
      <c r="J105" s="1295"/>
      <c r="K105" s="1295"/>
      <c r="L105" s="1295"/>
      <c r="M105" s="1295"/>
      <c r="N105" s="1295"/>
      <c r="O105" s="1294"/>
    </row>
    <row r="106" spans="3:22" ht="15" customHeight="1">
      <c r="C106" s="1291"/>
      <c r="D106" s="417"/>
      <c r="E106" s="1240"/>
      <c r="F106" s="1295"/>
      <c r="G106" s="1295"/>
      <c r="H106" s="1295"/>
      <c r="I106" s="1295"/>
      <c r="J106" s="1295"/>
      <c r="K106" s="1295"/>
      <c r="L106" s="1295"/>
      <c r="M106" s="1295"/>
      <c r="N106" s="1295"/>
      <c r="O106" s="1294"/>
    </row>
    <row r="107" spans="3:22" ht="15" customHeight="1">
      <c r="C107" s="1291"/>
      <c r="D107" s="417"/>
      <c r="E107" s="1240"/>
      <c r="F107" s="1295"/>
      <c r="G107" s="1295"/>
      <c r="H107" s="1295"/>
      <c r="I107" s="1295"/>
      <c r="J107" s="1295"/>
      <c r="K107" s="1295"/>
      <c r="L107" s="1295"/>
      <c r="M107" s="1295"/>
      <c r="N107" s="1295"/>
      <c r="O107" s="1294"/>
    </row>
    <row r="108" spans="3:22" ht="15" customHeight="1">
      <c r="C108" s="1291"/>
      <c r="D108" s="417"/>
      <c r="E108" s="1240"/>
      <c r="F108" s="1295"/>
      <c r="G108" s="1295"/>
      <c r="H108" s="1295"/>
      <c r="I108" s="1295"/>
      <c r="J108" s="1295"/>
      <c r="K108" s="1295"/>
      <c r="L108" s="1295"/>
      <c r="M108" s="1295"/>
      <c r="N108" s="1295"/>
      <c r="O108" s="1294"/>
    </row>
    <row r="109" spans="3:22" ht="15" customHeight="1">
      <c r="C109" s="1291"/>
      <c r="D109" s="417"/>
      <c r="E109" s="1240"/>
      <c r="F109" s="1295"/>
      <c r="G109" s="1295"/>
      <c r="H109" s="1295"/>
      <c r="I109" s="1295"/>
      <c r="J109" s="1295"/>
      <c r="K109" s="1295"/>
      <c r="L109" s="1295"/>
      <c r="M109" s="1295"/>
      <c r="N109" s="1295"/>
      <c r="O109" s="1294"/>
    </row>
    <row r="110" spans="3:22" ht="15" customHeight="1">
      <c r="C110" s="1291"/>
      <c r="D110" s="417"/>
      <c r="E110" s="1240"/>
      <c r="F110" s="1295"/>
      <c r="G110" s="1295"/>
      <c r="H110" s="1295"/>
      <c r="I110" s="1295"/>
      <c r="J110" s="1295"/>
      <c r="K110" s="1295"/>
      <c r="L110" s="1295"/>
      <c r="M110" s="1295"/>
      <c r="N110" s="1295"/>
      <c r="O110" s="1294"/>
    </row>
    <row r="111" spans="3:22" ht="15" customHeight="1">
      <c r="C111" s="1291"/>
      <c r="D111" s="417"/>
      <c r="E111" s="1240"/>
      <c r="F111" s="1295"/>
      <c r="G111" s="1295"/>
      <c r="H111" s="1295"/>
      <c r="I111" s="1295"/>
      <c r="J111" s="1295"/>
      <c r="K111" s="1295"/>
      <c r="L111" s="1295"/>
      <c r="M111" s="1295"/>
      <c r="N111" s="1295"/>
      <c r="O111" s="1294"/>
    </row>
    <row r="112" spans="3:22" ht="15" customHeight="1">
      <c r="C112" s="1291"/>
      <c r="D112" s="417"/>
      <c r="E112" s="1240"/>
      <c r="F112" s="1295"/>
      <c r="G112" s="1295"/>
      <c r="H112" s="1295"/>
      <c r="I112" s="1295"/>
      <c r="J112" s="1295"/>
      <c r="K112" s="1295"/>
      <c r="L112" s="1295"/>
      <c r="M112" s="1295"/>
      <c r="N112" s="1295"/>
      <c r="O112" s="1294"/>
    </row>
    <row r="113" spans="3:23" ht="15" customHeight="1">
      <c r="C113" s="1291"/>
      <c r="D113" s="417"/>
      <c r="E113" s="1240"/>
      <c r="F113" s="1295"/>
      <c r="G113" s="1295"/>
      <c r="H113" s="1295"/>
      <c r="I113" s="1295"/>
      <c r="J113" s="1295"/>
      <c r="K113" s="1295"/>
      <c r="L113" s="1295"/>
      <c r="M113" s="1295"/>
      <c r="N113" s="1295"/>
      <c r="O113" s="1294"/>
    </row>
    <row r="114" spans="3:23" ht="15" customHeight="1">
      <c r="C114" s="1291"/>
      <c r="D114" s="417"/>
      <c r="E114" s="1240"/>
      <c r="F114" s="1295"/>
      <c r="G114" s="1295"/>
      <c r="H114" s="1295"/>
      <c r="I114" s="1295"/>
      <c r="J114" s="1295"/>
      <c r="K114" s="1295"/>
      <c r="L114" s="1295"/>
      <c r="M114" s="1295"/>
      <c r="N114" s="1295"/>
      <c r="O114" s="1294"/>
    </row>
    <row r="115" spans="3:23" ht="15" customHeight="1">
      <c r="C115" s="1291"/>
      <c r="D115" s="417"/>
      <c r="E115" s="1240"/>
      <c r="F115" s="1295"/>
      <c r="G115" s="1295"/>
      <c r="H115" s="1295"/>
      <c r="I115" s="1295"/>
      <c r="J115" s="1295"/>
      <c r="K115" s="1295"/>
      <c r="L115" s="1295"/>
      <c r="M115" s="1295"/>
      <c r="N115" s="1295"/>
      <c r="O115" s="1294"/>
    </row>
    <row r="116" spans="3:23" ht="15" customHeight="1">
      <c r="C116" s="1291"/>
      <c r="D116" s="417"/>
      <c r="E116" s="1240"/>
      <c r="F116" s="1295"/>
      <c r="G116" s="1295"/>
      <c r="H116" s="1295"/>
      <c r="I116" s="1295"/>
      <c r="J116" s="1295"/>
      <c r="K116" s="1295"/>
      <c r="L116" s="1295"/>
      <c r="M116" s="1295"/>
      <c r="N116" s="1295"/>
      <c r="O116" s="1294"/>
    </row>
    <row r="117" spans="3:23" ht="15" customHeight="1">
      <c r="C117" s="1291"/>
      <c r="D117" s="417"/>
      <c r="E117" s="1240"/>
      <c r="F117" s="1295"/>
      <c r="G117" s="1295"/>
      <c r="H117" s="1295"/>
      <c r="I117" s="1295"/>
      <c r="J117" s="1295"/>
      <c r="K117" s="1295"/>
      <c r="L117" s="1295"/>
      <c r="M117" s="1295"/>
      <c r="N117" s="1295"/>
      <c r="O117" s="1294"/>
      <c r="R117" s="1296">
        <f>AVERAGE(G120:H120)</f>
        <v>6500</v>
      </c>
      <c r="S117" s="1296">
        <f t="shared" ref="S117:V117" si="5">AVERAGE(H120:I120)</f>
        <v>7500</v>
      </c>
      <c r="T117" s="1296">
        <f t="shared" si="5"/>
        <v>8500</v>
      </c>
      <c r="U117" s="1296">
        <f t="shared" si="5"/>
        <v>9500</v>
      </c>
      <c r="V117" s="1296">
        <f t="shared" si="5"/>
        <v>10500</v>
      </c>
      <c r="W117" s="1296">
        <f>AVERAGE(L120:M120)</f>
        <v>11500</v>
      </c>
    </row>
    <row r="118" spans="3:23" ht="15" customHeight="1">
      <c r="C118" s="1291"/>
      <c r="D118" s="417"/>
      <c r="E118" s="1240"/>
      <c r="F118" s="1295"/>
      <c r="G118" s="1295"/>
      <c r="H118" s="1295"/>
      <c r="I118" s="1295"/>
      <c r="J118" s="1295"/>
      <c r="K118" s="1295"/>
      <c r="L118" s="1295"/>
      <c r="M118" s="1295"/>
      <c r="N118" s="1295"/>
      <c r="O118" s="1294"/>
    </row>
    <row r="119" spans="3:23" ht="18" customHeight="1">
      <c r="C119" s="1291"/>
      <c r="D119" s="417" t="s">
        <v>163</v>
      </c>
      <c r="E119" s="1240"/>
      <c r="F119" s="1292"/>
      <c r="G119" s="1292" t="s">
        <v>343</v>
      </c>
      <c r="H119" s="1240"/>
      <c r="I119" s="1240"/>
      <c r="J119" s="1292" t="s">
        <v>344</v>
      </c>
      <c r="K119" s="1240"/>
      <c r="L119" s="1240"/>
      <c r="M119" s="1292" t="s">
        <v>345</v>
      </c>
      <c r="N119" s="1240"/>
      <c r="O119" s="1294"/>
    </row>
    <row r="120" spans="3:23" ht="18" customHeight="1">
      <c r="C120" s="1291"/>
      <c r="D120" s="417" t="s">
        <v>164</v>
      </c>
      <c r="E120" s="1240"/>
      <c r="F120" s="1293"/>
      <c r="G120" s="1293">
        <v>6000</v>
      </c>
      <c r="H120" s="1293">
        <f>S103</f>
        <v>7000</v>
      </c>
      <c r="I120" s="1293">
        <f>S102</f>
        <v>8000</v>
      </c>
      <c r="J120" s="1293">
        <v>9000</v>
      </c>
      <c r="K120" s="1293">
        <f>R102</f>
        <v>10000</v>
      </c>
      <c r="L120" s="1293">
        <f>R103</f>
        <v>11000</v>
      </c>
      <c r="M120" s="1293">
        <v>12000</v>
      </c>
      <c r="N120" s="1240"/>
      <c r="O120" s="1294"/>
    </row>
    <row r="121" spans="3:23" ht="18" customHeight="1">
      <c r="C121" s="1291"/>
      <c r="D121" s="417" t="s">
        <v>165</v>
      </c>
      <c r="E121" s="1240"/>
      <c r="F121" s="1240"/>
      <c r="G121" s="1240"/>
      <c r="H121" s="1297"/>
      <c r="I121" s="1297"/>
      <c r="J121" s="1240"/>
      <c r="K121" s="1240"/>
      <c r="L121" s="1240"/>
      <c r="M121" s="1240"/>
      <c r="N121" s="1240"/>
      <c r="O121" s="1294"/>
      <c r="R121" s="415" t="s">
        <v>571</v>
      </c>
    </row>
    <row r="122" spans="3:23" ht="18" customHeight="1">
      <c r="C122" s="1291"/>
      <c r="D122" s="417"/>
      <c r="E122" s="1240"/>
      <c r="F122" s="1240"/>
      <c r="G122" s="1297"/>
      <c r="H122" s="1297"/>
      <c r="I122" s="1240"/>
      <c r="J122" s="1240"/>
      <c r="K122" s="1240"/>
      <c r="L122" s="1240"/>
      <c r="M122" s="1240"/>
      <c r="N122" s="1240"/>
      <c r="O122" s="1294"/>
      <c r="R122" s="415" t="s">
        <v>6243</v>
      </c>
    </row>
    <row r="123" spans="3:23" ht="18" customHeight="1">
      <c r="C123" s="1291"/>
      <c r="D123" s="417" t="s">
        <v>166</v>
      </c>
      <c r="E123" s="1240"/>
      <c r="F123" s="1240"/>
      <c r="G123" s="1298">
        <v>8.0000000000000002E-3</v>
      </c>
      <c r="H123" s="1298">
        <v>8.0000000000000002E-3</v>
      </c>
      <c r="I123" s="1298">
        <v>0.16200000000000001</v>
      </c>
      <c r="J123" s="1298">
        <v>0.66</v>
      </c>
      <c r="K123" s="1298">
        <v>0.14499999999999999</v>
      </c>
      <c r="L123" s="1298">
        <v>8.0000000000000002E-3</v>
      </c>
      <c r="M123" s="1298">
        <v>8.0000000000000002E-3</v>
      </c>
      <c r="N123" s="1240"/>
      <c r="O123" s="1294"/>
      <c r="R123" s="415" t="s">
        <v>6244</v>
      </c>
    </row>
    <row r="124" spans="3:23" ht="18" customHeight="1">
      <c r="C124" s="1291"/>
      <c r="D124" s="1299" t="s">
        <v>167</v>
      </c>
      <c r="E124" s="1300"/>
      <c r="F124" s="1300"/>
      <c r="G124" s="1301">
        <f>ROUND(365*G123,0)</f>
        <v>3</v>
      </c>
      <c r="H124" s="1301">
        <f t="shared" ref="H124:M124" si="6">ROUND(365*H123,0)</f>
        <v>3</v>
      </c>
      <c r="I124" s="1301">
        <f t="shared" si="6"/>
        <v>59</v>
      </c>
      <c r="J124" s="1301">
        <f>365-SUM(G124:I124)-SUM(K124:M124)</f>
        <v>241</v>
      </c>
      <c r="K124" s="1301">
        <f t="shared" si="6"/>
        <v>53</v>
      </c>
      <c r="L124" s="1301">
        <f t="shared" si="6"/>
        <v>3</v>
      </c>
      <c r="M124" s="1301">
        <f t="shared" si="6"/>
        <v>3</v>
      </c>
      <c r="N124" s="1240"/>
      <c r="O124" s="1294"/>
      <c r="R124" s="415" t="s">
        <v>6245</v>
      </c>
    </row>
    <row r="125" spans="3:23" ht="18" customHeight="1">
      <c r="C125" s="1291"/>
      <c r="D125" s="418"/>
      <c r="E125" s="1240"/>
      <c r="F125" s="1240"/>
      <c r="G125" s="1240"/>
      <c r="H125" s="1240"/>
      <c r="I125" s="1240"/>
      <c r="J125" s="1240"/>
      <c r="K125" s="1240"/>
      <c r="L125" s="1240"/>
      <c r="M125" s="1240"/>
      <c r="N125" s="1240"/>
      <c r="O125" s="1294"/>
      <c r="R125" s="415" t="s">
        <v>6246</v>
      </c>
    </row>
    <row r="126" spans="3:23" ht="18" customHeight="1">
      <c r="C126" s="1291"/>
      <c r="D126" s="419"/>
      <c r="E126" s="1240"/>
      <c r="F126" s="1240"/>
      <c r="G126" s="1240"/>
      <c r="H126" s="1240"/>
      <c r="I126" s="1240"/>
      <c r="J126" s="1240"/>
      <c r="K126" s="1240"/>
      <c r="L126" s="1240"/>
      <c r="M126" s="1240"/>
      <c r="N126" s="1240"/>
      <c r="O126" s="1294"/>
      <c r="R126" s="415" t="s">
        <v>6247</v>
      </c>
    </row>
    <row r="127" spans="3:23" ht="18" customHeight="1">
      <c r="C127" s="1302"/>
      <c r="D127" s="1303"/>
      <c r="E127" s="1303"/>
      <c r="F127" s="1303"/>
      <c r="G127" s="1303"/>
      <c r="H127" s="1303"/>
      <c r="I127" s="1303"/>
      <c r="J127" s="1303"/>
      <c r="K127" s="1303"/>
      <c r="L127" s="1303"/>
      <c r="M127" s="1303"/>
      <c r="N127" s="1303"/>
      <c r="O127" s="1304"/>
      <c r="R127" s="415" t="s">
        <v>6248</v>
      </c>
    </row>
  </sheetData>
  <protectedRanges>
    <protectedRange sqref="G87:O87" name="範囲1"/>
    <protectedRange sqref="G59:H60 H85:I85 H86:M86 H83:H84 G83:G86 G81:M82 G57:I58 J83:M85 G61:I62 G63:H64 J71:M72 J79:M80 G65:M66 G67:H68 J75:M76 J57:M64 G69:M70 G71:H72 G77:M78 J67:M68 G73:M74 G75:H76 G79:H80" name="範囲1_4"/>
    <protectedRange sqref="J9:L22 L24:L26" name="範囲3"/>
    <protectedRange sqref="J24:K26" name="範囲3_1"/>
  </protectedRanges>
  <mergeCells count="38">
    <mergeCell ref="I52:N52"/>
    <mergeCell ref="D7:G8"/>
    <mergeCell ref="H9:H10"/>
    <mergeCell ref="H11:H12"/>
    <mergeCell ref="H13:H14"/>
    <mergeCell ref="H15:H16"/>
    <mergeCell ref="H17:H18"/>
    <mergeCell ref="H19:H20"/>
    <mergeCell ref="H21:H22"/>
    <mergeCell ref="D24:G24"/>
    <mergeCell ref="D33:D34"/>
    <mergeCell ref="E33:F33"/>
    <mergeCell ref="D9:G23"/>
    <mergeCell ref="J9:J23"/>
    <mergeCell ref="E67:E68"/>
    <mergeCell ref="D69:D72"/>
    <mergeCell ref="E69:E70"/>
    <mergeCell ref="E71:E72"/>
    <mergeCell ref="D57:D60"/>
    <mergeCell ref="E57:E58"/>
    <mergeCell ref="E59:E60"/>
    <mergeCell ref="D61:D64"/>
    <mergeCell ref="E61:E62"/>
    <mergeCell ref="E63:E64"/>
    <mergeCell ref="D65:D68"/>
    <mergeCell ref="E65:E66"/>
    <mergeCell ref="H98:I98"/>
    <mergeCell ref="D73:D76"/>
    <mergeCell ref="E73:E74"/>
    <mergeCell ref="E75:E76"/>
    <mergeCell ref="D77:D80"/>
    <mergeCell ref="E77:E78"/>
    <mergeCell ref="E79:E80"/>
    <mergeCell ref="D81:D84"/>
    <mergeCell ref="E81:E82"/>
    <mergeCell ref="E83:E84"/>
    <mergeCell ref="D85:D86"/>
    <mergeCell ref="E85:E86"/>
  </mergeCells>
  <phoneticPr fontId="27"/>
  <printOptions horizontalCentered="1"/>
  <pageMargins left="0.59055118110236227" right="0.59055118110236227" top="0.78740157480314965" bottom="0.59055118110236227" header="0.39370078740157483" footer="0.39370078740157483"/>
  <pageSetup paperSize="9" scale="66" orientation="portrait" horizontalDpi="300" verticalDpi="300" r:id="rId1"/>
  <headerFooter alignWithMargins="0"/>
  <rowBreaks count="2" manualBreakCount="2">
    <brk id="54" min="1" max="15" man="1"/>
    <brk id="91" min="1" max="1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81"/>
  <sheetViews>
    <sheetView zoomScaleNormal="100" zoomScaleSheetLayoutView="115" workbookViewId="0"/>
  </sheetViews>
  <sheetFormatPr defaultRowHeight="12"/>
  <cols>
    <col min="1" max="2" width="3.625" style="838" customWidth="1"/>
    <col min="3" max="3" width="21.625" style="838" customWidth="1"/>
    <col min="4" max="4" width="63.125" style="838" customWidth="1"/>
    <col min="5" max="5" width="14.625" style="838" customWidth="1"/>
    <col min="6" max="7" width="7.625" style="838" customWidth="1"/>
    <col min="8" max="16384" width="9" style="838"/>
  </cols>
  <sheetData>
    <row r="1" spans="2:7" ht="9.9499999999999993" customHeight="1"/>
    <row r="2" spans="2:7" ht="20.100000000000001" customHeight="1">
      <c r="B2" s="839" t="s">
        <v>0</v>
      </c>
    </row>
    <row r="4" spans="2:7">
      <c r="B4" s="1418" t="s">
        <v>1</v>
      </c>
      <c r="C4" s="1420" t="s">
        <v>2</v>
      </c>
      <c r="D4" s="1416" t="s">
        <v>3</v>
      </c>
      <c r="E4" s="1416" t="s">
        <v>4</v>
      </c>
      <c r="F4" s="1416" t="s">
        <v>5</v>
      </c>
      <c r="G4" s="1417"/>
    </row>
    <row r="5" spans="2:7">
      <c r="B5" s="1419"/>
      <c r="C5" s="1421"/>
      <c r="D5" s="1422"/>
      <c r="E5" s="1422"/>
      <c r="F5" s="840" t="s">
        <v>6</v>
      </c>
      <c r="G5" s="841" t="s">
        <v>7</v>
      </c>
    </row>
    <row r="6" spans="2:7">
      <c r="B6" s="842">
        <v>1</v>
      </c>
      <c r="C6" s="843" t="s">
        <v>8</v>
      </c>
      <c r="D6" s="844" t="s">
        <v>606</v>
      </c>
      <c r="E6" s="845" t="s">
        <v>9</v>
      </c>
      <c r="F6" s="846" t="s">
        <v>10</v>
      </c>
      <c r="G6" s="847" t="s">
        <v>11</v>
      </c>
    </row>
    <row r="7" spans="2:7">
      <c r="B7" s="848">
        <v>2</v>
      </c>
      <c r="C7" s="849" t="s">
        <v>810</v>
      </c>
      <c r="D7" s="850" t="s">
        <v>812</v>
      </c>
      <c r="E7" s="851" t="s">
        <v>9</v>
      </c>
      <c r="F7" s="852" t="s">
        <v>11</v>
      </c>
      <c r="G7" s="853"/>
    </row>
    <row r="8" spans="2:7">
      <c r="B8" s="848">
        <v>3</v>
      </c>
      <c r="C8" s="849" t="s">
        <v>811</v>
      </c>
      <c r="D8" s="850" t="s">
        <v>813</v>
      </c>
      <c r="E8" s="851" t="s">
        <v>9</v>
      </c>
      <c r="F8" s="852" t="s">
        <v>11</v>
      </c>
      <c r="G8" s="853"/>
    </row>
    <row r="9" spans="2:7">
      <c r="B9" s="848">
        <v>4</v>
      </c>
      <c r="C9" s="849" t="s">
        <v>419</v>
      </c>
      <c r="D9" s="850" t="s">
        <v>12</v>
      </c>
      <c r="E9" s="851" t="s">
        <v>9</v>
      </c>
      <c r="F9" s="852" t="s">
        <v>11</v>
      </c>
      <c r="G9" s="853"/>
    </row>
    <row r="10" spans="2:7">
      <c r="B10" s="848">
        <v>5</v>
      </c>
      <c r="C10" s="849" t="s">
        <v>13</v>
      </c>
      <c r="D10" s="850" t="s">
        <v>14</v>
      </c>
      <c r="E10" s="851" t="s">
        <v>9</v>
      </c>
      <c r="F10" s="852" t="s">
        <v>11</v>
      </c>
      <c r="G10" s="853"/>
    </row>
    <row r="11" spans="2:7">
      <c r="B11" s="848">
        <v>6</v>
      </c>
      <c r="C11" s="849" t="s">
        <v>15</v>
      </c>
      <c r="D11" s="850" t="s">
        <v>16</v>
      </c>
      <c r="E11" s="851" t="s">
        <v>9</v>
      </c>
      <c r="F11" s="852" t="s">
        <v>11</v>
      </c>
      <c r="G11" s="853"/>
    </row>
    <row r="12" spans="2:7">
      <c r="B12" s="848">
        <v>7</v>
      </c>
      <c r="C12" s="849" t="s">
        <v>17</v>
      </c>
      <c r="D12" s="850" t="s">
        <v>18</v>
      </c>
      <c r="E12" s="851" t="s">
        <v>9</v>
      </c>
      <c r="F12" s="852" t="s">
        <v>11</v>
      </c>
      <c r="G12" s="853"/>
    </row>
    <row r="13" spans="2:7">
      <c r="B13" s="848">
        <v>8</v>
      </c>
      <c r="C13" s="849" t="s">
        <v>19</v>
      </c>
      <c r="D13" s="850" t="s">
        <v>20</v>
      </c>
      <c r="E13" s="851" t="s">
        <v>9</v>
      </c>
      <c r="F13" s="852" t="s">
        <v>11</v>
      </c>
      <c r="G13" s="853"/>
    </row>
    <row r="14" spans="2:7">
      <c r="B14" s="848">
        <v>9</v>
      </c>
      <c r="C14" s="849" t="s">
        <v>21</v>
      </c>
      <c r="D14" s="850" t="s">
        <v>22</v>
      </c>
      <c r="E14" s="851" t="s">
        <v>9</v>
      </c>
      <c r="F14" s="852" t="s">
        <v>11</v>
      </c>
      <c r="G14" s="853"/>
    </row>
    <row r="15" spans="2:7">
      <c r="B15" s="848">
        <v>10</v>
      </c>
      <c r="C15" s="849" t="s">
        <v>23</v>
      </c>
      <c r="D15" s="850" t="s">
        <v>24</v>
      </c>
      <c r="E15" s="851" t="s">
        <v>9</v>
      </c>
      <c r="F15" s="852" t="s">
        <v>11</v>
      </c>
      <c r="G15" s="853"/>
    </row>
    <row r="16" spans="2:7">
      <c r="B16" s="848">
        <v>11</v>
      </c>
      <c r="C16" s="849" t="s">
        <v>25</v>
      </c>
      <c r="D16" s="850" t="s">
        <v>764</v>
      </c>
      <c r="E16" s="851" t="s">
        <v>9</v>
      </c>
      <c r="F16" s="852" t="s">
        <v>11</v>
      </c>
      <c r="G16" s="853"/>
    </row>
    <row r="17" spans="2:7">
      <c r="B17" s="848">
        <v>12</v>
      </c>
      <c r="C17" s="849" t="s">
        <v>6209</v>
      </c>
      <c r="D17" s="850" t="s">
        <v>6206</v>
      </c>
      <c r="E17" s="851" t="s">
        <v>9</v>
      </c>
      <c r="F17" s="852" t="s">
        <v>11</v>
      </c>
      <c r="G17" s="853"/>
    </row>
    <row r="18" spans="2:7">
      <c r="B18" s="848">
        <v>13</v>
      </c>
      <c r="C18" s="849" t="s">
        <v>26</v>
      </c>
      <c r="D18" s="850" t="s">
        <v>765</v>
      </c>
      <c r="E18" s="851" t="s">
        <v>9</v>
      </c>
      <c r="F18" s="852" t="s">
        <v>11</v>
      </c>
      <c r="G18" s="853"/>
    </row>
    <row r="19" spans="2:7">
      <c r="B19" s="848">
        <v>14</v>
      </c>
      <c r="C19" s="849" t="s">
        <v>6210</v>
      </c>
      <c r="D19" s="850" t="s">
        <v>6207</v>
      </c>
      <c r="E19" s="851" t="s">
        <v>9</v>
      </c>
      <c r="F19" s="852" t="s">
        <v>11</v>
      </c>
      <c r="G19" s="853"/>
    </row>
    <row r="20" spans="2:7">
      <c r="B20" s="848">
        <v>15</v>
      </c>
      <c r="C20" s="849" t="s">
        <v>27</v>
      </c>
      <c r="D20" s="850" t="s">
        <v>761</v>
      </c>
      <c r="E20" s="851" t="s">
        <v>9</v>
      </c>
      <c r="F20" s="852" t="s">
        <v>11</v>
      </c>
      <c r="G20" s="853"/>
    </row>
    <row r="21" spans="2:7">
      <c r="B21" s="848">
        <v>16</v>
      </c>
      <c r="C21" s="849" t="s">
        <v>28</v>
      </c>
      <c r="D21" s="850" t="s">
        <v>762</v>
      </c>
      <c r="E21" s="851" t="s">
        <v>9</v>
      </c>
      <c r="F21" s="852" t="s">
        <v>11</v>
      </c>
      <c r="G21" s="853"/>
    </row>
    <row r="22" spans="2:7">
      <c r="B22" s="848">
        <v>17</v>
      </c>
      <c r="C22" s="849" t="s">
        <v>608</v>
      </c>
      <c r="D22" s="850" t="s">
        <v>763</v>
      </c>
      <c r="E22" s="851" t="s">
        <v>9</v>
      </c>
      <c r="F22" s="852" t="s">
        <v>11</v>
      </c>
      <c r="G22" s="853"/>
    </row>
    <row r="23" spans="2:7">
      <c r="B23" s="848">
        <v>18</v>
      </c>
      <c r="C23" s="849" t="s">
        <v>29</v>
      </c>
      <c r="D23" s="850" t="s">
        <v>803</v>
      </c>
      <c r="E23" s="851" t="s">
        <v>9</v>
      </c>
      <c r="F23" s="852" t="s">
        <v>11</v>
      </c>
      <c r="G23" s="853"/>
    </row>
    <row r="24" spans="2:7">
      <c r="B24" s="848">
        <v>19</v>
      </c>
      <c r="C24" s="849" t="s">
        <v>30</v>
      </c>
      <c r="D24" s="850" t="s">
        <v>31</v>
      </c>
      <c r="E24" s="851" t="s">
        <v>9</v>
      </c>
      <c r="F24" s="852" t="s">
        <v>11</v>
      </c>
      <c r="G24" s="853"/>
    </row>
    <row r="25" spans="2:7">
      <c r="B25" s="848">
        <v>20</v>
      </c>
      <c r="C25" s="849" t="s">
        <v>32</v>
      </c>
      <c r="D25" s="850" t="s">
        <v>33</v>
      </c>
      <c r="E25" s="851" t="s">
        <v>9</v>
      </c>
      <c r="F25" s="852" t="s">
        <v>10</v>
      </c>
      <c r="G25" s="853" t="s">
        <v>11</v>
      </c>
    </row>
    <row r="26" spans="2:7" ht="11.25" customHeight="1">
      <c r="B26" s="848">
        <v>21</v>
      </c>
      <c r="C26" s="849" t="s">
        <v>416</v>
      </c>
      <c r="D26" s="850" t="s">
        <v>802</v>
      </c>
      <c r="E26" s="851" t="s">
        <v>9</v>
      </c>
      <c r="F26" s="852" t="s">
        <v>11</v>
      </c>
      <c r="G26" s="853"/>
    </row>
    <row r="27" spans="2:7">
      <c r="B27" s="848">
        <v>22</v>
      </c>
      <c r="C27" s="849" t="s">
        <v>34</v>
      </c>
      <c r="D27" s="850" t="s">
        <v>35</v>
      </c>
      <c r="E27" s="851" t="s">
        <v>9</v>
      </c>
      <c r="F27" s="852" t="s">
        <v>11</v>
      </c>
      <c r="G27" s="853"/>
    </row>
    <row r="28" spans="2:7">
      <c r="B28" s="848">
        <v>23</v>
      </c>
      <c r="C28" s="849" t="s">
        <v>872</v>
      </c>
      <c r="D28" s="850" t="s">
        <v>36</v>
      </c>
      <c r="E28" s="851" t="s">
        <v>9</v>
      </c>
      <c r="F28" s="852" t="s">
        <v>10</v>
      </c>
      <c r="G28" s="853" t="s">
        <v>11</v>
      </c>
    </row>
    <row r="29" spans="2:7">
      <c r="B29" s="848">
        <v>24</v>
      </c>
      <c r="C29" s="849" t="s">
        <v>37</v>
      </c>
      <c r="D29" s="850" t="s">
        <v>607</v>
      </c>
      <c r="E29" s="851" t="s">
        <v>9</v>
      </c>
      <c r="F29" s="852" t="s">
        <v>11</v>
      </c>
      <c r="G29" s="853"/>
    </row>
    <row r="30" spans="2:7">
      <c r="B30" s="848">
        <v>25</v>
      </c>
      <c r="C30" s="849" t="s">
        <v>38</v>
      </c>
      <c r="D30" s="850" t="s">
        <v>609</v>
      </c>
      <c r="E30" s="851" t="s">
        <v>9</v>
      </c>
      <c r="F30" s="852" t="s">
        <v>10</v>
      </c>
      <c r="G30" s="853" t="s">
        <v>11</v>
      </c>
    </row>
    <row r="31" spans="2:7">
      <c r="B31" s="848">
        <v>26</v>
      </c>
      <c r="C31" s="849" t="s">
        <v>118</v>
      </c>
      <c r="D31" s="850" t="s">
        <v>610</v>
      </c>
      <c r="E31" s="851" t="s">
        <v>9</v>
      </c>
      <c r="F31" s="852" t="s">
        <v>10</v>
      </c>
      <c r="G31" s="853" t="s">
        <v>11</v>
      </c>
    </row>
    <row r="32" spans="2:7">
      <c r="B32" s="848">
        <v>27</v>
      </c>
      <c r="C32" s="849" t="s">
        <v>347</v>
      </c>
      <c r="D32" s="850" t="s">
        <v>611</v>
      </c>
      <c r="E32" s="851" t="s">
        <v>9</v>
      </c>
      <c r="F32" s="852" t="s">
        <v>10</v>
      </c>
      <c r="G32" s="853" t="s">
        <v>11</v>
      </c>
    </row>
    <row r="33" spans="2:7">
      <c r="B33" s="848">
        <v>28</v>
      </c>
      <c r="C33" s="854" t="s">
        <v>39</v>
      </c>
      <c r="D33" s="855" t="s">
        <v>590</v>
      </c>
      <c r="E33" s="856" t="s">
        <v>9</v>
      </c>
      <c r="F33" s="857" t="s">
        <v>11</v>
      </c>
      <c r="G33" s="858"/>
    </row>
    <row r="34" spans="2:7">
      <c r="B34" s="848">
        <v>29</v>
      </c>
      <c r="C34" s="854" t="s">
        <v>420</v>
      </c>
      <c r="D34" s="855" t="s">
        <v>520</v>
      </c>
      <c r="E34" s="856" t="s">
        <v>9</v>
      </c>
      <c r="F34" s="857" t="s">
        <v>11</v>
      </c>
      <c r="G34" s="858"/>
    </row>
    <row r="35" spans="2:7">
      <c r="B35" s="848">
        <v>30</v>
      </c>
      <c r="C35" s="854" t="s">
        <v>421</v>
      </c>
      <c r="D35" s="855" t="s">
        <v>591</v>
      </c>
      <c r="E35" s="856" t="s">
        <v>383</v>
      </c>
      <c r="F35" s="857" t="s">
        <v>11</v>
      </c>
      <c r="G35" s="858"/>
    </row>
    <row r="36" spans="2:7">
      <c r="B36" s="848">
        <v>31</v>
      </c>
      <c r="C36" s="854" t="s">
        <v>41</v>
      </c>
      <c r="D36" s="855" t="s">
        <v>592</v>
      </c>
      <c r="E36" s="856" t="s">
        <v>518</v>
      </c>
      <c r="F36" s="857" t="s">
        <v>11</v>
      </c>
      <c r="G36" s="858"/>
    </row>
    <row r="37" spans="2:7">
      <c r="B37" s="848">
        <v>32</v>
      </c>
      <c r="C37" s="854" t="s">
        <v>577</v>
      </c>
      <c r="D37" s="855" t="s">
        <v>448</v>
      </c>
      <c r="E37" s="856" t="s">
        <v>9</v>
      </c>
      <c r="F37" s="857"/>
      <c r="G37" s="858" t="s">
        <v>11</v>
      </c>
    </row>
    <row r="38" spans="2:7">
      <c r="B38" s="848">
        <v>33</v>
      </c>
      <c r="C38" s="854" t="s">
        <v>578</v>
      </c>
      <c r="D38" s="855" t="s">
        <v>517</v>
      </c>
      <c r="E38" s="856" t="s">
        <v>9</v>
      </c>
      <c r="F38" s="857"/>
      <c r="G38" s="858" t="s">
        <v>11</v>
      </c>
    </row>
    <row r="39" spans="2:7">
      <c r="B39" s="848">
        <v>34</v>
      </c>
      <c r="C39" s="854" t="s">
        <v>42</v>
      </c>
      <c r="D39" s="855" t="s">
        <v>593</v>
      </c>
      <c r="E39" s="856" t="s">
        <v>518</v>
      </c>
      <c r="F39" s="857" t="s">
        <v>11</v>
      </c>
      <c r="G39" s="858"/>
    </row>
    <row r="40" spans="2:7">
      <c r="B40" s="848">
        <v>35</v>
      </c>
      <c r="C40" s="854" t="s">
        <v>579</v>
      </c>
      <c r="D40" s="855" t="s">
        <v>521</v>
      </c>
      <c r="E40" s="856" t="s">
        <v>40</v>
      </c>
      <c r="F40" s="857" t="s">
        <v>11</v>
      </c>
      <c r="G40" s="858"/>
    </row>
    <row r="41" spans="2:7">
      <c r="B41" s="848">
        <v>36</v>
      </c>
      <c r="C41" s="854" t="s">
        <v>580</v>
      </c>
      <c r="D41" s="855" t="s">
        <v>594</v>
      </c>
      <c r="E41" s="856" t="s">
        <v>383</v>
      </c>
      <c r="F41" s="857" t="s">
        <v>11</v>
      </c>
      <c r="G41" s="858"/>
    </row>
    <row r="42" spans="2:7">
      <c r="B42" s="848">
        <v>37</v>
      </c>
      <c r="C42" s="854" t="s">
        <v>581</v>
      </c>
      <c r="D42" s="855" t="s">
        <v>6208</v>
      </c>
      <c r="E42" s="856" t="s">
        <v>383</v>
      </c>
      <c r="F42" s="857" t="s">
        <v>11</v>
      </c>
      <c r="G42" s="858"/>
    </row>
    <row r="43" spans="2:7">
      <c r="B43" s="848">
        <v>38</v>
      </c>
      <c r="C43" s="854" t="s">
        <v>582</v>
      </c>
      <c r="D43" s="855" t="s">
        <v>522</v>
      </c>
      <c r="E43" s="856" t="s">
        <v>383</v>
      </c>
      <c r="F43" s="857" t="s">
        <v>11</v>
      </c>
      <c r="G43" s="858"/>
    </row>
    <row r="44" spans="2:7">
      <c r="B44" s="848">
        <v>39</v>
      </c>
      <c r="C44" s="854" t="s">
        <v>583</v>
      </c>
      <c r="D44" s="855" t="s">
        <v>523</v>
      </c>
      <c r="E44" s="856" t="s">
        <v>383</v>
      </c>
      <c r="F44" s="857" t="s">
        <v>11</v>
      </c>
      <c r="G44" s="858"/>
    </row>
    <row r="45" spans="2:7">
      <c r="B45" s="848">
        <v>40</v>
      </c>
      <c r="C45" s="854" t="s">
        <v>584</v>
      </c>
      <c r="D45" s="855" t="s">
        <v>595</v>
      </c>
      <c r="E45" s="856" t="s">
        <v>40</v>
      </c>
      <c r="F45" s="857" t="s">
        <v>11</v>
      </c>
      <c r="G45" s="858"/>
    </row>
    <row r="46" spans="2:7">
      <c r="B46" s="848">
        <v>41</v>
      </c>
      <c r="C46" s="854" t="s">
        <v>417</v>
      </c>
      <c r="D46" s="855" t="s">
        <v>524</v>
      </c>
      <c r="E46" s="856" t="s">
        <v>9</v>
      </c>
      <c r="F46" s="857" t="s">
        <v>11</v>
      </c>
      <c r="G46" s="858"/>
    </row>
    <row r="47" spans="2:7">
      <c r="B47" s="848">
        <v>42</v>
      </c>
      <c r="C47" s="854" t="s">
        <v>418</v>
      </c>
      <c r="D47" s="855" t="s">
        <v>596</v>
      </c>
      <c r="E47" s="856" t="s">
        <v>383</v>
      </c>
      <c r="F47" s="857" t="s">
        <v>11</v>
      </c>
      <c r="G47" s="858"/>
    </row>
    <row r="48" spans="2:7">
      <c r="B48" s="848">
        <v>43</v>
      </c>
      <c r="C48" s="854" t="s">
        <v>6284</v>
      </c>
      <c r="D48" s="855" t="s">
        <v>6286</v>
      </c>
      <c r="E48" s="856" t="s">
        <v>9</v>
      </c>
      <c r="F48" s="857"/>
      <c r="G48" s="858" t="s">
        <v>11</v>
      </c>
    </row>
    <row r="49" spans="2:7">
      <c r="B49" s="848">
        <v>44</v>
      </c>
      <c r="C49" s="854" t="s">
        <v>6285</v>
      </c>
      <c r="D49" s="855" t="s">
        <v>6287</v>
      </c>
      <c r="E49" s="856" t="s">
        <v>9</v>
      </c>
      <c r="F49" s="857"/>
      <c r="G49" s="858" t="s">
        <v>11</v>
      </c>
    </row>
    <row r="50" spans="2:7">
      <c r="B50" s="848">
        <v>45</v>
      </c>
      <c r="C50" s="854" t="s">
        <v>585</v>
      </c>
      <c r="D50" s="855" t="s">
        <v>44</v>
      </c>
      <c r="E50" s="856" t="s">
        <v>9</v>
      </c>
      <c r="F50" s="857"/>
      <c r="G50" s="858" t="s">
        <v>11</v>
      </c>
    </row>
    <row r="51" spans="2:7">
      <c r="B51" s="848">
        <v>46</v>
      </c>
      <c r="C51" s="854" t="s">
        <v>43</v>
      </c>
      <c r="D51" s="855" t="s">
        <v>597</v>
      </c>
      <c r="E51" s="856" t="s">
        <v>518</v>
      </c>
      <c r="F51" s="857" t="s">
        <v>11</v>
      </c>
      <c r="G51" s="858"/>
    </row>
    <row r="52" spans="2:7">
      <c r="B52" s="848">
        <v>47</v>
      </c>
      <c r="C52" s="854" t="s">
        <v>6288</v>
      </c>
      <c r="D52" s="855" t="s">
        <v>6290</v>
      </c>
      <c r="E52" s="856" t="s">
        <v>9</v>
      </c>
      <c r="F52" s="857"/>
      <c r="G52" s="858" t="s">
        <v>11</v>
      </c>
    </row>
    <row r="53" spans="2:7">
      <c r="B53" s="848">
        <v>48</v>
      </c>
      <c r="C53" s="854" t="s">
        <v>6289</v>
      </c>
      <c r="D53" s="855" t="s">
        <v>6291</v>
      </c>
      <c r="E53" s="856" t="s">
        <v>9</v>
      </c>
      <c r="F53" s="857"/>
      <c r="G53" s="858" t="s">
        <v>11</v>
      </c>
    </row>
    <row r="54" spans="2:7">
      <c r="B54" s="848">
        <v>49</v>
      </c>
      <c r="C54" s="854" t="s">
        <v>586</v>
      </c>
      <c r="D54" s="855" t="s">
        <v>598</v>
      </c>
      <c r="E54" s="856" t="s">
        <v>9</v>
      </c>
      <c r="F54" s="857" t="s">
        <v>11</v>
      </c>
      <c r="G54" s="858"/>
    </row>
    <row r="55" spans="2:7">
      <c r="B55" s="848">
        <v>50</v>
      </c>
      <c r="C55" s="854" t="s">
        <v>587</v>
      </c>
      <c r="D55" s="855" t="s">
        <v>599</v>
      </c>
      <c r="E55" s="856" t="s">
        <v>518</v>
      </c>
      <c r="F55" s="857" t="s">
        <v>11</v>
      </c>
      <c r="G55" s="858"/>
    </row>
    <row r="56" spans="2:7">
      <c r="B56" s="848">
        <v>51</v>
      </c>
      <c r="C56" s="854" t="s">
        <v>588</v>
      </c>
      <c r="D56" s="855" t="s">
        <v>600</v>
      </c>
      <c r="E56" s="856" t="s">
        <v>518</v>
      </c>
      <c r="F56" s="857" t="s">
        <v>11</v>
      </c>
      <c r="G56" s="858"/>
    </row>
    <row r="57" spans="2:7">
      <c r="B57" s="848">
        <v>52</v>
      </c>
      <c r="C57" s="854" t="s">
        <v>589</v>
      </c>
      <c r="D57" s="855" t="s">
        <v>601</v>
      </c>
      <c r="E57" s="856" t="s">
        <v>518</v>
      </c>
      <c r="F57" s="857" t="s">
        <v>11</v>
      </c>
      <c r="G57" s="858"/>
    </row>
    <row r="58" spans="2:7">
      <c r="B58" s="848">
        <v>53</v>
      </c>
      <c r="C58" s="849" t="s">
        <v>46</v>
      </c>
      <c r="D58" s="850" t="s">
        <v>817</v>
      </c>
      <c r="E58" s="851" t="s">
        <v>9</v>
      </c>
      <c r="F58" s="852" t="s">
        <v>45</v>
      </c>
      <c r="G58" s="853"/>
    </row>
    <row r="59" spans="2:7">
      <c r="B59" s="848">
        <v>54</v>
      </c>
      <c r="C59" s="849" t="s">
        <v>47</v>
      </c>
      <c r="D59" s="850" t="s">
        <v>816</v>
      </c>
      <c r="E59" s="851" t="s">
        <v>9</v>
      </c>
      <c r="F59" s="852" t="s">
        <v>11</v>
      </c>
      <c r="G59" s="853"/>
    </row>
    <row r="60" spans="2:7">
      <c r="B60" s="848">
        <v>55</v>
      </c>
      <c r="C60" s="849" t="s">
        <v>6212</v>
      </c>
      <c r="D60" s="850" t="s">
        <v>6211</v>
      </c>
      <c r="E60" s="851" t="s">
        <v>383</v>
      </c>
      <c r="F60" s="852" t="s">
        <v>384</v>
      </c>
      <c r="G60" s="853"/>
    </row>
    <row r="61" spans="2:7">
      <c r="B61" s="848">
        <v>56</v>
      </c>
      <c r="C61" s="849" t="s">
        <v>386</v>
      </c>
      <c r="D61" s="850" t="s">
        <v>800</v>
      </c>
      <c r="E61" s="851" t="s">
        <v>9</v>
      </c>
      <c r="F61" s="852"/>
      <c r="G61" s="853" t="s">
        <v>385</v>
      </c>
    </row>
    <row r="62" spans="2:7" ht="12" customHeight="1">
      <c r="B62" s="848">
        <v>57</v>
      </c>
      <c r="C62" s="849" t="s">
        <v>779</v>
      </c>
      <c r="D62" s="850" t="s">
        <v>6194</v>
      </c>
      <c r="E62" s="851" t="s">
        <v>383</v>
      </c>
      <c r="F62" s="852" t="s">
        <v>45</v>
      </c>
      <c r="G62" s="853"/>
    </row>
    <row r="63" spans="2:7">
      <c r="B63" s="848">
        <v>58</v>
      </c>
      <c r="C63" s="849" t="s">
        <v>775</v>
      </c>
      <c r="D63" s="850" t="s">
        <v>48</v>
      </c>
      <c r="E63" s="851" t="s">
        <v>9</v>
      </c>
      <c r="F63" s="852"/>
      <c r="G63" s="853" t="s">
        <v>45</v>
      </c>
    </row>
    <row r="64" spans="2:7">
      <c r="B64" s="848">
        <v>59</v>
      </c>
      <c r="C64" s="849" t="s">
        <v>780</v>
      </c>
      <c r="D64" s="850" t="s">
        <v>696</v>
      </c>
      <c r="E64" s="851" t="s">
        <v>9</v>
      </c>
      <c r="F64" s="852"/>
      <c r="G64" s="853" t="s">
        <v>11</v>
      </c>
    </row>
    <row r="65" spans="2:7">
      <c r="B65" s="848">
        <v>60</v>
      </c>
      <c r="C65" s="849" t="s">
        <v>781</v>
      </c>
      <c r="D65" s="850" t="s">
        <v>695</v>
      </c>
      <c r="E65" s="851" t="s">
        <v>9</v>
      </c>
      <c r="F65" s="852"/>
      <c r="G65" s="853" t="s">
        <v>11</v>
      </c>
    </row>
    <row r="66" spans="2:7" ht="12" customHeight="1">
      <c r="B66" s="848">
        <v>61</v>
      </c>
      <c r="C66" s="849" t="s">
        <v>782</v>
      </c>
      <c r="D66" s="850" t="s">
        <v>792</v>
      </c>
      <c r="E66" s="851" t="s">
        <v>9</v>
      </c>
      <c r="F66" s="852"/>
      <c r="G66" s="853" t="s">
        <v>11</v>
      </c>
    </row>
    <row r="67" spans="2:7">
      <c r="B67" s="848">
        <v>62</v>
      </c>
      <c r="C67" s="849" t="s">
        <v>783</v>
      </c>
      <c r="D67" s="850" t="s">
        <v>755</v>
      </c>
      <c r="E67" s="851" t="s">
        <v>9</v>
      </c>
      <c r="F67" s="852"/>
      <c r="G67" s="853" t="s">
        <v>11</v>
      </c>
    </row>
    <row r="68" spans="2:7">
      <c r="B68" s="848">
        <v>63</v>
      </c>
      <c r="C68" s="849" t="s">
        <v>784</v>
      </c>
      <c r="D68" s="850" t="s">
        <v>757</v>
      </c>
      <c r="E68" s="851" t="s">
        <v>9</v>
      </c>
      <c r="F68" s="852"/>
      <c r="G68" s="853" t="s">
        <v>11</v>
      </c>
    </row>
    <row r="69" spans="2:7">
      <c r="B69" s="848">
        <v>64</v>
      </c>
      <c r="C69" s="849" t="s">
        <v>785</v>
      </c>
      <c r="D69" s="850" t="s">
        <v>442</v>
      </c>
      <c r="E69" s="851" t="s">
        <v>9</v>
      </c>
      <c r="F69" s="852"/>
      <c r="G69" s="853" t="s">
        <v>339</v>
      </c>
    </row>
    <row r="70" spans="2:7">
      <c r="B70" s="848">
        <v>65</v>
      </c>
      <c r="C70" s="849" t="s">
        <v>786</v>
      </c>
      <c r="D70" s="850" t="s">
        <v>861</v>
      </c>
      <c r="E70" s="851" t="s">
        <v>383</v>
      </c>
      <c r="F70" s="852" t="s">
        <v>45</v>
      </c>
      <c r="G70" s="853"/>
    </row>
    <row r="71" spans="2:7">
      <c r="B71" s="848">
        <v>66</v>
      </c>
      <c r="C71" s="849" t="s">
        <v>787</v>
      </c>
      <c r="D71" s="850" t="s">
        <v>192</v>
      </c>
      <c r="E71" s="851" t="s">
        <v>9</v>
      </c>
      <c r="F71" s="852"/>
      <c r="G71" s="853" t="s">
        <v>387</v>
      </c>
    </row>
    <row r="72" spans="2:7">
      <c r="B72" s="848">
        <v>67</v>
      </c>
      <c r="C72" s="849" t="s">
        <v>862</v>
      </c>
      <c r="D72" s="850" t="s">
        <v>49</v>
      </c>
      <c r="E72" s="851" t="s">
        <v>9</v>
      </c>
      <c r="F72" s="852"/>
      <c r="G72" s="853" t="s">
        <v>339</v>
      </c>
    </row>
    <row r="73" spans="2:7">
      <c r="B73" s="848">
        <v>68</v>
      </c>
      <c r="C73" s="849" t="s">
        <v>788</v>
      </c>
      <c r="D73" s="850" t="s">
        <v>415</v>
      </c>
      <c r="E73" s="851" t="s">
        <v>9</v>
      </c>
      <c r="F73" s="852" t="s">
        <v>11</v>
      </c>
      <c r="G73" s="853"/>
    </row>
    <row r="74" spans="2:7">
      <c r="B74" s="848">
        <v>69</v>
      </c>
      <c r="C74" s="849" t="s">
        <v>789</v>
      </c>
      <c r="D74" s="850" t="s">
        <v>777</v>
      </c>
      <c r="E74" s="851" t="s">
        <v>383</v>
      </c>
      <c r="F74" s="852" t="s">
        <v>11</v>
      </c>
      <c r="G74" s="853"/>
    </row>
    <row r="75" spans="2:7">
      <c r="B75" s="848">
        <v>70</v>
      </c>
      <c r="C75" s="849" t="s">
        <v>790</v>
      </c>
      <c r="D75" s="850" t="s">
        <v>388</v>
      </c>
      <c r="E75" s="851" t="s">
        <v>9</v>
      </c>
      <c r="F75" s="852"/>
      <c r="G75" s="853" t="s">
        <v>11</v>
      </c>
    </row>
    <row r="76" spans="2:7">
      <c r="B76" s="848">
        <v>71</v>
      </c>
      <c r="C76" s="849" t="s">
        <v>791</v>
      </c>
      <c r="D76" s="850" t="s">
        <v>778</v>
      </c>
      <c r="E76" s="851" t="s">
        <v>40</v>
      </c>
      <c r="F76" s="852" t="s">
        <v>11</v>
      </c>
      <c r="G76" s="853"/>
    </row>
    <row r="77" spans="2:7">
      <c r="B77" s="848">
        <v>72</v>
      </c>
      <c r="C77" s="849" t="s">
        <v>50</v>
      </c>
      <c r="D77" s="850" t="s">
        <v>51</v>
      </c>
      <c r="E77" s="851" t="s">
        <v>9</v>
      </c>
      <c r="F77" s="852" t="s">
        <v>45</v>
      </c>
      <c r="G77" s="853"/>
    </row>
    <row r="78" spans="2:7">
      <c r="B78" s="848">
        <v>73</v>
      </c>
      <c r="C78" s="849" t="s">
        <v>52</v>
      </c>
      <c r="D78" s="850" t="s">
        <v>53</v>
      </c>
      <c r="E78" s="851" t="s">
        <v>9</v>
      </c>
      <c r="F78" s="852" t="s">
        <v>45</v>
      </c>
      <c r="G78" s="853"/>
    </row>
    <row r="79" spans="2:7" ht="24">
      <c r="B79" s="848">
        <v>74</v>
      </c>
      <c r="C79" s="849" t="s">
        <v>54</v>
      </c>
      <c r="D79" s="850" t="s">
        <v>55</v>
      </c>
      <c r="E79" s="859" t="s">
        <v>804</v>
      </c>
      <c r="F79" s="852" t="s">
        <v>11</v>
      </c>
      <c r="G79" s="853"/>
    </row>
    <row r="80" spans="2:7">
      <c r="B80" s="860">
        <v>75</v>
      </c>
      <c r="C80" s="861" t="s">
        <v>612</v>
      </c>
      <c r="D80" s="862" t="s">
        <v>809</v>
      </c>
      <c r="E80" s="863" t="s">
        <v>9</v>
      </c>
      <c r="F80" s="864" t="s">
        <v>45</v>
      </c>
      <c r="G80" s="865"/>
    </row>
    <row r="81" spans="2:2">
      <c r="B81" s="838" t="s">
        <v>56</v>
      </c>
    </row>
  </sheetData>
  <mergeCells count="5">
    <mergeCell ref="F4:G4"/>
    <mergeCell ref="B4:B5"/>
    <mergeCell ref="C4:C5"/>
    <mergeCell ref="D4:D5"/>
    <mergeCell ref="E4:E5"/>
  </mergeCells>
  <phoneticPr fontId="27"/>
  <printOptions horizontalCentered="1"/>
  <pageMargins left="0.59055118110236227" right="0.59055118110236227" top="0.59055118110236227" bottom="0.39370078740157483" header="0.31496062992125984" footer="0.31496062992125984"/>
  <pageSetup paperSize="9" scale="75" fitToHeight="0" orientation="portrait"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X127"/>
  <sheetViews>
    <sheetView zoomScaleNormal="100" zoomScaleSheetLayoutView="85" workbookViewId="0"/>
  </sheetViews>
  <sheetFormatPr defaultRowHeight="13.5"/>
  <cols>
    <col min="1" max="1" width="3.625" style="415" customWidth="1"/>
    <col min="2" max="2" width="1.625" style="415" customWidth="1"/>
    <col min="3" max="3" width="4.625" style="415" customWidth="1"/>
    <col min="4" max="6" width="10.625" style="415" customWidth="1"/>
    <col min="7" max="7" width="10.625" style="1267" customWidth="1"/>
    <col min="8" max="16" width="10.625" style="415" customWidth="1"/>
    <col min="17" max="17" width="1.625" style="415" customWidth="1"/>
    <col min="18" max="22" width="7.125" style="415" customWidth="1"/>
    <col min="23" max="23" width="7" style="415" customWidth="1"/>
    <col min="24" max="24" width="9.5" style="415" bestFit="1" customWidth="1"/>
    <col min="25" max="257" width="9" style="415"/>
    <col min="258" max="258" width="2.625" style="415" customWidth="1"/>
    <col min="259" max="259" width="1.625" style="415" customWidth="1"/>
    <col min="260" max="260" width="4.625" style="415" customWidth="1"/>
    <col min="261" max="272" width="10.625" style="415" customWidth="1"/>
    <col min="273" max="273" width="1.625" style="415" customWidth="1"/>
    <col min="274" max="278" width="7.125" style="415" customWidth="1"/>
    <col min="279" max="279" width="7" style="415" customWidth="1"/>
    <col min="280" max="513" width="9" style="415"/>
    <col min="514" max="514" width="2.625" style="415" customWidth="1"/>
    <col min="515" max="515" width="1.625" style="415" customWidth="1"/>
    <col min="516" max="516" width="4.625" style="415" customWidth="1"/>
    <col min="517" max="528" width="10.625" style="415" customWidth="1"/>
    <col min="529" max="529" width="1.625" style="415" customWidth="1"/>
    <col min="530" max="534" width="7.125" style="415" customWidth="1"/>
    <col min="535" max="535" width="7" style="415" customWidth="1"/>
    <col min="536" max="769" width="9" style="415"/>
    <col min="770" max="770" width="2.625" style="415" customWidth="1"/>
    <col min="771" max="771" width="1.625" style="415" customWidth="1"/>
    <col min="772" max="772" width="4.625" style="415" customWidth="1"/>
    <col min="773" max="784" width="10.625" style="415" customWidth="1"/>
    <col min="785" max="785" width="1.625" style="415" customWidth="1"/>
    <col min="786" max="790" width="7.125" style="415" customWidth="1"/>
    <col min="791" max="791" width="7" style="415" customWidth="1"/>
    <col min="792" max="1025" width="9" style="415"/>
    <col min="1026" max="1026" width="2.625" style="415" customWidth="1"/>
    <col min="1027" max="1027" width="1.625" style="415" customWidth="1"/>
    <col min="1028" max="1028" width="4.625" style="415" customWidth="1"/>
    <col min="1029" max="1040" width="10.625" style="415" customWidth="1"/>
    <col min="1041" max="1041" width="1.625" style="415" customWidth="1"/>
    <col min="1042" max="1046" width="7.125" style="415" customWidth="1"/>
    <col min="1047" max="1047" width="7" style="415" customWidth="1"/>
    <col min="1048" max="1281" width="9" style="415"/>
    <col min="1282" max="1282" width="2.625" style="415" customWidth="1"/>
    <col min="1283" max="1283" width="1.625" style="415" customWidth="1"/>
    <col min="1284" max="1284" width="4.625" style="415" customWidth="1"/>
    <col min="1285" max="1296" width="10.625" style="415" customWidth="1"/>
    <col min="1297" max="1297" width="1.625" style="415" customWidth="1"/>
    <col min="1298" max="1302" width="7.125" style="415" customWidth="1"/>
    <col min="1303" max="1303" width="7" style="415" customWidth="1"/>
    <col min="1304" max="1537" width="9" style="415"/>
    <col min="1538" max="1538" width="2.625" style="415" customWidth="1"/>
    <col min="1539" max="1539" width="1.625" style="415" customWidth="1"/>
    <col min="1540" max="1540" width="4.625" style="415" customWidth="1"/>
    <col min="1541" max="1552" width="10.625" style="415" customWidth="1"/>
    <col min="1553" max="1553" width="1.625" style="415" customWidth="1"/>
    <col min="1554" max="1558" width="7.125" style="415" customWidth="1"/>
    <col min="1559" max="1559" width="7" style="415" customWidth="1"/>
    <col min="1560" max="1793" width="9" style="415"/>
    <col min="1794" max="1794" width="2.625" style="415" customWidth="1"/>
    <col min="1795" max="1795" width="1.625" style="415" customWidth="1"/>
    <col min="1796" max="1796" width="4.625" style="415" customWidth="1"/>
    <col min="1797" max="1808" width="10.625" style="415" customWidth="1"/>
    <col min="1809" max="1809" width="1.625" style="415" customWidth="1"/>
    <col min="1810" max="1814" width="7.125" style="415" customWidth="1"/>
    <col min="1815" max="1815" width="7" style="415" customWidth="1"/>
    <col min="1816" max="2049" width="9" style="415"/>
    <col min="2050" max="2050" width="2.625" style="415" customWidth="1"/>
    <col min="2051" max="2051" width="1.625" style="415" customWidth="1"/>
    <col min="2052" max="2052" width="4.625" style="415" customWidth="1"/>
    <col min="2053" max="2064" width="10.625" style="415" customWidth="1"/>
    <col min="2065" max="2065" width="1.625" style="415" customWidth="1"/>
    <col min="2066" max="2070" width="7.125" style="415" customWidth="1"/>
    <col min="2071" max="2071" width="7" style="415" customWidth="1"/>
    <col min="2072" max="2305" width="9" style="415"/>
    <col min="2306" max="2306" width="2.625" style="415" customWidth="1"/>
    <col min="2307" max="2307" width="1.625" style="415" customWidth="1"/>
    <col min="2308" max="2308" width="4.625" style="415" customWidth="1"/>
    <col min="2309" max="2320" width="10.625" style="415" customWidth="1"/>
    <col min="2321" max="2321" width="1.625" style="415" customWidth="1"/>
    <col min="2322" max="2326" width="7.125" style="415" customWidth="1"/>
    <col min="2327" max="2327" width="7" style="415" customWidth="1"/>
    <col min="2328" max="2561" width="9" style="415"/>
    <col min="2562" max="2562" width="2.625" style="415" customWidth="1"/>
    <col min="2563" max="2563" width="1.625" style="415" customWidth="1"/>
    <col min="2564" max="2564" width="4.625" style="415" customWidth="1"/>
    <col min="2565" max="2576" width="10.625" style="415" customWidth="1"/>
    <col min="2577" max="2577" width="1.625" style="415" customWidth="1"/>
    <col min="2578" max="2582" width="7.125" style="415" customWidth="1"/>
    <col min="2583" max="2583" width="7" style="415" customWidth="1"/>
    <col min="2584" max="2817" width="9" style="415"/>
    <col min="2818" max="2818" width="2.625" style="415" customWidth="1"/>
    <col min="2819" max="2819" width="1.625" style="415" customWidth="1"/>
    <col min="2820" max="2820" width="4.625" style="415" customWidth="1"/>
    <col min="2821" max="2832" width="10.625" style="415" customWidth="1"/>
    <col min="2833" max="2833" width="1.625" style="415" customWidth="1"/>
    <col min="2834" max="2838" width="7.125" style="415" customWidth="1"/>
    <col min="2839" max="2839" width="7" style="415" customWidth="1"/>
    <col min="2840" max="3073" width="9" style="415"/>
    <col min="3074" max="3074" width="2.625" style="415" customWidth="1"/>
    <col min="3075" max="3075" width="1.625" style="415" customWidth="1"/>
    <col min="3076" max="3076" width="4.625" style="415" customWidth="1"/>
    <col min="3077" max="3088" width="10.625" style="415" customWidth="1"/>
    <col min="3089" max="3089" width="1.625" style="415" customWidth="1"/>
    <col min="3090" max="3094" width="7.125" style="415" customWidth="1"/>
    <col min="3095" max="3095" width="7" style="415" customWidth="1"/>
    <col min="3096" max="3329" width="9" style="415"/>
    <col min="3330" max="3330" width="2.625" style="415" customWidth="1"/>
    <col min="3331" max="3331" width="1.625" style="415" customWidth="1"/>
    <col min="3332" max="3332" width="4.625" style="415" customWidth="1"/>
    <col min="3333" max="3344" width="10.625" style="415" customWidth="1"/>
    <col min="3345" max="3345" width="1.625" style="415" customWidth="1"/>
    <col min="3346" max="3350" width="7.125" style="415" customWidth="1"/>
    <col min="3351" max="3351" width="7" style="415" customWidth="1"/>
    <col min="3352" max="3585" width="9" style="415"/>
    <col min="3586" max="3586" width="2.625" style="415" customWidth="1"/>
    <col min="3587" max="3587" width="1.625" style="415" customWidth="1"/>
    <col min="3588" max="3588" width="4.625" style="415" customWidth="1"/>
    <col min="3589" max="3600" width="10.625" style="415" customWidth="1"/>
    <col min="3601" max="3601" width="1.625" style="415" customWidth="1"/>
    <col min="3602" max="3606" width="7.125" style="415" customWidth="1"/>
    <col min="3607" max="3607" width="7" style="415" customWidth="1"/>
    <col min="3608" max="3841" width="9" style="415"/>
    <col min="3842" max="3842" width="2.625" style="415" customWidth="1"/>
    <col min="3843" max="3843" width="1.625" style="415" customWidth="1"/>
    <col min="3844" max="3844" width="4.625" style="415" customWidth="1"/>
    <col min="3845" max="3856" width="10.625" style="415" customWidth="1"/>
    <col min="3857" max="3857" width="1.625" style="415" customWidth="1"/>
    <col min="3858" max="3862" width="7.125" style="415" customWidth="1"/>
    <col min="3863" max="3863" width="7" style="415" customWidth="1"/>
    <col min="3864" max="4097" width="9" style="415"/>
    <col min="4098" max="4098" width="2.625" style="415" customWidth="1"/>
    <col min="4099" max="4099" width="1.625" style="415" customWidth="1"/>
    <col min="4100" max="4100" width="4.625" style="415" customWidth="1"/>
    <col min="4101" max="4112" width="10.625" style="415" customWidth="1"/>
    <col min="4113" max="4113" width="1.625" style="415" customWidth="1"/>
    <col min="4114" max="4118" width="7.125" style="415" customWidth="1"/>
    <col min="4119" max="4119" width="7" style="415" customWidth="1"/>
    <col min="4120" max="4353" width="9" style="415"/>
    <col min="4354" max="4354" width="2.625" style="415" customWidth="1"/>
    <col min="4355" max="4355" width="1.625" style="415" customWidth="1"/>
    <col min="4356" max="4356" width="4.625" style="415" customWidth="1"/>
    <col min="4357" max="4368" width="10.625" style="415" customWidth="1"/>
    <col min="4369" max="4369" width="1.625" style="415" customWidth="1"/>
    <col min="4370" max="4374" width="7.125" style="415" customWidth="1"/>
    <col min="4375" max="4375" width="7" style="415" customWidth="1"/>
    <col min="4376" max="4609" width="9" style="415"/>
    <col min="4610" max="4610" width="2.625" style="415" customWidth="1"/>
    <col min="4611" max="4611" width="1.625" style="415" customWidth="1"/>
    <col min="4612" max="4612" width="4.625" style="415" customWidth="1"/>
    <col min="4613" max="4624" width="10.625" style="415" customWidth="1"/>
    <col min="4625" max="4625" width="1.625" style="415" customWidth="1"/>
    <col min="4626" max="4630" width="7.125" style="415" customWidth="1"/>
    <col min="4631" max="4631" width="7" style="415" customWidth="1"/>
    <col min="4632" max="4865" width="9" style="415"/>
    <col min="4866" max="4866" width="2.625" style="415" customWidth="1"/>
    <col min="4867" max="4867" width="1.625" style="415" customWidth="1"/>
    <col min="4868" max="4868" width="4.625" style="415" customWidth="1"/>
    <col min="4869" max="4880" width="10.625" style="415" customWidth="1"/>
    <col min="4881" max="4881" width="1.625" style="415" customWidth="1"/>
    <col min="4882" max="4886" width="7.125" style="415" customWidth="1"/>
    <col min="4887" max="4887" width="7" style="415" customWidth="1"/>
    <col min="4888" max="5121" width="9" style="415"/>
    <col min="5122" max="5122" width="2.625" style="415" customWidth="1"/>
    <col min="5123" max="5123" width="1.625" style="415" customWidth="1"/>
    <col min="5124" max="5124" width="4.625" style="415" customWidth="1"/>
    <col min="5125" max="5136" width="10.625" style="415" customWidth="1"/>
    <col min="5137" max="5137" width="1.625" style="415" customWidth="1"/>
    <col min="5138" max="5142" width="7.125" style="415" customWidth="1"/>
    <col min="5143" max="5143" width="7" style="415" customWidth="1"/>
    <col min="5144" max="5377" width="9" style="415"/>
    <col min="5378" max="5378" width="2.625" style="415" customWidth="1"/>
    <col min="5379" max="5379" width="1.625" style="415" customWidth="1"/>
    <col min="5380" max="5380" width="4.625" style="415" customWidth="1"/>
    <col min="5381" max="5392" width="10.625" style="415" customWidth="1"/>
    <col min="5393" max="5393" width="1.625" style="415" customWidth="1"/>
    <col min="5394" max="5398" width="7.125" style="415" customWidth="1"/>
    <col min="5399" max="5399" width="7" style="415" customWidth="1"/>
    <col min="5400" max="5633" width="9" style="415"/>
    <col min="5634" max="5634" width="2.625" style="415" customWidth="1"/>
    <col min="5635" max="5635" width="1.625" style="415" customWidth="1"/>
    <col min="5636" max="5636" width="4.625" style="415" customWidth="1"/>
    <col min="5637" max="5648" width="10.625" style="415" customWidth="1"/>
    <col min="5649" max="5649" width="1.625" style="415" customWidth="1"/>
    <col min="5650" max="5654" width="7.125" style="415" customWidth="1"/>
    <col min="5655" max="5655" width="7" style="415" customWidth="1"/>
    <col min="5656" max="5889" width="9" style="415"/>
    <col min="5890" max="5890" width="2.625" style="415" customWidth="1"/>
    <col min="5891" max="5891" width="1.625" style="415" customWidth="1"/>
    <col min="5892" max="5892" width="4.625" style="415" customWidth="1"/>
    <col min="5893" max="5904" width="10.625" style="415" customWidth="1"/>
    <col min="5905" max="5905" width="1.625" style="415" customWidth="1"/>
    <col min="5906" max="5910" width="7.125" style="415" customWidth="1"/>
    <col min="5911" max="5911" width="7" style="415" customWidth="1"/>
    <col min="5912" max="6145" width="9" style="415"/>
    <col min="6146" max="6146" width="2.625" style="415" customWidth="1"/>
    <col min="6147" max="6147" width="1.625" style="415" customWidth="1"/>
    <col min="6148" max="6148" width="4.625" style="415" customWidth="1"/>
    <col min="6149" max="6160" width="10.625" style="415" customWidth="1"/>
    <col min="6161" max="6161" width="1.625" style="415" customWidth="1"/>
    <col min="6162" max="6166" width="7.125" style="415" customWidth="1"/>
    <col min="6167" max="6167" width="7" style="415" customWidth="1"/>
    <col min="6168" max="6401" width="9" style="415"/>
    <col min="6402" max="6402" width="2.625" style="415" customWidth="1"/>
    <col min="6403" max="6403" width="1.625" style="415" customWidth="1"/>
    <col min="6404" max="6404" width="4.625" style="415" customWidth="1"/>
    <col min="6405" max="6416" width="10.625" style="415" customWidth="1"/>
    <col min="6417" max="6417" width="1.625" style="415" customWidth="1"/>
    <col min="6418" max="6422" width="7.125" style="415" customWidth="1"/>
    <col min="6423" max="6423" width="7" style="415" customWidth="1"/>
    <col min="6424" max="6657" width="9" style="415"/>
    <col min="6658" max="6658" width="2.625" style="415" customWidth="1"/>
    <col min="6659" max="6659" width="1.625" style="415" customWidth="1"/>
    <col min="6660" max="6660" width="4.625" style="415" customWidth="1"/>
    <col min="6661" max="6672" width="10.625" style="415" customWidth="1"/>
    <col min="6673" max="6673" width="1.625" style="415" customWidth="1"/>
    <col min="6674" max="6678" width="7.125" style="415" customWidth="1"/>
    <col min="6679" max="6679" width="7" style="415" customWidth="1"/>
    <col min="6680" max="6913" width="9" style="415"/>
    <col min="6914" max="6914" width="2.625" style="415" customWidth="1"/>
    <col min="6915" max="6915" width="1.625" style="415" customWidth="1"/>
    <col min="6916" max="6916" width="4.625" style="415" customWidth="1"/>
    <col min="6917" max="6928" width="10.625" style="415" customWidth="1"/>
    <col min="6929" max="6929" width="1.625" style="415" customWidth="1"/>
    <col min="6930" max="6934" width="7.125" style="415" customWidth="1"/>
    <col min="6935" max="6935" width="7" style="415" customWidth="1"/>
    <col min="6936" max="7169" width="9" style="415"/>
    <col min="7170" max="7170" width="2.625" style="415" customWidth="1"/>
    <col min="7171" max="7171" width="1.625" style="415" customWidth="1"/>
    <col min="7172" max="7172" width="4.625" style="415" customWidth="1"/>
    <col min="7173" max="7184" width="10.625" style="415" customWidth="1"/>
    <col min="7185" max="7185" width="1.625" style="415" customWidth="1"/>
    <col min="7186" max="7190" width="7.125" style="415" customWidth="1"/>
    <col min="7191" max="7191" width="7" style="415" customWidth="1"/>
    <col min="7192" max="7425" width="9" style="415"/>
    <col min="7426" max="7426" width="2.625" style="415" customWidth="1"/>
    <col min="7427" max="7427" width="1.625" style="415" customWidth="1"/>
    <col min="7428" max="7428" width="4.625" style="415" customWidth="1"/>
    <col min="7429" max="7440" width="10.625" style="415" customWidth="1"/>
    <col min="7441" max="7441" width="1.625" style="415" customWidth="1"/>
    <col min="7442" max="7446" width="7.125" style="415" customWidth="1"/>
    <col min="7447" max="7447" width="7" style="415" customWidth="1"/>
    <col min="7448" max="7681" width="9" style="415"/>
    <col min="7682" max="7682" width="2.625" style="415" customWidth="1"/>
    <col min="7683" max="7683" width="1.625" style="415" customWidth="1"/>
    <col min="7684" max="7684" width="4.625" style="415" customWidth="1"/>
    <col min="7685" max="7696" width="10.625" style="415" customWidth="1"/>
    <col min="7697" max="7697" width="1.625" style="415" customWidth="1"/>
    <col min="7698" max="7702" width="7.125" style="415" customWidth="1"/>
    <col min="7703" max="7703" width="7" style="415" customWidth="1"/>
    <col min="7704" max="7937" width="9" style="415"/>
    <col min="7938" max="7938" width="2.625" style="415" customWidth="1"/>
    <col min="7939" max="7939" width="1.625" style="415" customWidth="1"/>
    <col min="7940" max="7940" width="4.625" style="415" customWidth="1"/>
    <col min="7941" max="7952" width="10.625" style="415" customWidth="1"/>
    <col min="7953" max="7953" width="1.625" style="415" customWidth="1"/>
    <col min="7954" max="7958" width="7.125" style="415" customWidth="1"/>
    <col min="7959" max="7959" width="7" style="415" customWidth="1"/>
    <col min="7960" max="8193" width="9" style="415"/>
    <col min="8194" max="8194" width="2.625" style="415" customWidth="1"/>
    <col min="8195" max="8195" width="1.625" style="415" customWidth="1"/>
    <col min="8196" max="8196" width="4.625" style="415" customWidth="1"/>
    <col min="8197" max="8208" width="10.625" style="415" customWidth="1"/>
    <col min="8209" max="8209" width="1.625" style="415" customWidth="1"/>
    <col min="8210" max="8214" width="7.125" style="415" customWidth="1"/>
    <col min="8215" max="8215" width="7" style="415" customWidth="1"/>
    <col min="8216" max="8449" width="9" style="415"/>
    <col min="8450" max="8450" width="2.625" style="415" customWidth="1"/>
    <col min="8451" max="8451" width="1.625" style="415" customWidth="1"/>
    <col min="8452" max="8452" width="4.625" style="415" customWidth="1"/>
    <col min="8453" max="8464" width="10.625" style="415" customWidth="1"/>
    <col min="8465" max="8465" width="1.625" style="415" customWidth="1"/>
    <col min="8466" max="8470" width="7.125" style="415" customWidth="1"/>
    <col min="8471" max="8471" width="7" style="415" customWidth="1"/>
    <col min="8472" max="8705" width="9" style="415"/>
    <col min="8706" max="8706" width="2.625" style="415" customWidth="1"/>
    <col min="8707" max="8707" width="1.625" style="415" customWidth="1"/>
    <col min="8708" max="8708" width="4.625" style="415" customWidth="1"/>
    <col min="8709" max="8720" width="10.625" style="415" customWidth="1"/>
    <col min="8721" max="8721" width="1.625" style="415" customWidth="1"/>
    <col min="8722" max="8726" width="7.125" style="415" customWidth="1"/>
    <col min="8727" max="8727" width="7" style="415" customWidth="1"/>
    <col min="8728" max="8961" width="9" style="415"/>
    <col min="8962" max="8962" width="2.625" style="415" customWidth="1"/>
    <col min="8963" max="8963" width="1.625" style="415" customWidth="1"/>
    <col min="8964" max="8964" width="4.625" style="415" customWidth="1"/>
    <col min="8965" max="8976" width="10.625" style="415" customWidth="1"/>
    <col min="8977" max="8977" width="1.625" style="415" customWidth="1"/>
    <col min="8978" max="8982" width="7.125" style="415" customWidth="1"/>
    <col min="8983" max="8983" width="7" style="415" customWidth="1"/>
    <col min="8984" max="9217" width="9" style="415"/>
    <col min="9218" max="9218" width="2.625" style="415" customWidth="1"/>
    <col min="9219" max="9219" width="1.625" style="415" customWidth="1"/>
    <col min="9220" max="9220" width="4.625" style="415" customWidth="1"/>
    <col min="9221" max="9232" width="10.625" style="415" customWidth="1"/>
    <col min="9233" max="9233" width="1.625" style="415" customWidth="1"/>
    <col min="9234" max="9238" width="7.125" style="415" customWidth="1"/>
    <col min="9239" max="9239" width="7" style="415" customWidth="1"/>
    <col min="9240" max="9473" width="9" style="415"/>
    <col min="9474" max="9474" width="2.625" style="415" customWidth="1"/>
    <col min="9475" max="9475" width="1.625" style="415" customWidth="1"/>
    <col min="9476" max="9476" width="4.625" style="415" customWidth="1"/>
    <col min="9477" max="9488" width="10.625" style="415" customWidth="1"/>
    <col min="9489" max="9489" width="1.625" style="415" customWidth="1"/>
    <col min="9490" max="9494" width="7.125" style="415" customWidth="1"/>
    <col min="9495" max="9495" width="7" style="415" customWidth="1"/>
    <col min="9496" max="9729" width="9" style="415"/>
    <col min="9730" max="9730" width="2.625" style="415" customWidth="1"/>
    <col min="9731" max="9731" width="1.625" style="415" customWidth="1"/>
    <col min="9732" max="9732" width="4.625" style="415" customWidth="1"/>
    <col min="9733" max="9744" width="10.625" style="415" customWidth="1"/>
    <col min="9745" max="9745" width="1.625" style="415" customWidth="1"/>
    <col min="9746" max="9750" width="7.125" style="415" customWidth="1"/>
    <col min="9751" max="9751" width="7" style="415" customWidth="1"/>
    <col min="9752" max="9985" width="9" style="415"/>
    <col min="9986" max="9986" width="2.625" style="415" customWidth="1"/>
    <col min="9987" max="9987" width="1.625" style="415" customWidth="1"/>
    <col min="9988" max="9988" width="4.625" style="415" customWidth="1"/>
    <col min="9989" max="10000" width="10.625" style="415" customWidth="1"/>
    <col min="10001" max="10001" width="1.625" style="415" customWidth="1"/>
    <col min="10002" max="10006" width="7.125" style="415" customWidth="1"/>
    <col min="10007" max="10007" width="7" style="415" customWidth="1"/>
    <col min="10008" max="10241" width="9" style="415"/>
    <col min="10242" max="10242" width="2.625" style="415" customWidth="1"/>
    <col min="10243" max="10243" width="1.625" style="415" customWidth="1"/>
    <col min="10244" max="10244" width="4.625" style="415" customWidth="1"/>
    <col min="10245" max="10256" width="10.625" style="415" customWidth="1"/>
    <col min="10257" max="10257" width="1.625" style="415" customWidth="1"/>
    <col min="10258" max="10262" width="7.125" style="415" customWidth="1"/>
    <col min="10263" max="10263" width="7" style="415" customWidth="1"/>
    <col min="10264" max="10497" width="9" style="415"/>
    <col min="10498" max="10498" width="2.625" style="415" customWidth="1"/>
    <col min="10499" max="10499" width="1.625" style="415" customWidth="1"/>
    <col min="10500" max="10500" width="4.625" style="415" customWidth="1"/>
    <col min="10501" max="10512" width="10.625" style="415" customWidth="1"/>
    <col min="10513" max="10513" width="1.625" style="415" customWidth="1"/>
    <col min="10514" max="10518" width="7.125" style="415" customWidth="1"/>
    <col min="10519" max="10519" width="7" style="415" customWidth="1"/>
    <col min="10520" max="10753" width="9" style="415"/>
    <col min="10754" max="10754" width="2.625" style="415" customWidth="1"/>
    <col min="10755" max="10755" width="1.625" style="415" customWidth="1"/>
    <col min="10756" max="10756" width="4.625" style="415" customWidth="1"/>
    <col min="10757" max="10768" width="10.625" style="415" customWidth="1"/>
    <col min="10769" max="10769" width="1.625" style="415" customWidth="1"/>
    <col min="10770" max="10774" width="7.125" style="415" customWidth="1"/>
    <col min="10775" max="10775" width="7" style="415" customWidth="1"/>
    <col min="10776" max="11009" width="9" style="415"/>
    <col min="11010" max="11010" width="2.625" style="415" customWidth="1"/>
    <col min="11011" max="11011" width="1.625" style="415" customWidth="1"/>
    <col min="11012" max="11012" width="4.625" style="415" customWidth="1"/>
    <col min="11013" max="11024" width="10.625" style="415" customWidth="1"/>
    <col min="11025" max="11025" width="1.625" style="415" customWidth="1"/>
    <col min="11026" max="11030" width="7.125" style="415" customWidth="1"/>
    <col min="11031" max="11031" width="7" style="415" customWidth="1"/>
    <col min="11032" max="11265" width="9" style="415"/>
    <col min="11266" max="11266" width="2.625" style="415" customWidth="1"/>
    <col min="11267" max="11267" width="1.625" style="415" customWidth="1"/>
    <col min="11268" max="11268" width="4.625" style="415" customWidth="1"/>
    <col min="11269" max="11280" width="10.625" style="415" customWidth="1"/>
    <col min="11281" max="11281" width="1.625" style="415" customWidth="1"/>
    <col min="11282" max="11286" width="7.125" style="415" customWidth="1"/>
    <col min="11287" max="11287" width="7" style="415" customWidth="1"/>
    <col min="11288" max="11521" width="9" style="415"/>
    <col min="11522" max="11522" width="2.625" style="415" customWidth="1"/>
    <col min="11523" max="11523" width="1.625" style="415" customWidth="1"/>
    <col min="11524" max="11524" width="4.625" style="415" customWidth="1"/>
    <col min="11525" max="11536" width="10.625" style="415" customWidth="1"/>
    <col min="11537" max="11537" width="1.625" style="415" customWidth="1"/>
    <col min="11538" max="11542" width="7.125" style="415" customWidth="1"/>
    <col min="11543" max="11543" width="7" style="415" customWidth="1"/>
    <col min="11544" max="11777" width="9" style="415"/>
    <col min="11778" max="11778" width="2.625" style="415" customWidth="1"/>
    <col min="11779" max="11779" width="1.625" style="415" customWidth="1"/>
    <col min="11780" max="11780" width="4.625" style="415" customWidth="1"/>
    <col min="11781" max="11792" width="10.625" style="415" customWidth="1"/>
    <col min="11793" max="11793" width="1.625" style="415" customWidth="1"/>
    <col min="11794" max="11798" width="7.125" style="415" customWidth="1"/>
    <col min="11799" max="11799" width="7" style="415" customWidth="1"/>
    <col min="11800" max="12033" width="9" style="415"/>
    <col min="12034" max="12034" width="2.625" style="415" customWidth="1"/>
    <col min="12035" max="12035" width="1.625" style="415" customWidth="1"/>
    <col min="12036" max="12036" width="4.625" style="415" customWidth="1"/>
    <col min="12037" max="12048" width="10.625" style="415" customWidth="1"/>
    <col min="12049" max="12049" width="1.625" style="415" customWidth="1"/>
    <col min="12050" max="12054" width="7.125" style="415" customWidth="1"/>
    <col min="12055" max="12055" width="7" style="415" customWidth="1"/>
    <col min="12056" max="12289" width="9" style="415"/>
    <col min="12290" max="12290" width="2.625" style="415" customWidth="1"/>
    <col min="12291" max="12291" width="1.625" style="415" customWidth="1"/>
    <col min="12292" max="12292" width="4.625" style="415" customWidth="1"/>
    <col min="12293" max="12304" width="10.625" style="415" customWidth="1"/>
    <col min="12305" max="12305" width="1.625" style="415" customWidth="1"/>
    <col min="12306" max="12310" width="7.125" style="415" customWidth="1"/>
    <col min="12311" max="12311" width="7" style="415" customWidth="1"/>
    <col min="12312" max="12545" width="9" style="415"/>
    <col min="12546" max="12546" width="2.625" style="415" customWidth="1"/>
    <col min="12547" max="12547" width="1.625" style="415" customWidth="1"/>
    <col min="12548" max="12548" width="4.625" style="415" customWidth="1"/>
    <col min="12549" max="12560" width="10.625" style="415" customWidth="1"/>
    <col min="12561" max="12561" width="1.625" style="415" customWidth="1"/>
    <col min="12562" max="12566" width="7.125" style="415" customWidth="1"/>
    <col min="12567" max="12567" width="7" style="415" customWidth="1"/>
    <col min="12568" max="12801" width="9" style="415"/>
    <col min="12802" max="12802" width="2.625" style="415" customWidth="1"/>
    <col min="12803" max="12803" width="1.625" style="415" customWidth="1"/>
    <col min="12804" max="12804" width="4.625" style="415" customWidth="1"/>
    <col min="12805" max="12816" width="10.625" style="415" customWidth="1"/>
    <col min="12817" max="12817" width="1.625" style="415" customWidth="1"/>
    <col min="12818" max="12822" width="7.125" style="415" customWidth="1"/>
    <col min="12823" max="12823" width="7" style="415" customWidth="1"/>
    <col min="12824" max="13057" width="9" style="415"/>
    <col min="13058" max="13058" width="2.625" style="415" customWidth="1"/>
    <col min="13059" max="13059" width="1.625" style="415" customWidth="1"/>
    <col min="13060" max="13060" width="4.625" style="415" customWidth="1"/>
    <col min="13061" max="13072" width="10.625" style="415" customWidth="1"/>
    <col min="13073" max="13073" width="1.625" style="415" customWidth="1"/>
    <col min="13074" max="13078" width="7.125" style="415" customWidth="1"/>
    <col min="13079" max="13079" width="7" style="415" customWidth="1"/>
    <col min="13080" max="13313" width="9" style="415"/>
    <col min="13314" max="13314" width="2.625" style="415" customWidth="1"/>
    <col min="13315" max="13315" width="1.625" style="415" customWidth="1"/>
    <col min="13316" max="13316" width="4.625" style="415" customWidth="1"/>
    <col min="13317" max="13328" width="10.625" style="415" customWidth="1"/>
    <col min="13329" max="13329" width="1.625" style="415" customWidth="1"/>
    <col min="13330" max="13334" width="7.125" style="415" customWidth="1"/>
    <col min="13335" max="13335" width="7" style="415" customWidth="1"/>
    <col min="13336" max="13569" width="9" style="415"/>
    <col min="13570" max="13570" width="2.625" style="415" customWidth="1"/>
    <col min="13571" max="13571" width="1.625" style="415" customWidth="1"/>
    <col min="13572" max="13572" width="4.625" style="415" customWidth="1"/>
    <col min="13573" max="13584" width="10.625" style="415" customWidth="1"/>
    <col min="13585" max="13585" width="1.625" style="415" customWidth="1"/>
    <col min="13586" max="13590" width="7.125" style="415" customWidth="1"/>
    <col min="13591" max="13591" width="7" style="415" customWidth="1"/>
    <col min="13592" max="13825" width="9" style="415"/>
    <col min="13826" max="13826" width="2.625" style="415" customWidth="1"/>
    <col min="13827" max="13827" width="1.625" style="415" customWidth="1"/>
    <col min="13828" max="13828" width="4.625" style="415" customWidth="1"/>
    <col min="13829" max="13840" width="10.625" style="415" customWidth="1"/>
    <col min="13841" max="13841" width="1.625" style="415" customWidth="1"/>
    <col min="13842" max="13846" width="7.125" style="415" customWidth="1"/>
    <col min="13847" max="13847" width="7" style="415" customWidth="1"/>
    <col min="13848" max="14081" width="9" style="415"/>
    <col min="14082" max="14082" width="2.625" style="415" customWidth="1"/>
    <col min="14083" max="14083" width="1.625" style="415" customWidth="1"/>
    <col min="14084" max="14084" width="4.625" style="415" customWidth="1"/>
    <col min="14085" max="14096" width="10.625" style="415" customWidth="1"/>
    <col min="14097" max="14097" width="1.625" style="415" customWidth="1"/>
    <col min="14098" max="14102" width="7.125" style="415" customWidth="1"/>
    <col min="14103" max="14103" width="7" style="415" customWidth="1"/>
    <col min="14104" max="14337" width="9" style="415"/>
    <col min="14338" max="14338" width="2.625" style="415" customWidth="1"/>
    <col min="14339" max="14339" width="1.625" style="415" customWidth="1"/>
    <col min="14340" max="14340" width="4.625" style="415" customWidth="1"/>
    <col min="14341" max="14352" width="10.625" style="415" customWidth="1"/>
    <col min="14353" max="14353" width="1.625" style="415" customWidth="1"/>
    <col min="14354" max="14358" width="7.125" style="415" customWidth="1"/>
    <col min="14359" max="14359" width="7" style="415" customWidth="1"/>
    <col min="14360" max="14593" width="9" style="415"/>
    <col min="14594" max="14594" width="2.625" style="415" customWidth="1"/>
    <col min="14595" max="14595" width="1.625" style="415" customWidth="1"/>
    <col min="14596" max="14596" width="4.625" style="415" customWidth="1"/>
    <col min="14597" max="14608" width="10.625" style="415" customWidth="1"/>
    <col min="14609" max="14609" width="1.625" style="415" customWidth="1"/>
    <col min="14610" max="14614" width="7.125" style="415" customWidth="1"/>
    <col min="14615" max="14615" width="7" style="415" customWidth="1"/>
    <col min="14616" max="14849" width="9" style="415"/>
    <col min="14850" max="14850" width="2.625" style="415" customWidth="1"/>
    <col min="14851" max="14851" width="1.625" style="415" customWidth="1"/>
    <col min="14852" max="14852" width="4.625" style="415" customWidth="1"/>
    <col min="14853" max="14864" width="10.625" style="415" customWidth="1"/>
    <col min="14865" max="14865" width="1.625" style="415" customWidth="1"/>
    <col min="14866" max="14870" width="7.125" style="415" customWidth="1"/>
    <col min="14871" max="14871" width="7" style="415" customWidth="1"/>
    <col min="14872" max="15105" width="9" style="415"/>
    <col min="15106" max="15106" width="2.625" style="415" customWidth="1"/>
    <col min="15107" max="15107" width="1.625" style="415" customWidth="1"/>
    <col min="15108" max="15108" width="4.625" style="415" customWidth="1"/>
    <col min="15109" max="15120" width="10.625" style="415" customWidth="1"/>
    <col min="15121" max="15121" width="1.625" style="415" customWidth="1"/>
    <col min="15122" max="15126" width="7.125" style="415" customWidth="1"/>
    <col min="15127" max="15127" width="7" style="415" customWidth="1"/>
    <col min="15128" max="15361" width="9" style="415"/>
    <col min="15362" max="15362" width="2.625" style="415" customWidth="1"/>
    <col min="15363" max="15363" width="1.625" style="415" customWidth="1"/>
    <col min="15364" max="15364" width="4.625" style="415" customWidth="1"/>
    <col min="15365" max="15376" width="10.625" style="415" customWidth="1"/>
    <col min="15377" max="15377" width="1.625" style="415" customWidth="1"/>
    <col min="15378" max="15382" width="7.125" style="415" customWidth="1"/>
    <col min="15383" max="15383" width="7" style="415" customWidth="1"/>
    <col min="15384" max="15617" width="9" style="415"/>
    <col min="15618" max="15618" width="2.625" style="415" customWidth="1"/>
    <col min="15619" max="15619" width="1.625" style="415" customWidth="1"/>
    <col min="15620" max="15620" width="4.625" style="415" customWidth="1"/>
    <col min="15621" max="15632" width="10.625" style="415" customWidth="1"/>
    <col min="15633" max="15633" width="1.625" style="415" customWidth="1"/>
    <col min="15634" max="15638" width="7.125" style="415" customWidth="1"/>
    <col min="15639" max="15639" width="7" style="415" customWidth="1"/>
    <col min="15640" max="15873" width="9" style="415"/>
    <col min="15874" max="15874" width="2.625" style="415" customWidth="1"/>
    <col min="15875" max="15875" width="1.625" style="415" customWidth="1"/>
    <col min="15876" max="15876" width="4.625" style="415" customWidth="1"/>
    <col min="15877" max="15888" width="10.625" style="415" customWidth="1"/>
    <col min="15889" max="15889" width="1.625" style="415" customWidth="1"/>
    <col min="15890" max="15894" width="7.125" style="415" customWidth="1"/>
    <col min="15895" max="15895" width="7" style="415" customWidth="1"/>
    <col min="15896" max="16129" width="9" style="415"/>
    <col min="16130" max="16130" width="2.625" style="415" customWidth="1"/>
    <col min="16131" max="16131" width="1.625" style="415" customWidth="1"/>
    <col min="16132" max="16132" width="4.625" style="415" customWidth="1"/>
    <col min="16133" max="16144" width="10.625" style="415" customWidth="1"/>
    <col min="16145" max="16145" width="1.625" style="415" customWidth="1"/>
    <col min="16146" max="16150" width="7.125" style="415" customWidth="1"/>
    <col min="16151" max="16151" width="7" style="415" customWidth="1"/>
    <col min="16152" max="16384" width="9" style="415"/>
  </cols>
  <sheetData>
    <row r="1" spans="3:23" ht="9.9499999999999993" customHeight="1"/>
    <row r="2" spans="3:23" s="691" customFormat="1" ht="20.100000000000001" customHeight="1">
      <c r="C2" s="1268" t="s">
        <v>6249</v>
      </c>
      <c r="D2" s="410"/>
      <c r="E2" s="410"/>
      <c r="F2" s="410"/>
      <c r="G2" s="410"/>
      <c r="H2" s="410"/>
      <c r="I2" s="410"/>
      <c r="J2" s="410"/>
      <c r="K2" s="410"/>
      <c r="L2" s="410"/>
      <c r="M2" s="410"/>
      <c r="N2" s="410"/>
      <c r="O2" s="410"/>
      <c r="P2" s="410"/>
      <c r="Q2" s="410"/>
      <c r="R2" s="360"/>
      <c r="S2" s="360"/>
      <c r="T2" s="360"/>
      <c r="U2" s="360"/>
    </row>
    <row r="3" spans="3:23" ht="29.25" customHeight="1">
      <c r="C3" s="411" t="s">
        <v>6358</v>
      </c>
      <c r="D3" s="411"/>
      <c r="E3" s="411"/>
      <c r="F3" s="411"/>
      <c r="G3" s="411"/>
      <c r="H3" s="411"/>
      <c r="I3" s="411"/>
      <c r="J3" s="411"/>
      <c r="K3" s="411"/>
      <c r="L3" s="411"/>
      <c r="M3" s="411"/>
      <c r="N3" s="411"/>
      <c r="O3" s="411"/>
      <c r="P3" s="411"/>
      <c r="Q3" s="411"/>
      <c r="R3" s="411"/>
      <c r="S3" s="411"/>
      <c r="T3" s="411"/>
      <c r="U3" s="411"/>
      <c r="V3" s="411"/>
      <c r="W3" s="411"/>
    </row>
    <row r="4" spans="3:23" ht="18" customHeight="1" thickBot="1">
      <c r="D4" s="363"/>
      <c r="E4" s="363"/>
      <c r="F4" s="363"/>
      <c r="G4" s="363"/>
      <c r="H4" s="363"/>
      <c r="I4" s="363"/>
      <c r="J4" s="363"/>
      <c r="K4" s="363"/>
      <c r="L4" s="363"/>
      <c r="M4" s="363"/>
      <c r="N4" s="363"/>
      <c r="O4" s="363"/>
      <c r="P4" s="363"/>
      <c r="Q4" s="363"/>
      <c r="R4" s="363"/>
      <c r="S4" s="363"/>
      <c r="T4" s="363"/>
      <c r="U4" s="363"/>
      <c r="V4" s="363"/>
    </row>
    <row r="5" spans="3:23" ht="18" customHeight="1">
      <c r="C5" s="1269"/>
      <c r="D5" s="1270"/>
      <c r="E5" s="1270"/>
      <c r="F5" s="1270"/>
      <c r="G5" s="1271"/>
      <c r="H5" s="1270"/>
      <c r="I5" s="1270"/>
      <c r="J5" s="1270"/>
      <c r="K5" s="1270"/>
      <c r="L5" s="1270"/>
      <c r="M5" s="1270"/>
      <c r="N5" s="1270"/>
      <c r="O5" s="1270"/>
      <c r="P5" s="1270"/>
      <c r="Q5" s="1392"/>
    </row>
    <row r="6" spans="3:23" ht="18" customHeight="1">
      <c r="C6" s="1272"/>
      <c r="D6" s="412" t="s">
        <v>134</v>
      </c>
      <c r="E6" s="1230"/>
      <c r="F6" s="1230"/>
      <c r="G6" s="684"/>
      <c r="H6" s="1230"/>
      <c r="I6" s="1230"/>
      <c r="J6" s="1230"/>
      <c r="K6" s="1230"/>
      <c r="L6" s="1230"/>
      <c r="M6" s="1230"/>
      <c r="N6" s="1230"/>
      <c r="O6" s="1230"/>
      <c r="P6" s="1388"/>
      <c r="Q6" s="1390"/>
    </row>
    <row r="7" spans="3:23" ht="18" customHeight="1">
      <c r="C7" s="1272"/>
      <c r="D7" s="1716" t="s">
        <v>294</v>
      </c>
      <c r="E7" s="1717"/>
      <c r="F7" s="1717"/>
      <c r="G7" s="1717"/>
      <c r="H7" s="682" t="s">
        <v>296</v>
      </c>
      <c r="I7" s="683" t="s">
        <v>536</v>
      </c>
      <c r="J7" s="1408" t="s">
        <v>295</v>
      </c>
      <c r="K7" s="1408" t="s">
        <v>135</v>
      </c>
      <c r="L7" s="682" t="s">
        <v>299</v>
      </c>
      <c r="M7" s="1230"/>
      <c r="N7" s="1230"/>
      <c r="O7" s="1230"/>
      <c r="P7" s="1388"/>
      <c r="Q7" s="1390"/>
    </row>
    <row r="8" spans="3:23" ht="18" customHeight="1">
      <c r="C8" s="1272"/>
      <c r="D8" s="1718"/>
      <c r="E8" s="1719"/>
      <c r="F8" s="1719"/>
      <c r="G8" s="1719"/>
      <c r="H8" s="1402"/>
      <c r="I8" s="1403"/>
      <c r="J8" s="1402" t="s">
        <v>6250</v>
      </c>
      <c r="K8" s="1402" t="s">
        <v>6251</v>
      </c>
      <c r="L8" s="1402" t="s">
        <v>136</v>
      </c>
      <c r="M8" s="1230"/>
      <c r="N8" s="1230"/>
      <c r="O8" s="1230"/>
      <c r="P8" s="1388"/>
      <c r="Q8" s="1390"/>
    </row>
    <row r="9" spans="3:23" ht="18" customHeight="1">
      <c r="C9" s="1272"/>
      <c r="D9" s="1727" t="s">
        <v>527</v>
      </c>
      <c r="E9" s="1727"/>
      <c r="F9" s="1727"/>
      <c r="G9" s="1727"/>
      <c r="H9" s="1720" t="s">
        <v>6230</v>
      </c>
      <c r="I9" s="1404" t="s">
        <v>537</v>
      </c>
      <c r="J9" s="1728"/>
      <c r="K9" s="1405"/>
      <c r="L9" s="1406">
        <f>ROUND(J$9*K9*24,0)</f>
        <v>0</v>
      </c>
      <c r="M9" s="1230"/>
      <c r="N9" s="1230"/>
      <c r="O9" s="1230"/>
      <c r="P9" s="1388"/>
      <c r="Q9" s="1390"/>
    </row>
    <row r="10" spans="3:23" ht="18" customHeight="1">
      <c r="C10" s="1272"/>
      <c r="D10" s="1727"/>
      <c r="E10" s="1727"/>
      <c r="F10" s="1727"/>
      <c r="G10" s="1727"/>
      <c r="H10" s="1721"/>
      <c r="I10" s="1404" t="s">
        <v>538</v>
      </c>
      <c r="J10" s="1729"/>
      <c r="K10" s="1405"/>
      <c r="L10" s="1406">
        <f>ROUND(J$9*K10*24,0)</f>
        <v>0</v>
      </c>
      <c r="M10" s="1230"/>
      <c r="N10" s="1230"/>
      <c r="O10" s="1230"/>
      <c r="P10" s="1388"/>
      <c r="Q10" s="1390"/>
    </row>
    <row r="11" spans="3:23" ht="18" customHeight="1">
      <c r="C11" s="1272"/>
      <c r="D11" s="1727"/>
      <c r="E11" s="1727"/>
      <c r="F11" s="1727"/>
      <c r="G11" s="1727"/>
      <c r="H11" s="1720" t="s">
        <v>89</v>
      </c>
      <c r="I11" s="1404" t="s">
        <v>537</v>
      </c>
      <c r="J11" s="1729"/>
      <c r="K11" s="1405"/>
      <c r="L11" s="1406">
        <f t="shared" ref="L11:L22" si="0">ROUND(J$9*K11*24,0)</f>
        <v>0</v>
      </c>
      <c r="M11" s="1230"/>
      <c r="N11" s="1230"/>
      <c r="O11" s="1230"/>
      <c r="P11" s="1388"/>
      <c r="Q11" s="1390"/>
    </row>
    <row r="12" spans="3:23" ht="18" customHeight="1">
      <c r="C12" s="1272"/>
      <c r="D12" s="1727"/>
      <c r="E12" s="1727"/>
      <c r="F12" s="1727"/>
      <c r="G12" s="1727"/>
      <c r="H12" s="1721"/>
      <c r="I12" s="1404" t="s">
        <v>538</v>
      </c>
      <c r="J12" s="1729"/>
      <c r="K12" s="1405"/>
      <c r="L12" s="1406">
        <f t="shared" si="0"/>
        <v>0</v>
      </c>
      <c r="M12" s="1230"/>
      <c r="N12" s="1230"/>
      <c r="O12" s="1230"/>
      <c r="P12" s="1388"/>
      <c r="Q12" s="1390"/>
    </row>
    <row r="13" spans="3:23" ht="18" customHeight="1">
      <c r="C13" s="1272"/>
      <c r="D13" s="1727"/>
      <c r="E13" s="1727"/>
      <c r="F13" s="1727"/>
      <c r="G13" s="1727"/>
      <c r="H13" s="1720" t="s">
        <v>6227</v>
      </c>
      <c r="I13" s="1404" t="s">
        <v>537</v>
      </c>
      <c r="J13" s="1729"/>
      <c r="K13" s="1405"/>
      <c r="L13" s="1406">
        <f t="shared" si="0"/>
        <v>0</v>
      </c>
      <c r="M13" s="1230"/>
      <c r="N13" s="1230"/>
      <c r="O13" s="1230"/>
      <c r="P13" s="1388"/>
      <c r="Q13" s="1390"/>
    </row>
    <row r="14" spans="3:23" ht="18" customHeight="1">
      <c r="C14" s="1272"/>
      <c r="D14" s="1727"/>
      <c r="E14" s="1727"/>
      <c r="F14" s="1727"/>
      <c r="G14" s="1727"/>
      <c r="H14" s="1721"/>
      <c r="I14" s="1404" t="s">
        <v>538</v>
      </c>
      <c r="J14" s="1729"/>
      <c r="K14" s="1405"/>
      <c r="L14" s="1406">
        <f t="shared" si="0"/>
        <v>0</v>
      </c>
      <c r="M14" s="1230"/>
      <c r="N14" s="1230"/>
      <c r="O14" s="1230"/>
      <c r="P14" s="1388"/>
      <c r="Q14" s="1390"/>
    </row>
    <row r="15" spans="3:23" ht="18" customHeight="1">
      <c r="C15" s="1272"/>
      <c r="D15" s="1727"/>
      <c r="E15" s="1727"/>
      <c r="F15" s="1727"/>
      <c r="G15" s="1727"/>
      <c r="H15" s="1720" t="s">
        <v>6252</v>
      </c>
      <c r="I15" s="1404" t="s">
        <v>537</v>
      </c>
      <c r="J15" s="1729"/>
      <c r="K15" s="1405"/>
      <c r="L15" s="1406">
        <f t="shared" si="0"/>
        <v>0</v>
      </c>
      <c r="M15" s="1230"/>
      <c r="N15" s="1230"/>
      <c r="O15" s="1230"/>
      <c r="P15" s="1388"/>
      <c r="Q15" s="1390"/>
    </row>
    <row r="16" spans="3:23" ht="18" customHeight="1">
      <c r="C16" s="1272"/>
      <c r="D16" s="1727"/>
      <c r="E16" s="1727"/>
      <c r="F16" s="1727"/>
      <c r="G16" s="1727"/>
      <c r="H16" s="1721"/>
      <c r="I16" s="1404" t="s">
        <v>538</v>
      </c>
      <c r="J16" s="1729"/>
      <c r="K16" s="1405"/>
      <c r="L16" s="1406">
        <f t="shared" si="0"/>
        <v>0</v>
      </c>
      <c r="M16" s="1230"/>
      <c r="N16" s="1230"/>
      <c r="O16" s="1230"/>
      <c r="P16" s="1388"/>
      <c r="Q16" s="1390"/>
    </row>
    <row r="17" spans="3:17" ht="18" customHeight="1">
      <c r="C17" s="1272"/>
      <c r="D17" s="1727"/>
      <c r="E17" s="1727"/>
      <c r="F17" s="1727"/>
      <c r="G17" s="1727"/>
      <c r="H17" s="1720" t="s">
        <v>257</v>
      </c>
      <c r="I17" s="1404" t="s">
        <v>537</v>
      </c>
      <c r="J17" s="1729"/>
      <c r="K17" s="1405"/>
      <c r="L17" s="1406">
        <f t="shared" si="0"/>
        <v>0</v>
      </c>
      <c r="M17" s="1230"/>
      <c r="N17" s="1230"/>
      <c r="O17" s="1230"/>
      <c r="P17" s="1388"/>
      <c r="Q17" s="1390"/>
    </row>
    <row r="18" spans="3:17" ht="18" customHeight="1">
      <c r="C18" s="1272"/>
      <c r="D18" s="1727"/>
      <c r="E18" s="1727"/>
      <c r="F18" s="1727"/>
      <c r="G18" s="1727"/>
      <c r="H18" s="1721"/>
      <c r="I18" s="1404" t="s">
        <v>538</v>
      </c>
      <c r="J18" s="1729"/>
      <c r="K18" s="1405"/>
      <c r="L18" s="1406">
        <f t="shared" si="0"/>
        <v>0</v>
      </c>
      <c r="M18" s="1230"/>
      <c r="N18" s="1230"/>
      <c r="O18" s="1230"/>
      <c r="P18" s="1388"/>
      <c r="Q18" s="1390"/>
    </row>
    <row r="19" spans="3:17" ht="18" customHeight="1">
      <c r="C19" s="1272"/>
      <c r="D19" s="1727"/>
      <c r="E19" s="1727"/>
      <c r="F19" s="1727"/>
      <c r="G19" s="1727"/>
      <c r="H19" s="1720" t="s">
        <v>6253</v>
      </c>
      <c r="I19" s="1404" t="s">
        <v>537</v>
      </c>
      <c r="J19" s="1729"/>
      <c r="K19" s="1405"/>
      <c r="L19" s="1406">
        <f t="shared" si="0"/>
        <v>0</v>
      </c>
      <c r="M19" s="1230"/>
      <c r="N19" s="1230"/>
      <c r="O19" s="1230"/>
      <c r="P19" s="1388"/>
      <c r="Q19" s="1390"/>
    </row>
    <row r="20" spans="3:17" ht="18" customHeight="1">
      <c r="C20" s="1272"/>
      <c r="D20" s="1727"/>
      <c r="E20" s="1727"/>
      <c r="F20" s="1727"/>
      <c r="G20" s="1727"/>
      <c r="H20" s="1721"/>
      <c r="I20" s="1404" t="s">
        <v>538</v>
      </c>
      <c r="J20" s="1729"/>
      <c r="K20" s="1405"/>
      <c r="L20" s="1406">
        <f t="shared" si="0"/>
        <v>0</v>
      </c>
      <c r="M20" s="1230"/>
      <c r="N20" s="1230"/>
      <c r="O20" s="1230"/>
      <c r="P20" s="1388"/>
      <c r="Q20" s="1390"/>
    </row>
    <row r="21" spans="3:17" ht="18" customHeight="1">
      <c r="C21" s="1272"/>
      <c r="D21" s="1727"/>
      <c r="E21" s="1727"/>
      <c r="F21" s="1727"/>
      <c r="G21" s="1727"/>
      <c r="H21" s="1720" t="s">
        <v>6229</v>
      </c>
      <c r="I21" s="1404" t="s">
        <v>537</v>
      </c>
      <c r="J21" s="1729"/>
      <c r="K21" s="1405"/>
      <c r="L21" s="1406">
        <f t="shared" si="0"/>
        <v>0</v>
      </c>
      <c r="M21" s="1230"/>
      <c r="N21" s="1230"/>
      <c r="O21" s="1230"/>
      <c r="P21" s="1388"/>
      <c r="Q21" s="1390"/>
    </row>
    <row r="22" spans="3:17" ht="18" customHeight="1">
      <c r="C22" s="1272"/>
      <c r="D22" s="1727"/>
      <c r="E22" s="1727"/>
      <c r="F22" s="1727"/>
      <c r="G22" s="1727"/>
      <c r="H22" s="1721"/>
      <c r="I22" s="1404" t="s">
        <v>538</v>
      </c>
      <c r="J22" s="1729"/>
      <c r="K22" s="1405"/>
      <c r="L22" s="1406">
        <f t="shared" si="0"/>
        <v>0</v>
      </c>
      <c r="M22" s="1230"/>
      <c r="N22" s="1230"/>
      <c r="O22" s="1230"/>
      <c r="P22" s="1388"/>
      <c r="Q22" s="1390"/>
    </row>
    <row r="23" spans="3:17" ht="18" customHeight="1">
      <c r="C23" s="1272"/>
      <c r="D23" s="1727"/>
      <c r="E23" s="1727"/>
      <c r="F23" s="1727"/>
      <c r="G23" s="1727"/>
      <c r="H23" s="1407" t="s">
        <v>6374</v>
      </c>
      <c r="I23" s="1407" t="s">
        <v>6375</v>
      </c>
      <c r="J23" s="1730"/>
      <c r="K23" s="1405"/>
      <c r="L23" s="1407">
        <f>ROUND(J9*K23*24,0)</f>
        <v>0</v>
      </c>
      <c r="N23" s="1230"/>
      <c r="O23" s="1230"/>
      <c r="P23" s="1388"/>
      <c r="Q23" s="1390"/>
    </row>
    <row r="24" spans="3:17" ht="18" customHeight="1">
      <c r="C24" s="1272"/>
      <c r="D24" s="1722" t="s">
        <v>562</v>
      </c>
      <c r="E24" s="1723"/>
      <c r="F24" s="1723"/>
      <c r="G24" s="1723"/>
      <c r="H24" s="1394"/>
      <c r="I24" s="1395"/>
      <c r="J24" s="1396"/>
      <c r="K24" s="1401"/>
      <c r="L24" s="1273">
        <f>ROUND(J24*K24*24,0)</f>
        <v>0</v>
      </c>
      <c r="M24" s="1230"/>
      <c r="N24" s="1230"/>
      <c r="O24" s="1230"/>
      <c r="P24" s="1388"/>
      <c r="Q24" s="1390"/>
    </row>
    <row r="25" spans="3:17" ht="18" customHeight="1">
      <c r="C25" s="1272"/>
      <c r="D25" s="1397" t="s">
        <v>563</v>
      </c>
      <c r="E25" s="1398"/>
      <c r="F25" s="1398"/>
      <c r="G25" s="1398"/>
      <c r="H25" s="1398"/>
      <c r="I25" s="1274"/>
      <c r="J25" s="1275"/>
      <c r="K25" s="1276"/>
      <c r="L25" s="1273">
        <f>ROUND(J25*K25*24,0)</f>
        <v>0</v>
      </c>
      <c r="M25" s="1394"/>
      <c r="N25" s="1230"/>
      <c r="O25" s="1230"/>
      <c r="P25" s="1388"/>
      <c r="Q25" s="1390"/>
    </row>
    <row r="26" spans="3:17" ht="18" customHeight="1">
      <c r="C26" s="1272"/>
      <c r="D26" s="1397" t="s">
        <v>565</v>
      </c>
      <c r="E26" s="1398"/>
      <c r="F26" s="1398"/>
      <c r="G26" s="1398"/>
      <c r="H26" s="1398"/>
      <c r="I26" s="1274"/>
      <c r="J26" s="1275"/>
      <c r="K26" s="1276"/>
      <c r="L26" s="1273">
        <f>ROUND(J26*K26*24,0)</f>
        <v>0</v>
      </c>
      <c r="M26" s="1394"/>
      <c r="N26" s="1230"/>
      <c r="O26" s="1230"/>
      <c r="P26" s="1388"/>
      <c r="Q26" s="1390"/>
    </row>
    <row r="27" spans="3:17" ht="18" customHeight="1">
      <c r="C27" s="1272"/>
      <c r="D27" s="1394" t="s">
        <v>6353</v>
      </c>
      <c r="E27" s="1394"/>
      <c r="F27" s="1394"/>
      <c r="G27" s="684"/>
      <c r="H27" s="1394"/>
      <c r="I27" s="1394"/>
      <c r="J27" s="1394"/>
      <c r="K27" s="1394"/>
      <c r="L27" s="1394"/>
      <c r="M27" s="1394"/>
      <c r="N27" s="1230"/>
      <c r="O27" s="1230"/>
      <c r="P27" s="1388"/>
      <c r="Q27" s="1390"/>
    </row>
    <row r="28" spans="3:17" ht="18" customHeight="1">
      <c r="C28" s="1272"/>
      <c r="D28" s="1394" t="s">
        <v>137</v>
      </c>
      <c r="E28" s="1394"/>
      <c r="F28" s="1394"/>
      <c r="G28" s="684"/>
      <c r="H28" s="1394"/>
      <c r="I28" s="1394"/>
      <c r="J28" s="1394"/>
      <c r="K28" s="1394"/>
      <c r="L28" s="1394"/>
      <c r="M28" s="1394"/>
      <c r="N28" s="1230"/>
      <c r="O28" s="1230"/>
      <c r="P28" s="1388"/>
      <c r="Q28" s="1390"/>
    </row>
    <row r="29" spans="3:17" ht="18" customHeight="1">
      <c r="C29" s="1272"/>
      <c r="D29" s="1394" t="s">
        <v>539</v>
      </c>
      <c r="E29" s="1394"/>
      <c r="F29" s="1394"/>
      <c r="G29" s="684"/>
      <c r="H29" s="1394"/>
      <c r="I29" s="1394"/>
      <c r="J29" s="1394"/>
      <c r="K29" s="1394"/>
      <c r="L29" s="1394"/>
      <c r="M29" s="1394"/>
      <c r="N29" s="1230"/>
      <c r="O29" s="1230"/>
      <c r="P29" s="1388"/>
      <c r="Q29" s="1390"/>
    </row>
    <row r="30" spans="3:17" ht="18" customHeight="1">
      <c r="C30" s="1272"/>
      <c r="D30" s="1394" t="s">
        <v>564</v>
      </c>
      <c r="E30" s="1394"/>
      <c r="F30" s="1394"/>
      <c r="G30" s="684"/>
      <c r="H30" s="1394"/>
      <c r="I30" s="1394"/>
      <c r="J30" s="1394"/>
      <c r="K30" s="1394"/>
      <c r="L30" s="1394"/>
      <c r="M30" s="1394"/>
      <c r="N30" s="1230"/>
      <c r="O30" s="1230"/>
      <c r="P30" s="1388"/>
      <c r="Q30" s="1390"/>
    </row>
    <row r="31" spans="3:17" ht="18" customHeight="1">
      <c r="C31" s="1272"/>
      <c r="D31" s="414" t="s">
        <v>808</v>
      </c>
      <c r="E31" s="414"/>
      <c r="F31" s="414"/>
      <c r="G31" s="1277"/>
      <c r="H31" s="414"/>
      <c r="I31" s="414"/>
      <c r="J31" s="414"/>
      <c r="K31" s="414"/>
      <c r="L31" s="414"/>
      <c r="M31" s="1394"/>
      <c r="N31" s="1230"/>
      <c r="O31" s="1230"/>
      <c r="P31" s="1388"/>
      <c r="Q31" s="1390"/>
    </row>
    <row r="32" spans="3:17" ht="18" customHeight="1">
      <c r="C32" s="1272"/>
      <c r="D32" s="414" t="s">
        <v>6254</v>
      </c>
      <c r="E32" s="414"/>
      <c r="F32" s="414"/>
      <c r="G32" s="1277"/>
      <c r="H32" s="414"/>
      <c r="I32" s="414"/>
      <c r="J32" s="414"/>
      <c r="K32" s="414"/>
      <c r="L32" s="414"/>
      <c r="M32" s="1394"/>
      <c r="N32" s="1230"/>
      <c r="O32" s="1230"/>
      <c r="P32" s="1388"/>
      <c r="Q32" s="1390"/>
    </row>
    <row r="33" spans="3:17" ht="18" customHeight="1">
      <c r="C33" s="1272"/>
      <c r="D33" s="412" t="s">
        <v>138</v>
      </c>
      <c r="E33" s="1230"/>
      <c r="G33" s="684" t="s">
        <v>540</v>
      </c>
      <c r="H33" s="1230"/>
      <c r="I33" s="1215"/>
      <c r="J33" s="412" t="s">
        <v>6372</v>
      </c>
      <c r="K33" s="1388"/>
      <c r="L33" s="1388"/>
      <c r="M33" s="414"/>
      <c r="N33" s="414"/>
      <c r="O33" s="1230"/>
      <c r="P33" s="1388"/>
      <c r="Q33" s="1390"/>
    </row>
    <row r="34" spans="3:17" ht="18" customHeight="1">
      <c r="C34" s="1272"/>
      <c r="D34" s="1724" t="s">
        <v>296</v>
      </c>
      <c r="E34" s="1725" t="s">
        <v>566</v>
      </c>
      <c r="F34" s="1726"/>
      <c r="G34" s="1724" t="s">
        <v>6255</v>
      </c>
      <c r="H34" s="1230"/>
      <c r="I34" s="414"/>
      <c r="M34" s="414"/>
      <c r="N34" s="414"/>
      <c r="O34" s="1230"/>
      <c r="P34" s="1388"/>
      <c r="Q34" s="1390"/>
    </row>
    <row r="35" spans="3:17" ht="18" customHeight="1">
      <c r="C35" s="1272"/>
      <c r="D35" s="1724"/>
      <c r="E35" s="1232" t="s">
        <v>535</v>
      </c>
      <c r="F35" s="1232" t="s">
        <v>541</v>
      </c>
      <c r="G35" s="1724"/>
      <c r="H35" s="1230"/>
      <c r="I35" s="414"/>
      <c r="J35" s="1388" t="s">
        <v>301</v>
      </c>
      <c r="K35" s="413"/>
      <c r="L35" s="1388" t="s">
        <v>297</v>
      </c>
      <c r="M35" s="414"/>
      <c r="N35" s="414"/>
      <c r="O35" s="1230"/>
      <c r="P35" s="1388"/>
      <c r="Q35" s="1390"/>
    </row>
    <row r="36" spans="3:17" ht="18" customHeight="1">
      <c r="C36" s="1272"/>
      <c r="D36" s="1232" t="s">
        <v>86</v>
      </c>
      <c r="E36" s="1278"/>
      <c r="F36" s="1278"/>
      <c r="G36" s="1278"/>
      <c r="I36" s="414"/>
      <c r="J36" s="414"/>
      <c r="K36" s="414"/>
      <c r="L36" s="1279"/>
      <c r="M36" s="1279"/>
      <c r="N36" s="1279"/>
      <c r="O36" s="1230"/>
      <c r="P36" s="1388"/>
      <c r="Q36" s="1390"/>
    </row>
    <row r="37" spans="3:17" ht="18" customHeight="1">
      <c r="C37" s="1272"/>
      <c r="D37" s="1232" t="s">
        <v>6256</v>
      </c>
      <c r="E37" s="1278"/>
      <c r="F37" s="1278"/>
      <c r="G37" s="1278"/>
      <c r="I37" s="414"/>
      <c r="J37" s="1388" t="s">
        <v>6353</v>
      </c>
      <c r="K37" s="1388"/>
      <c r="L37" s="1388"/>
      <c r="M37" s="1388"/>
      <c r="N37" s="1279"/>
      <c r="O37" s="1230"/>
      <c r="P37" s="1388"/>
      <c r="Q37" s="1390"/>
    </row>
    <row r="38" spans="3:17" ht="18" customHeight="1">
      <c r="C38" s="1272"/>
      <c r="D38" s="1232" t="s">
        <v>6227</v>
      </c>
      <c r="E38" s="1278"/>
      <c r="F38" s="1278"/>
      <c r="G38" s="1278"/>
      <c r="I38" s="1279"/>
      <c r="J38" s="1279"/>
      <c r="K38" s="1279"/>
      <c r="L38" s="1279"/>
      <c r="M38" s="1279"/>
      <c r="N38" s="1279"/>
      <c r="O38" s="1230"/>
      <c r="P38" s="1388"/>
      <c r="Q38" s="1390"/>
    </row>
    <row r="39" spans="3:17" ht="18" customHeight="1">
      <c r="C39" s="1272"/>
      <c r="D39" s="1232" t="s">
        <v>6252</v>
      </c>
      <c r="E39" s="1278"/>
      <c r="F39" s="1278"/>
      <c r="G39" s="1278"/>
      <c r="I39" s="414"/>
      <c r="J39" s="414"/>
      <c r="K39" s="414"/>
      <c r="L39" s="1279"/>
      <c r="M39" s="1279"/>
      <c r="N39" s="1279"/>
      <c r="O39" s="1230"/>
      <c r="P39" s="1388"/>
      <c r="Q39" s="1390"/>
    </row>
    <row r="40" spans="3:17" ht="18" customHeight="1">
      <c r="C40" s="1272"/>
      <c r="D40" s="1232" t="s">
        <v>257</v>
      </c>
      <c r="E40" s="1278"/>
      <c r="F40" s="1278"/>
      <c r="G40" s="1278"/>
      <c r="I40" s="414"/>
      <c r="J40" s="414"/>
      <c r="K40" s="414"/>
      <c r="L40" s="1279"/>
      <c r="M40" s="1279"/>
      <c r="N40" s="1279"/>
      <c r="O40" s="1230"/>
      <c r="P40" s="1388"/>
      <c r="Q40" s="1390"/>
    </row>
    <row r="41" spans="3:17" ht="18" customHeight="1">
      <c r="C41" s="1272"/>
      <c r="D41" s="1232" t="s">
        <v>6257</v>
      </c>
      <c r="E41" s="1278"/>
      <c r="F41" s="1278"/>
      <c r="G41" s="1278"/>
      <c r="I41" s="414"/>
      <c r="J41" s="414"/>
      <c r="K41" s="414"/>
      <c r="L41" s="414"/>
      <c r="M41" s="414"/>
      <c r="N41" s="414"/>
      <c r="O41" s="1230"/>
      <c r="P41" s="1388"/>
      <c r="Q41" s="1390"/>
    </row>
    <row r="42" spans="3:17" ht="18" customHeight="1">
      <c r="C42" s="1272"/>
      <c r="D42" s="1232" t="s">
        <v>96</v>
      </c>
      <c r="E42" s="1278"/>
      <c r="F42" s="1278"/>
      <c r="G42" s="1278"/>
      <c r="I42" s="414"/>
      <c r="J42" s="414"/>
      <c r="K42" s="414"/>
      <c r="L42" s="414"/>
      <c r="M42" s="414"/>
      <c r="N42" s="414"/>
      <c r="O42" s="1230"/>
      <c r="P42" s="1388"/>
      <c r="Q42" s="1390"/>
    </row>
    <row r="43" spans="3:17" ht="18" customHeight="1">
      <c r="C43" s="1272"/>
      <c r="D43" s="1230" t="s">
        <v>6353</v>
      </c>
      <c r="E43" s="1230"/>
      <c r="F43" s="1230"/>
      <c r="G43" s="684"/>
      <c r="H43" s="1230"/>
      <c r="I43" s="414"/>
      <c r="J43" s="414"/>
      <c r="K43" s="414"/>
      <c r="L43" s="414"/>
      <c r="M43" s="414"/>
      <c r="N43" s="414"/>
      <c r="O43" s="1230"/>
      <c r="P43" s="1388"/>
      <c r="Q43" s="1390"/>
    </row>
    <row r="44" spans="3:17" ht="18" customHeight="1">
      <c r="C44" s="1272"/>
      <c r="D44" s="1230" t="s">
        <v>6258</v>
      </c>
      <c r="E44" s="1230"/>
      <c r="F44" s="1230"/>
      <c r="G44" s="684"/>
      <c r="H44" s="1230"/>
      <c r="I44" s="414"/>
      <c r="J44" s="414"/>
      <c r="K44" s="414"/>
      <c r="L44" s="414"/>
      <c r="M44" s="414"/>
      <c r="N44" s="414"/>
      <c r="O44" s="1230"/>
      <c r="P44" s="1388"/>
      <c r="Q44" s="1390"/>
    </row>
    <row r="45" spans="3:17" ht="18" customHeight="1">
      <c r="C45" s="1272"/>
      <c r="D45" s="1230" t="s">
        <v>6259</v>
      </c>
      <c r="E45" s="1230"/>
      <c r="F45" s="1230"/>
      <c r="G45" s="684"/>
      <c r="H45" s="1230"/>
      <c r="I45" s="414"/>
      <c r="J45" s="414"/>
      <c r="K45" s="414"/>
      <c r="L45" s="414"/>
      <c r="M45" s="1279"/>
      <c r="N45" s="1279"/>
      <c r="O45" s="1230"/>
      <c r="P45" s="1388"/>
      <c r="Q45" s="1390"/>
    </row>
    <row r="46" spans="3:17" ht="18" customHeight="1">
      <c r="C46" s="1272"/>
      <c r="D46" s="1230"/>
      <c r="E46" s="1230"/>
      <c r="F46" s="1230"/>
      <c r="G46" s="684"/>
      <c r="H46" s="1230"/>
      <c r="I46" s="1279"/>
      <c r="J46" s="1279"/>
      <c r="K46" s="1279"/>
      <c r="L46" s="1279"/>
      <c r="M46" s="1279"/>
      <c r="N46" s="1279"/>
      <c r="O46" s="1230"/>
      <c r="P46" s="1388"/>
      <c r="Q46" s="1390"/>
    </row>
    <row r="47" spans="3:17" ht="18" customHeight="1">
      <c r="C47" s="1272"/>
      <c r="D47" s="1230"/>
      <c r="E47" s="1230"/>
      <c r="F47" s="1230"/>
      <c r="G47" s="684"/>
      <c r="H47" s="1230"/>
      <c r="I47" s="414"/>
      <c r="J47" s="414"/>
      <c r="K47" s="414"/>
      <c r="L47" s="414"/>
      <c r="M47" s="414"/>
      <c r="N47" s="414"/>
      <c r="O47" s="1230"/>
      <c r="P47" s="1388"/>
      <c r="Q47" s="1390"/>
    </row>
    <row r="48" spans="3:17" ht="18" customHeight="1">
      <c r="C48" s="1272"/>
      <c r="D48" s="1230"/>
      <c r="E48" s="1230"/>
      <c r="F48" s="1230"/>
      <c r="G48" s="684"/>
      <c r="H48" s="1230"/>
      <c r="I48" s="414"/>
      <c r="J48" s="414"/>
      <c r="K48" s="414"/>
      <c r="L48" s="414"/>
      <c r="M48" s="414"/>
      <c r="N48" s="414"/>
      <c r="O48" s="1230"/>
      <c r="P48" s="1388"/>
      <c r="Q48" s="1390"/>
    </row>
    <row r="49" spans="3:20" ht="18" customHeight="1">
      <c r="C49" s="1272"/>
      <c r="D49" s="1230"/>
      <c r="E49" s="1230"/>
      <c r="F49" s="1230"/>
      <c r="G49" s="684"/>
      <c r="H49" s="1230"/>
      <c r="I49" s="414"/>
      <c r="J49" s="414"/>
      <c r="K49" s="414"/>
      <c r="L49" s="414"/>
      <c r="M49" s="414"/>
      <c r="N49" s="414"/>
      <c r="O49" s="1230"/>
      <c r="P49" s="1388"/>
      <c r="Q49" s="1390"/>
    </row>
    <row r="50" spans="3:20" ht="18" customHeight="1">
      <c r="C50" s="1272"/>
      <c r="D50" s="1230"/>
      <c r="E50" s="1230"/>
      <c r="F50" s="1230"/>
      <c r="G50" s="684"/>
      <c r="H50" s="1230"/>
      <c r="I50" s="414"/>
      <c r="J50" s="414"/>
      <c r="K50" s="414"/>
      <c r="L50" s="414"/>
      <c r="M50" s="414"/>
      <c r="N50" s="414"/>
      <c r="O50" s="1230"/>
      <c r="P50" s="1388"/>
      <c r="Q50" s="1390"/>
    </row>
    <row r="51" spans="3:20" ht="18" customHeight="1">
      <c r="C51" s="1272"/>
      <c r="D51" s="1230"/>
      <c r="E51" s="1230"/>
      <c r="F51" s="1230"/>
      <c r="G51" s="684"/>
      <c r="H51" s="1230"/>
      <c r="I51" s="414"/>
      <c r="J51" s="414"/>
      <c r="K51" s="414"/>
      <c r="L51" s="414"/>
      <c r="M51" s="414"/>
      <c r="N51" s="414"/>
      <c r="O51" s="1230"/>
      <c r="P51" s="1388"/>
      <c r="Q51" s="1390"/>
    </row>
    <row r="52" spans="3:20" ht="18" customHeight="1">
      <c r="C52" s="1272"/>
      <c r="D52" s="1230"/>
      <c r="E52" s="1230"/>
      <c r="F52" s="1230"/>
      <c r="G52" s="684"/>
      <c r="H52" s="1230"/>
      <c r="I52" s="414"/>
      <c r="J52" s="414"/>
      <c r="K52" s="414"/>
      <c r="L52" s="414"/>
      <c r="M52" s="414"/>
      <c r="N52" s="414"/>
      <c r="O52" s="1230"/>
      <c r="P52" s="1388"/>
      <c r="Q52" s="1390"/>
    </row>
    <row r="53" spans="3:20" ht="18" customHeight="1">
      <c r="C53" s="1272"/>
      <c r="D53" s="1230"/>
      <c r="E53" s="1230"/>
      <c r="F53" s="1230"/>
      <c r="G53" s="684"/>
      <c r="H53" s="1230"/>
      <c r="I53" s="414"/>
      <c r="J53" s="414"/>
      <c r="K53" s="414"/>
      <c r="L53" s="414"/>
      <c r="M53" s="414"/>
      <c r="N53" s="414"/>
      <c r="O53" s="1230"/>
      <c r="P53" s="1388"/>
      <c r="Q53" s="1390"/>
    </row>
    <row r="54" spans="3:20" ht="18" customHeight="1">
      <c r="C54" s="1272"/>
      <c r="D54" s="1230"/>
      <c r="E54" s="1230"/>
      <c r="F54" s="1230"/>
      <c r="G54" s="684"/>
      <c r="H54" s="1230"/>
      <c r="I54" s="414"/>
      <c r="J54" s="414"/>
      <c r="K54" s="414"/>
      <c r="L54" s="414"/>
      <c r="M54" s="414"/>
      <c r="N54" s="414"/>
      <c r="O54" s="1230"/>
      <c r="P54" s="1388"/>
      <c r="Q54" s="1390"/>
    </row>
    <row r="55" spans="3:20" ht="34.5" customHeight="1">
      <c r="C55" s="1272"/>
      <c r="D55" s="685" t="s">
        <v>143</v>
      </c>
      <c r="E55" s="1230"/>
      <c r="F55" s="1230"/>
      <c r="G55" s="684"/>
      <c r="H55" s="1230"/>
      <c r="I55" s="1230"/>
      <c r="J55" s="1230"/>
      <c r="K55" s="1230"/>
      <c r="L55" s="1230"/>
      <c r="M55" s="1230"/>
      <c r="N55" s="1230"/>
      <c r="O55" s="1388"/>
      <c r="P55" s="1388"/>
      <c r="Q55" s="1390"/>
      <c r="R55" s="1258"/>
    </row>
    <row r="56" spans="3:20" ht="60.75" customHeight="1">
      <c r="C56" s="1272"/>
      <c r="D56" s="1212" t="s">
        <v>296</v>
      </c>
      <c r="E56" s="1280" t="s">
        <v>604</v>
      </c>
      <c r="F56" s="1212" t="s">
        <v>532</v>
      </c>
      <c r="G56" s="1212" t="s">
        <v>298</v>
      </c>
      <c r="H56" s="1212" t="s">
        <v>6359</v>
      </c>
      <c r="I56" s="1212" t="s">
        <v>6260</v>
      </c>
      <c r="J56" s="1212" t="s">
        <v>145</v>
      </c>
      <c r="K56" s="1212" t="s">
        <v>548</v>
      </c>
      <c r="L56" s="1212" t="s">
        <v>146</v>
      </c>
      <c r="M56" s="1212" t="s">
        <v>147</v>
      </c>
      <c r="N56" s="1212" t="s">
        <v>549</v>
      </c>
      <c r="O56" s="1212" t="s">
        <v>6370</v>
      </c>
      <c r="P56" s="1393" t="s">
        <v>6371</v>
      </c>
      <c r="Q56" s="1390"/>
      <c r="R56" s="1258"/>
    </row>
    <row r="57" spans="3:20" ht="18" customHeight="1">
      <c r="C57" s="1272"/>
      <c r="D57" s="1710" t="s">
        <v>6230</v>
      </c>
      <c r="E57" s="1711">
        <v>2</v>
      </c>
      <c r="F57" s="686" t="s">
        <v>550</v>
      </c>
      <c r="G57" s="416">
        <f>COUNTIF('様式第15号-2-1（別紙2）'!$E$220:$DV$222,T57)</f>
        <v>0</v>
      </c>
      <c r="H57" s="416">
        <f>$E$36*24</f>
        <v>0</v>
      </c>
      <c r="I57" s="416">
        <f>$G$36*10</f>
        <v>0</v>
      </c>
      <c r="J57" s="416">
        <f>SUM(L$9,L$24:L$26)</f>
        <v>0</v>
      </c>
      <c r="K57" s="416" t="str">
        <f>IF(SUM(H57:I57)-J57&lt;=0,"0",SUM(H57:I57)-J57)</f>
        <v>0</v>
      </c>
      <c r="L57" s="416">
        <f>ROUND($G57*SUM(H57:I57),0)</f>
        <v>0</v>
      </c>
      <c r="M57" s="416">
        <f>ROUND($G57*J57,0)</f>
        <v>0</v>
      </c>
      <c r="N57" s="416">
        <f>ROUND($G57*K57,0)</f>
        <v>0</v>
      </c>
      <c r="O57" s="1389" t="str">
        <f>IF(J57-I57-H57&lt;=0,"0",J57-I57-H57)</f>
        <v>0</v>
      </c>
      <c r="P57" s="1389">
        <f>ROUND($G57*O57,0)</f>
        <v>0</v>
      </c>
      <c r="Q57" s="1390"/>
      <c r="R57" s="1258"/>
      <c r="T57" s="1281">
        <v>121</v>
      </c>
    </row>
    <row r="58" spans="3:20" ht="18" customHeight="1">
      <c r="C58" s="1272"/>
      <c r="D58" s="1710"/>
      <c r="E58" s="1711"/>
      <c r="F58" s="686" t="s">
        <v>551</v>
      </c>
      <c r="G58" s="416">
        <f>COUNTIF('様式第15号-2-1（別紙2）'!$E$220:$DV$222,T58)</f>
        <v>0</v>
      </c>
      <c r="H58" s="416">
        <f>$E$36*24</f>
        <v>0</v>
      </c>
      <c r="I58" s="416">
        <f>$G$36*10</f>
        <v>0</v>
      </c>
      <c r="J58" s="416">
        <f>SUM(L$9,L$24,L$26)</f>
        <v>0</v>
      </c>
      <c r="K58" s="416" t="str">
        <f t="shared" ref="K58:K86" si="1">IF(SUM(H58:I58)-J58&lt;=0,"0",SUM(H58:I58)-J58)</f>
        <v>0</v>
      </c>
      <c r="L58" s="416">
        <f t="shared" ref="L58:L86" si="2">ROUND($G58*SUM(H58:I58),0)</f>
        <v>0</v>
      </c>
      <c r="M58" s="416">
        <f>ROUND($G58*J58,0)</f>
        <v>0</v>
      </c>
      <c r="N58" s="416">
        <f>ROUND($G58*K58,0)</f>
        <v>0</v>
      </c>
      <c r="O58" s="1389" t="str">
        <f t="shared" ref="O58:O86" si="3">IF(J58-I58-H58&lt;=0,"0",J58-I58-H58)</f>
        <v>0</v>
      </c>
      <c r="P58" s="1389">
        <f>ROUND($G58*O58,0)</f>
        <v>0</v>
      </c>
      <c r="Q58" s="1390"/>
      <c r="R58" s="1258"/>
      <c r="T58" s="1281">
        <v>120</v>
      </c>
    </row>
    <row r="59" spans="3:20" ht="18" customHeight="1">
      <c r="C59" s="1272"/>
      <c r="D59" s="1710"/>
      <c r="E59" s="1711">
        <v>1</v>
      </c>
      <c r="F59" s="686" t="s">
        <v>550</v>
      </c>
      <c r="G59" s="416">
        <f>COUNTIF('様式第15号-2-1（別紙2）'!$E$220:$DV$222,T59)</f>
        <v>3</v>
      </c>
      <c r="H59" s="416">
        <f>$F$36*24</f>
        <v>0</v>
      </c>
      <c r="I59" s="416">
        <f>$G$36*10</f>
        <v>0</v>
      </c>
      <c r="J59" s="416">
        <f>SUM(L$10,L$24:L$26)</f>
        <v>0</v>
      </c>
      <c r="K59" s="416" t="str">
        <f t="shared" si="1"/>
        <v>0</v>
      </c>
      <c r="L59" s="416">
        <f t="shared" si="2"/>
        <v>0</v>
      </c>
      <c r="M59" s="416">
        <f t="shared" ref="M59:N86" si="4">ROUND($G59*J59,0)</f>
        <v>0</v>
      </c>
      <c r="N59" s="416">
        <f t="shared" si="4"/>
        <v>0</v>
      </c>
      <c r="O59" s="1389" t="str">
        <f t="shared" si="3"/>
        <v>0</v>
      </c>
      <c r="P59" s="1389">
        <f t="shared" ref="P59:P85" si="5">ROUND($G59*O59,0)</f>
        <v>0</v>
      </c>
      <c r="Q59" s="1390"/>
      <c r="R59" s="1258"/>
      <c r="T59" s="1282">
        <v>111</v>
      </c>
    </row>
    <row r="60" spans="3:20" ht="18" customHeight="1">
      <c r="C60" s="1272"/>
      <c r="D60" s="1710"/>
      <c r="E60" s="1711"/>
      <c r="F60" s="686" t="s">
        <v>551</v>
      </c>
      <c r="G60" s="416">
        <f>COUNTIF('様式第15号-2-1（別紙2）'!$E$220:$DV$222,T60)</f>
        <v>0</v>
      </c>
      <c r="H60" s="416">
        <f>$F$36*24</f>
        <v>0</v>
      </c>
      <c r="I60" s="416">
        <f>$G$36*10</f>
        <v>0</v>
      </c>
      <c r="J60" s="416">
        <f>SUM(L$10,L$24,L$26)</f>
        <v>0</v>
      </c>
      <c r="K60" s="416" t="str">
        <f t="shared" si="1"/>
        <v>0</v>
      </c>
      <c r="L60" s="416">
        <f t="shared" si="2"/>
        <v>0</v>
      </c>
      <c r="M60" s="416">
        <f t="shared" si="4"/>
        <v>0</v>
      </c>
      <c r="N60" s="416">
        <f t="shared" si="4"/>
        <v>0</v>
      </c>
      <c r="O60" s="1389" t="str">
        <f t="shared" si="3"/>
        <v>0</v>
      </c>
      <c r="P60" s="1389">
        <f t="shared" si="5"/>
        <v>0</v>
      </c>
      <c r="Q60" s="1390"/>
      <c r="R60" s="1258"/>
      <c r="T60" s="1282">
        <v>110</v>
      </c>
    </row>
    <row r="61" spans="3:20" ht="18" customHeight="1">
      <c r="C61" s="1272"/>
      <c r="D61" s="1710" t="s">
        <v>89</v>
      </c>
      <c r="E61" s="1711">
        <v>2</v>
      </c>
      <c r="F61" s="686" t="s">
        <v>550</v>
      </c>
      <c r="G61" s="416">
        <f>COUNTIF('様式第15号-2-1（別紙2）'!$E$220:$DV$222,T61)</f>
        <v>0</v>
      </c>
      <c r="H61" s="416">
        <f>$E$37*24</f>
        <v>0</v>
      </c>
      <c r="I61" s="416">
        <f t="shared" ref="I61:I81" si="6">$G$36*10</f>
        <v>0</v>
      </c>
      <c r="J61" s="416">
        <f>SUM(L$11,L$24:L$26)</f>
        <v>0</v>
      </c>
      <c r="K61" s="416" t="str">
        <f t="shared" si="1"/>
        <v>0</v>
      </c>
      <c r="L61" s="416">
        <f t="shared" si="2"/>
        <v>0</v>
      </c>
      <c r="M61" s="416">
        <f t="shared" si="4"/>
        <v>0</v>
      </c>
      <c r="N61" s="416">
        <f t="shared" si="4"/>
        <v>0</v>
      </c>
      <c r="O61" s="1389" t="str">
        <f t="shared" si="3"/>
        <v>0</v>
      </c>
      <c r="P61" s="1389">
        <f t="shared" si="5"/>
        <v>0</v>
      </c>
      <c r="Q61" s="1390"/>
      <c r="R61" s="1258"/>
      <c r="T61" s="1282">
        <v>221</v>
      </c>
    </row>
    <row r="62" spans="3:20" ht="18" customHeight="1">
      <c r="C62" s="1272"/>
      <c r="D62" s="1710"/>
      <c r="E62" s="1711"/>
      <c r="F62" s="686" t="s">
        <v>551</v>
      </c>
      <c r="G62" s="416">
        <f>COUNTIF('様式第15号-2-1（別紙2）'!$E$220:$DV$222,T62)</f>
        <v>0</v>
      </c>
      <c r="H62" s="416">
        <f>$E$37*24</f>
        <v>0</v>
      </c>
      <c r="I62" s="416">
        <f>$G$36*10</f>
        <v>0</v>
      </c>
      <c r="J62" s="416">
        <f>SUM(L$11,L$24,L$26)</f>
        <v>0</v>
      </c>
      <c r="K62" s="416" t="str">
        <f t="shared" si="1"/>
        <v>0</v>
      </c>
      <c r="L62" s="416">
        <f t="shared" si="2"/>
        <v>0</v>
      </c>
      <c r="M62" s="416">
        <f t="shared" si="4"/>
        <v>0</v>
      </c>
      <c r="N62" s="416">
        <f t="shared" si="4"/>
        <v>0</v>
      </c>
      <c r="O62" s="1389" t="str">
        <f t="shared" si="3"/>
        <v>0</v>
      </c>
      <c r="P62" s="1389">
        <f t="shared" si="5"/>
        <v>0</v>
      </c>
      <c r="Q62" s="1390"/>
      <c r="R62" s="1258"/>
      <c r="T62" s="1282">
        <v>220</v>
      </c>
    </row>
    <row r="63" spans="3:20" ht="18" customHeight="1">
      <c r="C63" s="1272"/>
      <c r="D63" s="1710"/>
      <c r="E63" s="1711">
        <v>1</v>
      </c>
      <c r="F63" s="686" t="s">
        <v>550</v>
      </c>
      <c r="G63" s="416">
        <f>COUNTIF('様式第15号-2-1（別紙2）'!$E$220:$DV$222,T63)</f>
        <v>2</v>
      </c>
      <c r="H63" s="416">
        <f>$F$37*24</f>
        <v>0</v>
      </c>
      <c r="I63" s="416">
        <f t="shared" si="6"/>
        <v>0</v>
      </c>
      <c r="J63" s="416">
        <f>SUM(L$12,L$24:L$26)</f>
        <v>0</v>
      </c>
      <c r="K63" s="416" t="str">
        <f t="shared" si="1"/>
        <v>0</v>
      </c>
      <c r="L63" s="416">
        <f t="shared" si="2"/>
        <v>0</v>
      </c>
      <c r="M63" s="416">
        <f t="shared" si="4"/>
        <v>0</v>
      </c>
      <c r="N63" s="416">
        <f t="shared" si="4"/>
        <v>0</v>
      </c>
      <c r="O63" s="1389" t="str">
        <f t="shared" si="3"/>
        <v>0</v>
      </c>
      <c r="P63" s="1389">
        <f t="shared" si="5"/>
        <v>0</v>
      </c>
      <c r="Q63" s="1390"/>
      <c r="R63" s="1258"/>
      <c r="T63" s="1282">
        <v>211</v>
      </c>
    </row>
    <row r="64" spans="3:20" ht="18" customHeight="1">
      <c r="C64" s="1272"/>
      <c r="D64" s="1710"/>
      <c r="E64" s="1711"/>
      <c r="F64" s="686" t="s">
        <v>551</v>
      </c>
      <c r="G64" s="416">
        <f>COUNTIF('様式第15号-2-1（別紙2）'!$E$220:$DV$222,T64)</f>
        <v>1</v>
      </c>
      <c r="H64" s="416">
        <f>$F$36*24</f>
        <v>0</v>
      </c>
      <c r="I64" s="416">
        <f>$G$36*10</f>
        <v>0</v>
      </c>
      <c r="J64" s="416">
        <f>SUM(L$12,L$24,L$26)</f>
        <v>0</v>
      </c>
      <c r="K64" s="416" t="str">
        <f t="shared" si="1"/>
        <v>0</v>
      </c>
      <c r="L64" s="416">
        <f t="shared" si="2"/>
        <v>0</v>
      </c>
      <c r="M64" s="416">
        <f t="shared" si="4"/>
        <v>0</v>
      </c>
      <c r="N64" s="416">
        <f t="shared" si="4"/>
        <v>0</v>
      </c>
      <c r="O64" s="1389" t="str">
        <f t="shared" si="3"/>
        <v>0</v>
      </c>
      <c r="P64" s="1389">
        <f t="shared" si="5"/>
        <v>0</v>
      </c>
      <c r="Q64" s="1390"/>
      <c r="R64" s="1258"/>
      <c r="T64" s="1282">
        <v>210</v>
      </c>
    </row>
    <row r="65" spans="3:20" ht="18" customHeight="1">
      <c r="C65" s="1272"/>
      <c r="D65" s="1710" t="s">
        <v>6227</v>
      </c>
      <c r="E65" s="1711">
        <v>2</v>
      </c>
      <c r="F65" s="686" t="s">
        <v>550</v>
      </c>
      <c r="G65" s="416">
        <f>COUNTIF('様式第15号-2-1（別紙2）'!$E$220:$DV$222,T65)</f>
        <v>0</v>
      </c>
      <c r="H65" s="416">
        <f>$E$38*24</f>
        <v>0</v>
      </c>
      <c r="I65" s="416">
        <f t="shared" si="6"/>
        <v>0</v>
      </c>
      <c r="J65" s="416">
        <f>SUM(L$13,L$24:L$26)</f>
        <v>0</v>
      </c>
      <c r="K65" s="416" t="str">
        <f t="shared" si="1"/>
        <v>0</v>
      </c>
      <c r="L65" s="416">
        <f t="shared" si="2"/>
        <v>0</v>
      </c>
      <c r="M65" s="416">
        <f t="shared" si="4"/>
        <v>0</v>
      </c>
      <c r="N65" s="416">
        <f t="shared" si="4"/>
        <v>0</v>
      </c>
      <c r="O65" s="1389" t="str">
        <f t="shared" si="3"/>
        <v>0</v>
      </c>
      <c r="P65" s="1389">
        <f t="shared" si="5"/>
        <v>0</v>
      </c>
      <c r="Q65" s="1390"/>
      <c r="R65" s="1258"/>
      <c r="T65" s="1282">
        <v>321</v>
      </c>
    </row>
    <row r="66" spans="3:20" ht="18" customHeight="1">
      <c r="C66" s="1272"/>
      <c r="D66" s="1710"/>
      <c r="E66" s="1711"/>
      <c r="F66" s="686" t="s">
        <v>551</v>
      </c>
      <c r="G66" s="416">
        <f>COUNTIF('様式第15号-2-1（別紙2）'!$E$220:$DV$222,T66)</f>
        <v>0</v>
      </c>
      <c r="H66" s="416">
        <f>$E$38*24</f>
        <v>0</v>
      </c>
      <c r="I66" s="416">
        <f>$G$36*10</f>
        <v>0</v>
      </c>
      <c r="J66" s="416">
        <f>SUM(L$13,L$24,L$26)</f>
        <v>0</v>
      </c>
      <c r="K66" s="416" t="str">
        <f t="shared" si="1"/>
        <v>0</v>
      </c>
      <c r="L66" s="416">
        <f t="shared" si="2"/>
        <v>0</v>
      </c>
      <c r="M66" s="416">
        <f t="shared" si="4"/>
        <v>0</v>
      </c>
      <c r="N66" s="416">
        <f t="shared" si="4"/>
        <v>0</v>
      </c>
      <c r="O66" s="1389" t="str">
        <f t="shared" si="3"/>
        <v>0</v>
      </c>
      <c r="P66" s="1389">
        <f t="shared" si="5"/>
        <v>0</v>
      </c>
      <c r="Q66" s="1390"/>
      <c r="R66" s="1258"/>
      <c r="T66" s="1282">
        <v>320</v>
      </c>
    </row>
    <row r="67" spans="3:20" ht="18" customHeight="1">
      <c r="C67" s="1272"/>
      <c r="D67" s="1710"/>
      <c r="E67" s="1711">
        <v>1</v>
      </c>
      <c r="F67" s="686" t="s">
        <v>550</v>
      </c>
      <c r="G67" s="416">
        <f>COUNTIF('様式第15号-2-1（別紙2）'!$E$220:$DV$222,T67)</f>
        <v>45</v>
      </c>
      <c r="H67" s="416">
        <f>$F$38*24</f>
        <v>0</v>
      </c>
      <c r="I67" s="416">
        <f t="shared" si="6"/>
        <v>0</v>
      </c>
      <c r="J67" s="416">
        <f>SUM(L$14,L$24:L$26)</f>
        <v>0</v>
      </c>
      <c r="K67" s="416" t="str">
        <f t="shared" si="1"/>
        <v>0</v>
      </c>
      <c r="L67" s="416">
        <f t="shared" si="2"/>
        <v>0</v>
      </c>
      <c r="M67" s="416">
        <f t="shared" si="4"/>
        <v>0</v>
      </c>
      <c r="N67" s="416">
        <f t="shared" si="4"/>
        <v>0</v>
      </c>
      <c r="O67" s="1389" t="str">
        <f t="shared" si="3"/>
        <v>0</v>
      </c>
      <c r="P67" s="1389">
        <f t="shared" si="5"/>
        <v>0</v>
      </c>
      <c r="Q67" s="1390"/>
      <c r="R67" s="1258"/>
      <c r="T67" s="1282">
        <v>311</v>
      </c>
    </row>
    <row r="68" spans="3:20" ht="18" customHeight="1">
      <c r="C68" s="1272"/>
      <c r="D68" s="1710"/>
      <c r="E68" s="1711"/>
      <c r="F68" s="686" t="s">
        <v>551</v>
      </c>
      <c r="G68" s="416">
        <f>COUNTIF('様式第15号-2-1（別紙2）'!$E$220:$DV$222,T68)</f>
        <v>8</v>
      </c>
      <c r="H68" s="416">
        <f>$F$38*24</f>
        <v>0</v>
      </c>
      <c r="I68" s="416">
        <f>$G$36*10</f>
        <v>0</v>
      </c>
      <c r="J68" s="416">
        <f>SUM(L$14,L$24,L$26)</f>
        <v>0</v>
      </c>
      <c r="K68" s="416" t="str">
        <f t="shared" si="1"/>
        <v>0</v>
      </c>
      <c r="L68" s="416">
        <f t="shared" si="2"/>
        <v>0</v>
      </c>
      <c r="M68" s="416">
        <f t="shared" si="4"/>
        <v>0</v>
      </c>
      <c r="N68" s="416">
        <f t="shared" si="4"/>
        <v>0</v>
      </c>
      <c r="O68" s="1389" t="str">
        <f t="shared" si="3"/>
        <v>0</v>
      </c>
      <c r="P68" s="1389">
        <f t="shared" si="5"/>
        <v>0</v>
      </c>
      <c r="Q68" s="1390"/>
      <c r="R68" s="1258"/>
      <c r="T68" s="1282">
        <v>310</v>
      </c>
    </row>
    <row r="69" spans="3:20" ht="18" customHeight="1">
      <c r="C69" s="1272"/>
      <c r="D69" s="1710" t="s">
        <v>6237</v>
      </c>
      <c r="E69" s="1711">
        <v>2</v>
      </c>
      <c r="F69" s="686" t="s">
        <v>550</v>
      </c>
      <c r="G69" s="416">
        <f>COUNTIF('様式第15号-2-1（別紙2）'!$E$220:$DV$222,T69)</f>
        <v>0</v>
      </c>
      <c r="H69" s="416">
        <f>$E$39*24</f>
        <v>0</v>
      </c>
      <c r="I69" s="416">
        <f t="shared" si="6"/>
        <v>0</v>
      </c>
      <c r="J69" s="416">
        <f>SUM(L$15,L$24:L$26)</f>
        <v>0</v>
      </c>
      <c r="K69" s="416" t="str">
        <f t="shared" si="1"/>
        <v>0</v>
      </c>
      <c r="L69" s="416">
        <f t="shared" si="2"/>
        <v>0</v>
      </c>
      <c r="M69" s="416">
        <f t="shared" si="4"/>
        <v>0</v>
      </c>
      <c r="N69" s="416">
        <f t="shared" si="4"/>
        <v>0</v>
      </c>
      <c r="O69" s="1389" t="str">
        <f t="shared" si="3"/>
        <v>0</v>
      </c>
      <c r="P69" s="1389">
        <f t="shared" si="5"/>
        <v>0</v>
      </c>
      <c r="Q69" s="1390"/>
      <c r="R69" s="1258"/>
      <c r="T69" s="1282">
        <v>421</v>
      </c>
    </row>
    <row r="70" spans="3:20" ht="18" customHeight="1">
      <c r="C70" s="1272"/>
      <c r="D70" s="1710"/>
      <c r="E70" s="1711"/>
      <c r="F70" s="686" t="s">
        <v>551</v>
      </c>
      <c r="G70" s="416">
        <f>COUNTIF('様式第15号-2-1（別紙2）'!$E$220:$DV$222,T70)</f>
        <v>0</v>
      </c>
      <c r="H70" s="416">
        <f>$E$39*24</f>
        <v>0</v>
      </c>
      <c r="I70" s="416">
        <f>$G$36*10</f>
        <v>0</v>
      </c>
      <c r="J70" s="416">
        <f>SUM(L$15,L$24,L$26)</f>
        <v>0</v>
      </c>
      <c r="K70" s="416" t="str">
        <f t="shared" si="1"/>
        <v>0</v>
      </c>
      <c r="L70" s="416">
        <f t="shared" si="2"/>
        <v>0</v>
      </c>
      <c r="M70" s="416">
        <f t="shared" si="4"/>
        <v>0</v>
      </c>
      <c r="N70" s="416">
        <f t="shared" si="4"/>
        <v>0</v>
      </c>
      <c r="O70" s="1389" t="str">
        <f t="shared" si="3"/>
        <v>0</v>
      </c>
      <c r="P70" s="1389">
        <f t="shared" si="5"/>
        <v>0</v>
      </c>
      <c r="Q70" s="1390"/>
      <c r="R70" s="1258"/>
      <c r="T70" s="1282">
        <v>420</v>
      </c>
    </row>
    <row r="71" spans="3:20" ht="18" customHeight="1">
      <c r="C71" s="1272"/>
      <c r="D71" s="1710"/>
      <c r="E71" s="1711">
        <v>1</v>
      </c>
      <c r="F71" s="686" t="s">
        <v>550</v>
      </c>
      <c r="G71" s="416">
        <f>COUNTIF('様式第15号-2-1（別紙2）'!$E$220:$DV$222,T71)</f>
        <v>131</v>
      </c>
      <c r="H71" s="416">
        <f>$F$39*24</f>
        <v>0</v>
      </c>
      <c r="I71" s="416">
        <f t="shared" si="6"/>
        <v>0</v>
      </c>
      <c r="J71" s="416">
        <f>SUM(L$16,L$24:L$26)</f>
        <v>0</v>
      </c>
      <c r="K71" s="416" t="str">
        <f t="shared" si="1"/>
        <v>0</v>
      </c>
      <c r="L71" s="416">
        <f t="shared" si="2"/>
        <v>0</v>
      </c>
      <c r="M71" s="416">
        <f t="shared" si="4"/>
        <v>0</v>
      </c>
      <c r="N71" s="416">
        <f t="shared" si="4"/>
        <v>0</v>
      </c>
      <c r="O71" s="1389" t="str">
        <f t="shared" si="3"/>
        <v>0</v>
      </c>
      <c r="P71" s="1389">
        <f t="shared" si="5"/>
        <v>0</v>
      </c>
      <c r="Q71" s="1390"/>
      <c r="R71" s="1258"/>
      <c r="T71" s="1282">
        <v>411</v>
      </c>
    </row>
    <row r="72" spans="3:20" ht="18" customHeight="1">
      <c r="C72" s="1272"/>
      <c r="D72" s="1710"/>
      <c r="E72" s="1711"/>
      <c r="F72" s="686" t="s">
        <v>551</v>
      </c>
      <c r="G72" s="416">
        <f>COUNTIF('様式第15号-2-1（別紙2）'!$E$220:$DV$222,T72)</f>
        <v>25</v>
      </c>
      <c r="H72" s="416">
        <f>$F$39*24</f>
        <v>0</v>
      </c>
      <c r="I72" s="416">
        <f>$G$36*10</f>
        <v>0</v>
      </c>
      <c r="J72" s="416">
        <f>SUM(L$16,L$24,L$26)</f>
        <v>0</v>
      </c>
      <c r="K72" s="416" t="str">
        <f t="shared" si="1"/>
        <v>0</v>
      </c>
      <c r="L72" s="416">
        <f t="shared" si="2"/>
        <v>0</v>
      </c>
      <c r="M72" s="416">
        <f t="shared" si="4"/>
        <v>0</v>
      </c>
      <c r="N72" s="416">
        <f t="shared" si="4"/>
        <v>0</v>
      </c>
      <c r="O72" s="1389" t="str">
        <f t="shared" si="3"/>
        <v>0</v>
      </c>
      <c r="P72" s="1389">
        <f t="shared" si="5"/>
        <v>0</v>
      </c>
      <c r="Q72" s="1390"/>
      <c r="R72" s="1258"/>
      <c r="T72" s="1282">
        <v>410</v>
      </c>
    </row>
    <row r="73" spans="3:20" ht="18" customHeight="1">
      <c r="C73" s="1272"/>
      <c r="D73" s="1710" t="s">
        <v>6261</v>
      </c>
      <c r="E73" s="1711">
        <v>2</v>
      </c>
      <c r="F73" s="686" t="s">
        <v>550</v>
      </c>
      <c r="G73" s="416">
        <f>COUNTIF('様式第15号-2-1（別紙2）'!$E$220:$DV$222,T73)</f>
        <v>0</v>
      </c>
      <c r="H73" s="416">
        <f>$E$40*24</f>
        <v>0</v>
      </c>
      <c r="I73" s="416">
        <f t="shared" si="6"/>
        <v>0</v>
      </c>
      <c r="J73" s="416">
        <f>SUM(L$17,L$24:L$26)</f>
        <v>0</v>
      </c>
      <c r="K73" s="416" t="str">
        <f t="shared" si="1"/>
        <v>0</v>
      </c>
      <c r="L73" s="416">
        <f t="shared" si="2"/>
        <v>0</v>
      </c>
      <c r="M73" s="416">
        <f t="shared" si="4"/>
        <v>0</v>
      </c>
      <c r="N73" s="416">
        <f t="shared" si="4"/>
        <v>0</v>
      </c>
      <c r="O73" s="1389" t="str">
        <f t="shared" si="3"/>
        <v>0</v>
      </c>
      <c r="P73" s="1389">
        <f t="shared" si="5"/>
        <v>0</v>
      </c>
      <c r="Q73" s="1390"/>
      <c r="R73" s="1258"/>
      <c r="T73" s="1282">
        <v>521</v>
      </c>
    </row>
    <row r="74" spans="3:20" ht="18" customHeight="1">
      <c r="C74" s="1272"/>
      <c r="D74" s="1710"/>
      <c r="E74" s="1711"/>
      <c r="F74" s="686" t="s">
        <v>551</v>
      </c>
      <c r="G74" s="416">
        <f>COUNTIF('様式第15号-2-1（別紙2）'!$E$220:$DV$222,T74)</f>
        <v>0</v>
      </c>
      <c r="H74" s="416">
        <f>$E$40*24</f>
        <v>0</v>
      </c>
      <c r="I74" s="416">
        <f>$G$36*10</f>
        <v>0</v>
      </c>
      <c r="J74" s="416">
        <f>SUM(L$17,L$24,L$26)</f>
        <v>0</v>
      </c>
      <c r="K74" s="416" t="str">
        <f t="shared" si="1"/>
        <v>0</v>
      </c>
      <c r="L74" s="416">
        <f t="shared" si="2"/>
        <v>0</v>
      </c>
      <c r="M74" s="416">
        <f t="shared" si="4"/>
        <v>0</v>
      </c>
      <c r="N74" s="416">
        <f t="shared" si="4"/>
        <v>0</v>
      </c>
      <c r="O74" s="1389" t="str">
        <f t="shared" si="3"/>
        <v>0</v>
      </c>
      <c r="P74" s="1389">
        <f t="shared" si="5"/>
        <v>0</v>
      </c>
      <c r="Q74" s="1390"/>
      <c r="R74" s="1258"/>
      <c r="T74" s="1282">
        <v>520</v>
      </c>
    </row>
    <row r="75" spans="3:20" ht="18" customHeight="1">
      <c r="C75" s="1272"/>
      <c r="D75" s="1710"/>
      <c r="E75" s="1711">
        <v>1</v>
      </c>
      <c r="F75" s="686" t="s">
        <v>550</v>
      </c>
      <c r="G75" s="416">
        <f>COUNTIF('様式第15号-2-1（別紙2）'!$E$220:$DV$222,T75)</f>
        <v>51</v>
      </c>
      <c r="H75" s="416">
        <f>$F$40*24</f>
        <v>0</v>
      </c>
      <c r="I75" s="416">
        <f>$G$36*10</f>
        <v>0</v>
      </c>
      <c r="J75" s="416">
        <f>SUM(L$18,L$24:L$26)</f>
        <v>0</v>
      </c>
      <c r="K75" s="416" t="str">
        <f t="shared" si="1"/>
        <v>0</v>
      </c>
      <c r="L75" s="416">
        <f t="shared" si="2"/>
        <v>0</v>
      </c>
      <c r="M75" s="416">
        <f t="shared" si="4"/>
        <v>0</v>
      </c>
      <c r="N75" s="416">
        <f t="shared" si="4"/>
        <v>0</v>
      </c>
      <c r="O75" s="1389" t="str">
        <f t="shared" si="3"/>
        <v>0</v>
      </c>
      <c r="P75" s="1389">
        <f t="shared" si="5"/>
        <v>0</v>
      </c>
      <c r="Q75" s="1390"/>
      <c r="R75" s="1258"/>
      <c r="T75" s="1282">
        <v>511</v>
      </c>
    </row>
    <row r="76" spans="3:20" ht="18" customHeight="1">
      <c r="C76" s="1272"/>
      <c r="D76" s="1710"/>
      <c r="E76" s="1711"/>
      <c r="F76" s="686" t="s">
        <v>551</v>
      </c>
      <c r="G76" s="416">
        <f>COUNTIF('様式第15号-2-1（別紙2）'!$E$220:$DV$222,T76)</f>
        <v>8</v>
      </c>
      <c r="H76" s="416">
        <f>$F$40*24</f>
        <v>0</v>
      </c>
      <c r="I76" s="416">
        <f>$G$36*10</f>
        <v>0</v>
      </c>
      <c r="J76" s="416">
        <f>SUM(L$18,L$24,L$26)</f>
        <v>0</v>
      </c>
      <c r="K76" s="416" t="str">
        <f t="shared" si="1"/>
        <v>0</v>
      </c>
      <c r="L76" s="416">
        <f t="shared" si="2"/>
        <v>0</v>
      </c>
      <c r="M76" s="416">
        <f t="shared" si="4"/>
        <v>0</v>
      </c>
      <c r="N76" s="416">
        <f t="shared" si="4"/>
        <v>0</v>
      </c>
      <c r="O76" s="1389" t="str">
        <f t="shared" si="3"/>
        <v>0</v>
      </c>
      <c r="P76" s="1389">
        <f t="shared" si="5"/>
        <v>0</v>
      </c>
      <c r="Q76" s="1390"/>
      <c r="R76" s="1258"/>
      <c r="T76" s="1282">
        <v>510</v>
      </c>
    </row>
    <row r="77" spans="3:20" ht="18" customHeight="1">
      <c r="C77" s="1272"/>
      <c r="D77" s="1710" t="s">
        <v>6262</v>
      </c>
      <c r="E77" s="1711">
        <v>2</v>
      </c>
      <c r="F77" s="686" t="s">
        <v>550</v>
      </c>
      <c r="G77" s="416">
        <f>COUNTIF('様式第15号-2-1（別紙2）'!$E$220:$DV$222,T77)</f>
        <v>0</v>
      </c>
      <c r="H77" s="416">
        <f>$E$41*24</f>
        <v>0</v>
      </c>
      <c r="I77" s="416">
        <f t="shared" si="6"/>
        <v>0</v>
      </c>
      <c r="J77" s="416">
        <f>SUM(L$19,L$24:L$26)</f>
        <v>0</v>
      </c>
      <c r="K77" s="416" t="str">
        <f t="shared" si="1"/>
        <v>0</v>
      </c>
      <c r="L77" s="416">
        <f t="shared" si="2"/>
        <v>0</v>
      </c>
      <c r="M77" s="416">
        <f t="shared" si="4"/>
        <v>0</v>
      </c>
      <c r="N77" s="416">
        <f t="shared" si="4"/>
        <v>0</v>
      </c>
      <c r="O77" s="1389" t="str">
        <f t="shared" si="3"/>
        <v>0</v>
      </c>
      <c r="P77" s="1389">
        <f t="shared" si="5"/>
        <v>0</v>
      </c>
      <c r="Q77" s="1390"/>
      <c r="R77" s="1258"/>
      <c r="T77" s="1282">
        <v>621</v>
      </c>
    </row>
    <row r="78" spans="3:20" ht="18" customHeight="1">
      <c r="C78" s="1272"/>
      <c r="D78" s="1710"/>
      <c r="E78" s="1711"/>
      <c r="F78" s="686" t="s">
        <v>551</v>
      </c>
      <c r="G78" s="416">
        <f>COUNTIF('様式第15号-2-1（別紙2）'!$E$220:$DV$222,T78)</f>
        <v>0</v>
      </c>
      <c r="H78" s="416">
        <f>$E$41*24</f>
        <v>0</v>
      </c>
      <c r="I78" s="416">
        <f>$G$36*10</f>
        <v>0</v>
      </c>
      <c r="J78" s="416">
        <f>SUM(L$19,L$24,L$26)</f>
        <v>0</v>
      </c>
      <c r="K78" s="416" t="str">
        <f t="shared" si="1"/>
        <v>0</v>
      </c>
      <c r="L78" s="416">
        <f t="shared" si="2"/>
        <v>0</v>
      </c>
      <c r="M78" s="416">
        <f t="shared" si="4"/>
        <v>0</v>
      </c>
      <c r="N78" s="416">
        <f t="shared" si="4"/>
        <v>0</v>
      </c>
      <c r="O78" s="1389" t="str">
        <f t="shared" si="3"/>
        <v>0</v>
      </c>
      <c r="P78" s="1389">
        <f t="shared" si="5"/>
        <v>0</v>
      </c>
      <c r="Q78" s="1390"/>
      <c r="R78" s="1258"/>
      <c r="T78" s="1282">
        <v>620</v>
      </c>
    </row>
    <row r="79" spans="3:20" ht="18" customHeight="1">
      <c r="C79" s="1272"/>
      <c r="D79" s="1710"/>
      <c r="E79" s="1711">
        <v>1</v>
      </c>
      <c r="F79" s="686" t="s">
        <v>550</v>
      </c>
      <c r="G79" s="416">
        <f>COUNTIF('様式第15号-2-1（別紙2）'!$E$220:$DV$222,T79)</f>
        <v>2</v>
      </c>
      <c r="H79" s="416">
        <f>$F$41*24</f>
        <v>0</v>
      </c>
      <c r="I79" s="416">
        <f t="shared" si="6"/>
        <v>0</v>
      </c>
      <c r="J79" s="416">
        <f>SUM(L$20,L$24:L$26)</f>
        <v>0</v>
      </c>
      <c r="K79" s="416" t="str">
        <f t="shared" si="1"/>
        <v>0</v>
      </c>
      <c r="L79" s="416">
        <f t="shared" si="2"/>
        <v>0</v>
      </c>
      <c r="M79" s="416">
        <f t="shared" si="4"/>
        <v>0</v>
      </c>
      <c r="N79" s="416">
        <f t="shared" si="4"/>
        <v>0</v>
      </c>
      <c r="O79" s="1389" t="str">
        <f t="shared" si="3"/>
        <v>0</v>
      </c>
      <c r="P79" s="1389">
        <f t="shared" si="5"/>
        <v>0</v>
      </c>
      <c r="Q79" s="1390"/>
      <c r="R79" s="1258"/>
      <c r="T79" s="1282">
        <v>611</v>
      </c>
    </row>
    <row r="80" spans="3:20" ht="18" customHeight="1">
      <c r="C80" s="1272"/>
      <c r="D80" s="1710"/>
      <c r="E80" s="1711"/>
      <c r="F80" s="686" t="s">
        <v>551</v>
      </c>
      <c r="G80" s="416">
        <f>COUNTIF('様式第15号-2-1（別紙2）'!$E$220:$DV$222,T80)</f>
        <v>1</v>
      </c>
      <c r="H80" s="416">
        <f>$F$41*24</f>
        <v>0</v>
      </c>
      <c r="I80" s="416">
        <f>$G$36*10</f>
        <v>0</v>
      </c>
      <c r="J80" s="416">
        <f>SUM(L$20,L$24,L$26)</f>
        <v>0</v>
      </c>
      <c r="K80" s="416" t="str">
        <f t="shared" si="1"/>
        <v>0</v>
      </c>
      <c r="L80" s="416">
        <f t="shared" si="2"/>
        <v>0</v>
      </c>
      <c r="M80" s="416">
        <f t="shared" si="4"/>
        <v>0</v>
      </c>
      <c r="N80" s="416">
        <f t="shared" si="4"/>
        <v>0</v>
      </c>
      <c r="O80" s="1389" t="str">
        <f t="shared" si="3"/>
        <v>0</v>
      </c>
      <c r="P80" s="1389">
        <f t="shared" si="5"/>
        <v>0</v>
      </c>
      <c r="Q80" s="1390"/>
      <c r="R80" s="1258"/>
      <c r="T80" s="1282">
        <v>610</v>
      </c>
    </row>
    <row r="81" spans="3:24" ht="18" customHeight="1">
      <c r="C81" s="1272"/>
      <c r="D81" s="1710" t="s">
        <v>6238</v>
      </c>
      <c r="E81" s="1711">
        <v>2</v>
      </c>
      <c r="F81" s="686" t="s">
        <v>550</v>
      </c>
      <c r="G81" s="416">
        <f>COUNTIF('様式第15号-2-1（別紙2）'!$E$220:$DV$222,T81)</f>
        <v>0</v>
      </c>
      <c r="H81" s="416">
        <f>$E$42*24</f>
        <v>0</v>
      </c>
      <c r="I81" s="416">
        <f t="shared" si="6"/>
        <v>0</v>
      </c>
      <c r="J81" s="416">
        <f>SUM(L$21,L$24:L$26)</f>
        <v>0</v>
      </c>
      <c r="K81" s="416" t="str">
        <f t="shared" si="1"/>
        <v>0</v>
      </c>
      <c r="L81" s="416">
        <f t="shared" si="2"/>
        <v>0</v>
      </c>
      <c r="M81" s="416">
        <f t="shared" si="4"/>
        <v>0</v>
      </c>
      <c r="N81" s="416">
        <f t="shared" si="4"/>
        <v>0</v>
      </c>
      <c r="O81" s="1389" t="str">
        <f t="shared" si="3"/>
        <v>0</v>
      </c>
      <c r="P81" s="1389">
        <f t="shared" si="5"/>
        <v>0</v>
      </c>
      <c r="Q81" s="1390"/>
      <c r="R81" s="1258"/>
      <c r="T81" s="1282">
        <v>721</v>
      </c>
    </row>
    <row r="82" spans="3:24" ht="18" customHeight="1">
      <c r="C82" s="1272"/>
      <c r="D82" s="1710"/>
      <c r="E82" s="1711"/>
      <c r="F82" s="686" t="s">
        <v>551</v>
      </c>
      <c r="G82" s="416">
        <f>COUNTIF('様式第15号-2-1（別紙2）'!$E$220:$DV$222,T82)</f>
        <v>0</v>
      </c>
      <c r="H82" s="416">
        <f>$E$42*24</f>
        <v>0</v>
      </c>
      <c r="I82" s="416">
        <f>$G$36*10</f>
        <v>0</v>
      </c>
      <c r="J82" s="416">
        <f>SUM(L$21,L$24,L$26)</f>
        <v>0</v>
      </c>
      <c r="K82" s="416" t="str">
        <f t="shared" si="1"/>
        <v>0</v>
      </c>
      <c r="L82" s="416">
        <f t="shared" si="2"/>
        <v>0</v>
      </c>
      <c r="M82" s="416">
        <f t="shared" si="4"/>
        <v>0</v>
      </c>
      <c r="N82" s="416">
        <f t="shared" si="4"/>
        <v>0</v>
      </c>
      <c r="O82" s="1389" t="str">
        <f t="shared" si="3"/>
        <v>0</v>
      </c>
      <c r="P82" s="1389">
        <f t="shared" si="5"/>
        <v>0</v>
      </c>
      <c r="Q82" s="1390"/>
      <c r="R82" s="1258"/>
      <c r="T82" s="1282">
        <v>720</v>
      </c>
    </row>
    <row r="83" spans="3:24" ht="18" customHeight="1">
      <c r="C83" s="1272"/>
      <c r="D83" s="1710"/>
      <c r="E83" s="1711">
        <v>1</v>
      </c>
      <c r="F83" s="686" t="s">
        <v>550</v>
      </c>
      <c r="G83" s="416">
        <f>COUNTIF('様式第15号-2-1（別紙2）'!$E$220:$DV$222,T83)</f>
        <v>3</v>
      </c>
      <c r="H83" s="416">
        <f>$F$42*24</f>
        <v>0</v>
      </c>
      <c r="I83" s="416">
        <f>$G$36*10</f>
        <v>0</v>
      </c>
      <c r="J83" s="416">
        <f>SUM(L$22,L$24:L$26)</f>
        <v>0</v>
      </c>
      <c r="K83" s="416" t="str">
        <f t="shared" si="1"/>
        <v>0</v>
      </c>
      <c r="L83" s="416">
        <f t="shared" si="2"/>
        <v>0</v>
      </c>
      <c r="M83" s="416">
        <f t="shared" si="4"/>
        <v>0</v>
      </c>
      <c r="N83" s="416">
        <f t="shared" si="4"/>
        <v>0</v>
      </c>
      <c r="O83" s="1389" t="str">
        <f t="shared" si="3"/>
        <v>0</v>
      </c>
      <c r="P83" s="1389">
        <f t="shared" si="5"/>
        <v>0</v>
      </c>
      <c r="Q83" s="1390"/>
      <c r="R83" s="1258"/>
      <c r="T83" s="1282">
        <v>711</v>
      </c>
    </row>
    <row r="84" spans="3:24" ht="18" customHeight="1">
      <c r="C84" s="1272"/>
      <c r="D84" s="1710"/>
      <c r="E84" s="1711"/>
      <c r="F84" s="686" t="s">
        <v>551</v>
      </c>
      <c r="G84" s="416">
        <f>COUNTIF('様式第15号-2-1（別紙2）'!$E$220:$DV$222,T84)</f>
        <v>0</v>
      </c>
      <c r="H84" s="416">
        <f>$F$42*24</f>
        <v>0</v>
      </c>
      <c r="I84" s="416">
        <f>$G$36*10</f>
        <v>0</v>
      </c>
      <c r="J84" s="416">
        <f>SUM(L$22,L$24,L$26)</f>
        <v>0</v>
      </c>
      <c r="K84" s="416" t="str">
        <f t="shared" si="1"/>
        <v>0</v>
      </c>
      <c r="L84" s="416">
        <f t="shared" si="2"/>
        <v>0</v>
      </c>
      <c r="M84" s="416">
        <f t="shared" si="4"/>
        <v>0</v>
      </c>
      <c r="N84" s="416">
        <f t="shared" si="4"/>
        <v>0</v>
      </c>
      <c r="O84" s="1389" t="str">
        <f t="shared" si="3"/>
        <v>0</v>
      </c>
      <c r="P84" s="1389">
        <f t="shared" si="5"/>
        <v>0</v>
      </c>
      <c r="Q84" s="1390"/>
      <c r="R84" s="1258"/>
      <c r="T84" s="1282">
        <v>710</v>
      </c>
    </row>
    <row r="85" spans="3:24" ht="18" customHeight="1">
      <c r="C85" s="1272"/>
      <c r="D85" s="1712" t="s">
        <v>6239</v>
      </c>
      <c r="E85" s="1711" t="s">
        <v>293</v>
      </c>
      <c r="F85" s="686" t="s">
        <v>550</v>
      </c>
      <c r="G85" s="416">
        <f>COUNTIF('様式第15号-2-1（別紙2）'!$E$220:$DV$222,T85)</f>
        <v>50</v>
      </c>
      <c r="H85" s="416">
        <v>0</v>
      </c>
      <c r="I85" s="416">
        <v>0</v>
      </c>
      <c r="J85" s="1409">
        <f>SUM(L23:L26)</f>
        <v>0</v>
      </c>
      <c r="K85" s="416" t="str">
        <f t="shared" si="1"/>
        <v>0</v>
      </c>
      <c r="L85" s="416">
        <f t="shared" si="2"/>
        <v>0</v>
      </c>
      <c r="M85" s="416">
        <f t="shared" si="4"/>
        <v>0</v>
      </c>
      <c r="N85" s="416">
        <f>ROUND($G85*K85,0)</f>
        <v>0</v>
      </c>
      <c r="O85" s="1389" t="str">
        <f t="shared" si="3"/>
        <v>0</v>
      </c>
      <c r="P85" s="1389">
        <f t="shared" si="5"/>
        <v>0</v>
      </c>
      <c r="Q85" s="1390"/>
      <c r="R85" s="1258"/>
      <c r="T85" s="1282" t="s">
        <v>6263</v>
      </c>
    </row>
    <row r="86" spans="3:24" ht="18" customHeight="1">
      <c r="C86" s="1272"/>
      <c r="D86" s="1713"/>
      <c r="E86" s="1714"/>
      <c r="F86" s="686" t="s">
        <v>551</v>
      </c>
      <c r="G86" s="416">
        <f>COUNTIF('様式第15号-2-1（別紙2）'!$E$220:$DV$222,T86)</f>
        <v>35</v>
      </c>
      <c r="H86" s="416">
        <v>0</v>
      </c>
      <c r="I86" s="416">
        <v>0</v>
      </c>
      <c r="J86" s="1409">
        <f>SUM(L23:L24,L26)</f>
        <v>0</v>
      </c>
      <c r="K86" s="416" t="str">
        <f t="shared" si="1"/>
        <v>0</v>
      </c>
      <c r="L86" s="416">
        <f t="shared" si="2"/>
        <v>0</v>
      </c>
      <c r="M86" s="416">
        <f t="shared" si="4"/>
        <v>0</v>
      </c>
      <c r="N86" s="416">
        <f t="shared" si="4"/>
        <v>0</v>
      </c>
      <c r="O86" s="1389" t="str">
        <f t="shared" si="3"/>
        <v>0</v>
      </c>
      <c r="P86" s="1389">
        <f>ROUND($G86*O86,0)</f>
        <v>0</v>
      </c>
      <c r="Q86" s="1390"/>
      <c r="R86" s="1258"/>
      <c r="T86" s="1399" t="s">
        <v>6373</v>
      </c>
    </row>
    <row r="87" spans="3:24" ht="18" customHeight="1">
      <c r="C87" s="1272"/>
      <c r="D87" s="687" t="s">
        <v>258</v>
      </c>
      <c r="E87" s="688"/>
      <c r="F87" s="689"/>
      <c r="G87" s="416">
        <f>SUM(G57:G86)</f>
        <v>365</v>
      </c>
      <c r="H87" s="416" t="s">
        <v>6239</v>
      </c>
      <c r="I87" s="416" t="s">
        <v>6239</v>
      </c>
      <c r="J87" s="416" t="s">
        <v>6239</v>
      </c>
      <c r="K87" s="416" t="s">
        <v>6239</v>
      </c>
      <c r="L87" s="416">
        <f>SUM(L57:L86)</f>
        <v>0</v>
      </c>
      <c r="M87" s="416">
        <f>SUM(M57:M86)</f>
        <v>0</v>
      </c>
      <c r="N87" s="416">
        <f>SUM(N57:N86)</f>
        <v>0</v>
      </c>
      <c r="O87" s="416" t="s">
        <v>300</v>
      </c>
      <c r="P87" s="416">
        <f>SUM(P57:P86)</f>
        <v>0</v>
      </c>
      <c r="Q87" s="1390"/>
      <c r="R87" s="1258"/>
    </row>
    <row r="88" spans="3:24" ht="18" customHeight="1" thickBot="1">
      <c r="C88" s="1283"/>
      <c r="D88" s="1284"/>
      <c r="E88" s="1284"/>
      <c r="F88" s="1284"/>
      <c r="G88" s="1285"/>
      <c r="H88" s="1284"/>
      <c r="I88" s="1284"/>
      <c r="J88" s="1284"/>
      <c r="K88" s="1284"/>
      <c r="L88" s="1284"/>
      <c r="M88" s="1284"/>
      <c r="N88" s="1284"/>
      <c r="O88" s="1284"/>
      <c r="P88" s="1284"/>
      <c r="Q88" s="1391"/>
      <c r="R88" s="1258"/>
      <c r="S88" s="1230"/>
      <c r="T88" s="1230"/>
      <c r="U88" s="1230"/>
      <c r="V88" s="1230"/>
      <c r="W88" s="1230"/>
      <c r="X88" s="1230"/>
    </row>
    <row r="89" spans="3:24" ht="18" customHeight="1">
      <c r="C89" s="415" t="s">
        <v>793</v>
      </c>
      <c r="D89" s="1230"/>
      <c r="E89" s="1230"/>
      <c r="F89" s="1230"/>
      <c r="G89" s="1230"/>
      <c r="H89" s="1230"/>
      <c r="I89" s="1230"/>
      <c r="J89" s="1230"/>
      <c r="K89" s="1230"/>
      <c r="L89" s="1230"/>
      <c r="M89" s="1230"/>
      <c r="N89" s="1230"/>
      <c r="O89" s="1230"/>
      <c r="P89" s="1388"/>
      <c r="Q89" s="1230"/>
      <c r="R89" s="1230"/>
      <c r="S89" s="1230"/>
      <c r="T89" s="1230"/>
      <c r="U89" s="1230"/>
      <c r="V89" s="1230"/>
      <c r="W89" s="1230"/>
    </row>
    <row r="90" spans="3:24" ht="18" customHeight="1">
      <c r="C90" s="707" t="s">
        <v>6357</v>
      </c>
      <c r="D90" s="414"/>
      <c r="E90" s="414"/>
      <c r="F90" s="414"/>
      <c r="G90" s="414"/>
      <c r="H90" s="414"/>
      <c r="I90" s="414"/>
      <c r="J90" s="414"/>
      <c r="K90" s="414"/>
      <c r="L90" s="414"/>
      <c r="M90" s="1230"/>
      <c r="N90" s="1230"/>
      <c r="O90" s="1230"/>
      <c r="P90" s="1388"/>
      <c r="Q90" s="1230"/>
      <c r="R90" s="1230"/>
      <c r="S90" s="1230"/>
      <c r="T90" s="1230"/>
      <c r="U90" s="1230"/>
      <c r="V90" s="1230"/>
      <c r="W90" s="1230"/>
    </row>
    <row r="91" spans="3:24" ht="18" customHeight="1">
      <c r="D91" s="1230"/>
      <c r="E91" s="1230"/>
      <c r="F91" s="1230"/>
      <c r="G91" s="1230"/>
      <c r="H91" s="1230"/>
      <c r="I91" s="1230"/>
      <c r="J91" s="1230"/>
      <c r="K91" s="1230"/>
      <c r="L91" s="1230"/>
      <c r="M91" s="1230"/>
      <c r="N91" s="1230"/>
      <c r="O91" s="1230"/>
      <c r="P91" s="1388"/>
      <c r="Q91" s="1230"/>
      <c r="R91" s="1230"/>
      <c r="S91" s="1230"/>
      <c r="T91" s="1230"/>
      <c r="U91" s="1230"/>
      <c r="V91" s="1230"/>
      <c r="W91" s="1230"/>
    </row>
    <row r="92" spans="3:24" ht="18" customHeight="1">
      <c r="C92" s="1230" t="s">
        <v>148</v>
      </c>
      <c r="D92" s="1230"/>
      <c r="E92" s="1230"/>
      <c r="F92" s="1230"/>
      <c r="G92" s="1230"/>
      <c r="H92" s="1230"/>
      <c r="I92" s="1230"/>
      <c r="J92" s="1230"/>
      <c r="K92" s="1230"/>
      <c r="L92" s="1230"/>
      <c r="M92" s="1230"/>
      <c r="N92" s="1230"/>
      <c r="O92" s="1230"/>
      <c r="P92" s="1388"/>
      <c r="Q92" s="1230"/>
      <c r="R92" s="1230"/>
      <c r="S92" s="1230"/>
      <c r="T92" s="1230"/>
      <c r="U92" s="1230"/>
      <c r="V92" s="1230"/>
      <c r="W92" s="1230"/>
    </row>
    <row r="93" spans="3:24" ht="18" customHeight="1">
      <c r="C93" s="415" t="s">
        <v>553</v>
      </c>
      <c r="G93" s="415"/>
      <c r="Q93" s="1286"/>
      <c r="R93" s="1286"/>
      <c r="S93" s="1286"/>
      <c r="T93" s="1286"/>
      <c r="U93" s="1286"/>
      <c r="V93" s="1286"/>
      <c r="W93" s="1286"/>
    </row>
    <row r="94" spans="3:24" ht="18" customHeight="1">
      <c r="D94" s="415" t="s">
        <v>574</v>
      </c>
      <c r="G94" s="415"/>
      <c r="Q94" s="1286"/>
      <c r="R94" s="1286"/>
      <c r="S94" s="1286"/>
      <c r="T94" s="1286"/>
      <c r="U94" s="1286"/>
      <c r="V94" s="1286"/>
      <c r="W94" s="1286"/>
    </row>
    <row r="95" spans="3:24" ht="18" customHeight="1">
      <c r="C95" s="415" t="s">
        <v>602</v>
      </c>
      <c r="D95" s="707"/>
      <c r="E95" s="707"/>
      <c r="F95" s="707"/>
      <c r="G95" s="707"/>
      <c r="H95" s="707"/>
      <c r="I95" s="707"/>
      <c r="J95" s="707"/>
      <c r="Q95" s="1286"/>
      <c r="R95" s="1286"/>
      <c r="S95" s="1286"/>
      <c r="T95" s="1286"/>
      <c r="U95" s="1286"/>
      <c r="V95" s="1286"/>
      <c r="W95" s="1286"/>
    </row>
    <row r="96" spans="3:24" ht="18" customHeight="1"/>
    <row r="97" spans="3:23" ht="18" customHeight="1">
      <c r="C97" s="415" t="s">
        <v>160</v>
      </c>
    </row>
    <row r="98" spans="3:23" ht="15" customHeight="1">
      <c r="C98" s="1287"/>
      <c r="D98" s="1288"/>
      <c r="E98" s="1288"/>
      <c r="F98" s="1288"/>
      <c r="G98" s="1289"/>
      <c r="H98" s="1709"/>
      <c r="I98" s="1709"/>
      <c r="J98" s="1289"/>
      <c r="K98" s="1289"/>
      <c r="L98" s="1289"/>
      <c r="M98" s="1289"/>
      <c r="N98" s="1288"/>
      <c r="O98" s="1288"/>
      <c r="P98" s="1290"/>
    </row>
    <row r="99" spans="3:23" ht="15" customHeight="1">
      <c r="C99" s="1291"/>
      <c r="D99" s="417" t="s">
        <v>161</v>
      </c>
      <c r="E99" s="1240"/>
      <c r="F99" s="1240"/>
      <c r="G99" s="1292" t="s">
        <v>6238</v>
      </c>
      <c r="H99" s="1292" t="s">
        <v>6241</v>
      </c>
      <c r="I99" s="1293" t="s">
        <v>6264</v>
      </c>
      <c r="J99" s="1293" t="s">
        <v>6237</v>
      </c>
      <c r="K99" s="1293" t="s">
        <v>6265</v>
      </c>
      <c r="L99" s="1293" t="s">
        <v>6235</v>
      </c>
      <c r="M99" s="1293" t="s">
        <v>6266</v>
      </c>
      <c r="N99" s="1240"/>
      <c r="O99" s="1240"/>
      <c r="P99" s="1294"/>
    </row>
    <row r="100" spans="3:23" ht="15" customHeight="1">
      <c r="C100" s="1291"/>
      <c r="D100" s="417"/>
      <c r="E100" s="1240"/>
      <c r="F100" s="1240"/>
      <c r="G100" s="1295"/>
      <c r="H100" s="1295"/>
      <c r="I100" s="1295"/>
      <c r="J100" s="1295"/>
      <c r="K100" s="1295"/>
      <c r="L100" s="1295"/>
      <c r="M100" s="1295"/>
      <c r="N100" s="1295"/>
      <c r="O100" s="1240"/>
      <c r="P100" s="1294"/>
      <c r="S100" s="1296">
        <f>M120-J120</f>
        <v>3000</v>
      </c>
      <c r="V100" s="1296"/>
    </row>
    <row r="101" spans="3:23" ht="15" customHeight="1">
      <c r="C101" s="1291"/>
      <c r="D101" s="417"/>
      <c r="E101" s="1240"/>
      <c r="F101" s="1295"/>
      <c r="G101" s="1295"/>
      <c r="H101" s="1295"/>
      <c r="I101" s="1295"/>
      <c r="J101" s="1295"/>
      <c r="K101" s="1295"/>
      <c r="L101" s="1295"/>
      <c r="M101" s="1295"/>
      <c r="N101" s="1295"/>
      <c r="O101" s="1240"/>
      <c r="P101" s="1294"/>
      <c r="S101" s="415">
        <f>S100/3</f>
        <v>1000</v>
      </c>
    </row>
    <row r="102" spans="3:23" ht="15" customHeight="1">
      <c r="C102" s="1291"/>
      <c r="D102" s="417" t="s">
        <v>162</v>
      </c>
      <c r="E102" s="1240"/>
      <c r="F102" s="1295"/>
      <c r="G102" s="1295"/>
      <c r="H102" s="1295"/>
      <c r="I102" s="1295"/>
      <c r="J102" s="1295"/>
      <c r="K102" s="1295"/>
      <c r="L102" s="1295"/>
      <c r="M102" s="1295"/>
      <c r="N102" s="1295"/>
      <c r="O102" s="1240"/>
      <c r="P102" s="1294"/>
      <c r="S102" s="1296">
        <f>J120+S101</f>
        <v>10000</v>
      </c>
      <c r="T102" s="1296">
        <f>J120-S101</f>
        <v>8000</v>
      </c>
      <c r="V102" s="1296"/>
      <c r="W102" s="1296"/>
    </row>
    <row r="103" spans="3:23" ht="15" customHeight="1">
      <c r="C103" s="1291"/>
      <c r="D103" s="417"/>
      <c r="E103" s="1240"/>
      <c r="F103" s="1295"/>
      <c r="G103" s="1295"/>
      <c r="H103" s="1295"/>
      <c r="I103" s="1295"/>
      <c r="J103" s="1295"/>
      <c r="K103" s="1295"/>
      <c r="L103" s="1295"/>
      <c r="M103" s="1295"/>
      <c r="N103" s="1295"/>
      <c r="O103" s="1240"/>
      <c r="P103" s="1294"/>
      <c r="S103" s="1296">
        <f>S102+S101</f>
        <v>11000</v>
      </c>
      <c r="T103" s="1296">
        <f>T102-S101</f>
        <v>7000</v>
      </c>
      <c r="V103" s="1296"/>
      <c r="W103" s="1296"/>
    </row>
    <row r="104" spans="3:23" ht="15" customHeight="1">
      <c r="C104" s="1291"/>
      <c r="E104" s="1240"/>
      <c r="F104" s="1295"/>
      <c r="G104" s="1295"/>
      <c r="H104" s="1295"/>
      <c r="I104" s="1295"/>
      <c r="J104" s="1295"/>
      <c r="K104" s="1295"/>
      <c r="L104" s="1295"/>
      <c r="M104" s="1295"/>
      <c r="N104" s="1295"/>
      <c r="O104" s="1240"/>
      <c r="P104" s="1294"/>
    </row>
    <row r="105" spans="3:23" ht="15" customHeight="1">
      <c r="C105" s="1291"/>
      <c r="D105" s="417"/>
      <c r="E105" s="1240"/>
      <c r="F105" s="1295"/>
      <c r="G105" s="1295"/>
      <c r="H105" s="1295"/>
      <c r="I105" s="1295"/>
      <c r="J105" s="1295"/>
      <c r="K105" s="1295"/>
      <c r="L105" s="1295"/>
      <c r="M105" s="1295"/>
      <c r="N105" s="1295"/>
      <c r="O105" s="1240"/>
      <c r="P105" s="1294"/>
    </row>
    <row r="106" spans="3:23" ht="15" customHeight="1">
      <c r="C106" s="1291"/>
      <c r="D106" s="417"/>
      <c r="E106" s="1240"/>
      <c r="F106" s="1295"/>
      <c r="G106" s="1295"/>
      <c r="H106" s="1295"/>
      <c r="I106" s="1295"/>
      <c r="J106" s="1295"/>
      <c r="K106" s="1295"/>
      <c r="L106" s="1295"/>
      <c r="M106" s="1295"/>
      <c r="N106" s="1295"/>
      <c r="O106" s="1240"/>
      <c r="P106" s="1294"/>
    </row>
    <row r="107" spans="3:23" ht="15" customHeight="1">
      <c r="C107" s="1291"/>
      <c r="D107" s="417"/>
      <c r="E107" s="1240"/>
      <c r="F107" s="1295"/>
      <c r="G107" s="1295"/>
      <c r="H107" s="1295"/>
      <c r="I107" s="1295"/>
      <c r="J107" s="1295"/>
      <c r="K107" s="1295"/>
      <c r="L107" s="1295"/>
      <c r="M107" s="1295"/>
      <c r="N107" s="1295"/>
      <c r="O107" s="1240"/>
      <c r="P107" s="1294"/>
    </row>
    <row r="108" spans="3:23" ht="15" customHeight="1">
      <c r="C108" s="1291"/>
      <c r="D108" s="417"/>
      <c r="E108" s="1240"/>
      <c r="F108" s="1295"/>
      <c r="G108" s="1295"/>
      <c r="H108" s="1295"/>
      <c r="I108" s="1295"/>
      <c r="J108" s="1295"/>
      <c r="K108" s="1295"/>
      <c r="L108" s="1295"/>
      <c r="M108" s="1295"/>
      <c r="N108" s="1295"/>
      <c r="O108" s="1240"/>
      <c r="P108" s="1294"/>
    </row>
    <row r="109" spans="3:23" ht="15" customHeight="1">
      <c r="C109" s="1291"/>
      <c r="D109" s="417"/>
      <c r="E109" s="1240"/>
      <c r="F109" s="1295"/>
      <c r="G109" s="1295"/>
      <c r="H109" s="1295"/>
      <c r="I109" s="1295"/>
      <c r="J109" s="1295"/>
      <c r="K109" s="1295"/>
      <c r="L109" s="1295"/>
      <c r="M109" s="1295"/>
      <c r="N109" s="1295"/>
      <c r="O109" s="1240"/>
      <c r="P109" s="1294"/>
    </row>
    <row r="110" spans="3:23" ht="15" customHeight="1">
      <c r="C110" s="1291"/>
      <c r="D110" s="417"/>
      <c r="E110" s="1240"/>
      <c r="F110" s="1295"/>
      <c r="G110" s="1295"/>
      <c r="H110" s="1295"/>
      <c r="I110" s="1295"/>
      <c r="J110" s="1295"/>
      <c r="K110" s="1295"/>
      <c r="L110" s="1295"/>
      <c r="M110" s="1295"/>
      <c r="N110" s="1295"/>
      <c r="O110" s="1240"/>
      <c r="P110" s="1294"/>
    </row>
    <row r="111" spans="3:23" ht="15" customHeight="1">
      <c r="C111" s="1291"/>
      <c r="D111" s="417"/>
      <c r="E111" s="1240"/>
      <c r="F111" s="1295"/>
      <c r="G111" s="1295"/>
      <c r="H111" s="1295"/>
      <c r="I111" s="1295"/>
      <c r="J111" s="1295"/>
      <c r="K111" s="1295"/>
      <c r="L111" s="1295"/>
      <c r="M111" s="1295"/>
      <c r="N111" s="1295"/>
      <c r="O111" s="1240"/>
      <c r="P111" s="1294"/>
    </row>
    <row r="112" spans="3:23" ht="15" customHeight="1">
      <c r="C112" s="1291"/>
      <c r="D112" s="417"/>
      <c r="E112" s="1240"/>
      <c r="F112" s="1295"/>
      <c r="G112" s="1295"/>
      <c r="H112" s="1295"/>
      <c r="I112" s="1295"/>
      <c r="J112" s="1295"/>
      <c r="K112" s="1295"/>
      <c r="L112" s="1295"/>
      <c r="M112" s="1295"/>
      <c r="N112" s="1295"/>
      <c r="O112" s="1240"/>
      <c r="P112" s="1294"/>
    </row>
    <row r="113" spans="3:24" ht="15" customHeight="1">
      <c r="C113" s="1291"/>
      <c r="D113" s="417"/>
      <c r="E113" s="1240"/>
      <c r="F113" s="1295"/>
      <c r="G113" s="1295"/>
      <c r="H113" s="1295"/>
      <c r="I113" s="1295"/>
      <c r="J113" s="1295"/>
      <c r="K113" s="1295"/>
      <c r="L113" s="1295"/>
      <c r="M113" s="1295"/>
      <c r="N113" s="1295"/>
      <c r="O113" s="1240"/>
      <c r="P113" s="1294"/>
    </row>
    <row r="114" spans="3:24" ht="15" customHeight="1">
      <c r="C114" s="1291"/>
      <c r="D114" s="417"/>
      <c r="E114" s="1240"/>
      <c r="F114" s="1295"/>
      <c r="G114" s="1295"/>
      <c r="H114" s="1295"/>
      <c r="I114" s="1295"/>
      <c r="J114" s="1295"/>
      <c r="K114" s="1295"/>
      <c r="L114" s="1295"/>
      <c r="M114" s="1295"/>
      <c r="N114" s="1295"/>
      <c r="O114" s="1240"/>
      <c r="P114" s="1294"/>
    </row>
    <row r="115" spans="3:24" ht="15" customHeight="1">
      <c r="C115" s="1291"/>
      <c r="D115" s="417"/>
      <c r="E115" s="1240"/>
      <c r="F115" s="1295"/>
      <c r="G115" s="1295"/>
      <c r="H115" s="1295"/>
      <c r="I115" s="1295"/>
      <c r="J115" s="1295"/>
      <c r="K115" s="1295"/>
      <c r="L115" s="1295"/>
      <c r="M115" s="1295"/>
      <c r="N115" s="1295"/>
      <c r="O115" s="1240"/>
      <c r="P115" s="1294"/>
    </row>
    <row r="116" spans="3:24" ht="15" customHeight="1">
      <c r="C116" s="1291"/>
      <c r="D116" s="417"/>
      <c r="E116" s="1240"/>
      <c r="F116" s="1295"/>
      <c r="G116" s="1295"/>
      <c r="H116" s="1295"/>
      <c r="I116" s="1295"/>
      <c r="J116" s="1295"/>
      <c r="K116" s="1295"/>
      <c r="L116" s="1295"/>
      <c r="M116" s="1295"/>
      <c r="N116" s="1295"/>
      <c r="O116" s="1240"/>
      <c r="P116" s="1294"/>
    </row>
    <row r="117" spans="3:24" ht="15" customHeight="1">
      <c r="C117" s="1291"/>
      <c r="D117" s="417"/>
      <c r="E117" s="1240"/>
      <c r="F117" s="1295"/>
      <c r="G117" s="1295"/>
      <c r="H117" s="1295"/>
      <c r="I117" s="1295"/>
      <c r="J117" s="1295"/>
      <c r="K117" s="1295"/>
      <c r="L117" s="1295"/>
      <c r="M117" s="1295"/>
      <c r="N117" s="1295"/>
      <c r="O117" s="1240"/>
      <c r="P117" s="1294"/>
      <c r="S117" s="1296">
        <f>AVERAGE(G120:H120)</f>
        <v>6500</v>
      </c>
      <c r="T117" s="1296">
        <f t="shared" ref="T117:W117" si="7">AVERAGE(H120:I120)</f>
        <v>7500</v>
      </c>
      <c r="U117" s="1296">
        <f t="shared" si="7"/>
        <v>8500</v>
      </c>
      <c r="V117" s="1296">
        <f t="shared" si="7"/>
        <v>9500</v>
      </c>
      <c r="W117" s="1296">
        <f t="shared" si="7"/>
        <v>10500</v>
      </c>
      <c r="X117" s="1296">
        <f>AVERAGE(L120:M120)</f>
        <v>11500</v>
      </c>
    </row>
    <row r="118" spans="3:24" ht="15" customHeight="1">
      <c r="C118" s="1291"/>
      <c r="D118" s="417"/>
      <c r="E118" s="1240"/>
      <c r="F118" s="1295"/>
      <c r="G118" s="1295"/>
      <c r="H118" s="1295"/>
      <c r="I118" s="1295"/>
      <c r="J118" s="1295"/>
      <c r="K118" s="1295"/>
      <c r="L118" s="1295"/>
      <c r="M118" s="1295"/>
      <c r="N118" s="1295"/>
      <c r="O118" s="1240"/>
      <c r="P118" s="1294"/>
    </row>
    <row r="119" spans="3:24" ht="18" customHeight="1">
      <c r="C119" s="1291"/>
      <c r="D119" s="417" t="s">
        <v>163</v>
      </c>
      <c r="E119" s="1240"/>
      <c r="F119" s="1292"/>
      <c r="G119" s="1292" t="s">
        <v>343</v>
      </c>
      <c r="H119" s="1240"/>
      <c r="I119" s="1240"/>
      <c r="J119" s="1292" t="s">
        <v>344</v>
      </c>
      <c r="K119" s="1240"/>
      <c r="L119" s="1240"/>
      <c r="M119" s="1292" t="s">
        <v>345</v>
      </c>
      <c r="N119" s="1240"/>
      <c r="O119" s="1240"/>
      <c r="P119" s="1294"/>
    </row>
    <row r="120" spans="3:24" ht="18" customHeight="1">
      <c r="C120" s="1291"/>
      <c r="D120" s="417" t="s">
        <v>164</v>
      </c>
      <c r="E120" s="1240"/>
      <c r="F120" s="1293"/>
      <c r="G120" s="1293">
        <v>6000</v>
      </c>
      <c r="H120" s="1293">
        <f>T103</f>
        <v>7000</v>
      </c>
      <c r="I120" s="1293">
        <f>T102</f>
        <v>8000</v>
      </c>
      <c r="J120" s="1293">
        <v>9000</v>
      </c>
      <c r="K120" s="1293">
        <f>S102</f>
        <v>10000</v>
      </c>
      <c r="L120" s="1293">
        <f>S103</f>
        <v>11000</v>
      </c>
      <c r="M120" s="1293">
        <v>12000</v>
      </c>
      <c r="N120" s="1240"/>
      <c r="O120" s="1240"/>
      <c r="P120" s="1294"/>
    </row>
    <row r="121" spans="3:24" ht="18" customHeight="1">
      <c r="C121" s="1291"/>
      <c r="D121" s="417" t="s">
        <v>165</v>
      </c>
      <c r="E121" s="1240"/>
      <c r="F121" s="1240"/>
      <c r="G121" s="1240"/>
      <c r="H121" s="1297"/>
      <c r="I121" s="1297"/>
      <c r="J121" s="1240"/>
      <c r="K121" s="1240"/>
      <c r="L121" s="1240"/>
      <c r="M121" s="1240"/>
      <c r="N121" s="1240"/>
      <c r="O121" s="1240"/>
      <c r="P121" s="1294"/>
      <c r="S121" s="415" t="s">
        <v>6267</v>
      </c>
    </row>
    <row r="122" spans="3:24" ht="18" customHeight="1">
      <c r="C122" s="1291"/>
      <c r="D122" s="417"/>
      <c r="E122" s="1240"/>
      <c r="F122" s="1240"/>
      <c r="G122" s="1297"/>
      <c r="H122" s="1297"/>
      <c r="I122" s="1240"/>
      <c r="J122" s="1240"/>
      <c r="K122" s="1240"/>
      <c r="L122" s="1240"/>
      <c r="M122" s="1240"/>
      <c r="N122" s="1240"/>
      <c r="O122" s="1240"/>
      <c r="P122" s="1294"/>
      <c r="S122" s="415" t="s">
        <v>6268</v>
      </c>
    </row>
    <row r="123" spans="3:24" ht="18" customHeight="1">
      <c r="C123" s="1291"/>
      <c r="D123" s="417" t="s">
        <v>166</v>
      </c>
      <c r="E123" s="1240"/>
      <c r="F123" s="1240"/>
      <c r="G123" s="1298">
        <v>8.0000000000000002E-3</v>
      </c>
      <c r="H123" s="1298">
        <v>8.0000000000000002E-3</v>
      </c>
      <c r="I123" s="1298">
        <v>0.16200000000000001</v>
      </c>
      <c r="J123" s="1298">
        <v>0.66</v>
      </c>
      <c r="K123" s="1298">
        <v>0.14499999999999999</v>
      </c>
      <c r="L123" s="1298">
        <v>8.0000000000000002E-3</v>
      </c>
      <c r="M123" s="1298">
        <v>8.0000000000000002E-3</v>
      </c>
      <c r="N123" s="1240"/>
      <c r="O123" s="1240"/>
      <c r="P123" s="1294"/>
      <c r="S123" s="415" t="s">
        <v>6244</v>
      </c>
    </row>
    <row r="124" spans="3:24" ht="18" customHeight="1">
      <c r="C124" s="1291"/>
      <c r="D124" s="1299" t="s">
        <v>167</v>
      </c>
      <c r="E124" s="1300"/>
      <c r="F124" s="1300"/>
      <c r="G124" s="1301">
        <f>ROUND(365*G123,0)</f>
        <v>3</v>
      </c>
      <c r="H124" s="1301">
        <f t="shared" ref="H124:M124" si="8">ROUND(365*H123,0)</f>
        <v>3</v>
      </c>
      <c r="I124" s="1301">
        <f t="shared" si="8"/>
        <v>59</v>
      </c>
      <c r="J124" s="1301">
        <f>365-SUM(G124:I124)-SUM(K124:M124)</f>
        <v>241</v>
      </c>
      <c r="K124" s="1301">
        <f t="shared" si="8"/>
        <v>53</v>
      </c>
      <c r="L124" s="1301">
        <f t="shared" si="8"/>
        <v>3</v>
      </c>
      <c r="M124" s="1301">
        <f t="shared" si="8"/>
        <v>3</v>
      </c>
      <c r="N124" s="1240"/>
      <c r="O124" s="1240"/>
      <c r="P124" s="1294"/>
      <c r="S124" s="415" t="s">
        <v>6269</v>
      </c>
    </row>
    <row r="125" spans="3:24" ht="18" customHeight="1">
      <c r="C125" s="1291"/>
      <c r="D125" s="418"/>
      <c r="E125" s="1240"/>
      <c r="F125" s="1240"/>
      <c r="G125" s="1240"/>
      <c r="H125" s="1240"/>
      <c r="I125" s="1240"/>
      <c r="J125" s="1240"/>
      <c r="K125" s="1240"/>
      <c r="L125" s="1240"/>
      <c r="M125" s="1240"/>
      <c r="N125" s="1240"/>
      <c r="O125" s="1240"/>
      <c r="P125" s="1294"/>
      <c r="S125" s="415" t="s">
        <v>6246</v>
      </c>
    </row>
    <row r="126" spans="3:24" ht="18" customHeight="1">
      <c r="C126" s="1291"/>
      <c r="D126" s="419"/>
      <c r="E126" s="1240"/>
      <c r="F126" s="1240"/>
      <c r="G126" s="1240"/>
      <c r="H126" s="1240"/>
      <c r="I126" s="1240"/>
      <c r="J126" s="1240"/>
      <c r="K126" s="1240"/>
      <c r="L126" s="1240"/>
      <c r="M126" s="1240"/>
      <c r="N126" s="1240"/>
      <c r="O126" s="1240"/>
      <c r="P126" s="1294"/>
      <c r="S126" s="415" t="s">
        <v>6270</v>
      </c>
    </row>
    <row r="127" spans="3:24" ht="18" customHeight="1">
      <c r="C127" s="1302"/>
      <c r="D127" s="1303"/>
      <c r="E127" s="1303"/>
      <c r="F127" s="1303"/>
      <c r="G127" s="1303"/>
      <c r="H127" s="1303"/>
      <c r="I127" s="1303"/>
      <c r="J127" s="1303"/>
      <c r="K127" s="1303"/>
      <c r="L127" s="1303"/>
      <c r="M127" s="1303"/>
      <c r="N127" s="1303"/>
      <c r="O127" s="1303"/>
      <c r="P127" s="1304"/>
      <c r="S127" s="415" t="s">
        <v>6271</v>
      </c>
    </row>
  </sheetData>
  <protectedRanges>
    <protectedRange sqref="G87:P87" name="範囲1"/>
    <protectedRange sqref="K83:N85 K71:N72 K79:N80 K75:N76 K57:N64 K67:N68 J85 J86:N86 J81:N82 J61:J62 J65:N66 J69:N70 J77:N78 J73:N74 J57:J58 G57:I86" name="範囲1_4"/>
    <protectedRange sqref="L24:L26 J9:L22" name="範囲3"/>
    <protectedRange sqref="J24:K26" name="範囲3_1"/>
  </protectedRanges>
  <mergeCells count="38">
    <mergeCell ref="H19:H20"/>
    <mergeCell ref="H21:H22"/>
    <mergeCell ref="D9:G23"/>
    <mergeCell ref="J9:J23"/>
    <mergeCell ref="H9:H10"/>
    <mergeCell ref="H11:H12"/>
    <mergeCell ref="H13:H14"/>
    <mergeCell ref="H15:H16"/>
    <mergeCell ref="H17:H18"/>
    <mergeCell ref="D24:G24"/>
    <mergeCell ref="D34:D35"/>
    <mergeCell ref="E34:F34"/>
    <mergeCell ref="G34:G35"/>
    <mergeCell ref="D7:G8"/>
    <mergeCell ref="D57:D60"/>
    <mergeCell ref="E57:E58"/>
    <mergeCell ref="E59:E60"/>
    <mergeCell ref="D61:D64"/>
    <mergeCell ref="E61:E62"/>
    <mergeCell ref="E63:E64"/>
    <mergeCell ref="D65:D68"/>
    <mergeCell ref="E65:E66"/>
    <mergeCell ref="E67:E68"/>
    <mergeCell ref="D69:D72"/>
    <mergeCell ref="E69:E70"/>
    <mergeCell ref="E71:E72"/>
    <mergeCell ref="H98:I98"/>
    <mergeCell ref="D73:D76"/>
    <mergeCell ref="E73:E74"/>
    <mergeCell ref="E75:E76"/>
    <mergeCell ref="D77:D80"/>
    <mergeCell ref="E77:E78"/>
    <mergeCell ref="E79:E80"/>
    <mergeCell ref="D81:D84"/>
    <mergeCell ref="E81:E82"/>
    <mergeCell ref="E83:E84"/>
    <mergeCell ref="D85:D86"/>
    <mergeCell ref="E85:E86"/>
  </mergeCells>
  <phoneticPr fontId="27"/>
  <printOptions horizontalCentered="1"/>
  <pageMargins left="0.59055118110236227" right="0.59055118110236227" top="0.78740157480314965" bottom="0.59055118110236227" header="0.39370078740157483" footer="0.39370078740157483"/>
  <pageSetup paperSize="9" scale="61" orientation="portrait" horizontalDpi="300" verticalDpi="300" r:id="rId1"/>
  <headerFooter alignWithMargins="0"/>
  <rowBreaks count="2" manualBreakCount="2">
    <brk id="54" min="1" max="16" man="1"/>
    <brk id="91" min="1" max="16"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H244"/>
  <sheetViews>
    <sheetView zoomScaleNormal="100" zoomScaleSheetLayoutView="70" workbookViewId="0"/>
  </sheetViews>
  <sheetFormatPr defaultRowHeight="13.5"/>
  <cols>
    <col min="1" max="1" width="3.625" style="364" customWidth="1"/>
    <col min="2" max="2" width="2.625" style="364" customWidth="1"/>
    <col min="3" max="3" width="9.625" style="364" customWidth="1"/>
    <col min="4" max="4" width="9.375" style="1184" customWidth="1"/>
    <col min="5" max="36" width="6.375" style="365" customWidth="1"/>
    <col min="37" max="126" width="2.75" style="365" customWidth="1"/>
    <col min="127" max="127" width="3.375" style="364" customWidth="1"/>
    <col min="128" max="128" width="2.125" style="364" customWidth="1"/>
    <col min="129" max="187" width="1.625" style="364" customWidth="1"/>
    <col min="188" max="256" width="9" style="364"/>
    <col min="257" max="258" width="2.625" style="364" customWidth="1"/>
    <col min="259" max="259" width="9.625" style="364" customWidth="1"/>
    <col min="260" max="260" width="14.625" style="364" customWidth="1"/>
    <col min="261" max="382" width="2.75" style="364" customWidth="1"/>
    <col min="383" max="383" width="3.375" style="364" customWidth="1"/>
    <col min="384" max="384" width="2.125" style="364" customWidth="1"/>
    <col min="385" max="443" width="1.625" style="364" customWidth="1"/>
    <col min="444" max="512" width="9" style="364"/>
    <col min="513" max="514" width="2.625" style="364" customWidth="1"/>
    <col min="515" max="515" width="9.625" style="364" customWidth="1"/>
    <col min="516" max="516" width="14.625" style="364" customWidth="1"/>
    <col min="517" max="638" width="2.75" style="364" customWidth="1"/>
    <col min="639" max="639" width="3.375" style="364" customWidth="1"/>
    <col min="640" max="640" width="2.125" style="364" customWidth="1"/>
    <col min="641" max="699" width="1.625" style="364" customWidth="1"/>
    <col min="700" max="768" width="9" style="364"/>
    <col min="769" max="770" width="2.625" style="364" customWidth="1"/>
    <col min="771" max="771" width="9.625" style="364" customWidth="1"/>
    <col min="772" max="772" width="14.625" style="364" customWidth="1"/>
    <col min="773" max="894" width="2.75" style="364" customWidth="1"/>
    <col min="895" max="895" width="3.375" style="364" customWidth="1"/>
    <col min="896" max="896" width="2.125" style="364" customWidth="1"/>
    <col min="897" max="955" width="1.625" style="364" customWidth="1"/>
    <col min="956" max="1024" width="9" style="364"/>
    <col min="1025" max="1026" width="2.625" style="364" customWidth="1"/>
    <col min="1027" max="1027" width="9.625" style="364" customWidth="1"/>
    <col min="1028" max="1028" width="14.625" style="364" customWidth="1"/>
    <col min="1029" max="1150" width="2.75" style="364" customWidth="1"/>
    <col min="1151" max="1151" width="3.375" style="364" customWidth="1"/>
    <col min="1152" max="1152" width="2.125" style="364" customWidth="1"/>
    <col min="1153" max="1211" width="1.625" style="364" customWidth="1"/>
    <col min="1212" max="1280" width="9" style="364"/>
    <col min="1281" max="1282" width="2.625" style="364" customWidth="1"/>
    <col min="1283" max="1283" width="9.625" style="364" customWidth="1"/>
    <col min="1284" max="1284" width="14.625" style="364" customWidth="1"/>
    <col min="1285" max="1406" width="2.75" style="364" customWidth="1"/>
    <col min="1407" max="1407" width="3.375" style="364" customWidth="1"/>
    <col min="1408" max="1408" width="2.125" style="364" customWidth="1"/>
    <col min="1409" max="1467" width="1.625" style="364" customWidth="1"/>
    <col min="1468" max="1536" width="9" style="364"/>
    <col min="1537" max="1538" width="2.625" style="364" customWidth="1"/>
    <col min="1539" max="1539" width="9.625" style="364" customWidth="1"/>
    <col min="1540" max="1540" width="14.625" style="364" customWidth="1"/>
    <col min="1541" max="1662" width="2.75" style="364" customWidth="1"/>
    <col min="1663" max="1663" width="3.375" style="364" customWidth="1"/>
    <col min="1664" max="1664" width="2.125" style="364" customWidth="1"/>
    <col min="1665" max="1723" width="1.625" style="364" customWidth="1"/>
    <col min="1724" max="1792" width="9" style="364"/>
    <col min="1793" max="1794" width="2.625" style="364" customWidth="1"/>
    <col min="1795" max="1795" width="9.625" style="364" customWidth="1"/>
    <col min="1796" max="1796" width="14.625" style="364" customWidth="1"/>
    <col min="1797" max="1918" width="2.75" style="364" customWidth="1"/>
    <col min="1919" max="1919" width="3.375" style="364" customWidth="1"/>
    <col min="1920" max="1920" width="2.125" style="364" customWidth="1"/>
    <col min="1921" max="1979" width="1.625" style="364" customWidth="1"/>
    <col min="1980" max="2048" width="9" style="364"/>
    <col min="2049" max="2050" width="2.625" style="364" customWidth="1"/>
    <col min="2051" max="2051" width="9.625" style="364" customWidth="1"/>
    <col min="2052" max="2052" width="14.625" style="364" customWidth="1"/>
    <col min="2053" max="2174" width="2.75" style="364" customWidth="1"/>
    <col min="2175" max="2175" width="3.375" style="364" customWidth="1"/>
    <col min="2176" max="2176" width="2.125" style="364" customWidth="1"/>
    <col min="2177" max="2235" width="1.625" style="364" customWidth="1"/>
    <col min="2236" max="2304" width="9" style="364"/>
    <col min="2305" max="2306" width="2.625" style="364" customWidth="1"/>
    <col min="2307" max="2307" width="9.625" style="364" customWidth="1"/>
    <col min="2308" max="2308" width="14.625" style="364" customWidth="1"/>
    <col min="2309" max="2430" width="2.75" style="364" customWidth="1"/>
    <col min="2431" max="2431" width="3.375" style="364" customWidth="1"/>
    <col min="2432" max="2432" width="2.125" style="364" customWidth="1"/>
    <col min="2433" max="2491" width="1.625" style="364" customWidth="1"/>
    <col min="2492" max="2560" width="9" style="364"/>
    <col min="2561" max="2562" width="2.625" style="364" customWidth="1"/>
    <col min="2563" max="2563" width="9.625" style="364" customWidth="1"/>
    <col min="2564" max="2564" width="14.625" style="364" customWidth="1"/>
    <col min="2565" max="2686" width="2.75" style="364" customWidth="1"/>
    <col min="2687" max="2687" width="3.375" style="364" customWidth="1"/>
    <col min="2688" max="2688" width="2.125" style="364" customWidth="1"/>
    <col min="2689" max="2747" width="1.625" style="364" customWidth="1"/>
    <col min="2748" max="2816" width="9" style="364"/>
    <col min="2817" max="2818" width="2.625" style="364" customWidth="1"/>
    <col min="2819" max="2819" width="9.625" style="364" customWidth="1"/>
    <col min="2820" max="2820" width="14.625" style="364" customWidth="1"/>
    <col min="2821" max="2942" width="2.75" style="364" customWidth="1"/>
    <col min="2943" max="2943" width="3.375" style="364" customWidth="1"/>
    <col min="2944" max="2944" width="2.125" style="364" customWidth="1"/>
    <col min="2945" max="3003" width="1.625" style="364" customWidth="1"/>
    <col min="3004" max="3072" width="9" style="364"/>
    <col min="3073" max="3074" width="2.625" style="364" customWidth="1"/>
    <col min="3075" max="3075" width="9.625" style="364" customWidth="1"/>
    <col min="3076" max="3076" width="14.625" style="364" customWidth="1"/>
    <col min="3077" max="3198" width="2.75" style="364" customWidth="1"/>
    <col min="3199" max="3199" width="3.375" style="364" customWidth="1"/>
    <col min="3200" max="3200" width="2.125" style="364" customWidth="1"/>
    <col min="3201" max="3259" width="1.625" style="364" customWidth="1"/>
    <col min="3260" max="3328" width="9" style="364"/>
    <col min="3329" max="3330" width="2.625" style="364" customWidth="1"/>
    <col min="3331" max="3331" width="9.625" style="364" customWidth="1"/>
    <col min="3332" max="3332" width="14.625" style="364" customWidth="1"/>
    <col min="3333" max="3454" width="2.75" style="364" customWidth="1"/>
    <col min="3455" max="3455" width="3.375" style="364" customWidth="1"/>
    <col min="3456" max="3456" width="2.125" style="364" customWidth="1"/>
    <col min="3457" max="3515" width="1.625" style="364" customWidth="1"/>
    <col min="3516" max="3584" width="9" style="364"/>
    <col min="3585" max="3586" width="2.625" style="364" customWidth="1"/>
    <col min="3587" max="3587" width="9.625" style="364" customWidth="1"/>
    <col min="3588" max="3588" width="14.625" style="364" customWidth="1"/>
    <col min="3589" max="3710" width="2.75" style="364" customWidth="1"/>
    <col min="3711" max="3711" width="3.375" style="364" customWidth="1"/>
    <col min="3712" max="3712" width="2.125" style="364" customWidth="1"/>
    <col min="3713" max="3771" width="1.625" style="364" customWidth="1"/>
    <col min="3772" max="3840" width="9" style="364"/>
    <col min="3841" max="3842" width="2.625" style="364" customWidth="1"/>
    <col min="3843" max="3843" width="9.625" style="364" customWidth="1"/>
    <col min="3844" max="3844" width="14.625" style="364" customWidth="1"/>
    <col min="3845" max="3966" width="2.75" style="364" customWidth="1"/>
    <col min="3967" max="3967" width="3.375" style="364" customWidth="1"/>
    <col min="3968" max="3968" width="2.125" style="364" customWidth="1"/>
    <col min="3969" max="4027" width="1.625" style="364" customWidth="1"/>
    <col min="4028" max="4096" width="9" style="364"/>
    <col min="4097" max="4098" width="2.625" style="364" customWidth="1"/>
    <col min="4099" max="4099" width="9.625" style="364" customWidth="1"/>
    <col min="4100" max="4100" width="14.625" style="364" customWidth="1"/>
    <col min="4101" max="4222" width="2.75" style="364" customWidth="1"/>
    <col min="4223" max="4223" width="3.375" style="364" customWidth="1"/>
    <col min="4224" max="4224" width="2.125" style="364" customWidth="1"/>
    <col min="4225" max="4283" width="1.625" style="364" customWidth="1"/>
    <col min="4284" max="4352" width="9" style="364"/>
    <col min="4353" max="4354" width="2.625" style="364" customWidth="1"/>
    <col min="4355" max="4355" width="9.625" style="364" customWidth="1"/>
    <col min="4356" max="4356" width="14.625" style="364" customWidth="1"/>
    <col min="4357" max="4478" width="2.75" style="364" customWidth="1"/>
    <col min="4479" max="4479" width="3.375" style="364" customWidth="1"/>
    <col min="4480" max="4480" width="2.125" style="364" customWidth="1"/>
    <col min="4481" max="4539" width="1.625" style="364" customWidth="1"/>
    <col min="4540" max="4608" width="9" style="364"/>
    <col min="4609" max="4610" width="2.625" style="364" customWidth="1"/>
    <col min="4611" max="4611" width="9.625" style="364" customWidth="1"/>
    <col min="4612" max="4612" width="14.625" style="364" customWidth="1"/>
    <col min="4613" max="4734" width="2.75" style="364" customWidth="1"/>
    <col min="4735" max="4735" width="3.375" style="364" customWidth="1"/>
    <col min="4736" max="4736" width="2.125" style="364" customWidth="1"/>
    <col min="4737" max="4795" width="1.625" style="364" customWidth="1"/>
    <col min="4796" max="4864" width="9" style="364"/>
    <col min="4865" max="4866" width="2.625" style="364" customWidth="1"/>
    <col min="4867" max="4867" width="9.625" style="364" customWidth="1"/>
    <col min="4868" max="4868" width="14.625" style="364" customWidth="1"/>
    <col min="4869" max="4990" width="2.75" style="364" customWidth="1"/>
    <col min="4991" max="4991" width="3.375" style="364" customWidth="1"/>
    <col min="4992" max="4992" width="2.125" style="364" customWidth="1"/>
    <col min="4993" max="5051" width="1.625" style="364" customWidth="1"/>
    <col min="5052" max="5120" width="9" style="364"/>
    <col min="5121" max="5122" width="2.625" style="364" customWidth="1"/>
    <col min="5123" max="5123" width="9.625" style="364" customWidth="1"/>
    <col min="5124" max="5124" width="14.625" style="364" customWidth="1"/>
    <col min="5125" max="5246" width="2.75" style="364" customWidth="1"/>
    <col min="5247" max="5247" width="3.375" style="364" customWidth="1"/>
    <col min="5248" max="5248" width="2.125" style="364" customWidth="1"/>
    <col min="5249" max="5307" width="1.625" style="364" customWidth="1"/>
    <col min="5308" max="5376" width="9" style="364"/>
    <col min="5377" max="5378" width="2.625" style="364" customWidth="1"/>
    <col min="5379" max="5379" width="9.625" style="364" customWidth="1"/>
    <col min="5380" max="5380" width="14.625" style="364" customWidth="1"/>
    <col min="5381" max="5502" width="2.75" style="364" customWidth="1"/>
    <col min="5503" max="5503" width="3.375" style="364" customWidth="1"/>
    <col min="5504" max="5504" width="2.125" style="364" customWidth="1"/>
    <col min="5505" max="5563" width="1.625" style="364" customWidth="1"/>
    <col min="5564" max="5632" width="9" style="364"/>
    <col min="5633" max="5634" width="2.625" style="364" customWidth="1"/>
    <col min="5635" max="5635" width="9.625" style="364" customWidth="1"/>
    <col min="5636" max="5636" width="14.625" style="364" customWidth="1"/>
    <col min="5637" max="5758" width="2.75" style="364" customWidth="1"/>
    <col min="5759" max="5759" width="3.375" style="364" customWidth="1"/>
    <col min="5760" max="5760" width="2.125" style="364" customWidth="1"/>
    <col min="5761" max="5819" width="1.625" style="364" customWidth="1"/>
    <col min="5820" max="5888" width="9" style="364"/>
    <col min="5889" max="5890" width="2.625" style="364" customWidth="1"/>
    <col min="5891" max="5891" width="9.625" style="364" customWidth="1"/>
    <col min="5892" max="5892" width="14.625" style="364" customWidth="1"/>
    <col min="5893" max="6014" width="2.75" style="364" customWidth="1"/>
    <col min="6015" max="6015" width="3.375" style="364" customWidth="1"/>
    <col min="6016" max="6016" width="2.125" style="364" customWidth="1"/>
    <col min="6017" max="6075" width="1.625" style="364" customWidth="1"/>
    <col min="6076" max="6144" width="9" style="364"/>
    <col min="6145" max="6146" width="2.625" style="364" customWidth="1"/>
    <col min="6147" max="6147" width="9.625" style="364" customWidth="1"/>
    <col min="6148" max="6148" width="14.625" style="364" customWidth="1"/>
    <col min="6149" max="6270" width="2.75" style="364" customWidth="1"/>
    <col min="6271" max="6271" width="3.375" style="364" customWidth="1"/>
    <col min="6272" max="6272" width="2.125" style="364" customWidth="1"/>
    <col min="6273" max="6331" width="1.625" style="364" customWidth="1"/>
    <col min="6332" max="6400" width="9" style="364"/>
    <col min="6401" max="6402" width="2.625" style="364" customWidth="1"/>
    <col min="6403" max="6403" width="9.625" style="364" customWidth="1"/>
    <col min="6404" max="6404" width="14.625" style="364" customWidth="1"/>
    <col min="6405" max="6526" width="2.75" style="364" customWidth="1"/>
    <col min="6527" max="6527" width="3.375" style="364" customWidth="1"/>
    <col min="6528" max="6528" width="2.125" style="364" customWidth="1"/>
    <col min="6529" max="6587" width="1.625" style="364" customWidth="1"/>
    <col min="6588" max="6656" width="9" style="364"/>
    <col min="6657" max="6658" width="2.625" style="364" customWidth="1"/>
    <col min="6659" max="6659" width="9.625" style="364" customWidth="1"/>
    <col min="6660" max="6660" width="14.625" style="364" customWidth="1"/>
    <col min="6661" max="6782" width="2.75" style="364" customWidth="1"/>
    <col min="6783" max="6783" width="3.375" style="364" customWidth="1"/>
    <col min="6784" max="6784" width="2.125" style="364" customWidth="1"/>
    <col min="6785" max="6843" width="1.625" style="364" customWidth="1"/>
    <col min="6844" max="6912" width="9" style="364"/>
    <col min="6913" max="6914" width="2.625" style="364" customWidth="1"/>
    <col min="6915" max="6915" width="9.625" style="364" customWidth="1"/>
    <col min="6916" max="6916" width="14.625" style="364" customWidth="1"/>
    <col min="6917" max="7038" width="2.75" style="364" customWidth="1"/>
    <col min="7039" max="7039" width="3.375" style="364" customWidth="1"/>
    <col min="7040" max="7040" width="2.125" style="364" customWidth="1"/>
    <col min="7041" max="7099" width="1.625" style="364" customWidth="1"/>
    <col min="7100" max="7168" width="9" style="364"/>
    <col min="7169" max="7170" width="2.625" style="364" customWidth="1"/>
    <col min="7171" max="7171" width="9.625" style="364" customWidth="1"/>
    <col min="7172" max="7172" width="14.625" style="364" customWidth="1"/>
    <col min="7173" max="7294" width="2.75" style="364" customWidth="1"/>
    <col min="7295" max="7295" width="3.375" style="364" customWidth="1"/>
    <col min="7296" max="7296" width="2.125" style="364" customWidth="1"/>
    <col min="7297" max="7355" width="1.625" style="364" customWidth="1"/>
    <col min="7356" max="7424" width="9" style="364"/>
    <col min="7425" max="7426" width="2.625" style="364" customWidth="1"/>
    <col min="7427" max="7427" width="9.625" style="364" customWidth="1"/>
    <col min="7428" max="7428" width="14.625" style="364" customWidth="1"/>
    <col min="7429" max="7550" width="2.75" style="364" customWidth="1"/>
    <col min="7551" max="7551" width="3.375" style="364" customWidth="1"/>
    <col min="7552" max="7552" width="2.125" style="364" customWidth="1"/>
    <col min="7553" max="7611" width="1.625" style="364" customWidth="1"/>
    <col min="7612" max="7680" width="9" style="364"/>
    <col min="7681" max="7682" width="2.625" style="364" customWidth="1"/>
    <col min="7683" max="7683" width="9.625" style="364" customWidth="1"/>
    <col min="7684" max="7684" width="14.625" style="364" customWidth="1"/>
    <col min="7685" max="7806" width="2.75" style="364" customWidth="1"/>
    <col min="7807" max="7807" width="3.375" style="364" customWidth="1"/>
    <col min="7808" max="7808" width="2.125" style="364" customWidth="1"/>
    <col min="7809" max="7867" width="1.625" style="364" customWidth="1"/>
    <col min="7868" max="7936" width="9" style="364"/>
    <col min="7937" max="7938" width="2.625" style="364" customWidth="1"/>
    <col min="7939" max="7939" width="9.625" style="364" customWidth="1"/>
    <col min="7940" max="7940" width="14.625" style="364" customWidth="1"/>
    <col min="7941" max="8062" width="2.75" style="364" customWidth="1"/>
    <col min="8063" max="8063" width="3.375" style="364" customWidth="1"/>
    <col min="8064" max="8064" width="2.125" style="364" customWidth="1"/>
    <col min="8065" max="8123" width="1.625" style="364" customWidth="1"/>
    <col min="8124" max="8192" width="9" style="364"/>
    <col min="8193" max="8194" width="2.625" style="364" customWidth="1"/>
    <col min="8195" max="8195" width="9.625" style="364" customWidth="1"/>
    <col min="8196" max="8196" width="14.625" style="364" customWidth="1"/>
    <col min="8197" max="8318" width="2.75" style="364" customWidth="1"/>
    <col min="8319" max="8319" width="3.375" style="364" customWidth="1"/>
    <col min="8320" max="8320" width="2.125" style="364" customWidth="1"/>
    <col min="8321" max="8379" width="1.625" style="364" customWidth="1"/>
    <col min="8380" max="8448" width="9" style="364"/>
    <col min="8449" max="8450" width="2.625" style="364" customWidth="1"/>
    <col min="8451" max="8451" width="9.625" style="364" customWidth="1"/>
    <col min="8452" max="8452" width="14.625" style="364" customWidth="1"/>
    <col min="8453" max="8574" width="2.75" style="364" customWidth="1"/>
    <col min="8575" max="8575" width="3.375" style="364" customWidth="1"/>
    <col min="8576" max="8576" width="2.125" style="364" customWidth="1"/>
    <col min="8577" max="8635" width="1.625" style="364" customWidth="1"/>
    <col min="8636" max="8704" width="9" style="364"/>
    <col min="8705" max="8706" width="2.625" style="364" customWidth="1"/>
    <col min="8707" max="8707" width="9.625" style="364" customWidth="1"/>
    <col min="8708" max="8708" width="14.625" style="364" customWidth="1"/>
    <col min="8709" max="8830" width="2.75" style="364" customWidth="1"/>
    <col min="8831" max="8831" width="3.375" style="364" customWidth="1"/>
    <col min="8832" max="8832" width="2.125" style="364" customWidth="1"/>
    <col min="8833" max="8891" width="1.625" style="364" customWidth="1"/>
    <col min="8892" max="8960" width="9" style="364"/>
    <col min="8961" max="8962" width="2.625" style="364" customWidth="1"/>
    <col min="8963" max="8963" width="9.625" style="364" customWidth="1"/>
    <col min="8964" max="8964" width="14.625" style="364" customWidth="1"/>
    <col min="8965" max="9086" width="2.75" style="364" customWidth="1"/>
    <col min="9087" max="9087" width="3.375" style="364" customWidth="1"/>
    <col min="9088" max="9088" width="2.125" style="364" customWidth="1"/>
    <col min="9089" max="9147" width="1.625" style="364" customWidth="1"/>
    <col min="9148" max="9216" width="9" style="364"/>
    <col min="9217" max="9218" width="2.625" style="364" customWidth="1"/>
    <col min="9219" max="9219" width="9.625" style="364" customWidth="1"/>
    <col min="9220" max="9220" width="14.625" style="364" customWidth="1"/>
    <col min="9221" max="9342" width="2.75" style="364" customWidth="1"/>
    <col min="9343" max="9343" width="3.375" style="364" customWidth="1"/>
    <col min="9344" max="9344" width="2.125" style="364" customWidth="1"/>
    <col min="9345" max="9403" width="1.625" style="364" customWidth="1"/>
    <col min="9404" max="9472" width="9" style="364"/>
    <col min="9473" max="9474" width="2.625" style="364" customWidth="1"/>
    <col min="9475" max="9475" width="9.625" style="364" customWidth="1"/>
    <col min="9476" max="9476" width="14.625" style="364" customWidth="1"/>
    <col min="9477" max="9598" width="2.75" style="364" customWidth="1"/>
    <col min="9599" max="9599" width="3.375" style="364" customWidth="1"/>
    <col min="9600" max="9600" width="2.125" style="364" customWidth="1"/>
    <col min="9601" max="9659" width="1.625" style="364" customWidth="1"/>
    <col min="9660" max="9728" width="9" style="364"/>
    <col min="9729" max="9730" width="2.625" style="364" customWidth="1"/>
    <col min="9731" max="9731" width="9.625" style="364" customWidth="1"/>
    <col min="9732" max="9732" width="14.625" style="364" customWidth="1"/>
    <col min="9733" max="9854" width="2.75" style="364" customWidth="1"/>
    <col min="9855" max="9855" width="3.375" style="364" customWidth="1"/>
    <col min="9856" max="9856" width="2.125" style="364" customWidth="1"/>
    <col min="9857" max="9915" width="1.625" style="364" customWidth="1"/>
    <col min="9916" max="9984" width="9" style="364"/>
    <col min="9985" max="9986" width="2.625" style="364" customWidth="1"/>
    <col min="9987" max="9987" width="9.625" style="364" customWidth="1"/>
    <col min="9988" max="9988" width="14.625" style="364" customWidth="1"/>
    <col min="9989" max="10110" width="2.75" style="364" customWidth="1"/>
    <col min="10111" max="10111" width="3.375" style="364" customWidth="1"/>
    <col min="10112" max="10112" width="2.125" style="364" customWidth="1"/>
    <col min="10113" max="10171" width="1.625" style="364" customWidth="1"/>
    <col min="10172" max="10240" width="9" style="364"/>
    <col min="10241" max="10242" width="2.625" style="364" customWidth="1"/>
    <col min="10243" max="10243" width="9.625" style="364" customWidth="1"/>
    <col min="10244" max="10244" width="14.625" style="364" customWidth="1"/>
    <col min="10245" max="10366" width="2.75" style="364" customWidth="1"/>
    <col min="10367" max="10367" width="3.375" style="364" customWidth="1"/>
    <col min="10368" max="10368" width="2.125" style="364" customWidth="1"/>
    <col min="10369" max="10427" width="1.625" style="364" customWidth="1"/>
    <col min="10428" max="10496" width="9" style="364"/>
    <col min="10497" max="10498" width="2.625" style="364" customWidth="1"/>
    <col min="10499" max="10499" width="9.625" style="364" customWidth="1"/>
    <col min="10500" max="10500" width="14.625" style="364" customWidth="1"/>
    <col min="10501" max="10622" width="2.75" style="364" customWidth="1"/>
    <col min="10623" max="10623" width="3.375" style="364" customWidth="1"/>
    <col min="10624" max="10624" width="2.125" style="364" customWidth="1"/>
    <col min="10625" max="10683" width="1.625" style="364" customWidth="1"/>
    <col min="10684" max="10752" width="9" style="364"/>
    <col min="10753" max="10754" width="2.625" style="364" customWidth="1"/>
    <col min="10755" max="10755" width="9.625" style="364" customWidth="1"/>
    <col min="10756" max="10756" width="14.625" style="364" customWidth="1"/>
    <col min="10757" max="10878" width="2.75" style="364" customWidth="1"/>
    <col min="10879" max="10879" width="3.375" style="364" customWidth="1"/>
    <col min="10880" max="10880" width="2.125" style="364" customWidth="1"/>
    <col min="10881" max="10939" width="1.625" style="364" customWidth="1"/>
    <col min="10940" max="11008" width="9" style="364"/>
    <col min="11009" max="11010" width="2.625" style="364" customWidth="1"/>
    <col min="11011" max="11011" width="9.625" style="364" customWidth="1"/>
    <col min="11012" max="11012" width="14.625" style="364" customWidth="1"/>
    <col min="11013" max="11134" width="2.75" style="364" customWidth="1"/>
    <col min="11135" max="11135" width="3.375" style="364" customWidth="1"/>
    <col min="11136" max="11136" width="2.125" style="364" customWidth="1"/>
    <col min="11137" max="11195" width="1.625" style="364" customWidth="1"/>
    <col min="11196" max="11264" width="9" style="364"/>
    <col min="11265" max="11266" width="2.625" style="364" customWidth="1"/>
    <col min="11267" max="11267" width="9.625" style="364" customWidth="1"/>
    <col min="11268" max="11268" width="14.625" style="364" customWidth="1"/>
    <col min="11269" max="11390" width="2.75" style="364" customWidth="1"/>
    <col min="11391" max="11391" width="3.375" style="364" customWidth="1"/>
    <col min="11392" max="11392" width="2.125" style="364" customWidth="1"/>
    <col min="11393" max="11451" width="1.625" style="364" customWidth="1"/>
    <col min="11452" max="11520" width="9" style="364"/>
    <col min="11521" max="11522" width="2.625" style="364" customWidth="1"/>
    <col min="11523" max="11523" width="9.625" style="364" customWidth="1"/>
    <col min="11524" max="11524" width="14.625" style="364" customWidth="1"/>
    <col min="11525" max="11646" width="2.75" style="364" customWidth="1"/>
    <col min="11647" max="11647" width="3.375" style="364" customWidth="1"/>
    <col min="11648" max="11648" width="2.125" style="364" customWidth="1"/>
    <col min="11649" max="11707" width="1.625" style="364" customWidth="1"/>
    <col min="11708" max="11776" width="9" style="364"/>
    <col min="11777" max="11778" width="2.625" style="364" customWidth="1"/>
    <col min="11779" max="11779" width="9.625" style="364" customWidth="1"/>
    <col min="11780" max="11780" width="14.625" style="364" customWidth="1"/>
    <col min="11781" max="11902" width="2.75" style="364" customWidth="1"/>
    <col min="11903" max="11903" width="3.375" style="364" customWidth="1"/>
    <col min="11904" max="11904" width="2.125" style="364" customWidth="1"/>
    <col min="11905" max="11963" width="1.625" style="364" customWidth="1"/>
    <col min="11964" max="12032" width="9" style="364"/>
    <col min="12033" max="12034" width="2.625" style="364" customWidth="1"/>
    <col min="12035" max="12035" width="9.625" style="364" customWidth="1"/>
    <col min="12036" max="12036" width="14.625" style="364" customWidth="1"/>
    <col min="12037" max="12158" width="2.75" style="364" customWidth="1"/>
    <col min="12159" max="12159" width="3.375" style="364" customWidth="1"/>
    <col min="12160" max="12160" width="2.125" style="364" customWidth="1"/>
    <col min="12161" max="12219" width="1.625" style="364" customWidth="1"/>
    <col min="12220" max="12288" width="9" style="364"/>
    <col min="12289" max="12290" width="2.625" style="364" customWidth="1"/>
    <col min="12291" max="12291" width="9.625" style="364" customWidth="1"/>
    <col min="12292" max="12292" width="14.625" style="364" customWidth="1"/>
    <col min="12293" max="12414" width="2.75" style="364" customWidth="1"/>
    <col min="12415" max="12415" width="3.375" style="364" customWidth="1"/>
    <col min="12416" max="12416" width="2.125" style="364" customWidth="1"/>
    <col min="12417" max="12475" width="1.625" style="364" customWidth="1"/>
    <col min="12476" max="12544" width="9" style="364"/>
    <col min="12545" max="12546" width="2.625" style="364" customWidth="1"/>
    <col min="12547" max="12547" width="9.625" style="364" customWidth="1"/>
    <col min="12548" max="12548" width="14.625" style="364" customWidth="1"/>
    <col min="12549" max="12670" width="2.75" style="364" customWidth="1"/>
    <col min="12671" max="12671" width="3.375" style="364" customWidth="1"/>
    <col min="12672" max="12672" width="2.125" style="364" customWidth="1"/>
    <col min="12673" max="12731" width="1.625" style="364" customWidth="1"/>
    <col min="12732" max="12800" width="9" style="364"/>
    <col min="12801" max="12802" width="2.625" style="364" customWidth="1"/>
    <col min="12803" max="12803" width="9.625" style="364" customWidth="1"/>
    <col min="12804" max="12804" width="14.625" style="364" customWidth="1"/>
    <col min="12805" max="12926" width="2.75" style="364" customWidth="1"/>
    <col min="12927" max="12927" width="3.375" style="364" customWidth="1"/>
    <col min="12928" max="12928" width="2.125" style="364" customWidth="1"/>
    <col min="12929" max="12987" width="1.625" style="364" customWidth="1"/>
    <col min="12988" max="13056" width="9" style="364"/>
    <col min="13057" max="13058" width="2.625" style="364" customWidth="1"/>
    <col min="13059" max="13059" width="9.625" style="364" customWidth="1"/>
    <col min="13060" max="13060" width="14.625" style="364" customWidth="1"/>
    <col min="13061" max="13182" width="2.75" style="364" customWidth="1"/>
    <col min="13183" max="13183" width="3.375" style="364" customWidth="1"/>
    <col min="13184" max="13184" width="2.125" style="364" customWidth="1"/>
    <col min="13185" max="13243" width="1.625" style="364" customWidth="1"/>
    <col min="13244" max="13312" width="9" style="364"/>
    <col min="13313" max="13314" width="2.625" style="364" customWidth="1"/>
    <col min="13315" max="13315" width="9.625" style="364" customWidth="1"/>
    <col min="13316" max="13316" width="14.625" style="364" customWidth="1"/>
    <col min="13317" max="13438" width="2.75" style="364" customWidth="1"/>
    <col min="13439" max="13439" width="3.375" style="364" customWidth="1"/>
    <col min="13440" max="13440" width="2.125" style="364" customWidth="1"/>
    <col min="13441" max="13499" width="1.625" style="364" customWidth="1"/>
    <col min="13500" max="13568" width="9" style="364"/>
    <col min="13569" max="13570" width="2.625" style="364" customWidth="1"/>
    <col min="13571" max="13571" width="9.625" style="364" customWidth="1"/>
    <col min="13572" max="13572" width="14.625" style="364" customWidth="1"/>
    <col min="13573" max="13694" width="2.75" style="364" customWidth="1"/>
    <col min="13695" max="13695" width="3.375" style="364" customWidth="1"/>
    <col min="13696" max="13696" width="2.125" style="364" customWidth="1"/>
    <col min="13697" max="13755" width="1.625" style="364" customWidth="1"/>
    <col min="13756" max="13824" width="9" style="364"/>
    <col min="13825" max="13826" width="2.625" style="364" customWidth="1"/>
    <col min="13827" max="13827" width="9.625" style="364" customWidth="1"/>
    <col min="13828" max="13828" width="14.625" style="364" customWidth="1"/>
    <col min="13829" max="13950" width="2.75" style="364" customWidth="1"/>
    <col min="13951" max="13951" width="3.375" style="364" customWidth="1"/>
    <col min="13952" max="13952" width="2.125" style="364" customWidth="1"/>
    <col min="13953" max="14011" width="1.625" style="364" customWidth="1"/>
    <col min="14012" max="14080" width="9" style="364"/>
    <col min="14081" max="14082" width="2.625" style="364" customWidth="1"/>
    <col min="14083" max="14083" width="9.625" style="364" customWidth="1"/>
    <col min="14084" max="14084" width="14.625" style="364" customWidth="1"/>
    <col min="14085" max="14206" width="2.75" style="364" customWidth="1"/>
    <col min="14207" max="14207" width="3.375" style="364" customWidth="1"/>
    <col min="14208" max="14208" width="2.125" style="364" customWidth="1"/>
    <col min="14209" max="14267" width="1.625" style="364" customWidth="1"/>
    <col min="14268" max="14336" width="9" style="364"/>
    <col min="14337" max="14338" width="2.625" style="364" customWidth="1"/>
    <col min="14339" max="14339" width="9.625" style="364" customWidth="1"/>
    <col min="14340" max="14340" width="14.625" style="364" customWidth="1"/>
    <col min="14341" max="14462" width="2.75" style="364" customWidth="1"/>
    <col min="14463" max="14463" width="3.375" style="364" customWidth="1"/>
    <col min="14464" max="14464" width="2.125" style="364" customWidth="1"/>
    <col min="14465" max="14523" width="1.625" style="364" customWidth="1"/>
    <col min="14524" max="14592" width="9" style="364"/>
    <col min="14593" max="14594" width="2.625" style="364" customWidth="1"/>
    <col min="14595" max="14595" width="9.625" style="364" customWidth="1"/>
    <col min="14596" max="14596" width="14.625" style="364" customWidth="1"/>
    <col min="14597" max="14718" width="2.75" style="364" customWidth="1"/>
    <col min="14719" max="14719" width="3.375" style="364" customWidth="1"/>
    <col min="14720" max="14720" width="2.125" style="364" customWidth="1"/>
    <col min="14721" max="14779" width="1.625" style="364" customWidth="1"/>
    <col min="14780" max="14848" width="9" style="364"/>
    <col min="14849" max="14850" width="2.625" style="364" customWidth="1"/>
    <col min="14851" max="14851" width="9.625" style="364" customWidth="1"/>
    <col min="14852" max="14852" width="14.625" style="364" customWidth="1"/>
    <col min="14853" max="14974" width="2.75" style="364" customWidth="1"/>
    <col min="14975" max="14975" width="3.375" style="364" customWidth="1"/>
    <col min="14976" max="14976" width="2.125" style="364" customWidth="1"/>
    <col min="14977" max="15035" width="1.625" style="364" customWidth="1"/>
    <col min="15036" max="15104" width="9" style="364"/>
    <col min="15105" max="15106" width="2.625" style="364" customWidth="1"/>
    <col min="15107" max="15107" width="9.625" style="364" customWidth="1"/>
    <col min="15108" max="15108" width="14.625" style="364" customWidth="1"/>
    <col min="15109" max="15230" width="2.75" style="364" customWidth="1"/>
    <col min="15231" max="15231" width="3.375" style="364" customWidth="1"/>
    <col min="15232" max="15232" width="2.125" style="364" customWidth="1"/>
    <col min="15233" max="15291" width="1.625" style="364" customWidth="1"/>
    <col min="15292" max="15360" width="9" style="364"/>
    <col min="15361" max="15362" width="2.625" style="364" customWidth="1"/>
    <col min="15363" max="15363" width="9.625" style="364" customWidth="1"/>
    <col min="15364" max="15364" width="14.625" style="364" customWidth="1"/>
    <col min="15365" max="15486" width="2.75" style="364" customWidth="1"/>
    <col min="15487" max="15487" width="3.375" style="364" customWidth="1"/>
    <col min="15488" max="15488" width="2.125" style="364" customWidth="1"/>
    <col min="15489" max="15547" width="1.625" style="364" customWidth="1"/>
    <col min="15548" max="15616" width="9" style="364"/>
    <col min="15617" max="15618" width="2.625" style="364" customWidth="1"/>
    <col min="15619" max="15619" width="9.625" style="364" customWidth="1"/>
    <col min="15620" max="15620" width="14.625" style="364" customWidth="1"/>
    <col min="15621" max="15742" width="2.75" style="364" customWidth="1"/>
    <col min="15743" max="15743" width="3.375" style="364" customWidth="1"/>
    <col min="15744" max="15744" width="2.125" style="364" customWidth="1"/>
    <col min="15745" max="15803" width="1.625" style="364" customWidth="1"/>
    <col min="15804" max="15872" width="9" style="364"/>
    <col min="15873" max="15874" width="2.625" style="364" customWidth="1"/>
    <col min="15875" max="15875" width="9.625" style="364" customWidth="1"/>
    <col min="15876" max="15876" width="14.625" style="364" customWidth="1"/>
    <col min="15877" max="15998" width="2.75" style="364" customWidth="1"/>
    <col min="15999" max="15999" width="3.375" style="364" customWidth="1"/>
    <col min="16000" max="16000" width="2.125" style="364" customWidth="1"/>
    <col min="16001" max="16059" width="1.625" style="364" customWidth="1"/>
    <col min="16060" max="16128" width="9" style="364"/>
    <col min="16129" max="16130" width="2.625" style="364" customWidth="1"/>
    <col min="16131" max="16131" width="9.625" style="364" customWidth="1"/>
    <col min="16132" max="16132" width="14.625" style="364" customWidth="1"/>
    <col min="16133" max="16254" width="2.75" style="364" customWidth="1"/>
    <col min="16255" max="16255" width="3.375" style="364" customWidth="1"/>
    <col min="16256" max="16256" width="2.125" style="364" customWidth="1"/>
    <col min="16257" max="16315" width="1.625" style="364" customWidth="1"/>
    <col min="16316" max="16384" width="9" style="364"/>
  </cols>
  <sheetData>
    <row r="1" spans="2:190" ht="9.9499999999999993" customHeight="1"/>
    <row r="2" spans="2:190" s="326" customFormat="1" ht="20.100000000000001" customHeight="1">
      <c r="B2" s="1738" t="s">
        <v>6272</v>
      </c>
      <c r="C2" s="1738"/>
      <c r="D2" s="1738"/>
      <c r="E2" s="1738"/>
      <c r="F2" s="1738"/>
      <c r="G2" s="1738"/>
      <c r="H2" s="1738"/>
      <c r="I2" s="1738"/>
      <c r="J2" s="1738"/>
      <c r="K2" s="1738"/>
      <c r="L2" s="1738"/>
      <c r="M2" s="1738"/>
      <c r="N2" s="1738"/>
      <c r="O2" s="1738"/>
      <c r="P2" s="1738"/>
      <c r="Q2" s="1149"/>
      <c r="R2" s="1149"/>
      <c r="S2" s="1149"/>
      <c r="T2" s="1149"/>
      <c r="U2" s="691"/>
      <c r="V2" s="691"/>
      <c r="W2" s="691"/>
      <c r="X2" s="691"/>
      <c r="Y2" s="691"/>
      <c r="Z2" s="691"/>
      <c r="AA2" s="691"/>
      <c r="AB2" s="691"/>
      <c r="AC2" s="691"/>
      <c r="AD2" s="691"/>
      <c r="AE2" s="691"/>
      <c r="AF2" s="691"/>
      <c r="AG2" s="691"/>
      <c r="AH2" s="691"/>
      <c r="AI2" s="691"/>
      <c r="AJ2" s="691"/>
      <c r="AK2" s="691"/>
      <c r="AL2" s="691"/>
      <c r="AM2" s="691"/>
      <c r="AN2" s="691"/>
      <c r="AO2" s="691"/>
      <c r="AP2" s="691"/>
      <c r="AQ2" s="691"/>
      <c r="AR2" s="691"/>
      <c r="AS2" s="691"/>
      <c r="AT2" s="691"/>
      <c r="AU2" s="691"/>
      <c r="AV2" s="691"/>
      <c r="AW2" s="691"/>
      <c r="AX2" s="691"/>
      <c r="AY2" s="691"/>
      <c r="AZ2" s="691"/>
      <c r="BA2" s="691"/>
      <c r="BB2" s="691"/>
      <c r="BC2" s="691"/>
      <c r="BD2" s="691"/>
      <c r="BE2" s="691"/>
      <c r="BF2" s="691"/>
      <c r="BG2" s="691"/>
      <c r="BH2" s="691"/>
      <c r="BI2" s="691"/>
      <c r="BJ2" s="691"/>
      <c r="BK2" s="691"/>
      <c r="BL2" s="691"/>
      <c r="BM2" s="691"/>
      <c r="BN2" s="691"/>
      <c r="BO2" s="691"/>
      <c r="BP2" s="691"/>
      <c r="BQ2" s="691"/>
      <c r="BR2" s="691"/>
      <c r="BS2" s="691"/>
      <c r="BT2" s="691"/>
      <c r="BU2" s="691"/>
      <c r="BV2" s="691"/>
      <c r="BW2" s="691"/>
      <c r="BX2" s="691"/>
      <c r="BY2" s="691"/>
      <c r="BZ2" s="691"/>
      <c r="CA2" s="691"/>
      <c r="CB2" s="691"/>
      <c r="CC2" s="691"/>
      <c r="CD2" s="691"/>
      <c r="CE2" s="691"/>
      <c r="CF2" s="691"/>
      <c r="CG2" s="691"/>
      <c r="CH2" s="691"/>
      <c r="CI2" s="691"/>
      <c r="CJ2" s="691"/>
      <c r="CK2" s="691"/>
      <c r="CL2" s="691"/>
      <c r="CM2" s="691"/>
      <c r="CN2" s="691"/>
      <c r="CO2" s="691"/>
      <c r="CP2" s="691"/>
      <c r="CQ2" s="691"/>
      <c r="CR2" s="691"/>
      <c r="CS2" s="691"/>
      <c r="CT2" s="691"/>
      <c r="CU2" s="691"/>
      <c r="CV2" s="691"/>
      <c r="CW2" s="691"/>
      <c r="CX2" s="691"/>
      <c r="CY2" s="691"/>
      <c r="CZ2" s="691"/>
      <c r="DA2" s="691"/>
      <c r="DB2" s="691"/>
      <c r="DC2" s="691"/>
      <c r="DD2" s="691"/>
      <c r="DE2" s="691"/>
      <c r="DF2" s="691"/>
      <c r="DG2" s="691"/>
      <c r="DH2" s="691"/>
      <c r="DI2" s="691"/>
      <c r="DJ2" s="691"/>
      <c r="DK2" s="691"/>
      <c r="DL2" s="691"/>
      <c r="DM2" s="691"/>
      <c r="DN2" s="691"/>
      <c r="DO2" s="691"/>
      <c r="DP2" s="691"/>
      <c r="DQ2" s="691"/>
      <c r="DR2" s="691"/>
      <c r="DS2" s="691"/>
      <c r="DT2" s="691"/>
      <c r="DU2" s="691"/>
      <c r="DV2" s="691"/>
    </row>
    <row r="3" spans="2:190" s="362" customFormat="1" ht="33" customHeight="1">
      <c r="B3" s="1739" t="s">
        <v>302</v>
      </c>
      <c r="C3" s="1739"/>
      <c r="D3" s="1739"/>
      <c r="E3" s="1739"/>
      <c r="F3" s="1739"/>
      <c r="G3" s="1739"/>
      <c r="H3" s="1739"/>
      <c r="I3" s="1739"/>
      <c r="J3" s="1739"/>
      <c r="K3" s="1739"/>
      <c r="L3" s="1739"/>
      <c r="M3" s="1739"/>
      <c r="N3" s="1739"/>
      <c r="O3" s="1739"/>
      <c r="P3" s="1739"/>
      <c r="Q3" s="1739"/>
      <c r="R3" s="1739"/>
      <c r="S3" s="1739"/>
      <c r="T3" s="1739"/>
      <c r="U3" s="1739"/>
      <c r="V3" s="1739"/>
      <c r="W3" s="1739"/>
      <c r="X3" s="1739"/>
      <c r="Y3" s="1739"/>
      <c r="Z3" s="1739"/>
      <c r="AA3" s="1739"/>
      <c r="AB3" s="1739"/>
      <c r="AC3" s="1739"/>
      <c r="AD3" s="1739"/>
      <c r="AE3" s="1739"/>
      <c r="AF3" s="1739"/>
      <c r="AG3" s="1739"/>
      <c r="AH3" s="1739"/>
      <c r="AI3" s="1739"/>
      <c r="AJ3" s="1739"/>
      <c r="AK3" s="1739"/>
      <c r="AL3" s="1739"/>
      <c r="AM3" s="1739"/>
      <c r="AN3" s="1739"/>
      <c r="AO3" s="1739"/>
      <c r="AP3" s="1739"/>
      <c r="AQ3" s="1739"/>
      <c r="AR3" s="1147"/>
      <c r="AS3" s="1147"/>
      <c r="AT3" s="1147"/>
      <c r="AU3" s="1147"/>
      <c r="AV3" s="1147"/>
      <c r="AW3" s="1147"/>
      <c r="AX3" s="1147"/>
      <c r="AY3" s="1147"/>
      <c r="AZ3" s="1147"/>
      <c r="BA3" s="1147"/>
      <c r="BB3" s="1147"/>
      <c r="BC3" s="1147"/>
      <c r="BD3" s="1147"/>
      <c r="BE3" s="1147"/>
      <c r="BF3" s="1147"/>
      <c r="BG3" s="1147"/>
      <c r="BH3" s="1147"/>
      <c r="BI3" s="1147"/>
      <c r="BJ3" s="1147"/>
      <c r="BK3" s="1147"/>
      <c r="BL3" s="1147"/>
      <c r="BM3" s="1147"/>
      <c r="BN3" s="1147"/>
      <c r="BO3" s="1147"/>
      <c r="BP3" s="1147"/>
      <c r="BQ3" s="1147"/>
      <c r="BR3" s="1147"/>
      <c r="BS3" s="1147"/>
      <c r="BT3" s="1147"/>
      <c r="BU3" s="1147"/>
      <c r="BV3" s="1147"/>
      <c r="BW3" s="1147"/>
      <c r="BX3" s="1147"/>
      <c r="BY3" s="1147"/>
      <c r="BZ3" s="1147"/>
      <c r="CA3" s="1147"/>
      <c r="CB3" s="1147"/>
      <c r="CC3" s="1147"/>
      <c r="CD3" s="1147"/>
      <c r="CE3" s="1147"/>
      <c r="CF3" s="1147"/>
      <c r="CG3" s="1147"/>
      <c r="CH3" s="1147"/>
      <c r="CI3" s="1147"/>
      <c r="CJ3" s="1147"/>
      <c r="CK3" s="1147"/>
      <c r="CL3" s="1147"/>
      <c r="CM3" s="1147"/>
      <c r="CN3" s="1147"/>
      <c r="CO3" s="1147"/>
      <c r="CP3" s="1147"/>
      <c r="CQ3" s="1147"/>
      <c r="CR3" s="1147"/>
      <c r="CS3" s="1147"/>
      <c r="CT3" s="1147"/>
      <c r="CU3" s="1147"/>
      <c r="CV3" s="1147"/>
      <c r="CW3" s="1147"/>
      <c r="CX3" s="1147"/>
      <c r="CY3" s="1147"/>
      <c r="CZ3" s="1147"/>
      <c r="DA3" s="1147"/>
      <c r="DB3" s="1147"/>
      <c r="DC3" s="1147"/>
      <c r="DD3" s="1147"/>
      <c r="DE3" s="1147"/>
      <c r="DF3" s="1147"/>
      <c r="DG3" s="1147"/>
      <c r="DH3" s="1147"/>
      <c r="DI3" s="1147"/>
      <c r="DJ3" s="1147"/>
      <c r="DK3" s="1147"/>
      <c r="DL3" s="1147"/>
      <c r="DM3" s="1147"/>
      <c r="DN3" s="1147"/>
      <c r="DO3" s="1147"/>
      <c r="DP3" s="1147"/>
      <c r="DQ3" s="1147"/>
      <c r="DR3" s="1147"/>
      <c r="DS3" s="1147"/>
      <c r="DT3" s="1147"/>
      <c r="DU3" s="1147"/>
      <c r="DV3" s="1147"/>
      <c r="DW3" s="1147"/>
      <c r="DX3" s="692"/>
      <c r="DY3" s="692"/>
      <c r="DZ3" s="692"/>
      <c r="EA3" s="692"/>
      <c r="EB3" s="692"/>
      <c r="EC3" s="692"/>
      <c r="ED3" s="692"/>
      <c r="EE3" s="692"/>
      <c r="EF3" s="692"/>
      <c r="EG3" s="692"/>
      <c r="EH3" s="692"/>
      <c r="EI3" s="692"/>
      <c r="EJ3" s="692"/>
      <c r="EK3" s="692"/>
      <c r="EL3" s="692"/>
      <c r="EM3" s="692"/>
      <c r="EN3" s="692"/>
      <c r="EO3" s="692"/>
      <c r="EP3" s="692"/>
      <c r="EQ3" s="692"/>
      <c r="ER3" s="692"/>
      <c r="ES3" s="692"/>
      <c r="ET3" s="692"/>
      <c r="EU3" s="692"/>
      <c r="EV3" s="692"/>
      <c r="EW3" s="692"/>
      <c r="EX3" s="692"/>
      <c r="EY3" s="692"/>
      <c r="EZ3" s="692"/>
      <c r="FA3" s="692"/>
      <c r="FB3" s="692"/>
      <c r="FC3" s="692"/>
      <c r="FD3" s="692"/>
      <c r="FE3" s="692"/>
      <c r="FF3" s="692"/>
      <c r="FG3" s="692"/>
      <c r="FH3" s="692"/>
      <c r="FI3" s="692"/>
      <c r="FJ3" s="692"/>
      <c r="FK3" s="692"/>
      <c r="FL3" s="692"/>
      <c r="FM3" s="692"/>
      <c r="FN3" s="692"/>
      <c r="FO3" s="692"/>
      <c r="FP3" s="692"/>
      <c r="FQ3" s="692"/>
      <c r="FR3" s="692"/>
      <c r="FS3" s="692"/>
      <c r="FT3" s="692"/>
      <c r="FU3" s="692"/>
      <c r="FV3" s="692"/>
      <c r="FW3" s="692"/>
      <c r="FX3" s="692"/>
      <c r="FY3" s="692"/>
      <c r="FZ3" s="692"/>
      <c r="GA3" s="692"/>
      <c r="GB3" s="692"/>
      <c r="GC3" s="692"/>
      <c r="GD3" s="692"/>
      <c r="GE3" s="692"/>
    </row>
    <row r="4" spans="2:190" ht="18" customHeight="1">
      <c r="AJ4" s="420"/>
      <c r="AK4" s="420"/>
      <c r="AL4" s="420"/>
      <c r="AM4" s="420"/>
      <c r="AN4" s="420"/>
      <c r="AO4" s="420"/>
      <c r="AP4" s="420"/>
      <c r="AQ4" s="420"/>
      <c r="AR4" s="420"/>
      <c r="AS4" s="420"/>
      <c r="AT4" s="420"/>
      <c r="AU4" s="420"/>
      <c r="AV4" s="420"/>
      <c r="AW4" s="420"/>
      <c r="AX4" s="420"/>
      <c r="AY4" s="420"/>
      <c r="AZ4" s="420"/>
      <c r="BA4" s="420"/>
      <c r="BB4" s="420"/>
      <c r="BC4" s="420"/>
      <c r="BD4" s="420"/>
      <c r="BE4" s="420"/>
      <c r="BF4" s="420"/>
      <c r="BG4" s="420"/>
      <c r="BH4" s="420"/>
      <c r="BI4" s="420"/>
      <c r="BJ4" s="420"/>
      <c r="BK4" s="420"/>
      <c r="BL4" s="420"/>
      <c r="BM4" s="420"/>
      <c r="BN4" s="420"/>
      <c r="BO4" s="420"/>
      <c r="BP4" s="420"/>
      <c r="BQ4" s="420"/>
      <c r="BR4" s="420"/>
      <c r="BS4" s="420"/>
      <c r="BT4" s="420"/>
      <c r="BU4" s="420"/>
      <c r="BV4" s="420"/>
      <c r="BW4" s="420"/>
      <c r="BX4" s="420"/>
      <c r="BY4" s="420"/>
      <c r="BZ4" s="420"/>
      <c r="CA4" s="420"/>
      <c r="CB4" s="420"/>
      <c r="CC4" s="420"/>
      <c r="CD4" s="420"/>
      <c r="CE4" s="420"/>
      <c r="CF4" s="420"/>
      <c r="CG4" s="420"/>
      <c r="CH4" s="420"/>
      <c r="CI4" s="420"/>
      <c r="CJ4" s="420"/>
      <c r="CK4" s="420"/>
      <c r="CL4" s="420"/>
      <c r="CM4" s="420"/>
      <c r="CN4" s="420"/>
      <c r="CO4" s="420"/>
      <c r="CP4" s="420"/>
      <c r="CQ4" s="420"/>
      <c r="CR4" s="420"/>
      <c r="CS4" s="420"/>
      <c r="CT4" s="420"/>
      <c r="CU4" s="420"/>
      <c r="CV4" s="420"/>
      <c r="CW4" s="420"/>
      <c r="CX4" s="420"/>
      <c r="CY4" s="420"/>
      <c r="CZ4" s="420"/>
      <c r="DA4" s="420"/>
      <c r="DB4" s="420"/>
      <c r="DC4" s="420"/>
      <c r="DD4" s="420"/>
      <c r="DE4" s="420"/>
      <c r="DF4" s="420"/>
      <c r="DG4" s="420"/>
      <c r="DH4" s="420"/>
      <c r="DI4" s="420"/>
      <c r="DJ4" s="420"/>
      <c r="DK4" s="420"/>
      <c r="DL4" s="420"/>
      <c r="DM4" s="420"/>
      <c r="DN4" s="420"/>
      <c r="DO4" s="420"/>
      <c r="DP4" s="420"/>
      <c r="DQ4" s="420"/>
      <c r="DR4" s="420"/>
      <c r="DS4" s="420"/>
      <c r="DT4" s="420"/>
      <c r="DU4" s="420"/>
      <c r="DV4" s="420"/>
      <c r="DW4" s="420"/>
      <c r="DX4" s="420"/>
      <c r="DY4" s="420"/>
      <c r="DZ4" s="420"/>
      <c r="EA4" s="420"/>
      <c r="EB4" s="420"/>
      <c r="EC4" s="420"/>
      <c r="ED4" s="420"/>
      <c r="EE4" s="420"/>
      <c r="EF4" s="420"/>
      <c r="EG4" s="420"/>
      <c r="EH4" s="420"/>
      <c r="EI4" s="420"/>
      <c r="EJ4" s="420"/>
      <c r="EK4" s="420"/>
      <c r="EL4" s="420"/>
      <c r="EM4" s="420"/>
      <c r="EN4" s="420"/>
      <c r="EO4" s="420"/>
      <c r="EP4" s="420"/>
      <c r="EQ4" s="420"/>
      <c r="ER4" s="420"/>
      <c r="ES4" s="420"/>
      <c r="ET4" s="420"/>
      <c r="EU4" s="420"/>
      <c r="EV4" s="420"/>
      <c r="EW4" s="420"/>
      <c r="EX4" s="420"/>
      <c r="EY4" s="420"/>
      <c r="EZ4" s="420"/>
      <c r="FA4" s="420"/>
      <c r="FB4" s="420"/>
      <c r="FC4" s="420"/>
      <c r="FD4" s="420"/>
      <c r="FE4" s="420"/>
      <c r="FF4" s="420"/>
      <c r="FG4" s="420"/>
      <c r="FH4" s="420"/>
      <c r="FI4" s="420"/>
      <c r="FJ4" s="420"/>
      <c r="FK4" s="420"/>
      <c r="FL4" s="420"/>
      <c r="FM4" s="420"/>
      <c r="FN4" s="420"/>
      <c r="FO4" s="420"/>
      <c r="FP4" s="420"/>
      <c r="FQ4" s="420"/>
      <c r="FR4" s="420"/>
      <c r="FS4" s="420"/>
      <c r="FT4" s="420"/>
      <c r="FU4" s="420"/>
      <c r="FV4" s="420"/>
      <c r="FW4" s="420"/>
      <c r="FX4" s="420"/>
      <c r="FY4" s="420"/>
      <c r="FZ4" s="420"/>
      <c r="GA4" s="420"/>
      <c r="GB4" s="420"/>
      <c r="GC4" s="420"/>
      <c r="GD4" s="420"/>
      <c r="GE4" s="420"/>
    </row>
    <row r="5" spans="2:190" ht="13.5" customHeight="1">
      <c r="B5" s="1734" t="s">
        <v>303</v>
      </c>
      <c r="C5" s="1734"/>
      <c r="D5" s="1734"/>
      <c r="E5" s="1735" t="s">
        <v>304</v>
      </c>
      <c r="F5" s="1736"/>
      <c r="G5" s="1736"/>
      <c r="H5" s="1736"/>
      <c r="I5" s="1736"/>
      <c r="J5" s="1736"/>
      <c r="K5" s="1736"/>
      <c r="L5" s="1736"/>
      <c r="M5" s="1736"/>
      <c r="N5" s="1736"/>
      <c r="O5" s="1736"/>
      <c r="P5" s="1736"/>
      <c r="Q5" s="1736"/>
      <c r="R5" s="1736"/>
      <c r="S5" s="1736"/>
      <c r="T5" s="1736"/>
      <c r="U5" s="1736"/>
      <c r="V5" s="1736"/>
      <c r="W5" s="1736"/>
      <c r="X5" s="1736"/>
      <c r="Y5" s="1736"/>
      <c r="Z5" s="1736"/>
      <c r="AA5" s="1736"/>
      <c r="AB5" s="1736"/>
      <c r="AC5" s="1736"/>
      <c r="AD5" s="1736"/>
      <c r="AE5" s="1736"/>
      <c r="AF5" s="1736"/>
      <c r="AG5" s="1736"/>
      <c r="AH5" s="1737"/>
      <c r="AI5" s="1168" t="s">
        <v>6273</v>
      </c>
    </row>
    <row r="6" spans="2:190" ht="13.5" customHeight="1">
      <c r="B6" s="701" t="s">
        <v>796</v>
      </c>
      <c r="C6" s="421"/>
      <c r="D6" s="1185"/>
      <c r="E6" s="794">
        <v>1</v>
      </c>
      <c r="F6" s="795">
        <v>2</v>
      </c>
      <c r="G6" s="795">
        <v>3</v>
      </c>
      <c r="H6" s="796">
        <v>4</v>
      </c>
      <c r="I6" s="796">
        <v>5</v>
      </c>
      <c r="J6" s="797">
        <v>6</v>
      </c>
      <c r="K6" s="796">
        <v>7</v>
      </c>
      <c r="L6" s="796">
        <v>8</v>
      </c>
      <c r="M6" s="796">
        <v>9</v>
      </c>
      <c r="N6" s="796">
        <v>10</v>
      </c>
      <c r="O6" s="796">
        <v>11</v>
      </c>
      <c r="P6" s="796">
        <v>12</v>
      </c>
      <c r="Q6" s="797">
        <v>13</v>
      </c>
      <c r="R6" s="796">
        <v>14</v>
      </c>
      <c r="S6" s="796">
        <v>15</v>
      </c>
      <c r="T6" s="796">
        <v>16</v>
      </c>
      <c r="U6" s="796">
        <v>17</v>
      </c>
      <c r="V6" s="796">
        <v>18</v>
      </c>
      <c r="W6" s="796">
        <v>19</v>
      </c>
      <c r="X6" s="797">
        <v>20</v>
      </c>
      <c r="Y6" s="796">
        <v>21</v>
      </c>
      <c r="Z6" s="796">
        <v>22</v>
      </c>
      <c r="AA6" s="796">
        <v>23</v>
      </c>
      <c r="AB6" s="796">
        <v>24</v>
      </c>
      <c r="AC6" s="796">
        <v>25</v>
      </c>
      <c r="AD6" s="796">
        <v>26</v>
      </c>
      <c r="AE6" s="797">
        <v>27</v>
      </c>
      <c r="AF6" s="796">
        <v>28</v>
      </c>
      <c r="AG6" s="797">
        <v>29</v>
      </c>
      <c r="AH6" s="796">
        <v>30</v>
      </c>
      <c r="AI6" s="1169"/>
      <c r="GH6" s="365"/>
    </row>
    <row r="7" spans="2:190" ht="13.5" customHeight="1">
      <c r="B7" s="1182" t="s">
        <v>554</v>
      </c>
      <c r="C7" s="424"/>
      <c r="D7" s="1186"/>
      <c r="E7" s="1150">
        <v>563</v>
      </c>
      <c r="F7" s="1151">
        <v>121</v>
      </c>
      <c r="G7" s="1151">
        <v>519</v>
      </c>
      <c r="H7" s="1152">
        <v>487</v>
      </c>
      <c r="I7" s="1152">
        <v>93</v>
      </c>
      <c r="J7" s="1152">
        <v>59</v>
      </c>
      <c r="K7" s="1152">
        <v>691</v>
      </c>
      <c r="L7" s="1152">
        <v>559</v>
      </c>
      <c r="M7" s="1152">
        <v>121</v>
      </c>
      <c r="N7" s="1152">
        <v>519</v>
      </c>
      <c r="O7" s="1152">
        <v>487</v>
      </c>
      <c r="P7" s="1152">
        <v>93</v>
      </c>
      <c r="Q7" s="1152">
        <v>59</v>
      </c>
      <c r="R7" s="1152">
        <v>691</v>
      </c>
      <c r="S7" s="1152">
        <v>559</v>
      </c>
      <c r="T7" s="1152">
        <v>121</v>
      </c>
      <c r="U7" s="1152">
        <v>519</v>
      </c>
      <c r="V7" s="1152">
        <v>487</v>
      </c>
      <c r="W7" s="1152">
        <v>93</v>
      </c>
      <c r="X7" s="1152">
        <v>59</v>
      </c>
      <c r="Y7" s="1152">
        <v>691</v>
      </c>
      <c r="Z7" s="1152">
        <v>559</v>
      </c>
      <c r="AA7" s="1152">
        <v>121</v>
      </c>
      <c r="AB7" s="1152">
        <v>519</v>
      </c>
      <c r="AC7" s="1152">
        <v>487</v>
      </c>
      <c r="AD7" s="1152">
        <v>93</v>
      </c>
      <c r="AE7" s="1152">
        <v>59</v>
      </c>
      <c r="AF7" s="1152">
        <v>691</v>
      </c>
      <c r="AG7" s="1152">
        <v>559</v>
      </c>
      <c r="AH7" s="1152">
        <v>121</v>
      </c>
      <c r="AI7" s="1170">
        <f>SUM($E$7:$AH$7,$E$23:$AI$23,$E$39:$AH$39,$E55:AI$55,$E$72:$AI$72,$E$89:$AH$89,$E$106:$AI$106,$E$123:$AH$123,$E$140:$AI$140,$E$157:$AI$157,$E$174:$AF$174,$E$191:$AI$191)</f>
        <v>130000</v>
      </c>
      <c r="GH7" s="365"/>
    </row>
    <row r="8" spans="2:190" ht="13.5" customHeight="1">
      <c r="B8" s="701" t="s">
        <v>569</v>
      </c>
      <c r="C8" s="428"/>
      <c r="D8" s="1187"/>
      <c r="E8" s="427"/>
      <c r="F8" s="428"/>
      <c r="G8" s="428"/>
      <c r="H8" s="428"/>
      <c r="I8" s="428"/>
      <c r="J8" s="428"/>
      <c r="K8" s="428"/>
      <c r="L8" s="428"/>
      <c r="M8" s="428"/>
      <c r="N8" s="428"/>
      <c r="O8" s="428"/>
      <c r="P8" s="428"/>
      <c r="Q8" s="428"/>
      <c r="R8" s="428"/>
      <c r="S8" s="428"/>
      <c r="T8" s="428"/>
      <c r="U8" s="428"/>
      <c r="V8" s="428"/>
      <c r="W8" s="428"/>
      <c r="X8" s="428"/>
      <c r="Y8" s="428"/>
      <c r="Z8" s="428"/>
      <c r="AA8" s="428"/>
      <c r="AB8" s="428"/>
      <c r="AC8" s="428"/>
      <c r="AD8" s="428"/>
      <c r="AE8" s="428"/>
      <c r="AF8" s="428"/>
      <c r="AG8" s="428"/>
      <c r="AH8" s="428"/>
      <c r="AI8" s="1171" t="s">
        <v>310</v>
      </c>
      <c r="GH8" s="365"/>
    </row>
    <row r="9" spans="2:190" ht="13.5" customHeight="1">
      <c r="B9" s="423"/>
      <c r="C9" s="694" t="s">
        <v>6274</v>
      </c>
      <c r="D9" s="1188"/>
      <c r="E9" s="695" t="s">
        <v>556</v>
      </c>
      <c r="F9" s="696" t="s">
        <v>557</v>
      </c>
      <c r="G9" s="696" t="s">
        <v>557</v>
      </c>
      <c r="H9" s="696" t="s">
        <v>557</v>
      </c>
      <c r="I9" s="696" t="s">
        <v>557</v>
      </c>
      <c r="J9" s="696" t="s">
        <v>557</v>
      </c>
      <c r="K9" s="696" t="s">
        <v>557</v>
      </c>
      <c r="L9" s="696" t="s">
        <v>557</v>
      </c>
      <c r="M9" s="696" t="s">
        <v>557</v>
      </c>
      <c r="N9" s="696" t="s">
        <v>557</v>
      </c>
      <c r="O9" s="696" t="s">
        <v>557</v>
      </c>
      <c r="P9" s="696" t="s">
        <v>557</v>
      </c>
      <c r="Q9" s="696" t="s">
        <v>557</v>
      </c>
      <c r="R9" s="696" t="s">
        <v>557</v>
      </c>
      <c r="S9" s="696" t="s">
        <v>557</v>
      </c>
      <c r="T9" s="696" t="s">
        <v>557</v>
      </c>
      <c r="U9" s="696" t="s">
        <v>557</v>
      </c>
      <c r="V9" s="696" t="s">
        <v>557</v>
      </c>
      <c r="W9" s="696" t="s">
        <v>557</v>
      </c>
      <c r="X9" s="696" t="s">
        <v>557</v>
      </c>
      <c r="Y9" s="696" t="s">
        <v>557</v>
      </c>
      <c r="Z9" s="696" t="s">
        <v>557</v>
      </c>
      <c r="AA9" s="696" t="s">
        <v>557</v>
      </c>
      <c r="AB9" s="696" t="s">
        <v>557</v>
      </c>
      <c r="AC9" s="696" t="s">
        <v>557</v>
      </c>
      <c r="AD9" s="696" t="s">
        <v>557</v>
      </c>
      <c r="AE9" s="696" t="s">
        <v>557</v>
      </c>
      <c r="AF9" s="696" t="s">
        <v>557</v>
      </c>
      <c r="AG9" s="696" t="s">
        <v>557</v>
      </c>
      <c r="AH9" s="696" t="s">
        <v>557</v>
      </c>
      <c r="AI9" s="1172">
        <f>COUNTA(E9:AH9,E25:AI25,E41:AH41,E57:AI57,E74:AI74,E91:AH91,E108:AI108,E125:AH125,E142:AI142,E159:AI159,E176:AF176,E193:AI193)</f>
        <v>280</v>
      </c>
      <c r="GH9" s="365"/>
    </row>
    <row r="10" spans="2:190" ht="13.5" customHeight="1">
      <c r="B10" s="423"/>
      <c r="C10" s="694" t="s">
        <v>6275</v>
      </c>
      <c r="D10" s="1189"/>
      <c r="E10" s="695"/>
      <c r="F10" s="696"/>
      <c r="G10" s="696"/>
      <c r="H10" s="696"/>
      <c r="I10" s="696"/>
      <c r="J10" s="696"/>
      <c r="K10" s="696"/>
      <c r="L10" s="696"/>
      <c r="M10" s="696"/>
      <c r="N10" s="696"/>
      <c r="O10" s="696"/>
      <c r="P10" s="696"/>
      <c r="Q10" s="696"/>
      <c r="R10" s="696"/>
      <c r="S10" s="696"/>
      <c r="T10" s="696"/>
      <c r="U10" s="696"/>
      <c r="V10" s="696"/>
      <c r="W10" s="696"/>
      <c r="X10" s="696"/>
      <c r="Y10" s="696"/>
      <c r="Z10" s="696"/>
      <c r="AA10" s="696"/>
      <c r="AB10" s="696"/>
      <c r="AC10" s="696"/>
      <c r="AD10" s="696"/>
      <c r="AE10" s="696"/>
      <c r="AF10" s="696"/>
      <c r="AG10" s="696"/>
      <c r="AH10" s="696"/>
      <c r="AI10" s="1172">
        <f>COUNTA(E10:AH10,E26:AI26,E42:AH42,E58:AI58,E75:AI75,E92:AH92,E109:AI109,E126:AH126,E143:AI143,E160:AI160,E177:AF177,E194:AI194)</f>
        <v>0</v>
      </c>
      <c r="GH10" s="365"/>
    </row>
    <row r="11" spans="2:190" ht="13.5" customHeight="1">
      <c r="B11" s="1182" t="s">
        <v>570</v>
      </c>
      <c r="C11" s="424"/>
      <c r="D11" s="1190"/>
      <c r="E11" s="698" t="s">
        <v>557</v>
      </c>
      <c r="F11" s="699" t="s">
        <v>557</v>
      </c>
      <c r="G11" s="699" t="s">
        <v>557</v>
      </c>
      <c r="H11" s="699" t="s">
        <v>557</v>
      </c>
      <c r="I11" s="699" t="s">
        <v>557</v>
      </c>
      <c r="J11" s="699"/>
      <c r="K11" s="699" t="s">
        <v>557</v>
      </c>
      <c r="L11" s="699" t="s">
        <v>557</v>
      </c>
      <c r="M11" s="699" t="s">
        <v>557</v>
      </c>
      <c r="N11" s="699" t="s">
        <v>557</v>
      </c>
      <c r="O11" s="699" t="s">
        <v>557</v>
      </c>
      <c r="P11" s="699" t="s">
        <v>557</v>
      </c>
      <c r="Q11" s="699"/>
      <c r="R11" s="699" t="s">
        <v>557</v>
      </c>
      <c r="S11" s="699" t="s">
        <v>557</v>
      </c>
      <c r="T11" s="699" t="s">
        <v>557</v>
      </c>
      <c r="U11" s="699" t="s">
        <v>557</v>
      </c>
      <c r="V11" s="699" t="s">
        <v>557</v>
      </c>
      <c r="W11" s="699" t="s">
        <v>557</v>
      </c>
      <c r="X11" s="699"/>
      <c r="Y11" s="699" t="s">
        <v>557</v>
      </c>
      <c r="Z11" s="699" t="s">
        <v>557</v>
      </c>
      <c r="AA11" s="699" t="s">
        <v>557</v>
      </c>
      <c r="AB11" s="699" t="s">
        <v>557</v>
      </c>
      <c r="AC11" s="699" t="s">
        <v>557</v>
      </c>
      <c r="AD11" s="699" t="s">
        <v>557</v>
      </c>
      <c r="AE11" s="699"/>
      <c r="AF11" s="699" t="s">
        <v>557</v>
      </c>
      <c r="AG11" s="699" t="s">
        <v>557</v>
      </c>
      <c r="AH11" s="699" t="s">
        <v>557</v>
      </c>
      <c r="AI11" s="1172">
        <f>COUNTA(E11:AH11,E27:AI27,E43:AH43,E59:AI59,E76:AI76,E93:AH93,E110:AI110,E127:AH127,E144:AI144,E161:AI161,E178:AF178,E195:AI195)</f>
        <v>287</v>
      </c>
      <c r="GH11" s="365"/>
    </row>
    <row r="12" spans="2:190" ht="13.5" customHeight="1">
      <c r="B12" s="701" t="s">
        <v>559</v>
      </c>
      <c r="C12" s="426"/>
      <c r="D12" s="1187"/>
      <c r="E12" s="427">
        <v>4</v>
      </c>
      <c r="F12" s="428">
        <v>4</v>
      </c>
      <c r="G12" s="428">
        <v>4</v>
      </c>
      <c r="H12" s="428">
        <v>4</v>
      </c>
      <c r="I12" s="428">
        <v>4</v>
      </c>
      <c r="J12" s="428">
        <v>4</v>
      </c>
      <c r="K12" s="428">
        <v>4</v>
      </c>
      <c r="L12" s="428">
        <v>4</v>
      </c>
      <c r="M12" s="428">
        <v>4</v>
      </c>
      <c r="N12" s="428">
        <v>4</v>
      </c>
      <c r="O12" s="428">
        <v>4</v>
      </c>
      <c r="P12" s="428">
        <v>4</v>
      </c>
      <c r="Q12" s="428">
        <v>4</v>
      </c>
      <c r="R12" s="428">
        <v>4</v>
      </c>
      <c r="S12" s="428">
        <v>4</v>
      </c>
      <c r="T12" s="428">
        <v>4</v>
      </c>
      <c r="U12" s="428">
        <v>4</v>
      </c>
      <c r="V12" s="428">
        <v>4</v>
      </c>
      <c r="W12" s="428">
        <v>4</v>
      </c>
      <c r="X12" s="428">
        <v>4</v>
      </c>
      <c r="Y12" s="428">
        <v>4</v>
      </c>
      <c r="Z12" s="428">
        <v>4</v>
      </c>
      <c r="AA12" s="428">
        <v>4</v>
      </c>
      <c r="AB12" s="428">
        <v>4</v>
      </c>
      <c r="AC12" s="428">
        <v>4</v>
      </c>
      <c r="AD12" s="428">
        <v>4</v>
      </c>
      <c r="AE12" s="428">
        <v>4</v>
      </c>
      <c r="AF12" s="428">
        <v>4</v>
      </c>
      <c r="AG12" s="428">
        <v>4</v>
      </c>
      <c r="AH12" s="428">
        <v>4</v>
      </c>
      <c r="AI12" s="1171" t="s">
        <v>310</v>
      </c>
      <c r="GH12" s="365"/>
    </row>
    <row r="13" spans="2:190" ht="13.5" customHeight="1">
      <c r="B13" s="423"/>
      <c r="C13" s="429" t="s">
        <v>168</v>
      </c>
      <c r="D13" s="1191" t="str">
        <f>'様式第15号-2-1（別紙1-1）'!R121</f>
        <v>12,000kJ/kg</v>
      </c>
      <c r="E13" s="1153" t="str">
        <f t="shared" ref="E13:AH13" si="0">IF(E12=1,E12,"")</f>
        <v/>
      </c>
      <c r="F13" s="1154" t="str">
        <f t="shared" si="0"/>
        <v/>
      </c>
      <c r="G13" s="1154" t="str">
        <f t="shared" si="0"/>
        <v/>
      </c>
      <c r="H13" s="1154" t="str">
        <f t="shared" si="0"/>
        <v/>
      </c>
      <c r="I13" s="1154" t="str">
        <f t="shared" si="0"/>
        <v/>
      </c>
      <c r="J13" s="1154" t="str">
        <f t="shared" si="0"/>
        <v/>
      </c>
      <c r="K13" s="1154" t="str">
        <f t="shared" si="0"/>
        <v/>
      </c>
      <c r="L13" s="1154" t="str">
        <f t="shared" si="0"/>
        <v/>
      </c>
      <c r="M13" s="1154" t="str">
        <f t="shared" si="0"/>
        <v/>
      </c>
      <c r="N13" s="1154" t="str">
        <f t="shared" si="0"/>
        <v/>
      </c>
      <c r="O13" s="1154" t="str">
        <f t="shared" si="0"/>
        <v/>
      </c>
      <c r="P13" s="1154" t="str">
        <f t="shared" si="0"/>
        <v/>
      </c>
      <c r="Q13" s="1154" t="str">
        <f t="shared" si="0"/>
        <v/>
      </c>
      <c r="R13" s="1154" t="str">
        <f t="shared" si="0"/>
        <v/>
      </c>
      <c r="S13" s="1154" t="str">
        <f t="shared" si="0"/>
        <v/>
      </c>
      <c r="T13" s="1154" t="str">
        <f t="shared" si="0"/>
        <v/>
      </c>
      <c r="U13" s="1154" t="str">
        <f t="shared" si="0"/>
        <v/>
      </c>
      <c r="V13" s="1154" t="str">
        <f t="shared" si="0"/>
        <v/>
      </c>
      <c r="W13" s="1154" t="str">
        <f t="shared" si="0"/>
        <v/>
      </c>
      <c r="X13" s="1154" t="str">
        <f t="shared" si="0"/>
        <v/>
      </c>
      <c r="Y13" s="1154" t="str">
        <f t="shared" si="0"/>
        <v/>
      </c>
      <c r="Z13" s="1154" t="str">
        <f t="shared" si="0"/>
        <v/>
      </c>
      <c r="AA13" s="1154" t="str">
        <f t="shared" si="0"/>
        <v/>
      </c>
      <c r="AB13" s="1154" t="str">
        <f t="shared" si="0"/>
        <v/>
      </c>
      <c r="AC13" s="1154" t="str">
        <f t="shared" si="0"/>
        <v/>
      </c>
      <c r="AD13" s="1154" t="str">
        <f t="shared" si="0"/>
        <v/>
      </c>
      <c r="AE13" s="1154" t="str">
        <f t="shared" si="0"/>
        <v/>
      </c>
      <c r="AF13" s="1154" t="str">
        <f t="shared" si="0"/>
        <v/>
      </c>
      <c r="AG13" s="1154" t="str">
        <f t="shared" si="0"/>
        <v/>
      </c>
      <c r="AH13" s="1155" t="str">
        <f t="shared" si="0"/>
        <v/>
      </c>
      <c r="AI13" s="1173">
        <f>COUNTIF(E12:AH12,"1")+COUNTIF(E28:AI28,"1")+COUNTIF(E44:AH44,"1")+COUNTIF(E60:AI60,"1")+COUNTIF(E77:AI77,"1")+COUNTIF(E94:AH94,"1")+COUNTIF(E111:AI111,"1")+COUNTIF(E128:AH128,"1")+COUNTIF(E145:AI145,"1")+COUNTIF(E162:AI162,"1")+COUNTIF(E179:AF179,"1")+COUNTIF(E196:AI196,"1")</f>
        <v>3</v>
      </c>
      <c r="GH13" s="365"/>
    </row>
    <row r="14" spans="2:190" ht="13.5" customHeight="1">
      <c r="B14" s="423"/>
      <c r="C14" s="430" t="s">
        <v>169</v>
      </c>
      <c r="D14" s="1191" t="str">
        <f>'様式第15号-2-1（別紙1-1）'!R122</f>
        <v>11,000kJ/kg</v>
      </c>
      <c r="E14" s="1156" t="str">
        <f t="shared" ref="E14:AH14" si="1">IF(E12=2,E12,"")</f>
        <v/>
      </c>
      <c r="F14" s="1157" t="str">
        <f t="shared" si="1"/>
        <v/>
      </c>
      <c r="G14" s="1157" t="str">
        <f t="shared" si="1"/>
        <v/>
      </c>
      <c r="H14" s="1157" t="str">
        <f t="shared" si="1"/>
        <v/>
      </c>
      <c r="I14" s="1157" t="str">
        <f t="shared" si="1"/>
        <v/>
      </c>
      <c r="J14" s="1157" t="str">
        <f t="shared" si="1"/>
        <v/>
      </c>
      <c r="K14" s="1157" t="str">
        <f t="shared" si="1"/>
        <v/>
      </c>
      <c r="L14" s="1157" t="str">
        <f t="shared" si="1"/>
        <v/>
      </c>
      <c r="M14" s="1157" t="str">
        <f t="shared" si="1"/>
        <v/>
      </c>
      <c r="N14" s="1157" t="str">
        <f t="shared" si="1"/>
        <v/>
      </c>
      <c r="O14" s="1157" t="str">
        <f t="shared" si="1"/>
        <v/>
      </c>
      <c r="P14" s="1157" t="str">
        <f t="shared" si="1"/>
        <v/>
      </c>
      <c r="Q14" s="1157" t="str">
        <f t="shared" si="1"/>
        <v/>
      </c>
      <c r="R14" s="1157" t="str">
        <f t="shared" si="1"/>
        <v/>
      </c>
      <c r="S14" s="1157" t="str">
        <f t="shared" si="1"/>
        <v/>
      </c>
      <c r="T14" s="1157" t="str">
        <f t="shared" si="1"/>
        <v/>
      </c>
      <c r="U14" s="1157" t="str">
        <f t="shared" si="1"/>
        <v/>
      </c>
      <c r="V14" s="1157" t="str">
        <f t="shared" si="1"/>
        <v/>
      </c>
      <c r="W14" s="1157" t="str">
        <f t="shared" si="1"/>
        <v/>
      </c>
      <c r="X14" s="1157" t="str">
        <f t="shared" si="1"/>
        <v/>
      </c>
      <c r="Y14" s="1157" t="str">
        <f t="shared" si="1"/>
        <v/>
      </c>
      <c r="Z14" s="1157" t="str">
        <f t="shared" si="1"/>
        <v/>
      </c>
      <c r="AA14" s="1157" t="str">
        <f t="shared" si="1"/>
        <v/>
      </c>
      <c r="AB14" s="1157" t="str">
        <f t="shared" si="1"/>
        <v/>
      </c>
      <c r="AC14" s="1157" t="str">
        <f t="shared" si="1"/>
        <v/>
      </c>
      <c r="AD14" s="1157" t="str">
        <f t="shared" si="1"/>
        <v/>
      </c>
      <c r="AE14" s="1157" t="str">
        <f t="shared" si="1"/>
        <v/>
      </c>
      <c r="AF14" s="1157" t="str">
        <f t="shared" si="1"/>
        <v/>
      </c>
      <c r="AG14" s="1157" t="str">
        <f t="shared" si="1"/>
        <v/>
      </c>
      <c r="AH14" s="1158" t="str">
        <f t="shared" si="1"/>
        <v/>
      </c>
      <c r="AI14" s="1174">
        <f>COUNTIF(E12:AH12,"2")+COUNTIF(E28:AI28,"2")+COUNTIF(E44:AH44,"2")+COUNTIF(E60:AI60,"2")+COUNTIF(E77:AI77,"2")+COUNTIF(E94:AH94,"2")+COUNTIF(E111:AI111,"2")+COUNTIF(E128:AH128,"2")+COUNTIF(E145:AI145,"2")+COUNTIF(E162:AI162,"2")+COUNTIF(E179:AF179,"2")+COUNTIF(E196:AI196,"2")</f>
        <v>3</v>
      </c>
      <c r="GF14" s="366"/>
      <c r="GH14" s="365"/>
    </row>
    <row r="15" spans="2:190" ht="13.5" customHeight="1">
      <c r="B15" s="423"/>
      <c r="C15" s="430" t="s">
        <v>170</v>
      </c>
      <c r="D15" s="1191" t="str">
        <f>'様式第15号-2-1（別紙1-1）'!R123</f>
        <v>10,000kJ/kg</v>
      </c>
      <c r="E15" s="1156" t="str">
        <f t="shared" ref="E15:AH15" si="2">IF(E12=3,E12,"")</f>
        <v/>
      </c>
      <c r="F15" s="1157" t="str">
        <f t="shared" si="2"/>
        <v/>
      </c>
      <c r="G15" s="1157" t="str">
        <f t="shared" si="2"/>
        <v/>
      </c>
      <c r="H15" s="1157" t="str">
        <f t="shared" si="2"/>
        <v/>
      </c>
      <c r="I15" s="1157" t="str">
        <f t="shared" si="2"/>
        <v/>
      </c>
      <c r="J15" s="1157" t="str">
        <f t="shared" si="2"/>
        <v/>
      </c>
      <c r="K15" s="1157" t="str">
        <f t="shared" si="2"/>
        <v/>
      </c>
      <c r="L15" s="1157" t="str">
        <f t="shared" si="2"/>
        <v/>
      </c>
      <c r="M15" s="1157" t="str">
        <f t="shared" si="2"/>
        <v/>
      </c>
      <c r="N15" s="1157" t="str">
        <f t="shared" si="2"/>
        <v/>
      </c>
      <c r="O15" s="1157" t="str">
        <f t="shared" si="2"/>
        <v/>
      </c>
      <c r="P15" s="1157" t="str">
        <f t="shared" si="2"/>
        <v/>
      </c>
      <c r="Q15" s="1157" t="str">
        <f t="shared" si="2"/>
        <v/>
      </c>
      <c r="R15" s="1157" t="str">
        <f t="shared" si="2"/>
        <v/>
      </c>
      <c r="S15" s="1157" t="str">
        <f t="shared" si="2"/>
        <v/>
      </c>
      <c r="T15" s="1157" t="str">
        <f t="shared" si="2"/>
        <v/>
      </c>
      <c r="U15" s="1157" t="str">
        <f t="shared" si="2"/>
        <v/>
      </c>
      <c r="V15" s="1157" t="str">
        <f t="shared" si="2"/>
        <v/>
      </c>
      <c r="W15" s="1157" t="str">
        <f t="shared" si="2"/>
        <v/>
      </c>
      <c r="X15" s="1157" t="str">
        <f t="shared" si="2"/>
        <v/>
      </c>
      <c r="Y15" s="1157" t="str">
        <f t="shared" si="2"/>
        <v/>
      </c>
      <c r="Z15" s="1157" t="str">
        <f t="shared" si="2"/>
        <v/>
      </c>
      <c r="AA15" s="1157" t="str">
        <f t="shared" si="2"/>
        <v/>
      </c>
      <c r="AB15" s="1157" t="str">
        <f t="shared" si="2"/>
        <v/>
      </c>
      <c r="AC15" s="1157" t="str">
        <f t="shared" si="2"/>
        <v/>
      </c>
      <c r="AD15" s="1157" t="str">
        <f t="shared" si="2"/>
        <v/>
      </c>
      <c r="AE15" s="1157" t="str">
        <f t="shared" si="2"/>
        <v/>
      </c>
      <c r="AF15" s="1157" t="str">
        <f t="shared" si="2"/>
        <v/>
      </c>
      <c r="AG15" s="1157" t="str">
        <f t="shared" si="2"/>
        <v/>
      </c>
      <c r="AH15" s="1158" t="str">
        <f t="shared" si="2"/>
        <v/>
      </c>
      <c r="AI15" s="1174">
        <f>COUNTIF(E12:AH12,"3")+COUNTIF(E28:AI28,"3")+COUNTIF(E44:AH44,"3")+COUNTIF(E60:AI60,"3")+COUNTIF(E77:AI77,"3")+COUNTIF(E94:AH94,"3")+COUNTIF(E111:AI111,"3")+COUNTIF(E128:AH128,"3")+COUNTIF(E145:AI145,"3")+COUNTIF(E162:AI162,"3")+COUNTIF(E179:AF179,"3")+COUNTIF(E196:AI196,"3")</f>
        <v>53</v>
      </c>
      <c r="BK15" s="429"/>
      <c r="BL15" s="429"/>
      <c r="BM15" s="429"/>
      <c r="BN15" s="429"/>
      <c r="GF15" s="366"/>
      <c r="GH15" s="365"/>
    </row>
    <row r="16" spans="2:190" ht="13.5" customHeight="1">
      <c r="B16" s="423"/>
      <c r="C16" s="430" t="s">
        <v>171</v>
      </c>
      <c r="D16" s="1191" t="str">
        <f>'様式第15号-2-1（別紙1-1）'!R124</f>
        <v>9,000kJ/kg</v>
      </c>
      <c r="E16" s="1156">
        <f t="shared" ref="E16:AH16" si="3">IF(E12=4,E12,"")</f>
        <v>4</v>
      </c>
      <c r="F16" s="1157">
        <f t="shared" si="3"/>
        <v>4</v>
      </c>
      <c r="G16" s="1157">
        <f t="shared" si="3"/>
        <v>4</v>
      </c>
      <c r="H16" s="1157">
        <f t="shared" si="3"/>
        <v>4</v>
      </c>
      <c r="I16" s="1157">
        <f t="shared" si="3"/>
        <v>4</v>
      </c>
      <c r="J16" s="1157">
        <f t="shared" si="3"/>
        <v>4</v>
      </c>
      <c r="K16" s="1157">
        <f t="shared" si="3"/>
        <v>4</v>
      </c>
      <c r="L16" s="1157">
        <f t="shared" si="3"/>
        <v>4</v>
      </c>
      <c r="M16" s="1157">
        <f t="shared" si="3"/>
        <v>4</v>
      </c>
      <c r="N16" s="1157">
        <f t="shared" si="3"/>
        <v>4</v>
      </c>
      <c r="O16" s="1157">
        <f t="shared" si="3"/>
        <v>4</v>
      </c>
      <c r="P16" s="1157">
        <f t="shared" si="3"/>
        <v>4</v>
      </c>
      <c r="Q16" s="1157">
        <f t="shared" si="3"/>
        <v>4</v>
      </c>
      <c r="R16" s="1157">
        <f t="shared" si="3"/>
        <v>4</v>
      </c>
      <c r="S16" s="1157">
        <f t="shared" si="3"/>
        <v>4</v>
      </c>
      <c r="T16" s="1157">
        <f t="shared" si="3"/>
        <v>4</v>
      </c>
      <c r="U16" s="1157">
        <f t="shared" si="3"/>
        <v>4</v>
      </c>
      <c r="V16" s="1157">
        <f t="shared" si="3"/>
        <v>4</v>
      </c>
      <c r="W16" s="1157">
        <f t="shared" si="3"/>
        <v>4</v>
      </c>
      <c r="X16" s="1157">
        <f t="shared" si="3"/>
        <v>4</v>
      </c>
      <c r="Y16" s="1157">
        <f t="shared" si="3"/>
        <v>4</v>
      </c>
      <c r="Z16" s="1157">
        <f t="shared" si="3"/>
        <v>4</v>
      </c>
      <c r="AA16" s="1157">
        <f t="shared" si="3"/>
        <v>4</v>
      </c>
      <c r="AB16" s="1157">
        <f t="shared" si="3"/>
        <v>4</v>
      </c>
      <c r="AC16" s="1157">
        <f t="shared" si="3"/>
        <v>4</v>
      </c>
      <c r="AD16" s="1157">
        <f t="shared" si="3"/>
        <v>4</v>
      </c>
      <c r="AE16" s="1157">
        <f t="shared" si="3"/>
        <v>4</v>
      </c>
      <c r="AF16" s="1157">
        <f t="shared" si="3"/>
        <v>4</v>
      </c>
      <c r="AG16" s="1157">
        <f t="shared" si="3"/>
        <v>4</v>
      </c>
      <c r="AH16" s="1158">
        <f t="shared" si="3"/>
        <v>4</v>
      </c>
      <c r="AI16" s="1174">
        <f>COUNTIF(E12:AH12,"4")+COUNTIF(E28:AI28,"4")+COUNTIF(E44:AH44,"4")+COUNTIF(E60:AI60,"4")+COUNTIF(E77:AI77,"4")+COUNTIF(E94:AH94,"4")+COUNTIF(E111:AI111,"4")+COUNTIF(E128:AH128,"4")+COUNTIF(E145:AI145,"4")+COUNTIF(E162:AI162,"4")+COUNTIF(E179:AF179,"4")+COUNTIF(E196:AI196,"4")</f>
        <v>241</v>
      </c>
      <c r="BK16" s="429"/>
      <c r="BL16" s="429"/>
      <c r="BM16" s="429"/>
      <c r="BN16" s="429"/>
      <c r="GF16" s="366"/>
      <c r="GH16" s="365"/>
    </row>
    <row r="17" spans="2:190" ht="13.5" customHeight="1">
      <c r="B17" s="423"/>
      <c r="C17" s="430" t="s">
        <v>172</v>
      </c>
      <c r="D17" s="1191" t="str">
        <f>'様式第15号-2-1（別紙1-1）'!R125</f>
        <v>8,000kJ/kg</v>
      </c>
      <c r="E17" s="1156" t="str">
        <f t="shared" ref="E17:AH17" si="4">IF(E12=5,E12,"")</f>
        <v/>
      </c>
      <c r="F17" s="1157" t="str">
        <f t="shared" si="4"/>
        <v/>
      </c>
      <c r="G17" s="1157" t="str">
        <f t="shared" si="4"/>
        <v/>
      </c>
      <c r="H17" s="1157" t="str">
        <f t="shared" si="4"/>
        <v/>
      </c>
      <c r="I17" s="1157" t="str">
        <f t="shared" si="4"/>
        <v/>
      </c>
      <c r="J17" s="1157" t="str">
        <f t="shared" si="4"/>
        <v/>
      </c>
      <c r="K17" s="1157" t="str">
        <f t="shared" si="4"/>
        <v/>
      </c>
      <c r="L17" s="1157" t="str">
        <f t="shared" si="4"/>
        <v/>
      </c>
      <c r="M17" s="1157" t="str">
        <f t="shared" si="4"/>
        <v/>
      </c>
      <c r="N17" s="1157" t="str">
        <f t="shared" si="4"/>
        <v/>
      </c>
      <c r="O17" s="1157" t="str">
        <f t="shared" si="4"/>
        <v/>
      </c>
      <c r="P17" s="1157" t="str">
        <f t="shared" si="4"/>
        <v/>
      </c>
      <c r="Q17" s="1157" t="str">
        <f t="shared" si="4"/>
        <v/>
      </c>
      <c r="R17" s="1157" t="str">
        <f t="shared" si="4"/>
        <v/>
      </c>
      <c r="S17" s="1157" t="str">
        <f t="shared" si="4"/>
        <v/>
      </c>
      <c r="T17" s="1157" t="str">
        <f t="shared" si="4"/>
        <v/>
      </c>
      <c r="U17" s="1157" t="str">
        <f t="shared" si="4"/>
        <v/>
      </c>
      <c r="V17" s="1157" t="str">
        <f t="shared" si="4"/>
        <v/>
      </c>
      <c r="W17" s="1157" t="str">
        <f t="shared" si="4"/>
        <v/>
      </c>
      <c r="X17" s="1157" t="str">
        <f t="shared" si="4"/>
        <v/>
      </c>
      <c r="Y17" s="1157" t="str">
        <f t="shared" si="4"/>
        <v/>
      </c>
      <c r="Z17" s="1157" t="str">
        <f t="shared" si="4"/>
        <v/>
      </c>
      <c r="AA17" s="1157" t="str">
        <f t="shared" si="4"/>
        <v/>
      </c>
      <c r="AB17" s="1157" t="str">
        <f t="shared" si="4"/>
        <v/>
      </c>
      <c r="AC17" s="1157" t="str">
        <f t="shared" si="4"/>
        <v/>
      </c>
      <c r="AD17" s="1157" t="str">
        <f t="shared" si="4"/>
        <v/>
      </c>
      <c r="AE17" s="1157" t="str">
        <f t="shared" si="4"/>
        <v/>
      </c>
      <c r="AF17" s="1157" t="str">
        <f t="shared" si="4"/>
        <v/>
      </c>
      <c r="AG17" s="1157" t="str">
        <f t="shared" si="4"/>
        <v/>
      </c>
      <c r="AH17" s="1158" t="str">
        <f t="shared" si="4"/>
        <v/>
      </c>
      <c r="AI17" s="1174">
        <f>COUNTIF(E12:AH12,"5")+COUNTIF(E28:AI28,"5")+COUNTIF(E44:AH44,"5")+COUNTIF(E60:AI60,"5")+COUNTIF(E77:AI77,"5")+COUNTIF(E94:AH94,"5")+COUNTIF(E111:AI111,"5")+COUNTIF(E128:AH128,"5")+COUNTIF(E145:AI145,"5")+COUNTIF(E162:AI162,"5")+COUNTIF(E179:AF179,"5")+COUNTIF(E196:AI196,"5")</f>
        <v>59</v>
      </c>
      <c r="BK17" s="429"/>
      <c r="BL17" s="429"/>
      <c r="BM17" s="429"/>
      <c r="BN17" s="429"/>
      <c r="GF17" s="366"/>
      <c r="GH17" s="365"/>
    </row>
    <row r="18" spans="2:190" ht="13.5" customHeight="1">
      <c r="B18" s="423"/>
      <c r="C18" s="430" t="s">
        <v>173</v>
      </c>
      <c r="D18" s="1191" t="str">
        <f>'様式第15号-2-1（別紙1-1）'!R126</f>
        <v>7,000kJ/kg</v>
      </c>
      <c r="E18" s="1156" t="str">
        <f t="shared" ref="E18:AH18" si="5">IF(E12=6,E12,"")</f>
        <v/>
      </c>
      <c r="F18" s="1157" t="str">
        <f t="shared" si="5"/>
        <v/>
      </c>
      <c r="G18" s="1157" t="str">
        <f t="shared" si="5"/>
        <v/>
      </c>
      <c r="H18" s="1157" t="str">
        <f t="shared" si="5"/>
        <v/>
      </c>
      <c r="I18" s="1157" t="str">
        <f t="shared" si="5"/>
        <v/>
      </c>
      <c r="J18" s="1157" t="str">
        <f t="shared" si="5"/>
        <v/>
      </c>
      <c r="K18" s="1157" t="str">
        <f t="shared" si="5"/>
        <v/>
      </c>
      <c r="L18" s="1157" t="str">
        <f t="shared" si="5"/>
        <v/>
      </c>
      <c r="M18" s="1157" t="str">
        <f t="shared" si="5"/>
        <v/>
      </c>
      <c r="N18" s="1157" t="str">
        <f t="shared" si="5"/>
        <v/>
      </c>
      <c r="O18" s="1157" t="str">
        <f t="shared" si="5"/>
        <v/>
      </c>
      <c r="P18" s="1157" t="str">
        <f t="shared" si="5"/>
        <v/>
      </c>
      <c r="Q18" s="1157" t="str">
        <f t="shared" si="5"/>
        <v/>
      </c>
      <c r="R18" s="1157" t="str">
        <f t="shared" si="5"/>
        <v/>
      </c>
      <c r="S18" s="1157" t="str">
        <f t="shared" si="5"/>
        <v/>
      </c>
      <c r="T18" s="1157" t="str">
        <f t="shared" si="5"/>
        <v/>
      </c>
      <c r="U18" s="1157" t="str">
        <f t="shared" si="5"/>
        <v/>
      </c>
      <c r="V18" s="1157" t="str">
        <f t="shared" si="5"/>
        <v/>
      </c>
      <c r="W18" s="1157" t="str">
        <f t="shared" si="5"/>
        <v/>
      </c>
      <c r="X18" s="1157" t="str">
        <f t="shared" si="5"/>
        <v/>
      </c>
      <c r="Y18" s="1157" t="str">
        <f t="shared" si="5"/>
        <v/>
      </c>
      <c r="Z18" s="1157" t="str">
        <f t="shared" si="5"/>
        <v/>
      </c>
      <c r="AA18" s="1157" t="str">
        <f t="shared" si="5"/>
        <v/>
      </c>
      <c r="AB18" s="1157" t="str">
        <f t="shared" si="5"/>
        <v/>
      </c>
      <c r="AC18" s="1157" t="str">
        <f t="shared" si="5"/>
        <v/>
      </c>
      <c r="AD18" s="1157" t="str">
        <f t="shared" si="5"/>
        <v/>
      </c>
      <c r="AE18" s="1157" t="str">
        <f t="shared" si="5"/>
        <v/>
      </c>
      <c r="AF18" s="1157" t="str">
        <f t="shared" si="5"/>
        <v/>
      </c>
      <c r="AG18" s="1157" t="str">
        <f t="shared" si="5"/>
        <v/>
      </c>
      <c r="AH18" s="1158" t="str">
        <f t="shared" si="5"/>
        <v/>
      </c>
      <c r="AI18" s="1174">
        <f>COUNTIF(E12:AH12,"6")+COUNTIF(E28:AI28,"6")+COUNTIF(E44:AH44,"6")+COUNTIF(E60:AI60,"6")+COUNTIF(E77:AI77,"6")+COUNTIF(E94:AH94,"6")+COUNTIF(E111:AI111,"6")+COUNTIF(E128:AH128,"6")+COUNTIF(E145:AI145,"6")+COUNTIF(E162:AI162,"6")+COUNTIF(E179:AF179,"6")+COUNTIF(E196:AI196,"6")</f>
        <v>3</v>
      </c>
      <c r="BK18" s="429"/>
      <c r="BL18" s="429"/>
      <c r="BM18" s="429"/>
      <c r="BN18" s="429"/>
      <c r="GF18" s="366"/>
      <c r="GH18" s="365"/>
    </row>
    <row r="19" spans="2:190" ht="13.5" customHeight="1">
      <c r="B19" s="431"/>
      <c r="C19" s="424" t="s">
        <v>174</v>
      </c>
      <c r="D19" s="1192" t="str">
        <f>'様式第15号-2-1（別紙1-1）'!R127</f>
        <v>6,000kJ/kg</v>
      </c>
      <c r="E19" s="698" t="str">
        <f t="shared" ref="E19:AH19" si="6">IF(E12=7,E12,"")</f>
        <v/>
      </c>
      <c r="F19" s="699" t="str">
        <f t="shared" si="6"/>
        <v/>
      </c>
      <c r="G19" s="699" t="str">
        <f t="shared" si="6"/>
        <v/>
      </c>
      <c r="H19" s="699" t="str">
        <f t="shared" si="6"/>
        <v/>
      </c>
      <c r="I19" s="699" t="str">
        <f t="shared" si="6"/>
        <v/>
      </c>
      <c r="J19" s="699" t="str">
        <f t="shared" si="6"/>
        <v/>
      </c>
      <c r="K19" s="699" t="str">
        <f t="shared" si="6"/>
        <v/>
      </c>
      <c r="L19" s="699" t="str">
        <f t="shared" si="6"/>
        <v/>
      </c>
      <c r="M19" s="699" t="str">
        <f t="shared" si="6"/>
        <v/>
      </c>
      <c r="N19" s="699" t="str">
        <f t="shared" si="6"/>
        <v/>
      </c>
      <c r="O19" s="699" t="str">
        <f t="shared" si="6"/>
        <v/>
      </c>
      <c r="P19" s="699" t="str">
        <f t="shared" si="6"/>
        <v/>
      </c>
      <c r="Q19" s="699" t="str">
        <f t="shared" si="6"/>
        <v/>
      </c>
      <c r="R19" s="699" t="str">
        <f t="shared" si="6"/>
        <v/>
      </c>
      <c r="S19" s="699" t="str">
        <f t="shared" si="6"/>
        <v/>
      </c>
      <c r="T19" s="699" t="str">
        <f t="shared" si="6"/>
        <v/>
      </c>
      <c r="U19" s="699" t="str">
        <f t="shared" si="6"/>
        <v/>
      </c>
      <c r="V19" s="699" t="str">
        <f t="shared" si="6"/>
        <v/>
      </c>
      <c r="W19" s="699" t="str">
        <f t="shared" si="6"/>
        <v/>
      </c>
      <c r="X19" s="699" t="str">
        <f t="shared" si="6"/>
        <v/>
      </c>
      <c r="Y19" s="699" t="str">
        <f t="shared" si="6"/>
        <v/>
      </c>
      <c r="Z19" s="699" t="str">
        <f t="shared" si="6"/>
        <v/>
      </c>
      <c r="AA19" s="699" t="str">
        <f t="shared" si="6"/>
        <v/>
      </c>
      <c r="AB19" s="699" t="str">
        <f t="shared" si="6"/>
        <v/>
      </c>
      <c r="AC19" s="699" t="str">
        <f t="shared" si="6"/>
        <v/>
      </c>
      <c r="AD19" s="699" t="str">
        <f t="shared" si="6"/>
        <v/>
      </c>
      <c r="AE19" s="699" t="str">
        <f t="shared" si="6"/>
        <v/>
      </c>
      <c r="AF19" s="699" t="str">
        <f t="shared" si="6"/>
        <v/>
      </c>
      <c r="AG19" s="699" t="str">
        <f t="shared" si="6"/>
        <v/>
      </c>
      <c r="AH19" s="1159" t="str">
        <f t="shared" si="6"/>
        <v/>
      </c>
      <c r="AI19" s="1175">
        <f>COUNTIF(E12:AH12,"7")+COUNTIF(E28:AI28,"7")+COUNTIF(E44:AH44,"7")+COUNTIF(E60:AI60,"7")+COUNTIF(E77:AI77,"7")+COUNTIF(E94:AH94,"7")+COUNTIF(E111:AI111,"7")+COUNTIF(E128:AH128,"7")+COUNTIF(E145:AI145,"7")+COUNTIF(E162:AI162,"7")+COUNTIF(E179:AF179,"7")+COUNTIF(E196:AI196,"7")</f>
        <v>3</v>
      </c>
      <c r="BK19" s="429"/>
      <c r="BL19" s="429"/>
      <c r="BM19" s="429"/>
      <c r="BN19" s="429"/>
      <c r="GF19" s="366"/>
      <c r="GH19" s="365"/>
    </row>
    <row r="20" spans="2:190" ht="13.5" customHeight="1">
      <c r="B20" s="365"/>
      <c r="C20" s="365"/>
      <c r="BK20" s="429"/>
      <c r="BL20" s="429"/>
      <c r="BM20" s="429"/>
      <c r="BN20" s="429"/>
      <c r="DW20" s="365"/>
      <c r="GH20" s="365"/>
    </row>
    <row r="21" spans="2:190" ht="13.5" customHeight="1">
      <c r="B21" s="1734" t="s">
        <v>303</v>
      </c>
      <c r="C21" s="1734"/>
      <c r="D21" s="1734"/>
      <c r="E21" s="1735" t="s">
        <v>305</v>
      </c>
      <c r="F21" s="1736"/>
      <c r="G21" s="1736"/>
      <c r="H21" s="1736"/>
      <c r="I21" s="1736"/>
      <c r="J21" s="1736"/>
      <c r="K21" s="1736"/>
      <c r="L21" s="1736"/>
      <c r="M21" s="1736"/>
      <c r="N21" s="1736"/>
      <c r="O21" s="1736"/>
      <c r="P21" s="1736"/>
      <c r="Q21" s="1736"/>
      <c r="R21" s="1736"/>
      <c r="S21" s="1736"/>
      <c r="T21" s="1736"/>
      <c r="U21" s="1736"/>
      <c r="V21" s="1736"/>
      <c r="W21" s="1736"/>
      <c r="X21" s="1736"/>
      <c r="Y21" s="1736"/>
      <c r="Z21" s="1736"/>
      <c r="AA21" s="1736"/>
      <c r="AB21" s="1736"/>
      <c r="AC21" s="1736"/>
      <c r="AD21" s="1736"/>
      <c r="AE21" s="1736"/>
      <c r="AF21" s="1736"/>
      <c r="AG21" s="1736"/>
      <c r="AH21" s="1736"/>
      <c r="AI21" s="1740"/>
      <c r="AJ21" s="1168" t="s">
        <v>6195</v>
      </c>
      <c r="BK21" s="429"/>
      <c r="BL21" s="429"/>
      <c r="BM21" s="429"/>
      <c r="BN21" s="429"/>
      <c r="DW21" s="365"/>
      <c r="GH21" s="365"/>
    </row>
    <row r="22" spans="2:190" ht="13.5" customHeight="1">
      <c r="B22" s="701" t="s">
        <v>796</v>
      </c>
      <c r="C22" s="421"/>
      <c r="D22" s="1185"/>
      <c r="E22" s="794">
        <v>1</v>
      </c>
      <c r="F22" s="796">
        <v>2</v>
      </c>
      <c r="G22" s="797">
        <v>3</v>
      </c>
      <c r="H22" s="797">
        <v>4</v>
      </c>
      <c r="I22" s="797">
        <v>5</v>
      </c>
      <c r="J22" s="797">
        <v>6</v>
      </c>
      <c r="K22" s="796">
        <v>7</v>
      </c>
      <c r="L22" s="796">
        <v>8</v>
      </c>
      <c r="M22" s="796">
        <v>9</v>
      </c>
      <c r="N22" s="796">
        <v>10</v>
      </c>
      <c r="O22" s="797">
        <v>11</v>
      </c>
      <c r="P22" s="796">
        <v>12</v>
      </c>
      <c r="Q22" s="796">
        <v>13</v>
      </c>
      <c r="R22" s="796">
        <v>14</v>
      </c>
      <c r="S22" s="796">
        <v>15</v>
      </c>
      <c r="T22" s="796">
        <v>16</v>
      </c>
      <c r="U22" s="796">
        <v>17</v>
      </c>
      <c r="V22" s="797">
        <v>18</v>
      </c>
      <c r="W22" s="796">
        <v>19</v>
      </c>
      <c r="X22" s="796">
        <v>20</v>
      </c>
      <c r="Y22" s="796">
        <v>21</v>
      </c>
      <c r="Z22" s="796">
        <v>22</v>
      </c>
      <c r="AA22" s="796">
        <v>23</v>
      </c>
      <c r="AB22" s="796">
        <v>24</v>
      </c>
      <c r="AC22" s="797">
        <v>25</v>
      </c>
      <c r="AD22" s="796">
        <v>26</v>
      </c>
      <c r="AE22" s="796">
        <v>27</v>
      </c>
      <c r="AF22" s="796">
        <v>28</v>
      </c>
      <c r="AG22" s="796">
        <v>29</v>
      </c>
      <c r="AH22" s="796">
        <v>30</v>
      </c>
      <c r="AI22" s="798">
        <v>31</v>
      </c>
      <c r="AJ22" s="1169"/>
      <c r="BK22" s="429"/>
      <c r="BL22" s="429"/>
      <c r="BM22" s="429"/>
      <c r="BN22" s="429"/>
      <c r="DW22" s="365"/>
      <c r="GH22" s="365"/>
    </row>
    <row r="23" spans="2:190" ht="13.5" customHeight="1">
      <c r="B23" s="1182" t="s">
        <v>554</v>
      </c>
      <c r="C23" s="424"/>
      <c r="D23" s="1186"/>
      <c r="E23" s="1150">
        <v>0</v>
      </c>
      <c r="F23" s="1152">
        <v>0</v>
      </c>
      <c r="G23" s="1152">
        <v>0</v>
      </c>
      <c r="H23" s="1152">
        <v>0</v>
      </c>
      <c r="I23" s="1152">
        <v>0</v>
      </c>
      <c r="J23" s="1152">
        <v>0</v>
      </c>
      <c r="K23" s="1152">
        <v>0</v>
      </c>
      <c r="L23" s="1152">
        <v>0</v>
      </c>
      <c r="M23" s="1152">
        <v>0</v>
      </c>
      <c r="N23" s="1152">
        <v>0</v>
      </c>
      <c r="O23" s="1152">
        <v>0</v>
      </c>
      <c r="P23" s="1152">
        <v>0</v>
      </c>
      <c r="Q23" s="1152">
        <v>0</v>
      </c>
      <c r="R23" s="1152">
        <v>0</v>
      </c>
      <c r="S23" s="1152">
        <v>0</v>
      </c>
      <c r="T23" s="1152">
        <v>0</v>
      </c>
      <c r="U23" s="1152">
        <v>0</v>
      </c>
      <c r="V23" s="1152">
        <v>0</v>
      </c>
      <c r="W23" s="1152">
        <v>0</v>
      </c>
      <c r="X23" s="1152">
        <v>0</v>
      </c>
      <c r="Y23" s="1152">
        <v>0</v>
      </c>
      <c r="Z23" s="1152">
        <v>0</v>
      </c>
      <c r="AA23" s="1152">
        <v>0</v>
      </c>
      <c r="AB23" s="1152">
        <v>0</v>
      </c>
      <c r="AC23" s="1152">
        <v>0</v>
      </c>
      <c r="AD23" s="1152">
        <v>0</v>
      </c>
      <c r="AE23" s="1152">
        <v>283</v>
      </c>
      <c r="AF23" s="1152">
        <v>61</v>
      </c>
      <c r="AG23" s="1152">
        <v>263</v>
      </c>
      <c r="AH23" s="1152">
        <v>246</v>
      </c>
      <c r="AI23" s="1160">
        <v>47</v>
      </c>
      <c r="AJ23" s="1170">
        <f>SUM($E$7:$AH$7,$E$23:$AI$23,$E$39:$AH$39,$E55:AI$55,$E$72:$AI$72,$E$89:$AH$89,$E$106:$AI$106,$E$123:$AH$123,$E$140:$AI$140,$E$157:$AI$157,$E$174:$AF$174,$E$191:$AI$191)</f>
        <v>130000</v>
      </c>
      <c r="BK23" s="429"/>
      <c r="BL23" s="429"/>
      <c r="BM23" s="429"/>
      <c r="BN23" s="429"/>
      <c r="DW23" s="365"/>
      <c r="GH23" s="365"/>
    </row>
    <row r="24" spans="2:190" ht="13.5" customHeight="1">
      <c r="B24" s="701" t="s">
        <v>569</v>
      </c>
      <c r="C24" s="428"/>
      <c r="D24" s="1187"/>
      <c r="E24" s="427"/>
      <c r="F24" s="428"/>
      <c r="G24" s="428"/>
      <c r="H24" s="428"/>
      <c r="I24" s="428"/>
      <c r="J24" s="428"/>
      <c r="K24" s="428"/>
      <c r="L24" s="428"/>
      <c r="M24" s="428"/>
      <c r="N24" s="428"/>
      <c r="O24" s="428"/>
      <c r="P24" s="428"/>
      <c r="Q24" s="428"/>
      <c r="R24" s="428"/>
      <c r="S24" s="428"/>
      <c r="T24" s="428"/>
      <c r="U24" s="428"/>
      <c r="V24" s="428"/>
      <c r="W24" s="428"/>
      <c r="X24" s="428"/>
      <c r="Y24" s="428"/>
      <c r="Z24" s="428"/>
      <c r="AA24" s="428"/>
      <c r="AB24" s="428"/>
      <c r="AC24" s="428"/>
      <c r="AD24" s="428"/>
      <c r="AE24" s="428"/>
      <c r="AF24" s="428"/>
      <c r="AG24" s="428"/>
      <c r="AH24" s="428"/>
      <c r="AI24" s="425"/>
      <c r="AJ24" s="1171" t="s">
        <v>6276</v>
      </c>
      <c r="BK24" s="429"/>
      <c r="BL24" s="429"/>
      <c r="BM24" s="429"/>
      <c r="BN24" s="429"/>
      <c r="DW24" s="365"/>
      <c r="GH24" s="365"/>
    </row>
    <row r="25" spans="2:190" ht="13.5" customHeight="1">
      <c r="B25" s="423"/>
      <c r="C25" s="694" t="s">
        <v>555</v>
      </c>
      <c r="D25" s="1188"/>
      <c r="E25" s="695" t="s">
        <v>557</v>
      </c>
      <c r="F25" s="696" t="s">
        <v>557</v>
      </c>
      <c r="G25" s="696"/>
      <c r="H25" s="696"/>
      <c r="I25" s="696"/>
      <c r="J25" s="696"/>
      <c r="K25" s="696"/>
      <c r="L25" s="696"/>
      <c r="M25" s="696"/>
      <c r="N25" s="696"/>
      <c r="O25" s="696"/>
      <c r="P25" s="696"/>
      <c r="Q25" s="696"/>
      <c r="R25" s="696"/>
      <c r="S25" s="696"/>
      <c r="T25" s="696"/>
      <c r="U25" s="696"/>
      <c r="V25" s="696"/>
      <c r="W25" s="696"/>
      <c r="X25" s="696"/>
      <c r="Y25" s="696"/>
      <c r="Z25" s="696"/>
      <c r="AA25" s="696"/>
      <c r="AB25" s="696"/>
      <c r="AC25" s="696"/>
      <c r="AD25" s="696"/>
      <c r="AE25" s="696"/>
      <c r="AF25" s="696"/>
      <c r="AG25" s="696"/>
      <c r="AH25" s="696" t="s">
        <v>557</v>
      </c>
      <c r="AI25" s="697" t="s">
        <v>557</v>
      </c>
      <c r="AJ25" s="1172">
        <f>COUNTA(E9:AH9,E25:AI25,E41:AH41,E57:AI57,E74:AI74,E91:AH91,E108:AI108,E125:AH125,E142:AI142,E159:AI159,E176:AF176,E193:AI193)</f>
        <v>280</v>
      </c>
      <c r="BK25" s="429"/>
      <c r="BL25" s="429"/>
      <c r="BM25" s="429"/>
      <c r="BN25" s="429"/>
      <c r="DW25" s="365"/>
      <c r="GH25" s="365"/>
    </row>
    <row r="26" spans="2:190" ht="13.5" customHeight="1">
      <c r="B26" s="423"/>
      <c r="C26" s="694" t="s">
        <v>6275</v>
      </c>
      <c r="D26" s="1189"/>
      <c r="E26" s="695"/>
      <c r="F26" s="696"/>
      <c r="G26" s="696"/>
      <c r="H26" s="696"/>
      <c r="I26" s="696"/>
      <c r="J26" s="696"/>
      <c r="K26" s="696"/>
      <c r="L26" s="696"/>
      <c r="M26" s="696"/>
      <c r="N26" s="696"/>
      <c r="O26" s="696"/>
      <c r="P26" s="696"/>
      <c r="Q26" s="696"/>
      <c r="R26" s="696"/>
      <c r="S26" s="696"/>
      <c r="T26" s="696"/>
      <c r="U26" s="696"/>
      <c r="V26" s="696"/>
      <c r="W26" s="696"/>
      <c r="X26" s="696"/>
      <c r="Y26" s="696"/>
      <c r="Z26" s="696"/>
      <c r="AA26" s="696"/>
      <c r="AB26" s="696"/>
      <c r="AC26" s="696"/>
      <c r="AD26" s="696"/>
      <c r="AE26" s="696"/>
      <c r="AF26" s="696"/>
      <c r="AG26" s="696"/>
      <c r="AH26" s="696"/>
      <c r="AI26" s="697"/>
      <c r="AJ26" s="1172">
        <f>COUNTA(E10:AH10,E26:AI26,E42:AH42,E58:AI58,E75:AI75,E92:AH92,E109:AI109,E126:AH126,E143:AI143,E160:AI160,E177:AF177,E194:AI194)</f>
        <v>0</v>
      </c>
      <c r="BK26" s="429"/>
      <c r="BL26" s="429"/>
      <c r="BM26" s="429"/>
      <c r="BN26" s="429"/>
      <c r="DW26" s="365"/>
      <c r="GH26" s="365"/>
    </row>
    <row r="27" spans="2:190" ht="13.5" customHeight="1">
      <c r="B27" s="1182" t="s">
        <v>570</v>
      </c>
      <c r="C27" s="424"/>
      <c r="D27" s="1190"/>
      <c r="E27" s="698" t="s">
        <v>557</v>
      </c>
      <c r="F27" s="699" t="s">
        <v>557</v>
      </c>
      <c r="G27" s="699"/>
      <c r="H27" s="699"/>
      <c r="I27" s="699"/>
      <c r="J27" s="699"/>
      <c r="K27" s="699"/>
      <c r="L27" s="699"/>
      <c r="M27" s="699"/>
      <c r="N27" s="699"/>
      <c r="O27" s="699"/>
      <c r="P27" s="699"/>
      <c r="Q27" s="699"/>
      <c r="R27" s="699"/>
      <c r="S27" s="699"/>
      <c r="T27" s="699"/>
      <c r="U27" s="699"/>
      <c r="V27" s="699"/>
      <c r="W27" s="699"/>
      <c r="X27" s="699"/>
      <c r="Y27" s="699"/>
      <c r="Z27" s="699"/>
      <c r="AA27" s="699"/>
      <c r="AB27" s="699"/>
      <c r="AC27" s="699"/>
      <c r="AD27" s="699"/>
      <c r="AE27" s="699"/>
      <c r="AF27" s="699"/>
      <c r="AG27" s="699"/>
      <c r="AH27" s="699" t="s">
        <v>557</v>
      </c>
      <c r="AI27" s="700" t="s">
        <v>557</v>
      </c>
      <c r="AJ27" s="1172">
        <f>COUNTA(E11:AH11,E27:AI27,E43:AH43,E59:AI59,E76:AI76,E93:AH93,E110:AI110,E127:AH127,E144:AI144,E161:AI161,E178:AF178,E195:AI195)</f>
        <v>287</v>
      </c>
      <c r="BK27" s="429"/>
      <c r="BL27" s="429"/>
      <c r="BM27" s="429"/>
      <c r="BN27" s="429"/>
      <c r="DW27" s="365"/>
      <c r="GH27" s="365"/>
    </row>
    <row r="28" spans="2:190" ht="13.5" customHeight="1">
      <c r="B28" s="701" t="s">
        <v>559</v>
      </c>
      <c r="C28" s="426"/>
      <c r="D28" s="1187"/>
      <c r="E28" s="427">
        <v>4</v>
      </c>
      <c r="F28" s="428">
        <v>4</v>
      </c>
      <c r="G28" s="428">
        <v>4</v>
      </c>
      <c r="H28" s="428">
        <v>4</v>
      </c>
      <c r="I28" s="428">
        <v>4</v>
      </c>
      <c r="J28" s="428">
        <v>4</v>
      </c>
      <c r="K28" s="428">
        <v>4</v>
      </c>
      <c r="L28" s="428">
        <v>4</v>
      </c>
      <c r="M28" s="428">
        <v>4</v>
      </c>
      <c r="N28" s="428">
        <v>4</v>
      </c>
      <c r="O28" s="428">
        <v>4</v>
      </c>
      <c r="P28" s="428">
        <v>4</v>
      </c>
      <c r="Q28" s="428">
        <v>4</v>
      </c>
      <c r="R28" s="428">
        <v>4</v>
      </c>
      <c r="S28" s="428">
        <v>4</v>
      </c>
      <c r="T28" s="428">
        <v>4</v>
      </c>
      <c r="U28" s="428">
        <v>4</v>
      </c>
      <c r="V28" s="428">
        <v>4</v>
      </c>
      <c r="W28" s="428">
        <v>4</v>
      </c>
      <c r="X28" s="428">
        <v>4</v>
      </c>
      <c r="Y28" s="428">
        <v>4</v>
      </c>
      <c r="Z28" s="428">
        <v>4</v>
      </c>
      <c r="AA28" s="428">
        <v>4</v>
      </c>
      <c r="AB28" s="428">
        <v>4</v>
      </c>
      <c r="AC28" s="428">
        <v>4</v>
      </c>
      <c r="AD28" s="428">
        <v>4</v>
      </c>
      <c r="AE28" s="428">
        <v>4</v>
      </c>
      <c r="AF28" s="428">
        <v>4</v>
      </c>
      <c r="AG28" s="428">
        <v>4</v>
      </c>
      <c r="AH28" s="428">
        <v>4</v>
      </c>
      <c r="AI28" s="425">
        <v>4</v>
      </c>
      <c r="AJ28" s="1171" t="s">
        <v>6196</v>
      </c>
      <c r="BK28" s="429"/>
      <c r="BL28" s="429"/>
      <c r="BM28" s="429"/>
      <c r="BN28" s="429"/>
      <c r="DW28" s="365"/>
      <c r="GH28" s="365"/>
    </row>
    <row r="29" spans="2:190" ht="13.5" customHeight="1">
      <c r="B29" s="423"/>
      <c r="C29" s="429" t="s">
        <v>168</v>
      </c>
      <c r="D29" s="1191" t="str">
        <f>$D$13</f>
        <v>12,000kJ/kg</v>
      </c>
      <c r="E29" s="1153" t="str">
        <f t="shared" ref="E29:AI29" si="7">IF(E28=1,E28,"")</f>
        <v/>
      </c>
      <c r="F29" s="1154" t="str">
        <f t="shared" si="7"/>
        <v/>
      </c>
      <c r="G29" s="1154" t="str">
        <f t="shared" si="7"/>
        <v/>
      </c>
      <c r="H29" s="1154" t="str">
        <f t="shared" si="7"/>
        <v/>
      </c>
      <c r="I29" s="1154" t="str">
        <f t="shared" si="7"/>
        <v/>
      </c>
      <c r="J29" s="1154" t="str">
        <f t="shared" si="7"/>
        <v/>
      </c>
      <c r="K29" s="1154" t="str">
        <f t="shared" si="7"/>
        <v/>
      </c>
      <c r="L29" s="1154" t="str">
        <f t="shared" si="7"/>
        <v/>
      </c>
      <c r="M29" s="1154" t="str">
        <f t="shared" si="7"/>
        <v/>
      </c>
      <c r="N29" s="1154" t="str">
        <f t="shared" si="7"/>
        <v/>
      </c>
      <c r="O29" s="1154" t="str">
        <f t="shared" si="7"/>
        <v/>
      </c>
      <c r="P29" s="1154" t="str">
        <f t="shared" si="7"/>
        <v/>
      </c>
      <c r="Q29" s="1154" t="str">
        <f t="shared" si="7"/>
        <v/>
      </c>
      <c r="R29" s="1154" t="str">
        <f t="shared" si="7"/>
        <v/>
      </c>
      <c r="S29" s="1154" t="str">
        <f t="shared" si="7"/>
        <v/>
      </c>
      <c r="T29" s="1154" t="str">
        <f t="shared" si="7"/>
        <v/>
      </c>
      <c r="U29" s="1154" t="str">
        <f t="shared" si="7"/>
        <v/>
      </c>
      <c r="V29" s="1154" t="str">
        <f t="shared" si="7"/>
        <v/>
      </c>
      <c r="W29" s="1154" t="str">
        <f t="shared" si="7"/>
        <v/>
      </c>
      <c r="X29" s="1154" t="str">
        <f t="shared" si="7"/>
        <v/>
      </c>
      <c r="Y29" s="1154" t="str">
        <f t="shared" si="7"/>
        <v/>
      </c>
      <c r="Z29" s="1154" t="str">
        <f t="shared" si="7"/>
        <v/>
      </c>
      <c r="AA29" s="1154" t="str">
        <f t="shared" si="7"/>
        <v/>
      </c>
      <c r="AB29" s="1154" t="str">
        <f t="shared" si="7"/>
        <v/>
      </c>
      <c r="AC29" s="1154" t="str">
        <f t="shared" si="7"/>
        <v/>
      </c>
      <c r="AD29" s="1154" t="str">
        <f t="shared" si="7"/>
        <v/>
      </c>
      <c r="AE29" s="1154" t="str">
        <f t="shared" si="7"/>
        <v/>
      </c>
      <c r="AF29" s="1154" t="str">
        <f t="shared" si="7"/>
        <v/>
      </c>
      <c r="AG29" s="1154" t="str">
        <f t="shared" si="7"/>
        <v/>
      </c>
      <c r="AH29" s="1154" t="str">
        <f t="shared" si="7"/>
        <v/>
      </c>
      <c r="AI29" s="1161" t="str">
        <f t="shared" si="7"/>
        <v/>
      </c>
      <c r="AJ29" s="1173">
        <f>COUNTIF(E12:AH12,"1")+COUNTIF(E28:AI28,"1")+COUNTIF(E44:AH44,"1")+COUNTIF(E60:AI60,"1")+COUNTIF(E77:AI77,"1")+COUNTIF(E94:AH94,"1")+COUNTIF(E111:AI111,"1")+COUNTIF(E128:AH128,"1")+COUNTIF(E145:AI145,"1")+COUNTIF(E162:AI162,"1")+COUNTIF(E179:AF179,"1")+COUNTIF(E196:AI196,"1")</f>
        <v>3</v>
      </c>
      <c r="BK29" s="429"/>
      <c r="BL29" s="429"/>
      <c r="BM29" s="429"/>
      <c r="BN29" s="429"/>
      <c r="DW29" s="365"/>
      <c r="GH29" s="365"/>
    </row>
    <row r="30" spans="2:190" ht="13.5" customHeight="1">
      <c r="B30" s="423"/>
      <c r="C30" s="430" t="s">
        <v>169</v>
      </c>
      <c r="D30" s="1191" t="str">
        <f>$D$14</f>
        <v>11,000kJ/kg</v>
      </c>
      <c r="E30" s="1156" t="str">
        <f t="shared" ref="E30:AI30" si="8">IF(E28=2,E28,"")</f>
        <v/>
      </c>
      <c r="F30" s="1157" t="str">
        <f t="shared" si="8"/>
        <v/>
      </c>
      <c r="G30" s="1157" t="str">
        <f t="shared" si="8"/>
        <v/>
      </c>
      <c r="H30" s="1157" t="str">
        <f t="shared" si="8"/>
        <v/>
      </c>
      <c r="I30" s="1157" t="str">
        <f t="shared" si="8"/>
        <v/>
      </c>
      <c r="J30" s="1157" t="str">
        <f t="shared" si="8"/>
        <v/>
      </c>
      <c r="K30" s="1157" t="str">
        <f t="shared" si="8"/>
        <v/>
      </c>
      <c r="L30" s="1157" t="str">
        <f t="shared" si="8"/>
        <v/>
      </c>
      <c r="M30" s="1157" t="str">
        <f t="shared" si="8"/>
        <v/>
      </c>
      <c r="N30" s="1157" t="str">
        <f t="shared" si="8"/>
        <v/>
      </c>
      <c r="O30" s="1157" t="str">
        <f t="shared" si="8"/>
        <v/>
      </c>
      <c r="P30" s="1157" t="str">
        <f t="shared" si="8"/>
        <v/>
      </c>
      <c r="Q30" s="1157" t="str">
        <f t="shared" si="8"/>
        <v/>
      </c>
      <c r="R30" s="1157" t="str">
        <f t="shared" si="8"/>
        <v/>
      </c>
      <c r="S30" s="1157" t="str">
        <f t="shared" si="8"/>
        <v/>
      </c>
      <c r="T30" s="1157" t="str">
        <f t="shared" si="8"/>
        <v/>
      </c>
      <c r="U30" s="1157" t="str">
        <f t="shared" si="8"/>
        <v/>
      </c>
      <c r="V30" s="1157" t="str">
        <f t="shared" si="8"/>
        <v/>
      </c>
      <c r="W30" s="1157" t="str">
        <f t="shared" si="8"/>
        <v/>
      </c>
      <c r="X30" s="1157" t="str">
        <f t="shared" si="8"/>
        <v/>
      </c>
      <c r="Y30" s="1157" t="str">
        <f t="shared" si="8"/>
        <v/>
      </c>
      <c r="Z30" s="1157" t="str">
        <f t="shared" si="8"/>
        <v/>
      </c>
      <c r="AA30" s="1157" t="str">
        <f t="shared" si="8"/>
        <v/>
      </c>
      <c r="AB30" s="1157" t="str">
        <f t="shared" si="8"/>
        <v/>
      </c>
      <c r="AC30" s="1157" t="str">
        <f t="shared" si="8"/>
        <v/>
      </c>
      <c r="AD30" s="1157" t="str">
        <f t="shared" si="8"/>
        <v/>
      </c>
      <c r="AE30" s="1157" t="str">
        <f t="shared" si="8"/>
        <v/>
      </c>
      <c r="AF30" s="1157" t="str">
        <f t="shared" si="8"/>
        <v/>
      </c>
      <c r="AG30" s="1157" t="str">
        <f t="shared" si="8"/>
        <v/>
      </c>
      <c r="AH30" s="1157" t="str">
        <f t="shared" si="8"/>
        <v/>
      </c>
      <c r="AI30" s="1162" t="str">
        <f t="shared" si="8"/>
        <v/>
      </c>
      <c r="AJ30" s="1174">
        <f>COUNTIF(E12:AH12,"2")+COUNTIF(E28:AI28,"2")+COUNTIF(E44:AH44,"2")+COUNTIF(E60:AI60,"2")+COUNTIF(E77:AI77,"2")+COUNTIF(E94:AH94,"2")+COUNTIF(E111:AI111,"2")+COUNTIF(E128:AH128,"2")+COUNTIF(E145:AI145,"2")+COUNTIF(E162:AI162,"2")+COUNTIF(E179:AF179,"2")+COUNTIF(E196:AI196,"2")</f>
        <v>3</v>
      </c>
      <c r="BK30" s="429"/>
      <c r="BL30" s="429"/>
      <c r="BM30" s="429"/>
      <c r="BN30" s="429"/>
      <c r="DW30" s="365"/>
      <c r="GH30" s="365"/>
    </row>
    <row r="31" spans="2:190" ht="13.5" customHeight="1">
      <c r="B31" s="423"/>
      <c r="C31" s="430" t="s">
        <v>170</v>
      </c>
      <c r="D31" s="1191" t="str">
        <f>$D$15</f>
        <v>10,000kJ/kg</v>
      </c>
      <c r="E31" s="1156" t="str">
        <f t="shared" ref="E31:AI31" si="9">IF(E28=3,E28,"")</f>
        <v/>
      </c>
      <c r="F31" s="1157" t="str">
        <f t="shared" si="9"/>
        <v/>
      </c>
      <c r="G31" s="1157" t="str">
        <f t="shared" si="9"/>
        <v/>
      </c>
      <c r="H31" s="1157" t="str">
        <f t="shared" si="9"/>
        <v/>
      </c>
      <c r="I31" s="1157" t="str">
        <f t="shared" si="9"/>
        <v/>
      </c>
      <c r="J31" s="1157" t="str">
        <f t="shared" si="9"/>
        <v/>
      </c>
      <c r="K31" s="1157" t="str">
        <f t="shared" si="9"/>
        <v/>
      </c>
      <c r="L31" s="1157" t="str">
        <f t="shared" si="9"/>
        <v/>
      </c>
      <c r="M31" s="1157" t="str">
        <f t="shared" si="9"/>
        <v/>
      </c>
      <c r="N31" s="1157" t="str">
        <f t="shared" si="9"/>
        <v/>
      </c>
      <c r="O31" s="1157" t="str">
        <f t="shared" si="9"/>
        <v/>
      </c>
      <c r="P31" s="1157" t="str">
        <f t="shared" si="9"/>
        <v/>
      </c>
      <c r="Q31" s="1157" t="str">
        <f t="shared" si="9"/>
        <v/>
      </c>
      <c r="R31" s="1157" t="str">
        <f t="shared" si="9"/>
        <v/>
      </c>
      <c r="S31" s="1157" t="str">
        <f t="shared" si="9"/>
        <v/>
      </c>
      <c r="T31" s="1157" t="str">
        <f t="shared" si="9"/>
        <v/>
      </c>
      <c r="U31" s="1157" t="str">
        <f t="shared" si="9"/>
        <v/>
      </c>
      <c r="V31" s="1157" t="str">
        <f t="shared" si="9"/>
        <v/>
      </c>
      <c r="W31" s="1157" t="str">
        <f t="shared" si="9"/>
        <v/>
      </c>
      <c r="X31" s="1157" t="str">
        <f t="shared" si="9"/>
        <v/>
      </c>
      <c r="Y31" s="1157" t="str">
        <f t="shared" si="9"/>
        <v/>
      </c>
      <c r="Z31" s="1157" t="str">
        <f t="shared" si="9"/>
        <v/>
      </c>
      <c r="AA31" s="1157" t="str">
        <f t="shared" si="9"/>
        <v/>
      </c>
      <c r="AB31" s="1157" t="str">
        <f t="shared" si="9"/>
        <v/>
      </c>
      <c r="AC31" s="1157" t="str">
        <f t="shared" si="9"/>
        <v/>
      </c>
      <c r="AD31" s="1157" t="str">
        <f t="shared" si="9"/>
        <v/>
      </c>
      <c r="AE31" s="1157" t="str">
        <f t="shared" si="9"/>
        <v/>
      </c>
      <c r="AF31" s="1157" t="str">
        <f t="shared" si="9"/>
        <v/>
      </c>
      <c r="AG31" s="1157" t="str">
        <f t="shared" si="9"/>
        <v/>
      </c>
      <c r="AH31" s="1157" t="str">
        <f t="shared" si="9"/>
        <v/>
      </c>
      <c r="AI31" s="1162" t="str">
        <f t="shared" si="9"/>
        <v/>
      </c>
      <c r="AJ31" s="1174">
        <f>COUNTIF(E12:AH12,"3")+COUNTIF(E28:AI28,"3")+COUNTIF(E44:AH44,"3")+COUNTIF(E60:AI60,"3")+COUNTIF(E77:AI77,"3")+COUNTIF(E94:AH94,"3")+COUNTIF(E111:AI111,"3")+COUNTIF(E128:AH128,"3")+COUNTIF(E145:AI145,"3")+COUNTIF(E162:AI162,"3")+COUNTIF(E179:AF179,"3")+COUNTIF(E196:AI196,"3")</f>
        <v>53</v>
      </c>
      <c r="BK31" s="429"/>
      <c r="BL31" s="429"/>
      <c r="BM31" s="429"/>
      <c r="BN31" s="429"/>
      <c r="DW31" s="365"/>
      <c r="GH31" s="365"/>
    </row>
    <row r="32" spans="2:190" ht="13.5" customHeight="1">
      <c r="B32" s="423"/>
      <c r="C32" s="430" t="s">
        <v>171</v>
      </c>
      <c r="D32" s="1191" t="str">
        <f>$D$16</f>
        <v>9,000kJ/kg</v>
      </c>
      <c r="E32" s="1156">
        <f t="shared" ref="E32:AI32" si="10">IF(E28=4,E28,"")</f>
        <v>4</v>
      </c>
      <c r="F32" s="1157">
        <f t="shared" si="10"/>
        <v>4</v>
      </c>
      <c r="G32" s="1157">
        <f t="shared" si="10"/>
        <v>4</v>
      </c>
      <c r="H32" s="1157">
        <f t="shared" si="10"/>
        <v>4</v>
      </c>
      <c r="I32" s="1157">
        <f t="shared" si="10"/>
        <v>4</v>
      </c>
      <c r="J32" s="1157">
        <f t="shared" si="10"/>
        <v>4</v>
      </c>
      <c r="K32" s="1157">
        <f t="shared" si="10"/>
        <v>4</v>
      </c>
      <c r="L32" s="1157">
        <f t="shared" si="10"/>
        <v>4</v>
      </c>
      <c r="M32" s="1157">
        <f t="shared" si="10"/>
        <v>4</v>
      </c>
      <c r="N32" s="1157">
        <f t="shared" si="10"/>
        <v>4</v>
      </c>
      <c r="O32" s="1157">
        <f t="shared" si="10"/>
        <v>4</v>
      </c>
      <c r="P32" s="1157">
        <f t="shared" si="10"/>
        <v>4</v>
      </c>
      <c r="Q32" s="1157">
        <f t="shared" si="10"/>
        <v>4</v>
      </c>
      <c r="R32" s="1157">
        <f t="shared" si="10"/>
        <v>4</v>
      </c>
      <c r="S32" s="1157">
        <f t="shared" si="10"/>
        <v>4</v>
      </c>
      <c r="T32" s="1157">
        <f t="shared" si="10"/>
        <v>4</v>
      </c>
      <c r="U32" s="1157">
        <f t="shared" si="10"/>
        <v>4</v>
      </c>
      <c r="V32" s="1157">
        <f t="shared" si="10"/>
        <v>4</v>
      </c>
      <c r="W32" s="1157">
        <f t="shared" si="10"/>
        <v>4</v>
      </c>
      <c r="X32" s="1157">
        <f t="shared" si="10"/>
        <v>4</v>
      </c>
      <c r="Y32" s="1157">
        <f t="shared" si="10"/>
        <v>4</v>
      </c>
      <c r="Z32" s="1157">
        <f t="shared" si="10"/>
        <v>4</v>
      </c>
      <c r="AA32" s="1157">
        <f t="shared" si="10"/>
        <v>4</v>
      </c>
      <c r="AB32" s="1157">
        <f t="shared" si="10"/>
        <v>4</v>
      </c>
      <c r="AC32" s="1157">
        <f t="shared" si="10"/>
        <v>4</v>
      </c>
      <c r="AD32" s="1157">
        <f t="shared" si="10"/>
        <v>4</v>
      </c>
      <c r="AE32" s="1157">
        <f t="shared" si="10"/>
        <v>4</v>
      </c>
      <c r="AF32" s="1157">
        <f t="shared" si="10"/>
        <v>4</v>
      </c>
      <c r="AG32" s="1157">
        <f t="shared" si="10"/>
        <v>4</v>
      </c>
      <c r="AH32" s="1157">
        <f t="shared" si="10"/>
        <v>4</v>
      </c>
      <c r="AI32" s="1162">
        <f t="shared" si="10"/>
        <v>4</v>
      </c>
      <c r="AJ32" s="1174">
        <f>COUNTIF(E12:AH12,"4")+COUNTIF(E28:AI28,"4")+COUNTIF(E44:AH44,"4")+COUNTIF(E60:AI60,"4")+COUNTIF(E77:AI77,"4")+COUNTIF(E94:AH94,"4")+COUNTIF(E111:AI111,"4")+COUNTIF(E128:AH128,"4")+COUNTIF(E145:AI145,"4")+COUNTIF(E162:AI162,"4")+COUNTIF(E179:AF179,"4")+COUNTIF(E196:AI196,"4")</f>
        <v>241</v>
      </c>
      <c r="BK32" s="429"/>
      <c r="BL32" s="429"/>
      <c r="BM32" s="429"/>
      <c r="BN32" s="429"/>
      <c r="DW32" s="365"/>
      <c r="GH32" s="365"/>
    </row>
    <row r="33" spans="2:190" ht="13.5" customHeight="1">
      <c r="B33" s="423"/>
      <c r="C33" s="430" t="s">
        <v>172</v>
      </c>
      <c r="D33" s="1191" t="str">
        <f>$D$17</f>
        <v>8,000kJ/kg</v>
      </c>
      <c r="E33" s="1156" t="str">
        <f t="shared" ref="E33:AI33" si="11">IF(E28=5,E28,"")</f>
        <v/>
      </c>
      <c r="F33" s="1157" t="str">
        <f t="shared" si="11"/>
        <v/>
      </c>
      <c r="G33" s="1157" t="str">
        <f t="shared" si="11"/>
        <v/>
      </c>
      <c r="H33" s="1157" t="str">
        <f t="shared" si="11"/>
        <v/>
      </c>
      <c r="I33" s="1157" t="str">
        <f t="shared" si="11"/>
        <v/>
      </c>
      <c r="J33" s="1157" t="str">
        <f t="shared" si="11"/>
        <v/>
      </c>
      <c r="K33" s="1157" t="str">
        <f t="shared" si="11"/>
        <v/>
      </c>
      <c r="L33" s="1157" t="str">
        <f t="shared" si="11"/>
        <v/>
      </c>
      <c r="M33" s="1157" t="str">
        <f t="shared" si="11"/>
        <v/>
      </c>
      <c r="N33" s="1157" t="str">
        <f t="shared" si="11"/>
        <v/>
      </c>
      <c r="O33" s="1157" t="str">
        <f t="shared" si="11"/>
        <v/>
      </c>
      <c r="P33" s="1157" t="str">
        <f t="shared" si="11"/>
        <v/>
      </c>
      <c r="Q33" s="1157" t="str">
        <f t="shared" si="11"/>
        <v/>
      </c>
      <c r="R33" s="1157" t="str">
        <f t="shared" si="11"/>
        <v/>
      </c>
      <c r="S33" s="1157" t="str">
        <f t="shared" si="11"/>
        <v/>
      </c>
      <c r="T33" s="1157" t="str">
        <f t="shared" si="11"/>
        <v/>
      </c>
      <c r="U33" s="1157" t="str">
        <f t="shared" si="11"/>
        <v/>
      </c>
      <c r="V33" s="1157" t="str">
        <f t="shared" si="11"/>
        <v/>
      </c>
      <c r="W33" s="1157" t="str">
        <f t="shared" si="11"/>
        <v/>
      </c>
      <c r="X33" s="1157" t="str">
        <f t="shared" si="11"/>
        <v/>
      </c>
      <c r="Y33" s="1157" t="str">
        <f t="shared" si="11"/>
        <v/>
      </c>
      <c r="Z33" s="1157" t="str">
        <f t="shared" si="11"/>
        <v/>
      </c>
      <c r="AA33" s="1157" t="str">
        <f t="shared" si="11"/>
        <v/>
      </c>
      <c r="AB33" s="1157" t="str">
        <f t="shared" si="11"/>
        <v/>
      </c>
      <c r="AC33" s="1157" t="str">
        <f t="shared" si="11"/>
        <v/>
      </c>
      <c r="AD33" s="1157" t="str">
        <f t="shared" si="11"/>
        <v/>
      </c>
      <c r="AE33" s="1157" t="str">
        <f t="shared" si="11"/>
        <v/>
      </c>
      <c r="AF33" s="1157" t="str">
        <f t="shared" si="11"/>
        <v/>
      </c>
      <c r="AG33" s="1157" t="str">
        <f t="shared" si="11"/>
        <v/>
      </c>
      <c r="AH33" s="1157" t="str">
        <f t="shared" si="11"/>
        <v/>
      </c>
      <c r="AI33" s="1162" t="str">
        <f t="shared" si="11"/>
        <v/>
      </c>
      <c r="AJ33" s="1174">
        <f>COUNTIF(E12:AH12,"5")+COUNTIF(E28:AI28,"5")+COUNTIF(E44:AH44,"5")+COUNTIF(E60:AI60,"5")+COUNTIF(E77:AI77,"5")+COUNTIF(E94:AH94,"5")+COUNTIF(E111:AI111,"5")+COUNTIF(E128:AH128,"5")+COUNTIF(E145:AI145,"5")+COUNTIF(E162:AI162,"5")+COUNTIF(E179:AF179,"5")+COUNTIF(E196:AI196,"5")</f>
        <v>59</v>
      </c>
      <c r="BK33" s="429"/>
      <c r="BL33" s="429"/>
      <c r="BM33" s="429"/>
      <c r="BN33" s="429"/>
      <c r="DW33" s="365"/>
      <c r="GH33" s="365"/>
    </row>
    <row r="34" spans="2:190" ht="13.5" customHeight="1">
      <c r="B34" s="423"/>
      <c r="C34" s="430" t="s">
        <v>173</v>
      </c>
      <c r="D34" s="1191" t="str">
        <f>$D$18</f>
        <v>7,000kJ/kg</v>
      </c>
      <c r="E34" s="1156" t="str">
        <f t="shared" ref="E34:AI34" si="12">IF(E28=6,E28,"")</f>
        <v/>
      </c>
      <c r="F34" s="1157" t="str">
        <f t="shared" si="12"/>
        <v/>
      </c>
      <c r="G34" s="1157" t="str">
        <f t="shared" si="12"/>
        <v/>
      </c>
      <c r="H34" s="1157" t="str">
        <f t="shared" si="12"/>
        <v/>
      </c>
      <c r="I34" s="1157" t="str">
        <f t="shared" si="12"/>
        <v/>
      </c>
      <c r="J34" s="1157" t="str">
        <f t="shared" si="12"/>
        <v/>
      </c>
      <c r="K34" s="1157" t="str">
        <f t="shared" si="12"/>
        <v/>
      </c>
      <c r="L34" s="1157" t="str">
        <f t="shared" si="12"/>
        <v/>
      </c>
      <c r="M34" s="1157" t="str">
        <f t="shared" si="12"/>
        <v/>
      </c>
      <c r="N34" s="1157" t="str">
        <f t="shared" si="12"/>
        <v/>
      </c>
      <c r="O34" s="1157" t="str">
        <f t="shared" si="12"/>
        <v/>
      </c>
      <c r="P34" s="1157" t="str">
        <f t="shared" si="12"/>
        <v/>
      </c>
      <c r="Q34" s="1157" t="str">
        <f t="shared" si="12"/>
        <v/>
      </c>
      <c r="R34" s="1157" t="str">
        <f t="shared" si="12"/>
        <v/>
      </c>
      <c r="S34" s="1157" t="str">
        <f t="shared" si="12"/>
        <v/>
      </c>
      <c r="T34" s="1157" t="str">
        <f t="shared" si="12"/>
        <v/>
      </c>
      <c r="U34" s="1157" t="str">
        <f t="shared" si="12"/>
        <v/>
      </c>
      <c r="V34" s="1157" t="str">
        <f t="shared" si="12"/>
        <v/>
      </c>
      <c r="W34" s="1157" t="str">
        <f t="shared" si="12"/>
        <v/>
      </c>
      <c r="X34" s="1157" t="str">
        <f t="shared" si="12"/>
        <v/>
      </c>
      <c r="Y34" s="1157" t="str">
        <f t="shared" si="12"/>
        <v/>
      </c>
      <c r="Z34" s="1157" t="str">
        <f t="shared" si="12"/>
        <v/>
      </c>
      <c r="AA34" s="1157" t="str">
        <f t="shared" si="12"/>
        <v/>
      </c>
      <c r="AB34" s="1157" t="str">
        <f t="shared" si="12"/>
        <v/>
      </c>
      <c r="AC34" s="1157" t="str">
        <f t="shared" si="12"/>
        <v/>
      </c>
      <c r="AD34" s="1157" t="str">
        <f t="shared" si="12"/>
        <v/>
      </c>
      <c r="AE34" s="1157" t="str">
        <f t="shared" si="12"/>
        <v/>
      </c>
      <c r="AF34" s="1157" t="str">
        <f t="shared" si="12"/>
        <v/>
      </c>
      <c r="AG34" s="1157" t="str">
        <f t="shared" si="12"/>
        <v/>
      </c>
      <c r="AH34" s="1157" t="str">
        <f t="shared" si="12"/>
        <v/>
      </c>
      <c r="AI34" s="1162" t="str">
        <f t="shared" si="12"/>
        <v/>
      </c>
      <c r="AJ34" s="1174">
        <f>COUNTIF(E12:AH12,"6")+COUNTIF(E28:AI28,"6")+COUNTIF(E44:AH44,"6")+COUNTIF(E60:AI60,"6")+COUNTIF(E77:AI77,"6")+COUNTIF(E94:AH94,"6")+COUNTIF(E111:AI111,"6")+COUNTIF(E128:AH128,"6")+COUNTIF(E145:AI145,"6")+COUNTIF(E162:AI162,"6")+COUNTIF(E179:AF179,"6")+COUNTIF(E196:AI196,"6")</f>
        <v>3</v>
      </c>
      <c r="BK34" s="429"/>
      <c r="BL34" s="429"/>
      <c r="BM34" s="429"/>
      <c r="BN34" s="429"/>
      <c r="DW34" s="365"/>
      <c r="GH34" s="365"/>
    </row>
    <row r="35" spans="2:190" ht="13.5" customHeight="1">
      <c r="B35" s="431"/>
      <c r="C35" s="424" t="s">
        <v>174</v>
      </c>
      <c r="D35" s="1192" t="str">
        <f>$D$19</f>
        <v>6,000kJ/kg</v>
      </c>
      <c r="E35" s="698" t="str">
        <f t="shared" ref="E35:AI35" si="13">IF(E28=7,E28,"")</f>
        <v/>
      </c>
      <c r="F35" s="699" t="str">
        <f t="shared" si="13"/>
        <v/>
      </c>
      <c r="G35" s="699" t="str">
        <f t="shared" si="13"/>
        <v/>
      </c>
      <c r="H35" s="699" t="str">
        <f t="shared" si="13"/>
        <v/>
      </c>
      <c r="I35" s="699" t="str">
        <f t="shared" si="13"/>
        <v/>
      </c>
      <c r="J35" s="699" t="str">
        <f t="shared" si="13"/>
        <v/>
      </c>
      <c r="K35" s="699" t="str">
        <f t="shared" si="13"/>
        <v/>
      </c>
      <c r="L35" s="699" t="str">
        <f t="shared" si="13"/>
        <v/>
      </c>
      <c r="M35" s="699" t="str">
        <f t="shared" si="13"/>
        <v/>
      </c>
      <c r="N35" s="699" t="str">
        <f t="shared" si="13"/>
        <v/>
      </c>
      <c r="O35" s="699" t="str">
        <f t="shared" si="13"/>
        <v/>
      </c>
      <c r="P35" s="699" t="str">
        <f t="shared" si="13"/>
        <v/>
      </c>
      <c r="Q35" s="699" t="str">
        <f t="shared" si="13"/>
        <v/>
      </c>
      <c r="R35" s="699" t="str">
        <f t="shared" si="13"/>
        <v/>
      </c>
      <c r="S35" s="699" t="str">
        <f t="shared" si="13"/>
        <v/>
      </c>
      <c r="T35" s="699" t="str">
        <f t="shared" si="13"/>
        <v/>
      </c>
      <c r="U35" s="699" t="str">
        <f t="shared" si="13"/>
        <v/>
      </c>
      <c r="V35" s="699" t="str">
        <f t="shared" si="13"/>
        <v/>
      </c>
      <c r="W35" s="699" t="str">
        <f t="shared" si="13"/>
        <v/>
      </c>
      <c r="X35" s="699" t="str">
        <f t="shared" si="13"/>
        <v/>
      </c>
      <c r="Y35" s="699" t="str">
        <f t="shared" si="13"/>
        <v/>
      </c>
      <c r="Z35" s="699" t="str">
        <f t="shared" si="13"/>
        <v/>
      </c>
      <c r="AA35" s="699" t="str">
        <f t="shared" si="13"/>
        <v/>
      </c>
      <c r="AB35" s="699" t="str">
        <f t="shared" si="13"/>
        <v/>
      </c>
      <c r="AC35" s="699" t="str">
        <f t="shared" si="13"/>
        <v/>
      </c>
      <c r="AD35" s="699" t="str">
        <f t="shared" si="13"/>
        <v/>
      </c>
      <c r="AE35" s="699" t="str">
        <f t="shared" si="13"/>
        <v/>
      </c>
      <c r="AF35" s="699" t="str">
        <f t="shared" si="13"/>
        <v/>
      </c>
      <c r="AG35" s="699" t="str">
        <f t="shared" si="13"/>
        <v/>
      </c>
      <c r="AH35" s="699" t="str">
        <f t="shared" si="13"/>
        <v/>
      </c>
      <c r="AI35" s="700" t="str">
        <f t="shared" si="13"/>
        <v/>
      </c>
      <c r="AJ35" s="1175">
        <f>COUNTIF(E12:AH12,"7")+COUNTIF(E28:AI28,"7")+COUNTIF(E44:AH44,"7")+COUNTIF(E60:AI60,"7")+COUNTIF(E77:AI77,"7")+COUNTIF(E94:AH94,"7")+COUNTIF(E111:AI111,"7")+COUNTIF(E128:AH128,"7")+COUNTIF(E145:AI145,"7")+COUNTIF(E162:AI162,"7")+COUNTIF(E179:AF179,"7")+COUNTIF(E196:AI196,"7")</f>
        <v>3</v>
      </c>
      <c r="BK35" s="429"/>
      <c r="BL35" s="429"/>
      <c r="BM35" s="429"/>
      <c r="BN35" s="429"/>
      <c r="DW35" s="365"/>
      <c r="GH35" s="365"/>
    </row>
    <row r="36" spans="2:190" ht="13.5" customHeight="1">
      <c r="B36" s="365"/>
      <c r="C36" s="365"/>
      <c r="E36" s="433"/>
      <c r="F36" s="433"/>
      <c r="G36" s="433"/>
      <c r="H36" s="433"/>
      <c r="I36" s="433"/>
      <c r="J36" s="433"/>
      <c r="K36" s="433"/>
      <c r="L36" s="433"/>
      <c r="M36" s="433"/>
      <c r="N36" s="433"/>
      <c r="O36" s="433"/>
      <c r="P36" s="433"/>
      <c r="Q36" s="433"/>
      <c r="R36" s="433"/>
      <c r="S36" s="433"/>
      <c r="T36" s="433"/>
      <c r="U36" s="433"/>
      <c r="V36" s="433"/>
      <c r="W36" s="433"/>
      <c r="X36" s="433"/>
      <c r="Y36" s="433"/>
      <c r="Z36" s="433"/>
      <c r="AA36" s="433"/>
      <c r="AB36" s="433"/>
      <c r="AC36" s="433"/>
      <c r="AD36" s="433"/>
      <c r="AE36" s="433"/>
      <c r="AF36" s="433"/>
      <c r="AG36" s="433"/>
      <c r="AH36" s="433"/>
      <c r="AI36" s="433"/>
      <c r="BK36" s="429"/>
      <c r="BL36" s="429"/>
      <c r="BM36" s="429"/>
      <c r="BN36" s="429"/>
      <c r="DW36" s="365"/>
      <c r="GH36" s="365"/>
    </row>
    <row r="37" spans="2:190" ht="13.5" customHeight="1">
      <c r="B37" s="1734" t="s">
        <v>303</v>
      </c>
      <c r="C37" s="1734"/>
      <c r="D37" s="1734"/>
      <c r="E37" s="1731" t="s">
        <v>306</v>
      </c>
      <c r="F37" s="1732"/>
      <c r="G37" s="1732"/>
      <c r="H37" s="1732"/>
      <c r="I37" s="1732"/>
      <c r="J37" s="1732"/>
      <c r="K37" s="1732"/>
      <c r="L37" s="1732"/>
      <c r="M37" s="1732"/>
      <c r="N37" s="1732"/>
      <c r="O37" s="1732"/>
      <c r="P37" s="1732"/>
      <c r="Q37" s="1732"/>
      <c r="R37" s="1732"/>
      <c r="S37" s="1732"/>
      <c r="T37" s="1732"/>
      <c r="U37" s="1732"/>
      <c r="V37" s="1732"/>
      <c r="W37" s="1732"/>
      <c r="X37" s="1732"/>
      <c r="Y37" s="1732"/>
      <c r="Z37" s="1732"/>
      <c r="AA37" s="1732"/>
      <c r="AB37" s="1732"/>
      <c r="AC37" s="1732"/>
      <c r="AD37" s="1732"/>
      <c r="AE37" s="1732"/>
      <c r="AF37" s="1732"/>
      <c r="AG37" s="1732"/>
      <c r="AH37" s="1733"/>
      <c r="AI37" s="1168" t="s">
        <v>6195</v>
      </c>
      <c r="BK37" s="429"/>
      <c r="BL37" s="429"/>
      <c r="BM37" s="429"/>
      <c r="BN37" s="429"/>
      <c r="DW37" s="365"/>
      <c r="GH37" s="365"/>
    </row>
    <row r="38" spans="2:190" ht="13.5" customHeight="1">
      <c r="B38" s="701" t="s">
        <v>796</v>
      </c>
      <c r="C38" s="421"/>
      <c r="D38" s="1185"/>
      <c r="E38" s="837">
        <v>1</v>
      </c>
      <c r="F38" s="796">
        <v>2</v>
      </c>
      <c r="G38" s="796">
        <v>3</v>
      </c>
      <c r="H38" s="796">
        <v>4</v>
      </c>
      <c r="I38" s="796">
        <v>5</v>
      </c>
      <c r="J38" s="796">
        <v>6</v>
      </c>
      <c r="K38" s="796">
        <v>7</v>
      </c>
      <c r="L38" s="797">
        <v>8</v>
      </c>
      <c r="M38" s="796">
        <v>9</v>
      </c>
      <c r="N38" s="796">
        <v>10</v>
      </c>
      <c r="O38" s="796">
        <v>11</v>
      </c>
      <c r="P38" s="796">
        <v>12</v>
      </c>
      <c r="Q38" s="796">
        <v>13</v>
      </c>
      <c r="R38" s="796">
        <v>14</v>
      </c>
      <c r="S38" s="797">
        <v>15</v>
      </c>
      <c r="T38" s="796">
        <v>16</v>
      </c>
      <c r="U38" s="796">
        <v>17</v>
      </c>
      <c r="V38" s="796">
        <v>18</v>
      </c>
      <c r="W38" s="796">
        <v>19</v>
      </c>
      <c r="X38" s="796">
        <v>20</v>
      </c>
      <c r="Y38" s="796">
        <v>21</v>
      </c>
      <c r="Z38" s="797">
        <v>22</v>
      </c>
      <c r="AA38" s="796">
        <v>23</v>
      </c>
      <c r="AB38" s="796">
        <v>24</v>
      </c>
      <c r="AC38" s="796">
        <v>25</v>
      </c>
      <c r="AD38" s="796">
        <v>26</v>
      </c>
      <c r="AE38" s="796">
        <v>27</v>
      </c>
      <c r="AF38" s="796">
        <v>28</v>
      </c>
      <c r="AG38" s="797">
        <v>29</v>
      </c>
      <c r="AH38" s="798">
        <v>30</v>
      </c>
      <c r="AI38" s="1169"/>
      <c r="BK38" s="429"/>
      <c r="BL38" s="429"/>
      <c r="BM38" s="429"/>
      <c r="BN38" s="429"/>
      <c r="DW38" s="365"/>
      <c r="GH38" s="365"/>
    </row>
    <row r="39" spans="2:190" ht="13.5" customHeight="1">
      <c r="B39" s="1182" t="s">
        <v>554</v>
      </c>
      <c r="C39" s="424"/>
      <c r="D39" s="1186"/>
      <c r="E39" s="1150">
        <v>84</v>
      </c>
      <c r="F39" s="1152">
        <v>1036</v>
      </c>
      <c r="G39" s="1152">
        <v>839</v>
      </c>
      <c r="H39" s="1152">
        <v>181</v>
      </c>
      <c r="I39" s="1152">
        <v>779</v>
      </c>
      <c r="J39" s="1152">
        <v>730</v>
      </c>
      <c r="K39" s="1152">
        <v>140</v>
      </c>
      <c r="L39" s="1152">
        <v>90</v>
      </c>
      <c r="M39" s="1152">
        <v>1036</v>
      </c>
      <c r="N39" s="1152">
        <v>839</v>
      </c>
      <c r="O39" s="1152">
        <v>181</v>
      </c>
      <c r="P39" s="1152">
        <v>779</v>
      </c>
      <c r="Q39" s="1152">
        <v>730</v>
      </c>
      <c r="R39" s="1152">
        <v>140</v>
      </c>
      <c r="S39" s="1152">
        <v>90</v>
      </c>
      <c r="T39" s="1152">
        <v>1036</v>
      </c>
      <c r="U39" s="1152">
        <v>839</v>
      </c>
      <c r="V39" s="1152">
        <v>181</v>
      </c>
      <c r="W39" s="1152">
        <v>779</v>
      </c>
      <c r="X39" s="1152">
        <v>730</v>
      </c>
      <c r="Y39" s="1152">
        <v>140</v>
      </c>
      <c r="Z39" s="1152">
        <v>90</v>
      </c>
      <c r="AA39" s="1152">
        <v>1036</v>
      </c>
      <c r="AB39" s="1152">
        <v>839</v>
      </c>
      <c r="AC39" s="1152">
        <v>181</v>
      </c>
      <c r="AD39" s="1152">
        <v>779</v>
      </c>
      <c r="AE39" s="1152">
        <v>730</v>
      </c>
      <c r="AF39" s="1152">
        <v>140</v>
      </c>
      <c r="AG39" s="1152">
        <v>90</v>
      </c>
      <c r="AH39" s="1160">
        <v>1036</v>
      </c>
      <c r="AI39" s="1170">
        <f>SUM($E$7:$AH$7,$E$23:$AI$23,$E$39:$AH$39,$E55:AI$55,$E$72:$AI$72,$E$89:$AH$89,$E$106:$AI$106,$E$123:$AH$123,$E$140:$AI$140,$E$157:$AI$157,$E$174:$AF$174,$E$191:$AI$191)</f>
        <v>130000</v>
      </c>
      <c r="BK39" s="429"/>
      <c r="BL39" s="429"/>
      <c r="BM39" s="429"/>
      <c r="BN39" s="429"/>
      <c r="DW39" s="365"/>
      <c r="GH39" s="365"/>
    </row>
    <row r="40" spans="2:190" ht="13.5" customHeight="1">
      <c r="B40" s="701" t="s">
        <v>569</v>
      </c>
      <c r="C40" s="428"/>
      <c r="D40" s="1187"/>
      <c r="E40" s="427"/>
      <c r="F40" s="428"/>
      <c r="G40" s="428"/>
      <c r="H40" s="428"/>
      <c r="I40" s="428"/>
      <c r="J40" s="428"/>
      <c r="K40" s="428"/>
      <c r="L40" s="428"/>
      <c r="M40" s="428"/>
      <c r="N40" s="428"/>
      <c r="O40" s="428"/>
      <c r="P40" s="428"/>
      <c r="Q40" s="428"/>
      <c r="R40" s="428"/>
      <c r="S40" s="428"/>
      <c r="T40" s="428"/>
      <c r="U40" s="428"/>
      <c r="V40" s="428"/>
      <c r="W40" s="428"/>
      <c r="X40" s="428"/>
      <c r="Y40" s="428"/>
      <c r="Z40" s="428"/>
      <c r="AA40" s="428"/>
      <c r="AB40" s="428"/>
      <c r="AC40" s="428"/>
      <c r="AD40" s="428"/>
      <c r="AE40" s="428"/>
      <c r="AF40" s="428"/>
      <c r="AG40" s="428"/>
      <c r="AH40" s="428"/>
      <c r="AI40" s="1171" t="s">
        <v>6277</v>
      </c>
      <c r="BK40" s="429"/>
      <c r="BL40" s="429"/>
      <c r="BM40" s="429"/>
      <c r="BN40" s="429"/>
      <c r="DW40" s="365"/>
      <c r="GH40" s="365"/>
    </row>
    <row r="41" spans="2:190" ht="13.5" customHeight="1">
      <c r="B41" s="423"/>
      <c r="C41" s="694" t="s">
        <v>555</v>
      </c>
      <c r="D41" s="1188"/>
      <c r="E41" s="695" t="s">
        <v>557</v>
      </c>
      <c r="F41" s="696" t="s">
        <v>557</v>
      </c>
      <c r="G41" s="696" t="s">
        <v>557</v>
      </c>
      <c r="H41" s="696" t="s">
        <v>557</v>
      </c>
      <c r="I41" s="696" t="s">
        <v>557</v>
      </c>
      <c r="J41" s="696" t="s">
        <v>557</v>
      </c>
      <c r="K41" s="696" t="s">
        <v>557</v>
      </c>
      <c r="L41" s="696" t="s">
        <v>557</v>
      </c>
      <c r="M41" s="696" t="s">
        <v>557</v>
      </c>
      <c r="N41" s="696" t="s">
        <v>557</v>
      </c>
      <c r="O41" s="696" t="s">
        <v>557</v>
      </c>
      <c r="P41" s="696" t="s">
        <v>557</v>
      </c>
      <c r="Q41" s="696" t="s">
        <v>557</v>
      </c>
      <c r="R41" s="696" t="s">
        <v>557</v>
      </c>
      <c r="S41" s="696" t="s">
        <v>557</v>
      </c>
      <c r="T41" s="696" t="s">
        <v>557</v>
      </c>
      <c r="U41" s="696" t="s">
        <v>557</v>
      </c>
      <c r="V41" s="696" t="s">
        <v>557</v>
      </c>
      <c r="W41" s="696" t="s">
        <v>557</v>
      </c>
      <c r="X41" s="696" t="s">
        <v>557</v>
      </c>
      <c r="Y41" s="696" t="s">
        <v>557</v>
      </c>
      <c r="Z41" s="696" t="s">
        <v>557</v>
      </c>
      <c r="AA41" s="696" t="s">
        <v>557</v>
      </c>
      <c r="AB41" s="696" t="s">
        <v>557</v>
      </c>
      <c r="AC41" s="696" t="s">
        <v>557</v>
      </c>
      <c r="AD41" s="696" t="s">
        <v>557</v>
      </c>
      <c r="AE41" s="696" t="s">
        <v>557</v>
      </c>
      <c r="AF41" s="696" t="s">
        <v>557</v>
      </c>
      <c r="AG41" s="696" t="s">
        <v>557</v>
      </c>
      <c r="AH41" s="696" t="s">
        <v>557</v>
      </c>
      <c r="AI41" s="1172">
        <f>COUNTA(E9:AH9,E25:AI25,E41:AH41,E57:AI57,E74:AI74,E91:AH91,E108:AI108,E125:AH125,E142:AI142,E159:AI159,E176:AF176,E193:AI193)</f>
        <v>280</v>
      </c>
      <c r="BK41" s="429"/>
      <c r="BL41" s="429"/>
      <c r="BM41" s="429"/>
      <c r="BN41" s="429"/>
      <c r="DW41" s="365"/>
      <c r="GH41" s="365"/>
    </row>
    <row r="42" spans="2:190" ht="13.5" customHeight="1">
      <c r="B42" s="423"/>
      <c r="C42" s="694" t="s">
        <v>6278</v>
      </c>
      <c r="D42" s="1189"/>
      <c r="E42" s="695"/>
      <c r="F42" s="696"/>
      <c r="G42" s="696"/>
      <c r="H42" s="696"/>
      <c r="I42" s="696"/>
      <c r="J42" s="696"/>
      <c r="K42" s="696"/>
      <c r="L42" s="696"/>
      <c r="M42" s="696"/>
      <c r="N42" s="696"/>
      <c r="O42" s="696"/>
      <c r="P42" s="696"/>
      <c r="Q42" s="696"/>
      <c r="R42" s="696"/>
      <c r="S42" s="696"/>
      <c r="T42" s="696"/>
      <c r="U42" s="696"/>
      <c r="V42" s="696"/>
      <c r="W42" s="696"/>
      <c r="X42" s="696"/>
      <c r="Y42" s="696"/>
      <c r="Z42" s="696"/>
      <c r="AA42" s="696"/>
      <c r="AB42" s="696"/>
      <c r="AC42" s="696"/>
      <c r="AD42" s="696"/>
      <c r="AE42" s="696"/>
      <c r="AF42" s="696"/>
      <c r="AG42" s="696"/>
      <c r="AH42" s="696"/>
      <c r="AI42" s="1172">
        <f>COUNTA(E10:AH10,E26:AI26,E42:AH42,E58:AI58,E75:AI75,E92:AH92,E109:AI109,E126:AH126,E143:AI143,E160:AI160,E177:AF177,E194:AI194)</f>
        <v>0</v>
      </c>
      <c r="BK42" s="429"/>
      <c r="BL42" s="429"/>
      <c r="BM42" s="429"/>
      <c r="BN42" s="429"/>
      <c r="DW42" s="365"/>
      <c r="GH42" s="365"/>
    </row>
    <row r="43" spans="2:190" ht="13.5" customHeight="1">
      <c r="B43" s="1182" t="s">
        <v>570</v>
      </c>
      <c r="C43" s="424"/>
      <c r="D43" s="1190"/>
      <c r="E43" s="698"/>
      <c r="F43" s="699" t="s">
        <v>557</v>
      </c>
      <c r="G43" s="699" t="s">
        <v>557</v>
      </c>
      <c r="H43" s="699" t="s">
        <v>557</v>
      </c>
      <c r="I43" s="699" t="s">
        <v>557</v>
      </c>
      <c r="J43" s="699" t="s">
        <v>557</v>
      </c>
      <c r="K43" s="699" t="s">
        <v>557</v>
      </c>
      <c r="L43" s="699"/>
      <c r="M43" s="699" t="s">
        <v>557</v>
      </c>
      <c r="N43" s="699" t="s">
        <v>557</v>
      </c>
      <c r="O43" s="699" t="s">
        <v>557</v>
      </c>
      <c r="P43" s="699" t="s">
        <v>557</v>
      </c>
      <c r="Q43" s="699" t="s">
        <v>557</v>
      </c>
      <c r="R43" s="699" t="s">
        <v>557</v>
      </c>
      <c r="S43" s="699"/>
      <c r="T43" s="699" t="s">
        <v>557</v>
      </c>
      <c r="U43" s="699" t="s">
        <v>557</v>
      </c>
      <c r="V43" s="699" t="s">
        <v>557</v>
      </c>
      <c r="W43" s="699" t="s">
        <v>557</v>
      </c>
      <c r="X43" s="699" t="s">
        <v>557</v>
      </c>
      <c r="Y43" s="699" t="s">
        <v>557</v>
      </c>
      <c r="Z43" s="699"/>
      <c r="AA43" s="699" t="s">
        <v>557</v>
      </c>
      <c r="AB43" s="699" t="s">
        <v>557</v>
      </c>
      <c r="AC43" s="699" t="s">
        <v>557</v>
      </c>
      <c r="AD43" s="699" t="s">
        <v>557</v>
      </c>
      <c r="AE43" s="699" t="s">
        <v>557</v>
      </c>
      <c r="AF43" s="699" t="s">
        <v>557</v>
      </c>
      <c r="AG43" s="699"/>
      <c r="AH43" s="699" t="s">
        <v>557</v>
      </c>
      <c r="AI43" s="1172">
        <f>COUNTA(E11:AH11,E27:AI27,E43:AH43,E59:AI59,E76:AI76,E93:AH93,E110:AI110,E127:AH127,E144:AI144,E161:AI161,E178:AF178,E195:AI195)</f>
        <v>287</v>
      </c>
      <c r="BK43" s="429"/>
      <c r="BL43" s="429"/>
      <c r="BM43" s="429"/>
      <c r="BN43" s="429"/>
      <c r="DW43" s="365"/>
      <c r="GH43" s="365"/>
    </row>
    <row r="44" spans="2:190" ht="13.5" customHeight="1">
      <c r="B44" s="701" t="s">
        <v>559</v>
      </c>
      <c r="C44" s="426"/>
      <c r="D44" s="1187"/>
      <c r="E44" s="427">
        <v>4</v>
      </c>
      <c r="F44" s="428">
        <v>4</v>
      </c>
      <c r="G44" s="428">
        <v>4</v>
      </c>
      <c r="H44" s="428">
        <v>4</v>
      </c>
      <c r="I44" s="428">
        <v>4</v>
      </c>
      <c r="J44" s="428">
        <v>4</v>
      </c>
      <c r="K44" s="428">
        <v>4</v>
      </c>
      <c r="L44" s="428">
        <v>4</v>
      </c>
      <c r="M44" s="428">
        <v>4</v>
      </c>
      <c r="N44" s="428">
        <v>4</v>
      </c>
      <c r="O44" s="428">
        <v>4</v>
      </c>
      <c r="P44" s="428">
        <v>4</v>
      </c>
      <c r="Q44" s="428">
        <v>4</v>
      </c>
      <c r="R44" s="428">
        <v>4</v>
      </c>
      <c r="S44" s="428">
        <v>4</v>
      </c>
      <c r="T44" s="428">
        <v>4</v>
      </c>
      <c r="U44" s="428">
        <v>4</v>
      </c>
      <c r="V44" s="428">
        <v>4</v>
      </c>
      <c r="W44" s="428">
        <v>4</v>
      </c>
      <c r="X44" s="428">
        <v>4</v>
      </c>
      <c r="Y44" s="428">
        <v>4</v>
      </c>
      <c r="Z44" s="428">
        <v>4</v>
      </c>
      <c r="AA44" s="428">
        <v>4</v>
      </c>
      <c r="AB44" s="428">
        <v>4</v>
      </c>
      <c r="AC44" s="428">
        <v>4</v>
      </c>
      <c r="AD44" s="428">
        <v>4</v>
      </c>
      <c r="AE44" s="428">
        <v>4</v>
      </c>
      <c r="AF44" s="428">
        <v>4</v>
      </c>
      <c r="AG44" s="428">
        <v>4</v>
      </c>
      <c r="AH44" s="425">
        <v>4</v>
      </c>
      <c r="AI44" s="1171" t="s">
        <v>6277</v>
      </c>
      <c r="BK44" s="429"/>
      <c r="BL44" s="429"/>
      <c r="BM44" s="429"/>
      <c r="BN44" s="429"/>
      <c r="DW44" s="365"/>
      <c r="GH44" s="365"/>
    </row>
    <row r="45" spans="2:190" ht="13.5" customHeight="1">
      <c r="B45" s="423"/>
      <c r="C45" s="429" t="s">
        <v>168</v>
      </c>
      <c r="D45" s="1191" t="str">
        <f>$D$13</f>
        <v>12,000kJ/kg</v>
      </c>
      <c r="E45" s="1153" t="str">
        <f t="shared" ref="E45:AH45" si="14">IF(E44=1,E44,"")</f>
        <v/>
      </c>
      <c r="F45" s="1154" t="str">
        <f t="shared" si="14"/>
        <v/>
      </c>
      <c r="G45" s="1154" t="str">
        <f t="shared" si="14"/>
        <v/>
      </c>
      <c r="H45" s="1154" t="str">
        <f t="shared" si="14"/>
        <v/>
      </c>
      <c r="I45" s="1154" t="str">
        <f t="shared" si="14"/>
        <v/>
      </c>
      <c r="J45" s="1154" t="str">
        <f t="shared" si="14"/>
        <v/>
      </c>
      <c r="K45" s="1154" t="str">
        <f t="shared" si="14"/>
        <v/>
      </c>
      <c r="L45" s="1154" t="str">
        <f t="shared" si="14"/>
        <v/>
      </c>
      <c r="M45" s="1154" t="str">
        <f t="shared" si="14"/>
        <v/>
      </c>
      <c r="N45" s="1154" t="str">
        <f t="shared" si="14"/>
        <v/>
      </c>
      <c r="O45" s="1154" t="str">
        <f t="shared" si="14"/>
        <v/>
      </c>
      <c r="P45" s="1154" t="str">
        <f t="shared" si="14"/>
        <v/>
      </c>
      <c r="Q45" s="1154" t="str">
        <f t="shared" si="14"/>
        <v/>
      </c>
      <c r="R45" s="1154" t="str">
        <f t="shared" si="14"/>
        <v/>
      </c>
      <c r="S45" s="1154" t="str">
        <f t="shared" si="14"/>
        <v/>
      </c>
      <c r="T45" s="1154" t="str">
        <f t="shared" si="14"/>
        <v/>
      </c>
      <c r="U45" s="1154" t="str">
        <f t="shared" si="14"/>
        <v/>
      </c>
      <c r="V45" s="1154" t="str">
        <f t="shared" si="14"/>
        <v/>
      </c>
      <c r="W45" s="1154" t="str">
        <f t="shared" si="14"/>
        <v/>
      </c>
      <c r="X45" s="1154" t="str">
        <f t="shared" si="14"/>
        <v/>
      </c>
      <c r="Y45" s="1154" t="str">
        <f t="shared" si="14"/>
        <v/>
      </c>
      <c r="Z45" s="1154" t="str">
        <f t="shared" si="14"/>
        <v/>
      </c>
      <c r="AA45" s="1154" t="str">
        <f t="shared" si="14"/>
        <v/>
      </c>
      <c r="AB45" s="1154" t="str">
        <f t="shared" si="14"/>
        <v/>
      </c>
      <c r="AC45" s="1154" t="str">
        <f t="shared" si="14"/>
        <v/>
      </c>
      <c r="AD45" s="1154" t="str">
        <f t="shared" si="14"/>
        <v/>
      </c>
      <c r="AE45" s="1154" t="str">
        <f t="shared" si="14"/>
        <v/>
      </c>
      <c r="AF45" s="1154" t="str">
        <f t="shared" si="14"/>
        <v/>
      </c>
      <c r="AG45" s="1154" t="str">
        <f t="shared" si="14"/>
        <v/>
      </c>
      <c r="AH45" s="1155" t="str">
        <f t="shared" si="14"/>
        <v/>
      </c>
      <c r="AI45" s="1173">
        <f>COUNTIF(E12:AH12,"1")+COUNTIF(E28:AI28,"1")+COUNTIF(E44:AH44,"1")+COUNTIF(E60:AI60,"1")+COUNTIF(E77:AI77,"1")+COUNTIF(E94:AH94,"1")+COUNTIF(E111:AI111,"1")+COUNTIF(E128:AH128,"1")+COUNTIF(E145:AI145,"1")+COUNTIF(E162:AI162,"1")+COUNTIF(E179:AF179,"1")+COUNTIF(E196:AI196,"1")</f>
        <v>3</v>
      </c>
      <c r="BK45" s="429"/>
      <c r="BL45" s="429"/>
      <c r="BM45" s="429"/>
      <c r="BN45" s="429"/>
      <c r="DW45" s="365"/>
      <c r="GH45" s="365"/>
    </row>
    <row r="46" spans="2:190" ht="13.5" customHeight="1">
      <c r="B46" s="423"/>
      <c r="C46" s="430" t="s">
        <v>169</v>
      </c>
      <c r="D46" s="1191" t="str">
        <f>$D$14</f>
        <v>11,000kJ/kg</v>
      </c>
      <c r="E46" s="1156" t="str">
        <f t="shared" ref="E46:AH46" si="15">IF(E44=2,E44,"")</f>
        <v/>
      </c>
      <c r="F46" s="1157" t="str">
        <f t="shared" si="15"/>
        <v/>
      </c>
      <c r="G46" s="1157" t="str">
        <f t="shared" si="15"/>
        <v/>
      </c>
      <c r="H46" s="1157" t="str">
        <f t="shared" si="15"/>
        <v/>
      </c>
      <c r="I46" s="1157" t="str">
        <f t="shared" si="15"/>
        <v/>
      </c>
      <c r="J46" s="1157" t="str">
        <f t="shared" si="15"/>
        <v/>
      </c>
      <c r="K46" s="1157" t="str">
        <f t="shared" si="15"/>
        <v/>
      </c>
      <c r="L46" s="1157" t="str">
        <f t="shared" si="15"/>
        <v/>
      </c>
      <c r="M46" s="1157" t="str">
        <f t="shared" si="15"/>
        <v/>
      </c>
      <c r="N46" s="1157" t="str">
        <f t="shared" si="15"/>
        <v/>
      </c>
      <c r="O46" s="1157" t="str">
        <f t="shared" si="15"/>
        <v/>
      </c>
      <c r="P46" s="1157" t="str">
        <f t="shared" si="15"/>
        <v/>
      </c>
      <c r="Q46" s="1157" t="str">
        <f t="shared" si="15"/>
        <v/>
      </c>
      <c r="R46" s="1157" t="str">
        <f t="shared" si="15"/>
        <v/>
      </c>
      <c r="S46" s="1157" t="str">
        <f t="shared" si="15"/>
        <v/>
      </c>
      <c r="T46" s="1157" t="str">
        <f t="shared" si="15"/>
        <v/>
      </c>
      <c r="U46" s="1157" t="str">
        <f t="shared" si="15"/>
        <v/>
      </c>
      <c r="V46" s="1157" t="str">
        <f t="shared" si="15"/>
        <v/>
      </c>
      <c r="W46" s="1157" t="str">
        <f t="shared" si="15"/>
        <v/>
      </c>
      <c r="X46" s="1157" t="str">
        <f t="shared" si="15"/>
        <v/>
      </c>
      <c r="Y46" s="1157" t="str">
        <f t="shared" si="15"/>
        <v/>
      </c>
      <c r="Z46" s="1157" t="str">
        <f t="shared" si="15"/>
        <v/>
      </c>
      <c r="AA46" s="1157" t="str">
        <f t="shared" si="15"/>
        <v/>
      </c>
      <c r="AB46" s="1157" t="str">
        <f t="shared" si="15"/>
        <v/>
      </c>
      <c r="AC46" s="1157" t="str">
        <f t="shared" si="15"/>
        <v/>
      </c>
      <c r="AD46" s="1157" t="str">
        <f t="shared" si="15"/>
        <v/>
      </c>
      <c r="AE46" s="1157" t="str">
        <f t="shared" si="15"/>
        <v/>
      </c>
      <c r="AF46" s="1157" t="str">
        <f t="shared" si="15"/>
        <v/>
      </c>
      <c r="AG46" s="1157" t="str">
        <f t="shared" si="15"/>
        <v/>
      </c>
      <c r="AH46" s="1158" t="str">
        <f t="shared" si="15"/>
        <v/>
      </c>
      <c r="AI46" s="1174">
        <f>COUNTIF(E12:AH12,"2")+COUNTIF(E28:AI28,"2")+COUNTIF(E44:AH44,"2")+COUNTIF(E60:AI60,"2")+COUNTIF(E77:AI77,"2")+COUNTIF(E94:AH94,"2")+COUNTIF(E111:AI111,"2")+COUNTIF(E128:AH128,"2")+COUNTIF(E145:AI145,"2")+COUNTIF(E162:AI162,"2")+COUNTIF(E179:AF179,"2")+COUNTIF(E196:AI196,"2")</f>
        <v>3</v>
      </c>
      <c r="BK46" s="429"/>
      <c r="BL46" s="429"/>
      <c r="BM46" s="429"/>
      <c r="BN46" s="429"/>
      <c r="DW46" s="365"/>
      <c r="GH46" s="365"/>
    </row>
    <row r="47" spans="2:190" ht="13.5" customHeight="1">
      <c r="B47" s="423"/>
      <c r="C47" s="430" t="s">
        <v>170</v>
      </c>
      <c r="D47" s="1191" t="str">
        <f>$D$15</f>
        <v>10,000kJ/kg</v>
      </c>
      <c r="E47" s="1156" t="str">
        <f t="shared" ref="E47:AH47" si="16">IF(E44=3,E44,"")</f>
        <v/>
      </c>
      <c r="F47" s="1157" t="str">
        <f t="shared" si="16"/>
        <v/>
      </c>
      <c r="G47" s="1157" t="str">
        <f t="shared" si="16"/>
        <v/>
      </c>
      <c r="H47" s="1157" t="str">
        <f t="shared" si="16"/>
        <v/>
      </c>
      <c r="I47" s="1157" t="str">
        <f t="shared" si="16"/>
        <v/>
      </c>
      <c r="J47" s="1157" t="str">
        <f t="shared" si="16"/>
        <v/>
      </c>
      <c r="K47" s="1157" t="str">
        <f t="shared" si="16"/>
        <v/>
      </c>
      <c r="L47" s="1157" t="str">
        <f t="shared" si="16"/>
        <v/>
      </c>
      <c r="M47" s="1157" t="str">
        <f t="shared" si="16"/>
        <v/>
      </c>
      <c r="N47" s="1157" t="str">
        <f t="shared" si="16"/>
        <v/>
      </c>
      <c r="O47" s="1157" t="str">
        <f t="shared" si="16"/>
        <v/>
      </c>
      <c r="P47" s="1157" t="str">
        <f t="shared" si="16"/>
        <v/>
      </c>
      <c r="Q47" s="1157" t="str">
        <f t="shared" si="16"/>
        <v/>
      </c>
      <c r="R47" s="1157" t="str">
        <f t="shared" si="16"/>
        <v/>
      </c>
      <c r="S47" s="1157" t="str">
        <f t="shared" si="16"/>
        <v/>
      </c>
      <c r="T47" s="1157" t="str">
        <f t="shared" si="16"/>
        <v/>
      </c>
      <c r="U47" s="1157" t="str">
        <f t="shared" si="16"/>
        <v/>
      </c>
      <c r="V47" s="1157" t="str">
        <f t="shared" si="16"/>
        <v/>
      </c>
      <c r="W47" s="1157" t="str">
        <f t="shared" si="16"/>
        <v/>
      </c>
      <c r="X47" s="1157" t="str">
        <f t="shared" si="16"/>
        <v/>
      </c>
      <c r="Y47" s="1157" t="str">
        <f t="shared" si="16"/>
        <v/>
      </c>
      <c r="Z47" s="1157" t="str">
        <f t="shared" si="16"/>
        <v/>
      </c>
      <c r="AA47" s="1157" t="str">
        <f t="shared" si="16"/>
        <v/>
      </c>
      <c r="AB47" s="1157" t="str">
        <f t="shared" si="16"/>
        <v/>
      </c>
      <c r="AC47" s="1157" t="str">
        <f t="shared" si="16"/>
        <v/>
      </c>
      <c r="AD47" s="1157" t="str">
        <f t="shared" si="16"/>
        <v/>
      </c>
      <c r="AE47" s="1157" t="str">
        <f t="shared" si="16"/>
        <v/>
      </c>
      <c r="AF47" s="1157" t="str">
        <f t="shared" si="16"/>
        <v/>
      </c>
      <c r="AG47" s="1157" t="str">
        <f t="shared" si="16"/>
        <v/>
      </c>
      <c r="AH47" s="1158" t="str">
        <f t="shared" si="16"/>
        <v/>
      </c>
      <c r="AI47" s="1174">
        <f>COUNTIF(E12:AH12,"3")+COUNTIF(E28:AI28,"3")+COUNTIF(E44:AH44,"3")+COUNTIF(E60:AI60,"3")+COUNTIF(E77:AI77,"3")+COUNTIF(E94:AH94,"3")+COUNTIF(E111:AI111,"3")+COUNTIF(E128:AH128,"3")+COUNTIF(E145:AI145,"3")+COUNTIF(E162:AI162,"3")+COUNTIF(E179:AF179,"3")+COUNTIF(E196:AI196,"3")</f>
        <v>53</v>
      </c>
      <c r="BK47" s="429"/>
      <c r="BL47" s="429"/>
      <c r="BM47" s="429"/>
      <c r="BN47" s="429"/>
      <c r="DW47" s="365"/>
      <c r="GH47" s="365"/>
    </row>
    <row r="48" spans="2:190" ht="13.5" customHeight="1">
      <c r="B48" s="423"/>
      <c r="C48" s="430" t="s">
        <v>171</v>
      </c>
      <c r="D48" s="1191" t="str">
        <f>$D$16</f>
        <v>9,000kJ/kg</v>
      </c>
      <c r="E48" s="1156">
        <f t="shared" ref="E48:AH48" si="17">IF(E44=4,E44,"")</f>
        <v>4</v>
      </c>
      <c r="F48" s="1157">
        <f t="shared" si="17"/>
        <v>4</v>
      </c>
      <c r="G48" s="1157">
        <f t="shared" si="17"/>
        <v>4</v>
      </c>
      <c r="H48" s="1157">
        <f t="shared" si="17"/>
        <v>4</v>
      </c>
      <c r="I48" s="1157">
        <f t="shared" si="17"/>
        <v>4</v>
      </c>
      <c r="J48" s="1157">
        <f t="shared" si="17"/>
        <v>4</v>
      </c>
      <c r="K48" s="1157">
        <f t="shared" si="17"/>
        <v>4</v>
      </c>
      <c r="L48" s="1157">
        <f t="shared" si="17"/>
        <v>4</v>
      </c>
      <c r="M48" s="1157">
        <f t="shared" si="17"/>
        <v>4</v>
      </c>
      <c r="N48" s="1157">
        <f t="shared" si="17"/>
        <v>4</v>
      </c>
      <c r="O48" s="1157">
        <f t="shared" si="17"/>
        <v>4</v>
      </c>
      <c r="P48" s="1157">
        <f t="shared" si="17"/>
        <v>4</v>
      </c>
      <c r="Q48" s="1157">
        <f t="shared" si="17"/>
        <v>4</v>
      </c>
      <c r="R48" s="1157">
        <f t="shared" si="17"/>
        <v>4</v>
      </c>
      <c r="S48" s="1157">
        <f t="shared" si="17"/>
        <v>4</v>
      </c>
      <c r="T48" s="1157">
        <f t="shared" si="17"/>
        <v>4</v>
      </c>
      <c r="U48" s="1157">
        <f t="shared" si="17"/>
        <v>4</v>
      </c>
      <c r="V48" s="1157">
        <f t="shared" si="17"/>
        <v>4</v>
      </c>
      <c r="W48" s="1157">
        <f t="shared" si="17"/>
        <v>4</v>
      </c>
      <c r="X48" s="1157">
        <f t="shared" si="17"/>
        <v>4</v>
      </c>
      <c r="Y48" s="1157">
        <f t="shared" si="17"/>
        <v>4</v>
      </c>
      <c r="Z48" s="1157">
        <f t="shared" si="17"/>
        <v>4</v>
      </c>
      <c r="AA48" s="1157">
        <f t="shared" si="17"/>
        <v>4</v>
      </c>
      <c r="AB48" s="1157">
        <f t="shared" si="17"/>
        <v>4</v>
      </c>
      <c r="AC48" s="1157">
        <f t="shared" si="17"/>
        <v>4</v>
      </c>
      <c r="AD48" s="1157">
        <f t="shared" si="17"/>
        <v>4</v>
      </c>
      <c r="AE48" s="1157">
        <f t="shared" si="17"/>
        <v>4</v>
      </c>
      <c r="AF48" s="1157">
        <f t="shared" si="17"/>
        <v>4</v>
      </c>
      <c r="AG48" s="1157">
        <f t="shared" si="17"/>
        <v>4</v>
      </c>
      <c r="AH48" s="1158">
        <f t="shared" si="17"/>
        <v>4</v>
      </c>
      <c r="AI48" s="1174">
        <f>COUNTIF(E12:AH12,"4")+COUNTIF(E28:AI28,"4")+COUNTIF(E44:AH44,"4")+COUNTIF(E60:AI60,"4")+COUNTIF(E77:AI77,"4")+COUNTIF(E94:AH94,"4")+COUNTIF(E111:AI111,"4")+COUNTIF(E128:AH128,"4")+COUNTIF(E145:AI145,"4")+COUNTIF(E162:AI162,"4")+COUNTIF(E179:AF179,"4")+COUNTIF(E196:AI196,"4")</f>
        <v>241</v>
      </c>
      <c r="BK48" s="429"/>
      <c r="BL48" s="429"/>
      <c r="BM48" s="429"/>
      <c r="BN48" s="429"/>
      <c r="DW48" s="365"/>
      <c r="GH48" s="365"/>
    </row>
    <row r="49" spans="2:190" ht="13.5" customHeight="1">
      <c r="B49" s="423"/>
      <c r="C49" s="430" t="s">
        <v>172</v>
      </c>
      <c r="D49" s="1191" t="str">
        <f>$D$17</f>
        <v>8,000kJ/kg</v>
      </c>
      <c r="E49" s="1156" t="str">
        <f t="shared" ref="E49:AH49" si="18">IF(E44=5,E44,"")</f>
        <v/>
      </c>
      <c r="F49" s="1157" t="str">
        <f t="shared" si="18"/>
        <v/>
      </c>
      <c r="G49" s="1157" t="str">
        <f t="shared" si="18"/>
        <v/>
      </c>
      <c r="H49" s="1157" t="str">
        <f t="shared" si="18"/>
        <v/>
      </c>
      <c r="I49" s="1157" t="str">
        <f t="shared" si="18"/>
        <v/>
      </c>
      <c r="J49" s="1157" t="str">
        <f t="shared" si="18"/>
        <v/>
      </c>
      <c r="K49" s="1157" t="str">
        <f t="shared" si="18"/>
        <v/>
      </c>
      <c r="L49" s="1157" t="str">
        <f t="shared" si="18"/>
        <v/>
      </c>
      <c r="M49" s="1157" t="str">
        <f t="shared" si="18"/>
        <v/>
      </c>
      <c r="N49" s="1157" t="str">
        <f t="shared" si="18"/>
        <v/>
      </c>
      <c r="O49" s="1157" t="str">
        <f t="shared" si="18"/>
        <v/>
      </c>
      <c r="P49" s="1157" t="str">
        <f t="shared" si="18"/>
        <v/>
      </c>
      <c r="Q49" s="1157" t="str">
        <f t="shared" si="18"/>
        <v/>
      </c>
      <c r="R49" s="1157" t="str">
        <f t="shared" si="18"/>
        <v/>
      </c>
      <c r="S49" s="1157" t="str">
        <f t="shared" si="18"/>
        <v/>
      </c>
      <c r="T49" s="1157" t="str">
        <f t="shared" si="18"/>
        <v/>
      </c>
      <c r="U49" s="1157" t="str">
        <f t="shared" si="18"/>
        <v/>
      </c>
      <c r="V49" s="1157" t="str">
        <f t="shared" si="18"/>
        <v/>
      </c>
      <c r="W49" s="1157" t="str">
        <f t="shared" si="18"/>
        <v/>
      </c>
      <c r="X49" s="1157" t="str">
        <f t="shared" si="18"/>
        <v/>
      </c>
      <c r="Y49" s="1157" t="str">
        <f t="shared" si="18"/>
        <v/>
      </c>
      <c r="Z49" s="1157" t="str">
        <f t="shared" si="18"/>
        <v/>
      </c>
      <c r="AA49" s="1157" t="str">
        <f t="shared" si="18"/>
        <v/>
      </c>
      <c r="AB49" s="1157" t="str">
        <f t="shared" si="18"/>
        <v/>
      </c>
      <c r="AC49" s="1157" t="str">
        <f t="shared" si="18"/>
        <v/>
      </c>
      <c r="AD49" s="1157" t="str">
        <f t="shared" si="18"/>
        <v/>
      </c>
      <c r="AE49" s="1157" t="str">
        <f t="shared" si="18"/>
        <v/>
      </c>
      <c r="AF49" s="1157" t="str">
        <f t="shared" si="18"/>
        <v/>
      </c>
      <c r="AG49" s="1157" t="str">
        <f t="shared" si="18"/>
        <v/>
      </c>
      <c r="AH49" s="1158" t="str">
        <f t="shared" si="18"/>
        <v/>
      </c>
      <c r="AI49" s="1174">
        <f>COUNTIF(E12:AH12,"5")+COUNTIF(E28:AI28,"5")+COUNTIF(E44:AH44,"5")+COUNTIF(E60:AI60,"5")+COUNTIF(E77:AI77,"5")+COUNTIF(E94:AH94,"5")+COUNTIF(E111:AI111,"5")+COUNTIF(E128:AH128,"5")+COUNTIF(E145:AI145,"5")+COUNTIF(E162:AI162,"5")+COUNTIF(E179:AF179,"5")+COUNTIF(E196:AI196,"5")</f>
        <v>59</v>
      </c>
      <c r="BK49" s="429"/>
      <c r="BL49" s="429"/>
      <c r="BM49" s="429"/>
      <c r="BN49" s="429"/>
      <c r="DW49" s="365"/>
      <c r="GH49" s="365"/>
    </row>
    <row r="50" spans="2:190" ht="13.5" customHeight="1">
      <c r="B50" s="423"/>
      <c r="C50" s="430" t="s">
        <v>173</v>
      </c>
      <c r="D50" s="1191" t="str">
        <f>$D$18</f>
        <v>7,000kJ/kg</v>
      </c>
      <c r="E50" s="1156" t="str">
        <f t="shared" ref="E50:AH50" si="19">IF(E44=6,E44,"")</f>
        <v/>
      </c>
      <c r="F50" s="1157" t="str">
        <f t="shared" si="19"/>
        <v/>
      </c>
      <c r="G50" s="1157" t="str">
        <f t="shared" si="19"/>
        <v/>
      </c>
      <c r="H50" s="1157" t="str">
        <f t="shared" si="19"/>
        <v/>
      </c>
      <c r="I50" s="1157" t="str">
        <f t="shared" si="19"/>
        <v/>
      </c>
      <c r="J50" s="1157" t="str">
        <f t="shared" si="19"/>
        <v/>
      </c>
      <c r="K50" s="1157" t="str">
        <f t="shared" si="19"/>
        <v/>
      </c>
      <c r="L50" s="1157" t="str">
        <f t="shared" si="19"/>
        <v/>
      </c>
      <c r="M50" s="1157" t="str">
        <f t="shared" si="19"/>
        <v/>
      </c>
      <c r="N50" s="1157" t="str">
        <f t="shared" si="19"/>
        <v/>
      </c>
      <c r="O50" s="1157" t="str">
        <f t="shared" si="19"/>
        <v/>
      </c>
      <c r="P50" s="1157" t="str">
        <f t="shared" si="19"/>
        <v/>
      </c>
      <c r="Q50" s="1157" t="str">
        <f t="shared" si="19"/>
        <v/>
      </c>
      <c r="R50" s="1157" t="str">
        <f t="shared" si="19"/>
        <v/>
      </c>
      <c r="S50" s="1157" t="str">
        <f t="shared" si="19"/>
        <v/>
      </c>
      <c r="T50" s="1157" t="str">
        <f t="shared" si="19"/>
        <v/>
      </c>
      <c r="U50" s="1157" t="str">
        <f t="shared" si="19"/>
        <v/>
      </c>
      <c r="V50" s="1157" t="str">
        <f t="shared" si="19"/>
        <v/>
      </c>
      <c r="W50" s="1157" t="str">
        <f t="shared" si="19"/>
        <v/>
      </c>
      <c r="X50" s="1157" t="str">
        <f t="shared" si="19"/>
        <v/>
      </c>
      <c r="Y50" s="1157" t="str">
        <f t="shared" si="19"/>
        <v/>
      </c>
      <c r="Z50" s="1157" t="str">
        <f t="shared" si="19"/>
        <v/>
      </c>
      <c r="AA50" s="1157" t="str">
        <f t="shared" si="19"/>
        <v/>
      </c>
      <c r="AB50" s="1157" t="str">
        <f t="shared" si="19"/>
        <v/>
      </c>
      <c r="AC50" s="1157" t="str">
        <f t="shared" si="19"/>
        <v/>
      </c>
      <c r="AD50" s="1157" t="str">
        <f t="shared" si="19"/>
        <v/>
      </c>
      <c r="AE50" s="1157" t="str">
        <f t="shared" si="19"/>
        <v/>
      </c>
      <c r="AF50" s="1157" t="str">
        <f t="shared" si="19"/>
        <v/>
      </c>
      <c r="AG50" s="1157" t="str">
        <f t="shared" si="19"/>
        <v/>
      </c>
      <c r="AH50" s="1158" t="str">
        <f t="shared" si="19"/>
        <v/>
      </c>
      <c r="AI50" s="1174">
        <f>COUNTIF(E12:AH12,"6")+COUNTIF(E28:AI28,"6")+COUNTIF(E44:AH44,"6")+COUNTIF(E60:AI60,"6")+COUNTIF(E77:AI77,"6")+COUNTIF(E94:AH94,"6")+COUNTIF(E111:AI111,"6")+COUNTIF(E128:AH128,"6")+COUNTIF(E145:AI145,"6")+COUNTIF(E162:AI162,"6")+COUNTIF(E179:AF179,"6")+COUNTIF(E196:AI196,"6")</f>
        <v>3</v>
      </c>
      <c r="BK50" s="429"/>
      <c r="BL50" s="429"/>
      <c r="BM50" s="429"/>
      <c r="BN50" s="429"/>
      <c r="DW50" s="365"/>
      <c r="GH50" s="365"/>
    </row>
    <row r="51" spans="2:190" ht="13.5" customHeight="1">
      <c r="B51" s="431"/>
      <c r="C51" s="424" t="s">
        <v>174</v>
      </c>
      <c r="D51" s="1192" t="str">
        <f>$D$19</f>
        <v>6,000kJ/kg</v>
      </c>
      <c r="E51" s="698" t="str">
        <f t="shared" ref="E51:AH51" si="20">IF(E44=7,E44,"")</f>
        <v/>
      </c>
      <c r="F51" s="699" t="str">
        <f t="shared" si="20"/>
        <v/>
      </c>
      <c r="G51" s="699" t="str">
        <f t="shared" si="20"/>
        <v/>
      </c>
      <c r="H51" s="699" t="str">
        <f t="shared" si="20"/>
        <v/>
      </c>
      <c r="I51" s="699" t="str">
        <f t="shared" si="20"/>
        <v/>
      </c>
      <c r="J51" s="699" t="str">
        <f t="shared" si="20"/>
        <v/>
      </c>
      <c r="K51" s="699" t="str">
        <f t="shared" si="20"/>
        <v/>
      </c>
      <c r="L51" s="699" t="str">
        <f t="shared" si="20"/>
        <v/>
      </c>
      <c r="M51" s="699" t="str">
        <f t="shared" si="20"/>
        <v/>
      </c>
      <c r="N51" s="699" t="str">
        <f t="shared" si="20"/>
        <v/>
      </c>
      <c r="O51" s="699" t="str">
        <f t="shared" si="20"/>
        <v/>
      </c>
      <c r="P51" s="699" t="str">
        <f t="shared" si="20"/>
        <v/>
      </c>
      <c r="Q51" s="699" t="str">
        <f t="shared" si="20"/>
        <v/>
      </c>
      <c r="R51" s="699" t="str">
        <f t="shared" si="20"/>
        <v/>
      </c>
      <c r="S51" s="699" t="str">
        <f t="shared" si="20"/>
        <v/>
      </c>
      <c r="T51" s="699" t="str">
        <f t="shared" si="20"/>
        <v/>
      </c>
      <c r="U51" s="699" t="str">
        <f t="shared" si="20"/>
        <v/>
      </c>
      <c r="V51" s="699" t="str">
        <f t="shared" si="20"/>
        <v/>
      </c>
      <c r="W51" s="699" t="str">
        <f t="shared" si="20"/>
        <v/>
      </c>
      <c r="X51" s="699" t="str">
        <f t="shared" si="20"/>
        <v/>
      </c>
      <c r="Y51" s="699" t="str">
        <f t="shared" si="20"/>
        <v/>
      </c>
      <c r="Z51" s="699" t="str">
        <f t="shared" si="20"/>
        <v/>
      </c>
      <c r="AA51" s="699" t="str">
        <f t="shared" si="20"/>
        <v/>
      </c>
      <c r="AB51" s="699" t="str">
        <f t="shared" si="20"/>
        <v/>
      </c>
      <c r="AC51" s="699" t="str">
        <f t="shared" si="20"/>
        <v/>
      </c>
      <c r="AD51" s="699" t="str">
        <f t="shared" si="20"/>
        <v/>
      </c>
      <c r="AE51" s="699" t="str">
        <f t="shared" si="20"/>
        <v/>
      </c>
      <c r="AF51" s="699" t="str">
        <f t="shared" si="20"/>
        <v/>
      </c>
      <c r="AG51" s="699" t="str">
        <f t="shared" si="20"/>
        <v/>
      </c>
      <c r="AH51" s="1159" t="str">
        <f t="shared" si="20"/>
        <v/>
      </c>
      <c r="AI51" s="1175">
        <f>COUNTIF(E12:AH12,"7")+COUNTIF(E28:AI28,"7")+COUNTIF(E44:AH44,"7")+COUNTIF(E60:AI60,"7")+COUNTIF(E77:AI77,"7")+COUNTIF(E94:AH94,"7")+COUNTIF(E111:AI111,"7")+COUNTIF(E128:AH128,"7")+COUNTIF(E145:AI145,"7")+COUNTIF(E162:AI162,"7")+COUNTIF(E179:AF179,"7")+COUNTIF(E196:AI196,"7")</f>
        <v>3</v>
      </c>
      <c r="BK51" s="429"/>
      <c r="BL51" s="429"/>
      <c r="BM51" s="429"/>
      <c r="BN51" s="429"/>
      <c r="DW51" s="365"/>
      <c r="GH51" s="365"/>
    </row>
    <row r="52" spans="2:190" ht="13.5" customHeight="1">
      <c r="B52" s="365"/>
      <c r="C52" s="365"/>
      <c r="E52" s="433"/>
      <c r="F52" s="433"/>
      <c r="G52" s="433"/>
      <c r="H52" s="433"/>
      <c r="I52" s="433"/>
      <c r="J52" s="433"/>
      <c r="K52" s="433"/>
      <c r="L52" s="433"/>
      <c r="M52" s="433"/>
      <c r="N52" s="433"/>
      <c r="O52" s="433"/>
      <c r="P52" s="433"/>
      <c r="Q52" s="433"/>
      <c r="R52" s="433"/>
      <c r="S52" s="433"/>
      <c r="T52" s="433"/>
      <c r="U52" s="433"/>
      <c r="V52" s="433"/>
      <c r="W52" s="433"/>
      <c r="X52" s="433"/>
      <c r="Y52" s="433"/>
      <c r="Z52" s="433"/>
      <c r="AA52" s="433"/>
      <c r="AB52" s="433"/>
      <c r="AC52" s="433"/>
      <c r="AD52" s="433"/>
      <c r="AE52" s="433"/>
      <c r="AF52" s="433"/>
      <c r="AG52" s="433"/>
      <c r="AH52" s="433"/>
      <c r="AI52" s="433"/>
      <c r="BK52" s="429"/>
      <c r="BL52" s="429"/>
      <c r="BM52" s="429"/>
      <c r="BN52" s="429"/>
      <c r="DW52" s="365"/>
      <c r="GH52" s="365"/>
    </row>
    <row r="53" spans="2:190" ht="13.5" customHeight="1">
      <c r="B53" s="1734" t="s">
        <v>303</v>
      </c>
      <c r="C53" s="1734"/>
      <c r="D53" s="1734"/>
      <c r="E53" s="1731" t="s">
        <v>307</v>
      </c>
      <c r="F53" s="1732"/>
      <c r="G53" s="1732"/>
      <c r="H53" s="1732"/>
      <c r="I53" s="1732"/>
      <c r="J53" s="1732"/>
      <c r="K53" s="1732"/>
      <c r="L53" s="1732"/>
      <c r="M53" s="1732"/>
      <c r="N53" s="1732"/>
      <c r="O53" s="1732"/>
      <c r="P53" s="1732"/>
      <c r="Q53" s="1732"/>
      <c r="R53" s="1732"/>
      <c r="S53" s="1732"/>
      <c r="T53" s="1732"/>
      <c r="U53" s="1732"/>
      <c r="V53" s="1732"/>
      <c r="W53" s="1732"/>
      <c r="X53" s="1732"/>
      <c r="Y53" s="1732"/>
      <c r="Z53" s="1732"/>
      <c r="AA53" s="1732"/>
      <c r="AB53" s="1732"/>
      <c r="AC53" s="1732"/>
      <c r="AD53" s="1732"/>
      <c r="AE53" s="1732"/>
      <c r="AF53" s="1732"/>
      <c r="AG53" s="1732"/>
      <c r="AH53" s="1732"/>
      <c r="AI53" s="1733"/>
      <c r="AJ53" s="1168" t="s">
        <v>6195</v>
      </c>
      <c r="BK53" s="429"/>
      <c r="BL53" s="429"/>
      <c r="BM53" s="429"/>
      <c r="BN53" s="429"/>
      <c r="DW53" s="365"/>
      <c r="GH53" s="365"/>
    </row>
    <row r="54" spans="2:190" ht="13.5" customHeight="1">
      <c r="B54" s="701" t="s">
        <v>796</v>
      </c>
      <c r="C54" s="421"/>
      <c r="D54" s="1185"/>
      <c r="E54" s="794">
        <v>1</v>
      </c>
      <c r="F54" s="796">
        <v>2</v>
      </c>
      <c r="G54" s="796">
        <v>3</v>
      </c>
      <c r="H54" s="796">
        <v>4</v>
      </c>
      <c r="I54" s="796">
        <v>5</v>
      </c>
      <c r="J54" s="797">
        <v>6</v>
      </c>
      <c r="K54" s="796">
        <v>7</v>
      </c>
      <c r="L54" s="796">
        <v>8</v>
      </c>
      <c r="M54" s="796">
        <v>9</v>
      </c>
      <c r="N54" s="796">
        <v>10</v>
      </c>
      <c r="O54" s="796">
        <v>11</v>
      </c>
      <c r="P54" s="796">
        <v>12</v>
      </c>
      <c r="Q54" s="797">
        <v>13</v>
      </c>
      <c r="R54" s="796">
        <v>14</v>
      </c>
      <c r="S54" s="796">
        <v>15</v>
      </c>
      <c r="T54" s="796">
        <v>16</v>
      </c>
      <c r="U54" s="796">
        <v>17</v>
      </c>
      <c r="V54" s="796">
        <v>18</v>
      </c>
      <c r="W54" s="796">
        <v>19</v>
      </c>
      <c r="X54" s="797">
        <v>20</v>
      </c>
      <c r="Y54" s="797">
        <v>21</v>
      </c>
      <c r="Z54" s="796">
        <v>22</v>
      </c>
      <c r="AA54" s="796">
        <v>23</v>
      </c>
      <c r="AB54" s="796">
        <v>24</v>
      </c>
      <c r="AC54" s="796">
        <v>25</v>
      </c>
      <c r="AD54" s="796">
        <v>26</v>
      </c>
      <c r="AE54" s="797">
        <v>27</v>
      </c>
      <c r="AF54" s="796">
        <v>28</v>
      </c>
      <c r="AG54" s="796">
        <v>29</v>
      </c>
      <c r="AH54" s="796">
        <v>30</v>
      </c>
      <c r="AI54" s="798">
        <v>31</v>
      </c>
      <c r="AJ54" s="1169"/>
      <c r="BK54" s="429"/>
      <c r="BL54" s="429"/>
      <c r="BM54" s="429"/>
      <c r="BN54" s="429"/>
      <c r="DW54" s="365"/>
      <c r="GH54" s="365"/>
    </row>
    <row r="55" spans="2:190" ht="13.5" customHeight="1">
      <c r="B55" s="1182" t="s">
        <v>554</v>
      </c>
      <c r="C55" s="424"/>
      <c r="D55" s="1186"/>
      <c r="E55" s="1150">
        <v>751</v>
      </c>
      <c r="F55" s="1152">
        <v>160</v>
      </c>
      <c r="G55" s="1152">
        <v>693</v>
      </c>
      <c r="H55" s="1152">
        <v>649</v>
      </c>
      <c r="I55" s="1152">
        <v>125</v>
      </c>
      <c r="J55" s="1152">
        <v>79</v>
      </c>
      <c r="K55" s="1152">
        <v>922</v>
      </c>
      <c r="L55" s="1152">
        <v>746</v>
      </c>
      <c r="M55" s="1152">
        <v>160</v>
      </c>
      <c r="N55" s="1152">
        <v>693</v>
      </c>
      <c r="O55" s="1152">
        <v>649</v>
      </c>
      <c r="P55" s="1152">
        <v>125</v>
      </c>
      <c r="Q55" s="1152">
        <v>79</v>
      </c>
      <c r="R55" s="1152">
        <v>922</v>
      </c>
      <c r="S55" s="1152">
        <v>746</v>
      </c>
      <c r="T55" s="1152">
        <v>160</v>
      </c>
      <c r="U55" s="1152">
        <v>693</v>
      </c>
      <c r="V55" s="1152">
        <v>649</v>
      </c>
      <c r="W55" s="1152">
        <v>125</v>
      </c>
      <c r="X55" s="1152">
        <v>79</v>
      </c>
      <c r="Y55" s="1152">
        <v>922</v>
      </c>
      <c r="Z55" s="1152">
        <v>746</v>
      </c>
      <c r="AA55" s="1152">
        <v>160</v>
      </c>
      <c r="AB55" s="1152">
        <v>693</v>
      </c>
      <c r="AC55" s="1152">
        <v>649</v>
      </c>
      <c r="AD55" s="1152">
        <v>125</v>
      </c>
      <c r="AE55" s="1152">
        <v>79</v>
      </c>
      <c r="AF55" s="1152">
        <v>922</v>
      </c>
      <c r="AG55" s="1152">
        <v>746</v>
      </c>
      <c r="AH55" s="1152">
        <v>160</v>
      </c>
      <c r="AI55" s="1160">
        <v>693</v>
      </c>
      <c r="AJ55" s="1170">
        <f>SUM($E$7:$AH$7,$E$23:$AI$23,$E$39:$AH$39,$E55:AI$55,$E$72:$AI$72,$E$89:$AH$89,$E$106:$AI$106,$E$123:$AH$123,$E$140:$AI$140,$E$157:$AI$157,$E$174:$AF$174,$E$191:$AI$191)</f>
        <v>130000</v>
      </c>
      <c r="BK55" s="429"/>
      <c r="BL55" s="429"/>
      <c r="BM55" s="429"/>
      <c r="BN55" s="429"/>
      <c r="DW55" s="365"/>
      <c r="GH55" s="365"/>
    </row>
    <row r="56" spans="2:190" ht="13.5" customHeight="1">
      <c r="B56" s="701" t="s">
        <v>569</v>
      </c>
      <c r="C56" s="428"/>
      <c r="D56" s="1187"/>
      <c r="E56" s="427"/>
      <c r="F56" s="428"/>
      <c r="G56" s="428"/>
      <c r="H56" s="428"/>
      <c r="I56" s="428"/>
      <c r="J56" s="428"/>
      <c r="K56" s="428"/>
      <c r="L56" s="428"/>
      <c r="M56" s="428"/>
      <c r="N56" s="428"/>
      <c r="O56" s="428"/>
      <c r="P56" s="428"/>
      <c r="Q56" s="428"/>
      <c r="R56" s="428"/>
      <c r="S56" s="428"/>
      <c r="T56" s="428"/>
      <c r="U56" s="428"/>
      <c r="V56" s="428"/>
      <c r="W56" s="428"/>
      <c r="X56" s="428"/>
      <c r="Y56" s="428"/>
      <c r="Z56" s="428"/>
      <c r="AA56" s="428"/>
      <c r="AB56" s="428"/>
      <c r="AC56" s="428"/>
      <c r="AD56" s="428"/>
      <c r="AE56" s="428"/>
      <c r="AF56" s="428"/>
      <c r="AG56" s="428"/>
      <c r="AH56" s="428"/>
      <c r="AI56" s="425"/>
      <c r="AJ56" s="1171" t="s">
        <v>6196</v>
      </c>
      <c r="BK56" s="429"/>
      <c r="BL56" s="429"/>
      <c r="BM56" s="429"/>
      <c r="BN56" s="429"/>
      <c r="DW56" s="365"/>
      <c r="GH56" s="365"/>
    </row>
    <row r="57" spans="2:190" ht="13.5" customHeight="1">
      <c r="B57" s="423"/>
      <c r="C57" s="694" t="s">
        <v>555</v>
      </c>
      <c r="D57" s="1188"/>
      <c r="E57" s="695" t="s">
        <v>557</v>
      </c>
      <c r="F57" s="696" t="s">
        <v>557</v>
      </c>
      <c r="G57" s="696" t="s">
        <v>557</v>
      </c>
      <c r="H57" s="696" t="s">
        <v>557</v>
      </c>
      <c r="I57" s="696" t="s">
        <v>557</v>
      </c>
      <c r="J57" s="696" t="s">
        <v>557</v>
      </c>
      <c r="K57" s="696" t="s">
        <v>557</v>
      </c>
      <c r="L57" s="696" t="s">
        <v>557</v>
      </c>
      <c r="M57" s="696" t="s">
        <v>557</v>
      </c>
      <c r="N57" s="696" t="s">
        <v>557</v>
      </c>
      <c r="O57" s="696"/>
      <c r="P57" s="696"/>
      <c r="Q57" s="696"/>
      <c r="R57" s="696"/>
      <c r="S57" s="696"/>
      <c r="T57" s="696"/>
      <c r="U57" s="696"/>
      <c r="V57" s="696"/>
      <c r="W57" s="696"/>
      <c r="X57" s="696"/>
      <c r="Y57" s="696"/>
      <c r="Z57" s="696"/>
      <c r="AA57" s="696"/>
      <c r="AB57" s="696"/>
      <c r="AC57" s="696" t="s">
        <v>557</v>
      </c>
      <c r="AD57" s="696" t="s">
        <v>557</v>
      </c>
      <c r="AE57" s="696" t="s">
        <v>557</v>
      </c>
      <c r="AF57" s="696" t="s">
        <v>557</v>
      </c>
      <c r="AG57" s="696" t="s">
        <v>557</v>
      </c>
      <c r="AH57" s="696" t="s">
        <v>557</v>
      </c>
      <c r="AI57" s="697" t="s">
        <v>557</v>
      </c>
      <c r="AJ57" s="1172">
        <f>COUNTA(E9:AH9,E25:AI25,E41:AH41,E57:AI57,E74:AI74,E91:AH91,E108:AI108,E125:AH125,E142:AI142,E159:AI159,E176:AF176,E193:AI193)</f>
        <v>280</v>
      </c>
      <c r="BK57" s="429"/>
      <c r="BL57" s="429"/>
      <c r="BM57" s="429"/>
      <c r="BN57" s="429"/>
      <c r="DW57" s="365"/>
      <c r="GH57" s="365"/>
    </row>
    <row r="58" spans="2:190" ht="13.5" customHeight="1">
      <c r="B58" s="423"/>
      <c r="C58" s="694" t="s">
        <v>558</v>
      </c>
      <c r="D58" s="1189"/>
      <c r="E58" s="695"/>
      <c r="F58" s="696"/>
      <c r="G58" s="696"/>
      <c r="H58" s="696"/>
      <c r="I58" s="696"/>
      <c r="J58" s="696"/>
      <c r="K58" s="696"/>
      <c r="L58" s="696"/>
      <c r="M58" s="696"/>
      <c r="N58" s="696"/>
      <c r="O58" s="696"/>
      <c r="P58" s="696"/>
      <c r="Q58" s="696"/>
      <c r="R58" s="696"/>
      <c r="S58" s="696"/>
      <c r="T58" s="696"/>
      <c r="U58" s="696"/>
      <c r="V58" s="696"/>
      <c r="W58" s="696"/>
      <c r="X58" s="696"/>
      <c r="Y58" s="696"/>
      <c r="Z58" s="696"/>
      <c r="AA58" s="696"/>
      <c r="AB58" s="696"/>
      <c r="AC58" s="696"/>
      <c r="AD58" s="696"/>
      <c r="AE58" s="696"/>
      <c r="AF58" s="696"/>
      <c r="AG58" s="696"/>
      <c r="AH58" s="696"/>
      <c r="AI58" s="697"/>
      <c r="AJ58" s="1172">
        <f>COUNTA(E10:AH10,E26:AI26,E42:AH42,E58:AI58,E75:AI75,E92:AH92,E109:AI109,E126:AH126,E143:AI143,E160:AI160,E177:AF177,E194:AI194)</f>
        <v>0</v>
      </c>
      <c r="BK58" s="429"/>
      <c r="BL58" s="429"/>
      <c r="BM58" s="429"/>
      <c r="BN58" s="429"/>
      <c r="DW58" s="365"/>
      <c r="GH58" s="365"/>
    </row>
    <row r="59" spans="2:190" ht="13.5" customHeight="1">
      <c r="B59" s="1182" t="s">
        <v>570</v>
      </c>
      <c r="C59" s="424"/>
      <c r="D59" s="1190"/>
      <c r="E59" s="698" t="s">
        <v>557</v>
      </c>
      <c r="F59" s="699" t="s">
        <v>557</v>
      </c>
      <c r="G59" s="699" t="s">
        <v>557</v>
      </c>
      <c r="H59" s="699" t="s">
        <v>557</v>
      </c>
      <c r="I59" s="699" t="s">
        <v>557</v>
      </c>
      <c r="J59" s="699"/>
      <c r="K59" s="699" t="s">
        <v>557</v>
      </c>
      <c r="L59" s="699" t="s">
        <v>557</v>
      </c>
      <c r="M59" s="699" t="s">
        <v>557</v>
      </c>
      <c r="N59" s="699" t="s">
        <v>557</v>
      </c>
      <c r="O59" s="699" t="s">
        <v>557</v>
      </c>
      <c r="P59" s="699" t="s">
        <v>557</v>
      </c>
      <c r="Q59" s="699"/>
      <c r="R59" s="699" t="s">
        <v>557</v>
      </c>
      <c r="S59" s="699" t="s">
        <v>557</v>
      </c>
      <c r="T59" s="699" t="s">
        <v>557</v>
      </c>
      <c r="U59" s="699" t="s">
        <v>557</v>
      </c>
      <c r="V59" s="699" t="s">
        <v>557</v>
      </c>
      <c r="W59" s="699" t="s">
        <v>557</v>
      </c>
      <c r="X59" s="699"/>
      <c r="Y59" s="699" t="s">
        <v>557</v>
      </c>
      <c r="Z59" s="699" t="s">
        <v>557</v>
      </c>
      <c r="AA59" s="699" t="s">
        <v>557</v>
      </c>
      <c r="AB59" s="699" t="s">
        <v>557</v>
      </c>
      <c r="AC59" s="699" t="s">
        <v>557</v>
      </c>
      <c r="AD59" s="699" t="s">
        <v>557</v>
      </c>
      <c r="AE59" s="699"/>
      <c r="AF59" s="699" t="s">
        <v>557</v>
      </c>
      <c r="AG59" s="699" t="s">
        <v>557</v>
      </c>
      <c r="AH59" s="699" t="s">
        <v>557</v>
      </c>
      <c r="AI59" s="700" t="s">
        <v>557</v>
      </c>
      <c r="AJ59" s="1172">
        <f>COUNTA(E11:AH11,E27:AI27,E43:AH43,E59:AI59,E76:AI76,E93:AH93,E110:AI110,E127:AH127,E144:AI144,E161:AI161,E178:AF178,E195:AI195)</f>
        <v>287</v>
      </c>
      <c r="BK59" s="429"/>
      <c r="BL59" s="429"/>
      <c r="BM59" s="429"/>
      <c r="BN59" s="429"/>
      <c r="DW59" s="365"/>
      <c r="GH59" s="365"/>
    </row>
    <row r="60" spans="2:190" ht="13.5" customHeight="1">
      <c r="B60" s="701" t="s">
        <v>559</v>
      </c>
      <c r="C60" s="426"/>
      <c r="D60" s="1187"/>
      <c r="E60" s="428">
        <v>4</v>
      </c>
      <c r="F60" s="428">
        <v>4</v>
      </c>
      <c r="G60" s="428">
        <v>4</v>
      </c>
      <c r="H60" s="428">
        <v>4</v>
      </c>
      <c r="I60" s="428">
        <v>4</v>
      </c>
      <c r="J60" s="428">
        <v>4</v>
      </c>
      <c r="K60" s="428">
        <v>4</v>
      </c>
      <c r="L60" s="428">
        <v>4</v>
      </c>
      <c r="M60" s="428">
        <v>4</v>
      </c>
      <c r="N60" s="428">
        <v>4</v>
      </c>
      <c r="O60" s="428">
        <v>4</v>
      </c>
      <c r="P60" s="428">
        <v>4</v>
      </c>
      <c r="Q60" s="428">
        <v>4</v>
      </c>
      <c r="R60" s="428">
        <v>4</v>
      </c>
      <c r="S60" s="428">
        <v>4</v>
      </c>
      <c r="T60" s="428">
        <v>4</v>
      </c>
      <c r="U60" s="428">
        <v>4</v>
      </c>
      <c r="V60" s="428">
        <v>4</v>
      </c>
      <c r="W60" s="428">
        <v>4</v>
      </c>
      <c r="X60" s="428">
        <v>4</v>
      </c>
      <c r="Y60" s="428">
        <v>4</v>
      </c>
      <c r="Z60" s="428">
        <v>4</v>
      </c>
      <c r="AA60" s="428">
        <v>4</v>
      </c>
      <c r="AB60" s="428">
        <v>4</v>
      </c>
      <c r="AC60" s="428">
        <v>4</v>
      </c>
      <c r="AD60" s="428">
        <v>4</v>
      </c>
      <c r="AE60" s="428">
        <v>4</v>
      </c>
      <c r="AF60" s="428">
        <v>4</v>
      </c>
      <c r="AG60" s="428">
        <v>4</v>
      </c>
      <c r="AH60" s="428">
        <v>4</v>
      </c>
      <c r="AI60" s="425">
        <v>4</v>
      </c>
      <c r="AJ60" s="1171" t="s">
        <v>6196</v>
      </c>
      <c r="BK60" s="429"/>
      <c r="BL60" s="429"/>
      <c r="BM60" s="429"/>
      <c r="BN60" s="429"/>
      <c r="DW60" s="365"/>
      <c r="GH60" s="365"/>
    </row>
    <row r="61" spans="2:190" ht="13.5" customHeight="1">
      <c r="B61" s="423"/>
      <c r="C61" s="429" t="s">
        <v>168</v>
      </c>
      <c r="D61" s="1191" t="str">
        <f>$D$13</f>
        <v>12,000kJ/kg</v>
      </c>
      <c r="E61" s="1153" t="str">
        <f t="shared" ref="E61:AI61" si="21">IF(E60=1,E60,"")</f>
        <v/>
      </c>
      <c r="F61" s="1154" t="str">
        <f t="shared" si="21"/>
        <v/>
      </c>
      <c r="G61" s="1154" t="str">
        <f t="shared" si="21"/>
        <v/>
      </c>
      <c r="H61" s="1154" t="str">
        <f t="shared" si="21"/>
        <v/>
      </c>
      <c r="I61" s="1154" t="str">
        <f t="shared" si="21"/>
        <v/>
      </c>
      <c r="J61" s="1154" t="str">
        <f t="shared" si="21"/>
        <v/>
      </c>
      <c r="K61" s="1154" t="str">
        <f t="shared" si="21"/>
        <v/>
      </c>
      <c r="L61" s="1154" t="str">
        <f t="shared" si="21"/>
        <v/>
      </c>
      <c r="M61" s="1154" t="str">
        <f t="shared" si="21"/>
        <v/>
      </c>
      <c r="N61" s="1154" t="str">
        <f t="shared" si="21"/>
        <v/>
      </c>
      <c r="O61" s="1154" t="str">
        <f t="shared" si="21"/>
        <v/>
      </c>
      <c r="P61" s="1154" t="str">
        <f t="shared" si="21"/>
        <v/>
      </c>
      <c r="Q61" s="1154" t="str">
        <f t="shared" si="21"/>
        <v/>
      </c>
      <c r="R61" s="1154" t="str">
        <f t="shared" si="21"/>
        <v/>
      </c>
      <c r="S61" s="1154" t="str">
        <f t="shared" si="21"/>
        <v/>
      </c>
      <c r="T61" s="1154" t="str">
        <f t="shared" si="21"/>
        <v/>
      </c>
      <c r="U61" s="1154" t="str">
        <f t="shared" si="21"/>
        <v/>
      </c>
      <c r="V61" s="1154" t="str">
        <f t="shared" si="21"/>
        <v/>
      </c>
      <c r="W61" s="1154" t="str">
        <f t="shared" si="21"/>
        <v/>
      </c>
      <c r="X61" s="1154" t="str">
        <f t="shared" si="21"/>
        <v/>
      </c>
      <c r="Y61" s="1154" t="str">
        <f t="shared" si="21"/>
        <v/>
      </c>
      <c r="Z61" s="1154" t="str">
        <f t="shared" si="21"/>
        <v/>
      </c>
      <c r="AA61" s="1154" t="str">
        <f t="shared" si="21"/>
        <v/>
      </c>
      <c r="AB61" s="1154" t="str">
        <f t="shared" si="21"/>
        <v/>
      </c>
      <c r="AC61" s="1154" t="str">
        <f t="shared" si="21"/>
        <v/>
      </c>
      <c r="AD61" s="1154" t="str">
        <f t="shared" si="21"/>
        <v/>
      </c>
      <c r="AE61" s="1154" t="str">
        <f t="shared" si="21"/>
        <v/>
      </c>
      <c r="AF61" s="1154" t="str">
        <f t="shared" si="21"/>
        <v/>
      </c>
      <c r="AG61" s="1154" t="str">
        <f t="shared" si="21"/>
        <v/>
      </c>
      <c r="AH61" s="1154" t="str">
        <f t="shared" si="21"/>
        <v/>
      </c>
      <c r="AI61" s="1161" t="str">
        <f t="shared" si="21"/>
        <v/>
      </c>
      <c r="AJ61" s="1173">
        <f>COUNTIF(E12:AH12,"1")+COUNTIF(E28:AI28,"1")+COUNTIF(E44:AH44,"1")+COUNTIF(E60:AI60,"1")+COUNTIF(E77:AI77,"1")+COUNTIF(E94:AH94,"1")+COUNTIF(E111:AI111,"1")+COUNTIF(E128:AH128,"1")+COUNTIF(E145:AI145,"1")+COUNTIF(E162:AI162,"1")+COUNTIF(E179:AF179,"1")+COUNTIF(E196:AI196,"1")</f>
        <v>3</v>
      </c>
      <c r="BK61" s="429"/>
      <c r="BL61" s="429"/>
      <c r="BM61" s="429"/>
      <c r="BN61" s="429"/>
      <c r="DW61" s="365"/>
      <c r="GH61" s="365"/>
    </row>
    <row r="62" spans="2:190" ht="13.5" customHeight="1">
      <c r="B62" s="423"/>
      <c r="C62" s="430" t="s">
        <v>169</v>
      </c>
      <c r="D62" s="1191" t="str">
        <f>$D$14</f>
        <v>11,000kJ/kg</v>
      </c>
      <c r="E62" s="1156" t="str">
        <f t="shared" ref="E62:AI62" si="22">IF(E60=2,E60,"")</f>
        <v/>
      </c>
      <c r="F62" s="1157" t="str">
        <f t="shared" si="22"/>
        <v/>
      </c>
      <c r="G62" s="1157" t="str">
        <f t="shared" si="22"/>
        <v/>
      </c>
      <c r="H62" s="1157" t="str">
        <f t="shared" si="22"/>
        <v/>
      </c>
      <c r="I62" s="1157" t="str">
        <f t="shared" si="22"/>
        <v/>
      </c>
      <c r="J62" s="1157" t="str">
        <f t="shared" si="22"/>
        <v/>
      </c>
      <c r="K62" s="1157" t="str">
        <f t="shared" si="22"/>
        <v/>
      </c>
      <c r="L62" s="1157" t="str">
        <f t="shared" si="22"/>
        <v/>
      </c>
      <c r="M62" s="1157" t="str">
        <f t="shared" si="22"/>
        <v/>
      </c>
      <c r="N62" s="1157" t="str">
        <f t="shared" si="22"/>
        <v/>
      </c>
      <c r="O62" s="1157" t="str">
        <f t="shared" si="22"/>
        <v/>
      </c>
      <c r="P62" s="1157" t="str">
        <f t="shared" si="22"/>
        <v/>
      </c>
      <c r="Q62" s="1157" t="str">
        <f t="shared" si="22"/>
        <v/>
      </c>
      <c r="R62" s="1157" t="str">
        <f t="shared" si="22"/>
        <v/>
      </c>
      <c r="S62" s="1157" t="str">
        <f t="shared" si="22"/>
        <v/>
      </c>
      <c r="T62" s="1157" t="str">
        <f t="shared" si="22"/>
        <v/>
      </c>
      <c r="U62" s="1157" t="str">
        <f t="shared" si="22"/>
        <v/>
      </c>
      <c r="V62" s="1157" t="str">
        <f t="shared" si="22"/>
        <v/>
      </c>
      <c r="W62" s="1157" t="str">
        <f t="shared" si="22"/>
        <v/>
      </c>
      <c r="X62" s="1157" t="str">
        <f t="shared" si="22"/>
        <v/>
      </c>
      <c r="Y62" s="1157" t="str">
        <f t="shared" si="22"/>
        <v/>
      </c>
      <c r="Z62" s="1157" t="str">
        <f t="shared" si="22"/>
        <v/>
      </c>
      <c r="AA62" s="1157" t="str">
        <f t="shared" si="22"/>
        <v/>
      </c>
      <c r="AB62" s="1157" t="str">
        <f t="shared" si="22"/>
        <v/>
      </c>
      <c r="AC62" s="1157" t="str">
        <f t="shared" si="22"/>
        <v/>
      </c>
      <c r="AD62" s="1157" t="str">
        <f t="shared" si="22"/>
        <v/>
      </c>
      <c r="AE62" s="1157" t="str">
        <f t="shared" si="22"/>
        <v/>
      </c>
      <c r="AF62" s="1157" t="str">
        <f t="shared" si="22"/>
        <v/>
      </c>
      <c r="AG62" s="1157" t="str">
        <f t="shared" si="22"/>
        <v/>
      </c>
      <c r="AH62" s="1157" t="str">
        <f t="shared" si="22"/>
        <v/>
      </c>
      <c r="AI62" s="1162" t="str">
        <f t="shared" si="22"/>
        <v/>
      </c>
      <c r="AJ62" s="1174">
        <f>COUNTIF(E12:AH12,"2")+COUNTIF(E28:AI28,"2")+COUNTIF(E44:AH44,"2")+COUNTIF(E60:AI60,"2")+COUNTIF(E77:AI77,"2")+COUNTIF(E94:AH94,"2")+COUNTIF(E111:AI111,"2")+COUNTIF(E128:AH128,"2")+COUNTIF(E145:AI145,"2")+COUNTIF(E162:AI162,"2")+COUNTIF(E179:AF179,"2")+COUNTIF(E196:AI196,"2")</f>
        <v>3</v>
      </c>
      <c r="BK62" s="429"/>
      <c r="BL62" s="429"/>
      <c r="BM62" s="429"/>
      <c r="BN62" s="429"/>
      <c r="DW62" s="365"/>
      <c r="GH62" s="365"/>
    </row>
    <row r="63" spans="2:190" ht="13.5" customHeight="1">
      <c r="B63" s="423"/>
      <c r="C63" s="430" t="s">
        <v>170</v>
      </c>
      <c r="D63" s="1191" t="str">
        <f>$D$15</f>
        <v>10,000kJ/kg</v>
      </c>
      <c r="E63" s="1156" t="str">
        <f t="shared" ref="E63:AI63" si="23">IF(E60=3,E60,"")</f>
        <v/>
      </c>
      <c r="F63" s="1157" t="str">
        <f t="shared" si="23"/>
        <v/>
      </c>
      <c r="G63" s="1157" t="str">
        <f t="shared" si="23"/>
        <v/>
      </c>
      <c r="H63" s="1157" t="str">
        <f t="shared" si="23"/>
        <v/>
      </c>
      <c r="I63" s="1157" t="str">
        <f t="shared" si="23"/>
        <v/>
      </c>
      <c r="J63" s="1157" t="str">
        <f t="shared" si="23"/>
        <v/>
      </c>
      <c r="K63" s="1157" t="str">
        <f t="shared" si="23"/>
        <v/>
      </c>
      <c r="L63" s="1157" t="str">
        <f t="shared" si="23"/>
        <v/>
      </c>
      <c r="M63" s="1157" t="str">
        <f t="shared" si="23"/>
        <v/>
      </c>
      <c r="N63" s="1157" t="str">
        <f t="shared" si="23"/>
        <v/>
      </c>
      <c r="O63" s="1157" t="str">
        <f t="shared" si="23"/>
        <v/>
      </c>
      <c r="P63" s="1157" t="str">
        <f t="shared" si="23"/>
        <v/>
      </c>
      <c r="Q63" s="1157" t="str">
        <f t="shared" si="23"/>
        <v/>
      </c>
      <c r="R63" s="1157" t="str">
        <f t="shared" si="23"/>
        <v/>
      </c>
      <c r="S63" s="1157" t="str">
        <f t="shared" si="23"/>
        <v/>
      </c>
      <c r="T63" s="1157" t="str">
        <f t="shared" si="23"/>
        <v/>
      </c>
      <c r="U63" s="1157" t="str">
        <f t="shared" si="23"/>
        <v/>
      </c>
      <c r="V63" s="1157" t="str">
        <f t="shared" si="23"/>
        <v/>
      </c>
      <c r="W63" s="1157" t="str">
        <f t="shared" si="23"/>
        <v/>
      </c>
      <c r="X63" s="1157" t="str">
        <f t="shared" si="23"/>
        <v/>
      </c>
      <c r="Y63" s="1157" t="str">
        <f t="shared" si="23"/>
        <v/>
      </c>
      <c r="Z63" s="1157" t="str">
        <f t="shared" si="23"/>
        <v/>
      </c>
      <c r="AA63" s="1157" t="str">
        <f t="shared" si="23"/>
        <v/>
      </c>
      <c r="AB63" s="1157" t="str">
        <f t="shared" si="23"/>
        <v/>
      </c>
      <c r="AC63" s="1157" t="str">
        <f t="shared" si="23"/>
        <v/>
      </c>
      <c r="AD63" s="1157" t="str">
        <f t="shared" si="23"/>
        <v/>
      </c>
      <c r="AE63" s="1157" t="str">
        <f t="shared" si="23"/>
        <v/>
      </c>
      <c r="AF63" s="1157" t="str">
        <f t="shared" si="23"/>
        <v/>
      </c>
      <c r="AG63" s="1157" t="str">
        <f t="shared" si="23"/>
        <v/>
      </c>
      <c r="AH63" s="1157" t="str">
        <f t="shared" si="23"/>
        <v/>
      </c>
      <c r="AI63" s="1162" t="str">
        <f t="shared" si="23"/>
        <v/>
      </c>
      <c r="AJ63" s="1174">
        <f>COUNTIF(E12:AH12,"3")+COUNTIF(E28:AI28,"3")+COUNTIF(E44:AH44,"3")+COUNTIF(E60:AI60,"3")+COUNTIF(E77:AI77,"3")+COUNTIF(E94:AH94,"3")+COUNTIF(E111:AI111,"3")+COUNTIF(E128:AH128,"3")+COUNTIF(E145:AI145,"3")+COUNTIF(E162:AI162,"3")+COUNTIF(E179:AF179,"3")+COUNTIF(E196:AI196,"3")</f>
        <v>53</v>
      </c>
      <c r="BK63" s="429"/>
      <c r="BL63" s="429"/>
      <c r="BM63" s="429"/>
      <c r="BN63" s="429"/>
      <c r="DW63" s="365"/>
      <c r="GH63" s="365"/>
    </row>
    <row r="64" spans="2:190" ht="13.5" customHeight="1">
      <c r="B64" s="423"/>
      <c r="C64" s="430" t="s">
        <v>171</v>
      </c>
      <c r="D64" s="1191" t="str">
        <f>$D$16</f>
        <v>9,000kJ/kg</v>
      </c>
      <c r="E64" s="1156">
        <f t="shared" ref="E64:AI64" si="24">IF(E60=4,E60,"")</f>
        <v>4</v>
      </c>
      <c r="F64" s="1157">
        <f t="shared" si="24"/>
        <v>4</v>
      </c>
      <c r="G64" s="1157">
        <f t="shared" si="24"/>
        <v>4</v>
      </c>
      <c r="H64" s="1157">
        <f t="shared" si="24"/>
        <v>4</v>
      </c>
      <c r="I64" s="1157">
        <f t="shared" si="24"/>
        <v>4</v>
      </c>
      <c r="J64" s="1157">
        <f t="shared" si="24"/>
        <v>4</v>
      </c>
      <c r="K64" s="1157">
        <f t="shared" si="24"/>
        <v>4</v>
      </c>
      <c r="L64" s="1157">
        <f t="shared" si="24"/>
        <v>4</v>
      </c>
      <c r="M64" s="1157">
        <f t="shared" si="24"/>
        <v>4</v>
      </c>
      <c r="N64" s="1157">
        <f t="shared" si="24"/>
        <v>4</v>
      </c>
      <c r="O64" s="1157">
        <f t="shared" si="24"/>
        <v>4</v>
      </c>
      <c r="P64" s="1157">
        <f t="shared" si="24"/>
        <v>4</v>
      </c>
      <c r="Q64" s="1157">
        <f t="shared" si="24"/>
        <v>4</v>
      </c>
      <c r="R64" s="1157">
        <f t="shared" si="24"/>
        <v>4</v>
      </c>
      <c r="S64" s="1157">
        <f t="shared" si="24"/>
        <v>4</v>
      </c>
      <c r="T64" s="1157">
        <f t="shared" si="24"/>
        <v>4</v>
      </c>
      <c r="U64" s="1157">
        <f t="shared" si="24"/>
        <v>4</v>
      </c>
      <c r="V64" s="1157">
        <f t="shared" si="24"/>
        <v>4</v>
      </c>
      <c r="W64" s="1157">
        <f t="shared" si="24"/>
        <v>4</v>
      </c>
      <c r="X64" s="1157">
        <f t="shared" si="24"/>
        <v>4</v>
      </c>
      <c r="Y64" s="1157">
        <f t="shared" si="24"/>
        <v>4</v>
      </c>
      <c r="Z64" s="1157">
        <f t="shared" si="24"/>
        <v>4</v>
      </c>
      <c r="AA64" s="1157">
        <f t="shared" si="24"/>
        <v>4</v>
      </c>
      <c r="AB64" s="1157">
        <f t="shared" si="24"/>
        <v>4</v>
      </c>
      <c r="AC64" s="1157">
        <f t="shared" si="24"/>
        <v>4</v>
      </c>
      <c r="AD64" s="1157">
        <f t="shared" si="24"/>
        <v>4</v>
      </c>
      <c r="AE64" s="1157">
        <f t="shared" si="24"/>
        <v>4</v>
      </c>
      <c r="AF64" s="1157">
        <f t="shared" si="24"/>
        <v>4</v>
      </c>
      <c r="AG64" s="1157">
        <f t="shared" si="24"/>
        <v>4</v>
      </c>
      <c r="AH64" s="1157">
        <f t="shared" si="24"/>
        <v>4</v>
      </c>
      <c r="AI64" s="1162">
        <f t="shared" si="24"/>
        <v>4</v>
      </c>
      <c r="AJ64" s="1174">
        <f>COUNTIF(E12:AH12,"4")+COUNTIF(E28:AI28,"4")+COUNTIF(E44:AH44,"4")+COUNTIF(E60:AI60,"4")+COUNTIF(E77:AI77,"4")+COUNTIF(E94:AH94,"4")+COUNTIF(E111:AI111,"4")+COUNTIF(E128:AH128,"4")+COUNTIF(E145:AI145,"4")+COUNTIF(E162:AI162,"4")+COUNTIF(E179:AF179,"4")+COUNTIF(E196:AI196,"4")</f>
        <v>241</v>
      </c>
      <c r="BK64" s="429"/>
      <c r="BL64" s="429"/>
      <c r="BM64" s="429"/>
      <c r="BN64" s="429"/>
      <c r="DW64" s="365"/>
      <c r="GH64" s="365"/>
    </row>
    <row r="65" spans="2:190" ht="13.5" customHeight="1">
      <c r="B65" s="423"/>
      <c r="C65" s="430" t="s">
        <v>172</v>
      </c>
      <c r="D65" s="1191" t="str">
        <f>$D$17</f>
        <v>8,000kJ/kg</v>
      </c>
      <c r="E65" s="1156" t="str">
        <f t="shared" ref="E65:AI65" si="25">IF(E60=5,E60,"")</f>
        <v/>
      </c>
      <c r="F65" s="1157" t="str">
        <f t="shared" si="25"/>
        <v/>
      </c>
      <c r="G65" s="1157" t="str">
        <f t="shared" si="25"/>
        <v/>
      </c>
      <c r="H65" s="1157" t="str">
        <f t="shared" si="25"/>
        <v/>
      </c>
      <c r="I65" s="1157" t="str">
        <f t="shared" si="25"/>
        <v/>
      </c>
      <c r="J65" s="1157" t="str">
        <f t="shared" si="25"/>
        <v/>
      </c>
      <c r="K65" s="1157" t="str">
        <f t="shared" si="25"/>
        <v/>
      </c>
      <c r="L65" s="1157" t="str">
        <f t="shared" si="25"/>
        <v/>
      </c>
      <c r="M65" s="1157" t="str">
        <f t="shared" si="25"/>
        <v/>
      </c>
      <c r="N65" s="1157" t="str">
        <f t="shared" si="25"/>
        <v/>
      </c>
      <c r="O65" s="1157" t="str">
        <f t="shared" si="25"/>
        <v/>
      </c>
      <c r="P65" s="1157" t="str">
        <f t="shared" si="25"/>
        <v/>
      </c>
      <c r="Q65" s="1157" t="str">
        <f t="shared" si="25"/>
        <v/>
      </c>
      <c r="R65" s="1157" t="str">
        <f t="shared" si="25"/>
        <v/>
      </c>
      <c r="S65" s="1157" t="str">
        <f t="shared" si="25"/>
        <v/>
      </c>
      <c r="T65" s="1157" t="str">
        <f t="shared" si="25"/>
        <v/>
      </c>
      <c r="U65" s="1157" t="str">
        <f t="shared" si="25"/>
        <v/>
      </c>
      <c r="V65" s="1157" t="str">
        <f t="shared" si="25"/>
        <v/>
      </c>
      <c r="W65" s="1157" t="str">
        <f t="shared" si="25"/>
        <v/>
      </c>
      <c r="X65" s="1157" t="str">
        <f t="shared" si="25"/>
        <v/>
      </c>
      <c r="Y65" s="1157" t="str">
        <f t="shared" si="25"/>
        <v/>
      </c>
      <c r="Z65" s="1157" t="str">
        <f t="shared" si="25"/>
        <v/>
      </c>
      <c r="AA65" s="1157" t="str">
        <f t="shared" si="25"/>
        <v/>
      </c>
      <c r="AB65" s="1157" t="str">
        <f t="shared" si="25"/>
        <v/>
      </c>
      <c r="AC65" s="1157" t="str">
        <f t="shared" si="25"/>
        <v/>
      </c>
      <c r="AD65" s="1157" t="str">
        <f t="shared" si="25"/>
        <v/>
      </c>
      <c r="AE65" s="1157" t="str">
        <f t="shared" si="25"/>
        <v/>
      </c>
      <c r="AF65" s="1157" t="str">
        <f t="shared" si="25"/>
        <v/>
      </c>
      <c r="AG65" s="1157" t="str">
        <f t="shared" si="25"/>
        <v/>
      </c>
      <c r="AH65" s="1157" t="str">
        <f t="shared" si="25"/>
        <v/>
      </c>
      <c r="AI65" s="1162" t="str">
        <f t="shared" si="25"/>
        <v/>
      </c>
      <c r="AJ65" s="1174">
        <f>COUNTIF(E12:AH12,"5")+COUNTIF(E28:AI28,"5")+COUNTIF(E44:AH44,"5")+COUNTIF(E60:AI60,"5")+COUNTIF(E77:AI77,"5")+COUNTIF(E94:AH94,"5")+COUNTIF(E111:AI111,"5")+COUNTIF(E128:AH128,"5")+COUNTIF(E145:AI145,"5")+COUNTIF(E162:AI162,"5")+COUNTIF(E179:AF179,"5")+COUNTIF(E196:AI196,"5")</f>
        <v>59</v>
      </c>
      <c r="BK65" s="429"/>
      <c r="BL65" s="429"/>
      <c r="BM65" s="429"/>
      <c r="BN65" s="429"/>
      <c r="DW65" s="365"/>
      <c r="GH65" s="365"/>
    </row>
    <row r="66" spans="2:190" ht="13.5" customHeight="1">
      <c r="B66" s="423"/>
      <c r="C66" s="430" t="s">
        <v>173</v>
      </c>
      <c r="D66" s="1191" t="str">
        <f>$D$18</f>
        <v>7,000kJ/kg</v>
      </c>
      <c r="E66" s="1156" t="str">
        <f t="shared" ref="E66:AI66" si="26">IF(E60=6,E60,"")</f>
        <v/>
      </c>
      <c r="F66" s="1157" t="str">
        <f t="shared" si="26"/>
        <v/>
      </c>
      <c r="G66" s="1157" t="str">
        <f t="shared" si="26"/>
        <v/>
      </c>
      <c r="H66" s="1157" t="str">
        <f t="shared" si="26"/>
        <v/>
      </c>
      <c r="I66" s="1157" t="str">
        <f t="shared" si="26"/>
        <v/>
      </c>
      <c r="J66" s="1157" t="str">
        <f t="shared" si="26"/>
        <v/>
      </c>
      <c r="K66" s="1157" t="str">
        <f t="shared" si="26"/>
        <v/>
      </c>
      <c r="L66" s="1157" t="str">
        <f t="shared" si="26"/>
        <v/>
      </c>
      <c r="M66" s="1157" t="str">
        <f t="shared" si="26"/>
        <v/>
      </c>
      <c r="N66" s="1157" t="str">
        <f t="shared" si="26"/>
        <v/>
      </c>
      <c r="O66" s="1157" t="str">
        <f t="shared" si="26"/>
        <v/>
      </c>
      <c r="P66" s="1157" t="str">
        <f t="shared" si="26"/>
        <v/>
      </c>
      <c r="Q66" s="1157" t="str">
        <f t="shared" si="26"/>
        <v/>
      </c>
      <c r="R66" s="1157" t="str">
        <f t="shared" si="26"/>
        <v/>
      </c>
      <c r="S66" s="1157" t="str">
        <f t="shared" si="26"/>
        <v/>
      </c>
      <c r="T66" s="1157" t="str">
        <f t="shared" si="26"/>
        <v/>
      </c>
      <c r="U66" s="1157" t="str">
        <f t="shared" si="26"/>
        <v/>
      </c>
      <c r="V66" s="1157" t="str">
        <f t="shared" si="26"/>
        <v/>
      </c>
      <c r="W66" s="1157" t="str">
        <f t="shared" si="26"/>
        <v/>
      </c>
      <c r="X66" s="1157" t="str">
        <f t="shared" si="26"/>
        <v/>
      </c>
      <c r="Y66" s="1157" t="str">
        <f t="shared" si="26"/>
        <v/>
      </c>
      <c r="Z66" s="1157" t="str">
        <f t="shared" si="26"/>
        <v/>
      </c>
      <c r="AA66" s="1157" t="str">
        <f t="shared" si="26"/>
        <v/>
      </c>
      <c r="AB66" s="1157" t="str">
        <f t="shared" si="26"/>
        <v/>
      </c>
      <c r="AC66" s="1157" t="str">
        <f t="shared" si="26"/>
        <v/>
      </c>
      <c r="AD66" s="1157" t="str">
        <f t="shared" si="26"/>
        <v/>
      </c>
      <c r="AE66" s="1157" t="str">
        <f t="shared" si="26"/>
        <v/>
      </c>
      <c r="AF66" s="1157" t="str">
        <f t="shared" si="26"/>
        <v/>
      </c>
      <c r="AG66" s="1157" t="str">
        <f t="shared" si="26"/>
        <v/>
      </c>
      <c r="AH66" s="1157" t="str">
        <f t="shared" si="26"/>
        <v/>
      </c>
      <c r="AI66" s="1162" t="str">
        <f t="shared" si="26"/>
        <v/>
      </c>
      <c r="AJ66" s="1174">
        <f>COUNTIF(E12:AH12,"6")+COUNTIF(E28:AI28,"6")+COUNTIF(E44:AH44,"6")+COUNTIF(E60:AI60,"6")+COUNTIF(E77:AI77,"6")+COUNTIF(E94:AH94,"6")+COUNTIF(E111:AI111,"6")+COUNTIF(E128:AH128,"6")+COUNTIF(E145:AI145,"6")+COUNTIF(E162:AI162,"6")+COUNTIF(E179:AF179,"6")+COUNTIF(E196:AI196,"6")</f>
        <v>3</v>
      </c>
      <c r="BK66" s="429"/>
      <c r="BL66" s="429"/>
      <c r="BM66" s="429"/>
      <c r="BN66" s="429"/>
      <c r="DW66" s="365"/>
      <c r="GH66" s="365"/>
    </row>
    <row r="67" spans="2:190" ht="13.5" customHeight="1">
      <c r="B67" s="431"/>
      <c r="C67" s="424" t="s">
        <v>174</v>
      </c>
      <c r="D67" s="1192" t="str">
        <f>$D$19</f>
        <v>6,000kJ/kg</v>
      </c>
      <c r="E67" s="698" t="str">
        <f t="shared" ref="E67:AI67" si="27">IF(E60=7,E60,"")</f>
        <v/>
      </c>
      <c r="F67" s="699" t="str">
        <f t="shared" si="27"/>
        <v/>
      </c>
      <c r="G67" s="699" t="str">
        <f t="shared" si="27"/>
        <v/>
      </c>
      <c r="H67" s="699" t="str">
        <f t="shared" si="27"/>
        <v/>
      </c>
      <c r="I67" s="699" t="str">
        <f t="shared" si="27"/>
        <v/>
      </c>
      <c r="J67" s="699" t="str">
        <f t="shared" si="27"/>
        <v/>
      </c>
      <c r="K67" s="699" t="str">
        <f t="shared" si="27"/>
        <v/>
      </c>
      <c r="L67" s="699" t="str">
        <f t="shared" si="27"/>
        <v/>
      </c>
      <c r="M67" s="699" t="str">
        <f t="shared" si="27"/>
        <v/>
      </c>
      <c r="N67" s="699" t="str">
        <f t="shared" si="27"/>
        <v/>
      </c>
      <c r="O67" s="699" t="str">
        <f t="shared" si="27"/>
        <v/>
      </c>
      <c r="P67" s="699" t="str">
        <f t="shared" si="27"/>
        <v/>
      </c>
      <c r="Q67" s="699" t="str">
        <f t="shared" si="27"/>
        <v/>
      </c>
      <c r="R67" s="699" t="str">
        <f t="shared" si="27"/>
        <v/>
      </c>
      <c r="S67" s="699" t="str">
        <f t="shared" si="27"/>
        <v/>
      </c>
      <c r="T67" s="699" t="str">
        <f t="shared" si="27"/>
        <v/>
      </c>
      <c r="U67" s="699" t="str">
        <f t="shared" si="27"/>
        <v/>
      </c>
      <c r="V67" s="699" t="str">
        <f t="shared" si="27"/>
        <v/>
      </c>
      <c r="W67" s="699" t="str">
        <f t="shared" si="27"/>
        <v/>
      </c>
      <c r="X67" s="699" t="str">
        <f t="shared" si="27"/>
        <v/>
      </c>
      <c r="Y67" s="699" t="str">
        <f t="shared" si="27"/>
        <v/>
      </c>
      <c r="Z67" s="699" t="str">
        <f t="shared" si="27"/>
        <v/>
      </c>
      <c r="AA67" s="699" t="str">
        <f t="shared" si="27"/>
        <v/>
      </c>
      <c r="AB67" s="699" t="str">
        <f t="shared" si="27"/>
        <v/>
      </c>
      <c r="AC67" s="699" t="str">
        <f t="shared" si="27"/>
        <v/>
      </c>
      <c r="AD67" s="699" t="str">
        <f t="shared" si="27"/>
        <v/>
      </c>
      <c r="AE67" s="699" t="str">
        <f t="shared" si="27"/>
        <v/>
      </c>
      <c r="AF67" s="699" t="str">
        <f t="shared" si="27"/>
        <v/>
      </c>
      <c r="AG67" s="699" t="str">
        <f t="shared" si="27"/>
        <v/>
      </c>
      <c r="AH67" s="699" t="str">
        <f t="shared" si="27"/>
        <v/>
      </c>
      <c r="AI67" s="700" t="str">
        <f t="shared" si="27"/>
        <v/>
      </c>
      <c r="AJ67" s="1175">
        <f>COUNTIF(E12:AH12,"7")+COUNTIF(E28:AI28,"7")+COUNTIF(E44:AH44,"7")+COUNTIF(E60:AI60,"7")+COUNTIF(E77:AI77,"7")+COUNTIF(E94:AH94,"7")+COUNTIF(E111:AI111,"7")+COUNTIF(E128:AH128,"7")+COUNTIF(E145:AI145,"7")+COUNTIF(E162:AI162,"7")+COUNTIF(E179:AF179,"7")+COUNTIF(E196:AI196,"7")</f>
        <v>3</v>
      </c>
      <c r="BK67" s="429"/>
      <c r="BL67" s="429"/>
      <c r="BM67" s="429"/>
      <c r="BN67" s="429"/>
      <c r="DW67" s="365"/>
      <c r="GH67" s="365"/>
    </row>
    <row r="68" spans="2:190" ht="13.5" customHeight="1">
      <c r="B68" s="429"/>
      <c r="C68" s="429"/>
      <c r="D68" s="1193"/>
      <c r="E68" s="433"/>
      <c r="F68" s="433"/>
      <c r="G68" s="433"/>
      <c r="H68" s="433"/>
      <c r="I68" s="433"/>
      <c r="J68" s="433"/>
      <c r="K68" s="433"/>
      <c r="L68" s="433"/>
      <c r="M68" s="433"/>
      <c r="N68" s="433"/>
      <c r="O68" s="433"/>
      <c r="P68" s="433"/>
      <c r="Q68" s="433"/>
      <c r="R68" s="433"/>
      <c r="S68" s="433"/>
      <c r="T68" s="433"/>
      <c r="U68" s="433"/>
      <c r="V68" s="433"/>
      <c r="W68" s="433"/>
      <c r="X68" s="433"/>
      <c r="Y68" s="433"/>
      <c r="Z68" s="433"/>
      <c r="AA68" s="433"/>
      <c r="AB68" s="433"/>
      <c r="AC68" s="433"/>
      <c r="AD68" s="433"/>
      <c r="AE68" s="433"/>
      <c r="AF68" s="433"/>
      <c r="AG68" s="433"/>
      <c r="AH68" s="433"/>
      <c r="AI68" s="433"/>
      <c r="BK68" s="429"/>
      <c r="BL68" s="429"/>
      <c r="BM68" s="429"/>
      <c r="BN68" s="429"/>
      <c r="DW68" s="365"/>
      <c r="GH68" s="365"/>
    </row>
    <row r="69" spans="2:190" ht="13.5" customHeight="1">
      <c r="B69" s="365"/>
      <c r="C69" s="365"/>
      <c r="E69" s="433"/>
      <c r="F69" s="433"/>
      <c r="G69" s="433"/>
      <c r="H69" s="433"/>
      <c r="I69" s="433"/>
      <c r="J69" s="433"/>
      <c r="K69" s="433"/>
      <c r="L69" s="433"/>
      <c r="M69" s="433"/>
      <c r="N69" s="433"/>
      <c r="O69" s="433"/>
      <c r="P69" s="433"/>
      <c r="Q69" s="433"/>
      <c r="R69" s="433"/>
      <c r="S69" s="433"/>
      <c r="T69" s="433"/>
      <c r="U69" s="433"/>
      <c r="V69" s="433"/>
      <c r="W69" s="433"/>
      <c r="X69" s="433"/>
      <c r="Y69" s="433"/>
      <c r="Z69" s="433"/>
      <c r="AA69" s="433"/>
      <c r="AB69" s="433"/>
      <c r="AC69" s="433"/>
      <c r="AD69" s="433"/>
      <c r="AE69" s="433"/>
      <c r="AF69" s="433"/>
      <c r="AG69" s="433"/>
      <c r="AH69" s="433"/>
      <c r="AI69" s="433"/>
      <c r="BK69" s="429"/>
      <c r="BL69" s="429"/>
      <c r="BM69" s="429"/>
      <c r="BN69" s="429"/>
      <c r="DW69" s="365"/>
      <c r="GH69" s="365"/>
    </row>
    <row r="70" spans="2:190" ht="13.5" customHeight="1">
      <c r="B70" s="1734" t="s">
        <v>303</v>
      </c>
      <c r="C70" s="1734"/>
      <c r="D70" s="1734"/>
      <c r="E70" s="1735" t="s">
        <v>308</v>
      </c>
      <c r="F70" s="1736"/>
      <c r="G70" s="1736"/>
      <c r="H70" s="1736"/>
      <c r="I70" s="1736"/>
      <c r="J70" s="1736"/>
      <c r="K70" s="1736"/>
      <c r="L70" s="1736"/>
      <c r="M70" s="1736"/>
      <c r="N70" s="1736"/>
      <c r="O70" s="1736"/>
      <c r="P70" s="1736"/>
      <c r="Q70" s="1736"/>
      <c r="R70" s="1736"/>
      <c r="S70" s="1736"/>
      <c r="T70" s="1736"/>
      <c r="U70" s="1736"/>
      <c r="V70" s="1736"/>
      <c r="W70" s="1736"/>
      <c r="X70" s="1736"/>
      <c r="Y70" s="1736"/>
      <c r="Z70" s="1736"/>
      <c r="AA70" s="1736"/>
      <c r="AB70" s="1736"/>
      <c r="AC70" s="1736"/>
      <c r="AD70" s="1736"/>
      <c r="AE70" s="1736"/>
      <c r="AF70" s="1736"/>
      <c r="AG70" s="1736"/>
      <c r="AH70" s="1736"/>
      <c r="AI70" s="1737"/>
      <c r="AJ70" s="1168" t="s">
        <v>6195</v>
      </c>
      <c r="AK70" s="364"/>
      <c r="AL70" s="364"/>
      <c r="AM70" s="364"/>
      <c r="AN70" s="364"/>
      <c r="AO70" s="364"/>
      <c r="AP70" s="364"/>
      <c r="AQ70" s="364"/>
      <c r="AR70" s="364"/>
      <c r="AS70" s="364"/>
      <c r="AT70" s="364"/>
      <c r="AU70" s="364"/>
      <c r="AV70" s="364"/>
      <c r="AW70" s="364"/>
      <c r="AX70" s="364"/>
      <c r="AY70" s="364"/>
      <c r="AZ70" s="364"/>
      <c r="BA70" s="364"/>
      <c r="BB70" s="364"/>
      <c r="BC70" s="364"/>
      <c r="BD70" s="364"/>
      <c r="BE70" s="364"/>
      <c r="BF70" s="364"/>
      <c r="BG70" s="364"/>
      <c r="BH70" s="364"/>
      <c r="BI70" s="364"/>
      <c r="BJ70" s="364"/>
      <c r="BK70" s="1148"/>
      <c r="BL70" s="1148"/>
      <c r="BM70" s="1148"/>
      <c r="BN70" s="429"/>
      <c r="BO70" s="364"/>
      <c r="BP70" s="364"/>
      <c r="BQ70" s="364"/>
      <c r="BR70" s="364"/>
      <c r="BS70" s="364"/>
      <c r="BT70" s="364"/>
      <c r="BU70" s="364"/>
      <c r="BV70" s="364"/>
      <c r="BW70" s="364"/>
      <c r="BX70" s="364"/>
      <c r="BY70" s="364"/>
      <c r="BZ70" s="364"/>
      <c r="CA70" s="364"/>
      <c r="CB70" s="364"/>
      <c r="CC70" s="364"/>
      <c r="CD70" s="364"/>
      <c r="CE70" s="364"/>
      <c r="CF70" s="364"/>
      <c r="CG70" s="364"/>
      <c r="CH70" s="364"/>
      <c r="CI70" s="364"/>
      <c r="CJ70" s="364"/>
      <c r="CK70" s="364"/>
      <c r="CL70" s="364"/>
      <c r="CM70" s="364"/>
      <c r="CN70" s="364"/>
      <c r="CO70" s="364"/>
      <c r="CP70" s="364"/>
      <c r="CQ70" s="364"/>
      <c r="CR70" s="364"/>
      <c r="CS70" s="364"/>
      <c r="CT70" s="364"/>
      <c r="CU70" s="364"/>
      <c r="CV70" s="364"/>
      <c r="CW70" s="364"/>
      <c r="CX70" s="364"/>
      <c r="CY70" s="364"/>
      <c r="CZ70" s="364"/>
      <c r="DA70" s="364"/>
      <c r="DB70" s="364"/>
      <c r="DC70" s="364"/>
      <c r="DD70" s="364"/>
      <c r="DE70" s="364"/>
      <c r="DF70" s="364"/>
      <c r="DG70" s="364"/>
      <c r="DH70" s="364"/>
      <c r="DI70" s="364"/>
      <c r="DJ70" s="364"/>
      <c r="DK70" s="364"/>
      <c r="DL70" s="364"/>
      <c r="DM70" s="364"/>
      <c r="DN70" s="364"/>
      <c r="DO70" s="364"/>
      <c r="DP70" s="364"/>
      <c r="DQ70" s="364"/>
      <c r="DR70" s="364"/>
      <c r="DS70" s="364"/>
      <c r="DT70" s="364"/>
      <c r="DU70" s="364"/>
      <c r="DV70" s="364"/>
      <c r="GH70" s="365"/>
    </row>
    <row r="71" spans="2:190" ht="13.5" customHeight="1">
      <c r="B71" s="701" t="s">
        <v>796</v>
      </c>
      <c r="C71" s="421"/>
      <c r="D71" s="1185"/>
      <c r="E71" s="796">
        <v>1</v>
      </c>
      <c r="F71" s="796">
        <v>2</v>
      </c>
      <c r="G71" s="797">
        <v>3</v>
      </c>
      <c r="H71" s="796">
        <v>4</v>
      </c>
      <c r="I71" s="796">
        <v>5</v>
      </c>
      <c r="J71" s="796">
        <v>6</v>
      </c>
      <c r="K71" s="796">
        <v>7</v>
      </c>
      <c r="L71" s="796">
        <v>8</v>
      </c>
      <c r="M71" s="796">
        <v>9</v>
      </c>
      <c r="N71" s="797">
        <v>10</v>
      </c>
      <c r="O71" s="797">
        <v>11</v>
      </c>
      <c r="P71" s="796">
        <v>12</v>
      </c>
      <c r="Q71" s="796">
        <v>13</v>
      </c>
      <c r="R71" s="796">
        <v>14</v>
      </c>
      <c r="S71" s="796">
        <v>15</v>
      </c>
      <c r="T71" s="796">
        <v>16</v>
      </c>
      <c r="U71" s="797">
        <v>17</v>
      </c>
      <c r="V71" s="796">
        <v>18</v>
      </c>
      <c r="W71" s="796">
        <v>19</v>
      </c>
      <c r="X71" s="796">
        <v>20</v>
      </c>
      <c r="Y71" s="796">
        <v>21</v>
      </c>
      <c r="Z71" s="796">
        <v>22</v>
      </c>
      <c r="AA71" s="796">
        <v>23</v>
      </c>
      <c r="AB71" s="797">
        <v>24</v>
      </c>
      <c r="AC71" s="796">
        <v>25</v>
      </c>
      <c r="AD71" s="796">
        <v>26</v>
      </c>
      <c r="AE71" s="796">
        <v>27</v>
      </c>
      <c r="AF71" s="796">
        <v>28</v>
      </c>
      <c r="AG71" s="796">
        <v>29</v>
      </c>
      <c r="AH71" s="796">
        <v>30</v>
      </c>
      <c r="AI71" s="797">
        <v>31</v>
      </c>
      <c r="AJ71" s="1169"/>
      <c r="AK71" s="364"/>
      <c r="AL71" s="364"/>
      <c r="AM71" s="364"/>
      <c r="AN71" s="364"/>
      <c r="AO71" s="364"/>
      <c r="AP71" s="364"/>
      <c r="AQ71" s="364"/>
      <c r="AR71" s="364"/>
      <c r="AS71" s="364"/>
      <c r="AT71" s="364"/>
      <c r="AU71" s="364"/>
      <c r="AV71" s="364"/>
      <c r="AW71" s="364"/>
      <c r="AX71" s="364"/>
      <c r="AY71" s="364"/>
      <c r="AZ71" s="364"/>
      <c r="BA71" s="364"/>
      <c r="BB71" s="364"/>
      <c r="BC71" s="364"/>
      <c r="BD71" s="364"/>
      <c r="BE71" s="364"/>
      <c r="BF71" s="364"/>
      <c r="BG71" s="364"/>
      <c r="BH71" s="364"/>
      <c r="BI71" s="364"/>
      <c r="BJ71" s="364"/>
      <c r="BK71" s="1148"/>
      <c r="BL71" s="1148"/>
      <c r="BM71" s="1148"/>
      <c r="BN71" s="429"/>
      <c r="BO71" s="364"/>
      <c r="BP71" s="364"/>
      <c r="BQ71" s="364"/>
      <c r="BR71" s="364"/>
      <c r="BS71" s="364"/>
      <c r="BT71" s="364"/>
      <c r="BU71" s="364"/>
      <c r="BV71" s="364"/>
      <c r="BW71" s="364"/>
      <c r="BX71" s="364"/>
      <c r="BY71" s="364"/>
      <c r="BZ71" s="364"/>
      <c r="CA71" s="364"/>
      <c r="CB71" s="364"/>
      <c r="CC71" s="364"/>
      <c r="CD71" s="364"/>
      <c r="CE71" s="364"/>
      <c r="CF71" s="364"/>
      <c r="CG71" s="364"/>
      <c r="CH71" s="364"/>
      <c r="CI71" s="364"/>
      <c r="CJ71" s="364"/>
      <c r="CK71" s="364"/>
      <c r="CL71" s="364"/>
      <c r="CM71" s="364"/>
      <c r="CN71" s="364"/>
      <c r="CO71" s="364"/>
      <c r="CP71" s="364"/>
      <c r="CQ71" s="364"/>
      <c r="CR71" s="364"/>
      <c r="CS71" s="364"/>
      <c r="CT71" s="364"/>
      <c r="CU71" s="364"/>
      <c r="CV71" s="364"/>
      <c r="CW71" s="364"/>
      <c r="CX71" s="364"/>
      <c r="CY71" s="364"/>
      <c r="CZ71" s="364"/>
      <c r="DA71" s="364"/>
      <c r="DB71" s="364"/>
      <c r="DC71" s="364"/>
      <c r="DD71" s="364"/>
      <c r="DE71" s="364"/>
      <c r="DF71" s="364"/>
      <c r="DG71" s="364"/>
      <c r="DH71" s="364"/>
      <c r="DI71" s="364"/>
      <c r="DJ71" s="364"/>
      <c r="DK71" s="364"/>
      <c r="DL71" s="364"/>
      <c r="DM71" s="364"/>
      <c r="DN71" s="364"/>
      <c r="DO71" s="364"/>
      <c r="DP71" s="364"/>
      <c r="DQ71" s="364"/>
      <c r="DR71" s="364"/>
      <c r="DS71" s="364"/>
      <c r="DT71" s="364"/>
      <c r="DU71" s="364"/>
      <c r="DV71" s="364"/>
      <c r="GH71" s="365"/>
    </row>
    <row r="72" spans="2:190" ht="13.5" customHeight="1">
      <c r="B72" s="1182" t="s">
        <v>554</v>
      </c>
      <c r="C72" s="424"/>
      <c r="D72" s="1186"/>
      <c r="E72" s="1152">
        <v>848</v>
      </c>
      <c r="F72" s="1152">
        <v>161</v>
      </c>
      <c r="G72" s="1152">
        <v>103</v>
      </c>
      <c r="H72" s="1152">
        <v>1194</v>
      </c>
      <c r="I72" s="1152">
        <v>967</v>
      </c>
      <c r="J72" s="1152">
        <v>208</v>
      </c>
      <c r="K72" s="1152">
        <v>898</v>
      </c>
      <c r="L72" s="1152">
        <v>841</v>
      </c>
      <c r="M72" s="1152">
        <v>161</v>
      </c>
      <c r="N72" s="1152">
        <v>103</v>
      </c>
      <c r="O72" s="1152">
        <v>1194</v>
      </c>
      <c r="P72" s="1152">
        <v>967</v>
      </c>
      <c r="Q72" s="1152">
        <v>208</v>
      </c>
      <c r="R72" s="1152">
        <v>898</v>
      </c>
      <c r="S72" s="1152">
        <v>841</v>
      </c>
      <c r="T72" s="1152">
        <v>161</v>
      </c>
      <c r="U72" s="1152">
        <v>103</v>
      </c>
      <c r="V72" s="1152">
        <v>1194</v>
      </c>
      <c r="W72" s="1152">
        <v>967</v>
      </c>
      <c r="X72" s="1152">
        <v>208</v>
      </c>
      <c r="Y72" s="1152">
        <v>898</v>
      </c>
      <c r="Z72" s="1152">
        <v>841</v>
      </c>
      <c r="AA72" s="1152">
        <v>161</v>
      </c>
      <c r="AB72" s="1152">
        <v>103</v>
      </c>
      <c r="AC72" s="1152">
        <v>1194</v>
      </c>
      <c r="AD72" s="1152">
        <v>967</v>
      </c>
      <c r="AE72" s="1152">
        <v>208</v>
      </c>
      <c r="AF72" s="1152">
        <v>898</v>
      </c>
      <c r="AG72" s="1152">
        <v>841</v>
      </c>
      <c r="AH72" s="1152">
        <v>161</v>
      </c>
      <c r="AI72" s="1152">
        <v>103</v>
      </c>
      <c r="AJ72" s="1170">
        <f>SUM($E$7:$AH$7,$E$23:$AI$23,$E$39:$AH$39,$E55:AI$55,$E$72:$AI$72,$E$89:$AH$89,$E$106:$AI$106,$E$123:$AH$123,$E$140:$AI$140,$E$157:$AI$157,$E$174:$AF$174,$E$191:$AI$191)</f>
        <v>130000</v>
      </c>
      <c r="AK72" s="364"/>
      <c r="AL72" s="364"/>
      <c r="AM72" s="364"/>
      <c r="AN72" s="364"/>
      <c r="AO72" s="364"/>
      <c r="AP72" s="364"/>
      <c r="AQ72" s="364"/>
      <c r="AR72" s="364"/>
      <c r="AS72" s="364"/>
      <c r="AT72" s="364"/>
      <c r="AU72" s="364"/>
      <c r="AV72" s="364"/>
      <c r="AW72" s="364"/>
      <c r="AX72" s="364"/>
      <c r="AY72" s="364"/>
      <c r="AZ72" s="364"/>
      <c r="BA72" s="364"/>
      <c r="BB72" s="364"/>
      <c r="BC72" s="364"/>
      <c r="BD72" s="364"/>
      <c r="BE72" s="364"/>
      <c r="BF72" s="364"/>
      <c r="BG72" s="364"/>
      <c r="BH72" s="364"/>
      <c r="BI72" s="364"/>
      <c r="BJ72" s="364"/>
      <c r="BK72" s="1148"/>
      <c r="BL72" s="1148"/>
      <c r="BM72" s="1148"/>
      <c r="BN72" s="429"/>
      <c r="BO72" s="364"/>
      <c r="BP72" s="364"/>
      <c r="BQ72" s="364"/>
      <c r="BR72" s="364"/>
      <c r="BS72" s="364"/>
      <c r="BT72" s="364"/>
      <c r="BU72" s="364"/>
      <c r="BV72" s="364"/>
      <c r="BW72" s="364"/>
      <c r="BX72" s="364"/>
      <c r="BY72" s="364"/>
      <c r="BZ72" s="364"/>
      <c r="CA72" s="364"/>
      <c r="CB72" s="364"/>
      <c r="CC72" s="364"/>
      <c r="CD72" s="364"/>
      <c r="CE72" s="364"/>
      <c r="CF72" s="364"/>
      <c r="CG72" s="364"/>
      <c r="CH72" s="364"/>
      <c r="CI72" s="364"/>
      <c r="CJ72" s="364"/>
      <c r="CK72" s="364"/>
      <c r="CL72" s="364"/>
      <c r="CM72" s="364"/>
      <c r="CN72" s="364"/>
      <c r="CO72" s="364"/>
      <c r="CP72" s="364"/>
      <c r="CQ72" s="364"/>
      <c r="CR72" s="364"/>
      <c r="CS72" s="364"/>
      <c r="CT72" s="364"/>
      <c r="CU72" s="364"/>
      <c r="CV72" s="364"/>
      <c r="CW72" s="364"/>
      <c r="CX72" s="364"/>
      <c r="CY72" s="364"/>
      <c r="CZ72" s="364"/>
      <c r="DA72" s="364"/>
      <c r="DB72" s="364"/>
      <c r="DC72" s="364"/>
      <c r="DD72" s="364"/>
      <c r="DE72" s="364"/>
      <c r="DF72" s="364"/>
      <c r="DG72" s="364"/>
      <c r="DH72" s="364"/>
      <c r="DI72" s="364"/>
      <c r="DJ72" s="364"/>
      <c r="DK72" s="364"/>
      <c r="DL72" s="364"/>
      <c r="DM72" s="364"/>
      <c r="DN72" s="364"/>
      <c r="DO72" s="364"/>
      <c r="DP72" s="364"/>
      <c r="DQ72" s="364"/>
      <c r="DR72" s="364"/>
      <c r="DS72" s="364"/>
      <c r="DT72" s="364"/>
      <c r="DU72" s="364"/>
      <c r="DV72" s="364"/>
      <c r="GH72" s="365"/>
    </row>
    <row r="73" spans="2:190" ht="13.5" customHeight="1">
      <c r="B73" s="701" t="s">
        <v>569</v>
      </c>
      <c r="C73" s="428"/>
      <c r="D73" s="1187"/>
      <c r="E73" s="427"/>
      <c r="F73" s="428"/>
      <c r="G73" s="428"/>
      <c r="H73" s="428"/>
      <c r="I73" s="428"/>
      <c r="J73" s="428"/>
      <c r="K73" s="428"/>
      <c r="L73" s="428"/>
      <c r="M73" s="428"/>
      <c r="N73" s="428"/>
      <c r="O73" s="428"/>
      <c r="P73" s="428"/>
      <c r="Q73" s="428"/>
      <c r="R73" s="428"/>
      <c r="S73" s="428"/>
      <c r="T73" s="428"/>
      <c r="U73" s="428"/>
      <c r="V73" s="428"/>
      <c r="W73" s="428"/>
      <c r="X73" s="428"/>
      <c r="Y73" s="428"/>
      <c r="Z73" s="428"/>
      <c r="AA73" s="428"/>
      <c r="AB73" s="428"/>
      <c r="AC73" s="428"/>
      <c r="AD73" s="428"/>
      <c r="AE73" s="428"/>
      <c r="AF73" s="428"/>
      <c r="AG73" s="428"/>
      <c r="AH73" s="428"/>
      <c r="AI73" s="428"/>
      <c r="AJ73" s="1171" t="s">
        <v>6276</v>
      </c>
      <c r="AK73" s="364"/>
      <c r="AL73" s="364"/>
      <c r="AM73" s="364"/>
      <c r="AN73" s="364"/>
      <c r="AO73" s="364"/>
      <c r="AP73" s="364"/>
      <c r="AQ73" s="364"/>
      <c r="AR73" s="364"/>
      <c r="AS73" s="364"/>
      <c r="AT73" s="364"/>
      <c r="AU73" s="364"/>
      <c r="AV73" s="364"/>
      <c r="AW73" s="364"/>
      <c r="AX73" s="364"/>
      <c r="AY73" s="364"/>
      <c r="AZ73" s="364"/>
      <c r="BA73" s="364"/>
      <c r="BB73" s="364"/>
      <c r="BC73" s="364"/>
      <c r="BD73" s="364"/>
      <c r="BE73" s="364"/>
      <c r="BF73" s="364"/>
      <c r="BG73" s="364"/>
      <c r="BH73" s="364"/>
      <c r="BI73" s="364"/>
      <c r="BJ73" s="364"/>
      <c r="BK73" s="1148"/>
      <c r="BL73" s="1148"/>
      <c r="BM73" s="1148"/>
      <c r="BN73" s="429"/>
      <c r="BO73" s="364"/>
      <c r="BP73" s="364"/>
      <c r="BQ73" s="364"/>
      <c r="BR73" s="364"/>
      <c r="BS73" s="364"/>
      <c r="BT73" s="364"/>
      <c r="BU73" s="364"/>
      <c r="BV73" s="364"/>
      <c r="BW73" s="364"/>
      <c r="BX73" s="364"/>
      <c r="BY73" s="364"/>
      <c r="BZ73" s="364"/>
      <c r="CA73" s="364"/>
      <c r="CB73" s="364"/>
      <c r="CC73" s="364"/>
      <c r="CD73" s="364"/>
      <c r="CE73" s="364"/>
      <c r="CF73" s="364"/>
      <c r="CG73" s="364"/>
      <c r="CH73" s="364"/>
      <c r="CI73" s="364"/>
      <c r="CJ73" s="364"/>
      <c r="CK73" s="364"/>
      <c r="CL73" s="364"/>
      <c r="CM73" s="364"/>
      <c r="CN73" s="364"/>
      <c r="CO73" s="364"/>
      <c r="CP73" s="364"/>
      <c r="CQ73" s="364"/>
      <c r="CR73" s="364"/>
      <c r="CS73" s="364"/>
      <c r="CT73" s="364"/>
      <c r="CU73" s="364"/>
      <c r="CV73" s="364"/>
      <c r="CW73" s="364"/>
      <c r="CX73" s="364"/>
      <c r="CY73" s="364"/>
      <c r="CZ73" s="364"/>
      <c r="DA73" s="364"/>
      <c r="DB73" s="364"/>
      <c r="DC73" s="364"/>
      <c r="DD73" s="364"/>
      <c r="DE73" s="364"/>
      <c r="DF73" s="364"/>
      <c r="DG73" s="364"/>
      <c r="DH73" s="364"/>
      <c r="DI73" s="364"/>
      <c r="DJ73" s="364"/>
      <c r="DK73" s="364"/>
      <c r="DL73" s="364"/>
      <c r="DM73" s="364"/>
      <c r="DN73" s="364"/>
      <c r="DO73" s="364"/>
      <c r="DP73" s="364"/>
      <c r="DQ73" s="364"/>
      <c r="DR73" s="364"/>
      <c r="DS73" s="364"/>
      <c r="DT73" s="364"/>
      <c r="DU73" s="364"/>
      <c r="DV73" s="364"/>
      <c r="GH73" s="365"/>
    </row>
    <row r="74" spans="2:190" ht="13.5" customHeight="1">
      <c r="B74" s="423"/>
      <c r="C74" s="694" t="s">
        <v>6274</v>
      </c>
      <c r="D74" s="1188"/>
      <c r="E74" s="695" t="s">
        <v>557</v>
      </c>
      <c r="F74" s="696" t="s">
        <v>557</v>
      </c>
      <c r="G74" s="696" t="s">
        <v>557</v>
      </c>
      <c r="H74" s="696" t="s">
        <v>557</v>
      </c>
      <c r="I74" s="696" t="s">
        <v>557</v>
      </c>
      <c r="J74" s="696" t="s">
        <v>557</v>
      </c>
      <c r="K74" s="696" t="s">
        <v>557</v>
      </c>
      <c r="L74" s="696" t="s">
        <v>557</v>
      </c>
      <c r="M74" s="696" t="s">
        <v>557</v>
      </c>
      <c r="N74" s="696" t="s">
        <v>557</v>
      </c>
      <c r="O74" s="696" t="s">
        <v>557</v>
      </c>
      <c r="P74" s="696" t="s">
        <v>557</v>
      </c>
      <c r="Q74" s="696" t="s">
        <v>557</v>
      </c>
      <c r="R74" s="696" t="s">
        <v>557</v>
      </c>
      <c r="S74" s="696" t="s">
        <v>557</v>
      </c>
      <c r="T74" s="696" t="s">
        <v>557</v>
      </c>
      <c r="U74" s="696" t="s">
        <v>557</v>
      </c>
      <c r="V74" s="696" t="s">
        <v>557</v>
      </c>
      <c r="W74" s="696" t="s">
        <v>557</v>
      </c>
      <c r="X74" s="696" t="s">
        <v>557</v>
      </c>
      <c r="Y74" s="696" t="s">
        <v>557</v>
      </c>
      <c r="Z74" s="696" t="s">
        <v>557</v>
      </c>
      <c r="AA74" s="696" t="s">
        <v>557</v>
      </c>
      <c r="AB74" s="696" t="s">
        <v>557</v>
      </c>
      <c r="AC74" s="696" t="s">
        <v>557</v>
      </c>
      <c r="AD74" s="696" t="s">
        <v>557</v>
      </c>
      <c r="AE74" s="696" t="s">
        <v>557</v>
      </c>
      <c r="AF74" s="696" t="s">
        <v>557</v>
      </c>
      <c r="AG74" s="696" t="s">
        <v>557</v>
      </c>
      <c r="AH74" s="696" t="s">
        <v>557</v>
      </c>
      <c r="AI74" s="696" t="s">
        <v>557</v>
      </c>
      <c r="AJ74" s="1172">
        <f>COUNTA(E9:AH9,E25:AI25,E41:AH41,E57:AI57,E74:AI74,E91:AH91,E108:AI108,E125:AH125,E142:AI142,E159:AI159,E176:AF176,E193:AI193)</f>
        <v>280</v>
      </c>
      <c r="AK74" s="364"/>
      <c r="AL74" s="364"/>
      <c r="AM74" s="364"/>
      <c r="AN74" s="364"/>
      <c r="AO74" s="364"/>
      <c r="AP74" s="364"/>
      <c r="AQ74" s="364"/>
      <c r="AR74" s="364"/>
      <c r="AS74" s="364"/>
      <c r="AT74" s="364"/>
      <c r="AU74" s="364"/>
      <c r="AV74" s="364"/>
      <c r="AW74" s="364"/>
      <c r="AX74" s="364"/>
      <c r="AY74" s="364"/>
      <c r="AZ74" s="364"/>
      <c r="BA74" s="364"/>
      <c r="BB74" s="364"/>
      <c r="BC74" s="364"/>
      <c r="BD74" s="364"/>
      <c r="BE74" s="364"/>
      <c r="BF74" s="364"/>
      <c r="BG74" s="364"/>
      <c r="BH74" s="364"/>
      <c r="BI74" s="364"/>
      <c r="BJ74" s="364"/>
      <c r="BK74" s="1148"/>
      <c r="BL74" s="1148"/>
      <c r="BM74" s="1148"/>
      <c r="BN74" s="429"/>
      <c r="BO74" s="364"/>
      <c r="BP74" s="364"/>
      <c r="BQ74" s="364"/>
      <c r="BR74" s="364"/>
      <c r="BS74" s="364"/>
      <c r="BT74" s="364"/>
      <c r="BU74" s="364"/>
      <c r="BV74" s="364"/>
      <c r="BW74" s="364"/>
      <c r="BX74" s="364"/>
      <c r="BY74" s="364"/>
      <c r="BZ74" s="364"/>
      <c r="CA74" s="364"/>
      <c r="CB74" s="364"/>
      <c r="CC74" s="364"/>
      <c r="CD74" s="364"/>
      <c r="CE74" s="364"/>
      <c r="CF74" s="364"/>
      <c r="CG74" s="364"/>
      <c r="CH74" s="364"/>
      <c r="CI74" s="364"/>
      <c r="CJ74" s="364"/>
      <c r="CK74" s="364"/>
      <c r="CL74" s="364"/>
      <c r="CM74" s="364"/>
      <c r="CN74" s="364"/>
      <c r="CO74" s="364"/>
      <c r="CP74" s="364"/>
      <c r="CQ74" s="364"/>
      <c r="CR74" s="364"/>
      <c r="CS74" s="364"/>
      <c r="CT74" s="364"/>
      <c r="CU74" s="364"/>
      <c r="CV74" s="364"/>
      <c r="CW74" s="364"/>
      <c r="CX74" s="364"/>
      <c r="CY74" s="364"/>
      <c r="CZ74" s="364"/>
      <c r="DA74" s="364"/>
      <c r="DB74" s="364"/>
      <c r="DC74" s="364"/>
      <c r="DD74" s="364"/>
      <c r="DE74" s="364"/>
      <c r="DF74" s="364"/>
      <c r="DG74" s="364"/>
      <c r="DH74" s="364"/>
      <c r="DI74" s="364"/>
      <c r="DJ74" s="364"/>
      <c r="DK74" s="364"/>
      <c r="DL74" s="364"/>
      <c r="DM74" s="364"/>
      <c r="DN74" s="364"/>
      <c r="DO74" s="364"/>
      <c r="DP74" s="364"/>
      <c r="DQ74" s="364"/>
      <c r="DR74" s="364"/>
      <c r="DS74" s="364"/>
      <c r="DT74" s="364"/>
      <c r="DU74" s="364"/>
      <c r="DV74" s="364"/>
      <c r="GH74" s="365"/>
    </row>
    <row r="75" spans="2:190" ht="13.5" customHeight="1">
      <c r="B75" s="423"/>
      <c r="C75" s="694" t="s">
        <v>558</v>
      </c>
      <c r="D75" s="1189"/>
      <c r="E75" s="695"/>
      <c r="F75" s="696"/>
      <c r="G75" s="696"/>
      <c r="H75" s="696"/>
      <c r="I75" s="696"/>
      <c r="J75" s="696"/>
      <c r="K75" s="696"/>
      <c r="L75" s="696"/>
      <c r="M75" s="696"/>
      <c r="N75" s="696"/>
      <c r="O75" s="696"/>
      <c r="P75" s="696"/>
      <c r="Q75" s="696"/>
      <c r="R75" s="696"/>
      <c r="S75" s="696"/>
      <c r="T75" s="696"/>
      <c r="U75" s="696"/>
      <c r="V75" s="696"/>
      <c r="W75" s="696"/>
      <c r="X75" s="696"/>
      <c r="Y75" s="696"/>
      <c r="Z75" s="696"/>
      <c r="AA75" s="696"/>
      <c r="AB75" s="696"/>
      <c r="AC75" s="696"/>
      <c r="AD75" s="696"/>
      <c r="AE75" s="696"/>
      <c r="AF75" s="696"/>
      <c r="AG75" s="696"/>
      <c r="AH75" s="696"/>
      <c r="AI75" s="696"/>
      <c r="AJ75" s="1172">
        <f>COUNTA(E10:AH10,E26:AI26,E42:AH42,E58:AI58,E75:AI75,E92:AH92,E109:AI109,E126:AH126,E143:AI143,E160:AI160,E177:AF177,E194:AI194)</f>
        <v>0</v>
      </c>
      <c r="AK75" s="364"/>
      <c r="AL75" s="364"/>
      <c r="AM75" s="364"/>
      <c r="AN75" s="364"/>
      <c r="AO75" s="364"/>
      <c r="AP75" s="364"/>
      <c r="AQ75" s="364"/>
      <c r="AR75" s="364"/>
      <c r="AS75" s="364"/>
      <c r="AT75" s="364"/>
      <c r="AU75" s="364"/>
      <c r="AV75" s="364"/>
      <c r="AW75" s="364"/>
      <c r="AX75" s="364"/>
      <c r="AY75" s="364"/>
      <c r="AZ75" s="364"/>
      <c r="BA75" s="364"/>
      <c r="BB75" s="364"/>
      <c r="BC75" s="364"/>
      <c r="BD75" s="364"/>
      <c r="BE75" s="364"/>
      <c r="BF75" s="364"/>
      <c r="BG75" s="364"/>
      <c r="BH75" s="364"/>
      <c r="BI75" s="364"/>
      <c r="BJ75" s="364"/>
      <c r="BK75" s="1148"/>
      <c r="BL75" s="1148"/>
      <c r="BM75" s="1148"/>
      <c r="BN75" s="429"/>
      <c r="BO75" s="364"/>
      <c r="BP75" s="364"/>
      <c r="BQ75" s="364"/>
      <c r="BR75" s="364"/>
      <c r="BS75" s="364"/>
      <c r="BT75" s="364"/>
      <c r="BU75" s="364"/>
      <c r="BV75" s="364"/>
      <c r="BW75" s="364"/>
      <c r="BX75" s="364"/>
      <c r="BY75" s="364"/>
      <c r="BZ75" s="364"/>
      <c r="CA75" s="364"/>
      <c r="CB75" s="364"/>
      <c r="CC75" s="364"/>
      <c r="CD75" s="364"/>
      <c r="CE75" s="364"/>
      <c r="CF75" s="364"/>
      <c r="CG75" s="364"/>
      <c r="CH75" s="364"/>
      <c r="CI75" s="364"/>
      <c r="CJ75" s="364"/>
      <c r="CK75" s="364"/>
      <c r="CL75" s="364"/>
      <c r="CM75" s="364"/>
      <c r="CN75" s="364"/>
      <c r="CO75" s="364"/>
      <c r="CP75" s="364"/>
      <c r="CQ75" s="364"/>
      <c r="CR75" s="364"/>
      <c r="CS75" s="364"/>
      <c r="CT75" s="364"/>
      <c r="CU75" s="364"/>
      <c r="CV75" s="364"/>
      <c r="CW75" s="364"/>
      <c r="CX75" s="364"/>
      <c r="CY75" s="364"/>
      <c r="CZ75" s="364"/>
      <c r="DA75" s="364"/>
      <c r="DB75" s="364"/>
      <c r="DC75" s="364"/>
      <c r="DD75" s="364"/>
      <c r="DE75" s="364"/>
      <c r="DF75" s="364"/>
      <c r="DG75" s="364"/>
      <c r="DH75" s="364"/>
      <c r="DI75" s="364"/>
      <c r="DJ75" s="364"/>
      <c r="DK75" s="364"/>
      <c r="DL75" s="364"/>
      <c r="DM75" s="364"/>
      <c r="DN75" s="364"/>
      <c r="DO75" s="364"/>
      <c r="DP75" s="364"/>
      <c r="DQ75" s="364"/>
      <c r="DR75" s="364"/>
      <c r="DS75" s="364"/>
      <c r="DT75" s="364"/>
      <c r="DU75" s="364"/>
      <c r="DV75" s="364"/>
      <c r="GH75" s="365"/>
    </row>
    <row r="76" spans="2:190" ht="13.5" customHeight="1">
      <c r="B76" s="1182" t="s">
        <v>570</v>
      </c>
      <c r="C76" s="424"/>
      <c r="D76" s="1190"/>
      <c r="E76" s="698" t="s">
        <v>557</v>
      </c>
      <c r="F76" s="699" t="s">
        <v>557</v>
      </c>
      <c r="G76" s="699"/>
      <c r="H76" s="699" t="s">
        <v>557</v>
      </c>
      <c r="I76" s="699" t="s">
        <v>557</v>
      </c>
      <c r="J76" s="699" t="s">
        <v>557</v>
      </c>
      <c r="K76" s="699" t="s">
        <v>557</v>
      </c>
      <c r="L76" s="699" t="s">
        <v>557</v>
      </c>
      <c r="M76" s="699" t="s">
        <v>557</v>
      </c>
      <c r="N76" s="699"/>
      <c r="O76" s="699" t="s">
        <v>557</v>
      </c>
      <c r="P76" s="699" t="s">
        <v>557</v>
      </c>
      <c r="Q76" s="699" t="s">
        <v>557</v>
      </c>
      <c r="R76" s="699" t="s">
        <v>557</v>
      </c>
      <c r="S76" s="699" t="s">
        <v>557</v>
      </c>
      <c r="T76" s="699" t="s">
        <v>557</v>
      </c>
      <c r="U76" s="699"/>
      <c r="V76" s="699" t="s">
        <v>557</v>
      </c>
      <c r="W76" s="699" t="s">
        <v>557</v>
      </c>
      <c r="X76" s="699" t="s">
        <v>557</v>
      </c>
      <c r="Y76" s="699" t="s">
        <v>557</v>
      </c>
      <c r="Z76" s="699" t="s">
        <v>557</v>
      </c>
      <c r="AA76" s="699" t="s">
        <v>557</v>
      </c>
      <c r="AB76" s="699"/>
      <c r="AC76" s="699" t="s">
        <v>557</v>
      </c>
      <c r="AD76" s="699" t="s">
        <v>557</v>
      </c>
      <c r="AE76" s="699" t="s">
        <v>557</v>
      </c>
      <c r="AF76" s="699" t="s">
        <v>557</v>
      </c>
      <c r="AG76" s="699" t="s">
        <v>557</v>
      </c>
      <c r="AH76" s="699" t="s">
        <v>557</v>
      </c>
      <c r="AI76" s="699"/>
      <c r="AJ76" s="1172">
        <f>COUNTA(E11:AH11,E27:AI27,E43:AH43,E59:AI59,E76:AI76,E93:AH93,E110:AI110,E127:AH127,E144:AI144,E161:AI161,E178:AF178,E195:AI195)</f>
        <v>287</v>
      </c>
      <c r="AK76" s="364"/>
      <c r="AL76" s="364"/>
      <c r="AM76" s="364"/>
      <c r="AN76" s="364"/>
      <c r="AO76" s="364"/>
      <c r="AP76" s="364"/>
      <c r="AQ76" s="364"/>
      <c r="AR76" s="364"/>
      <c r="AS76" s="364"/>
      <c r="AT76" s="364"/>
      <c r="AU76" s="364"/>
      <c r="AV76" s="364"/>
      <c r="AW76" s="364"/>
      <c r="AX76" s="364"/>
      <c r="AY76" s="364"/>
      <c r="AZ76" s="364"/>
      <c r="BA76" s="364"/>
      <c r="BB76" s="364"/>
      <c r="BC76" s="364"/>
      <c r="BD76" s="364"/>
      <c r="BE76" s="364"/>
      <c r="BF76" s="364"/>
      <c r="BG76" s="364"/>
      <c r="BH76" s="364"/>
      <c r="BI76" s="364"/>
      <c r="BJ76" s="364"/>
      <c r="BK76" s="1148"/>
      <c r="BL76" s="1148"/>
      <c r="BM76" s="1148"/>
      <c r="BN76" s="429"/>
      <c r="BO76" s="364"/>
      <c r="BP76" s="364"/>
      <c r="BQ76" s="364"/>
      <c r="BR76" s="364"/>
      <c r="BS76" s="364"/>
      <c r="BT76" s="364"/>
      <c r="BU76" s="364"/>
      <c r="BV76" s="364"/>
      <c r="BW76" s="364"/>
      <c r="BX76" s="364"/>
      <c r="BY76" s="364"/>
      <c r="BZ76" s="364"/>
      <c r="CA76" s="364"/>
      <c r="CB76" s="364"/>
      <c r="CC76" s="364"/>
      <c r="CD76" s="364"/>
      <c r="CE76" s="364"/>
      <c r="CF76" s="364"/>
      <c r="CG76" s="364"/>
      <c r="CH76" s="364"/>
      <c r="CI76" s="364"/>
      <c r="CJ76" s="364"/>
      <c r="CK76" s="364"/>
      <c r="CL76" s="364"/>
      <c r="CM76" s="364"/>
      <c r="CN76" s="364"/>
      <c r="CO76" s="364"/>
      <c r="CP76" s="364"/>
      <c r="CQ76" s="364"/>
      <c r="CR76" s="364"/>
      <c r="CS76" s="364"/>
      <c r="CT76" s="364"/>
      <c r="CU76" s="364"/>
      <c r="CV76" s="364"/>
      <c r="CW76" s="364"/>
      <c r="CX76" s="364"/>
      <c r="CY76" s="364"/>
      <c r="CZ76" s="364"/>
      <c r="DA76" s="364"/>
      <c r="DB76" s="364"/>
      <c r="DC76" s="364"/>
      <c r="DD76" s="364"/>
      <c r="DE76" s="364"/>
      <c r="DF76" s="364"/>
      <c r="DG76" s="364"/>
      <c r="DH76" s="364"/>
      <c r="DI76" s="364"/>
      <c r="DJ76" s="364"/>
      <c r="DK76" s="364"/>
      <c r="DL76" s="364"/>
      <c r="DM76" s="364"/>
      <c r="DN76" s="364"/>
      <c r="DO76" s="364"/>
      <c r="DP76" s="364"/>
      <c r="DQ76" s="364"/>
      <c r="DR76" s="364"/>
      <c r="DS76" s="364"/>
      <c r="DT76" s="364"/>
      <c r="DU76" s="364"/>
      <c r="DV76" s="364"/>
      <c r="GH76" s="365"/>
    </row>
    <row r="77" spans="2:190" ht="13.5" customHeight="1">
      <c r="B77" s="701" t="s">
        <v>559</v>
      </c>
      <c r="C77" s="426"/>
      <c r="D77" s="1187"/>
      <c r="E77" s="427">
        <v>5</v>
      </c>
      <c r="F77" s="428">
        <v>5</v>
      </c>
      <c r="G77" s="428">
        <v>5</v>
      </c>
      <c r="H77" s="428">
        <v>5</v>
      </c>
      <c r="I77" s="428">
        <v>5</v>
      </c>
      <c r="J77" s="428">
        <v>5</v>
      </c>
      <c r="K77" s="428">
        <v>5</v>
      </c>
      <c r="L77" s="428">
        <v>5</v>
      </c>
      <c r="M77" s="428">
        <v>5</v>
      </c>
      <c r="N77" s="428">
        <v>5</v>
      </c>
      <c r="O77" s="428">
        <v>5</v>
      </c>
      <c r="P77" s="428">
        <v>5</v>
      </c>
      <c r="Q77" s="428">
        <v>5</v>
      </c>
      <c r="R77" s="428">
        <v>5</v>
      </c>
      <c r="S77" s="428">
        <v>5</v>
      </c>
      <c r="T77" s="428">
        <v>5</v>
      </c>
      <c r="U77" s="428">
        <v>5</v>
      </c>
      <c r="V77" s="428">
        <v>5</v>
      </c>
      <c r="W77" s="428">
        <v>5</v>
      </c>
      <c r="X77" s="428">
        <v>7</v>
      </c>
      <c r="Y77" s="428">
        <v>7</v>
      </c>
      <c r="Z77" s="428">
        <v>7</v>
      </c>
      <c r="AA77" s="428">
        <v>6</v>
      </c>
      <c r="AB77" s="428">
        <v>6</v>
      </c>
      <c r="AC77" s="428">
        <v>6</v>
      </c>
      <c r="AD77" s="428">
        <v>5</v>
      </c>
      <c r="AE77" s="428">
        <v>5</v>
      </c>
      <c r="AF77" s="428">
        <v>5</v>
      </c>
      <c r="AG77" s="428">
        <v>5</v>
      </c>
      <c r="AH77" s="428">
        <v>5</v>
      </c>
      <c r="AI77" s="425">
        <v>5</v>
      </c>
      <c r="AJ77" s="1171" t="s">
        <v>6277</v>
      </c>
      <c r="AK77" s="364"/>
      <c r="AL77" s="364"/>
      <c r="AM77" s="364"/>
      <c r="AN77" s="364"/>
      <c r="AO77" s="364"/>
      <c r="AP77" s="364"/>
      <c r="AQ77" s="364"/>
      <c r="AR77" s="364"/>
      <c r="AS77" s="364"/>
      <c r="AT77" s="364"/>
      <c r="AU77" s="364"/>
      <c r="AV77" s="364"/>
      <c r="AW77" s="364"/>
      <c r="AX77" s="364"/>
      <c r="AY77" s="364"/>
      <c r="AZ77" s="364"/>
      <c r="BA77" s="364"/>
      <c r="BB77" s="364"/>
      <c r="BC77" s="364"/>
      <c r="BD77" s="364"/>
      <c r="BE77" s="364"/>
      <c r="BF77" s="364"/>
      <c r="BG77" s="364"/>
      <c r="BH77" s="364"/>
      <c r="BI77" s="364"/>
      <c r="BJ77" s="364"/>
      <c r="BK77" s="1148"/>
      <c r="BL77" s="1148"/>
      <c r="BM77" s="1148"/>
      <c r="BN77" s="429"/>
      <c r="BO77" s="364"/>
      <c r="BP77" s="364"/>
      <c r="BQ77" s="364"/>
      <c r="BR77" s="364"/>
      <c r="BS77" s="364"/>
      <c r="BT77" s="364"/>
      <c r="BU77" s="364"/>
      <c r="BV77" s="364"/>
      <c r="BW77" s="364"/>
      <c r="BX77" s="364"/>
      <c r="BY77" s="364"/>
      <c r="BZ77" s="364"/>
      <c r="CA77" s="364"/>
      <c r="CB77" s="364"/>
      <c r="CC77" s="364"/>
      <c r="CD77" s="364"/>
      <c r="CE77" s="364"/>
      <c r="CF77" s="364"/>
      <c r="CG77" s="364"/>
      <c r="CH77" s="364"/>
      <c r="CI77" s="364"/>
      <c r="CJ77" s="364"/>
      <c r="CK77" s="364"/>
      <c r="CL77" s="364"/>
      <c r="CM77" s="364"/>
      <c r="CN77" s="364"/>
      <c r="CO77" s="364"/>
      <c r="CP77" s="364"/>
      <c r="CQ77" s="364"/>
      <c r="CR77" s="364"/>
      <c r="CS77" s="364"/>
      <c r="CT77" s="364"/>
      <c r="CU77" s="364"/>
      <c r="CV77" s="364"/>
      <c r="CW77" s="364"/>
      <c r="CX77" s="364"/>
      <c r="CY77" s="364"/>
      <c r="CZ77" s="364"/>
      <c r="DA77" s="364"/>
      <c r="DB77" s="364"/>
      <c r="DC77" s="364"/>
      <c r="DD77" s="364"/>
      <c r="DE77" s="364"/>
      <c r="DF77" s="364"/>
      <c r="DG77" s="364"/>
      <c r="DH77" s="364"/>
      <c r="DI77" s="364"/>
      <c r="DJ77" s="364"/>
      <c r="DK77" s="364"/>
      <c r="DL77" s="364"/>
      <c r="DM77" s="364"/>
      <c r="DN77" s="364"/>
      <c r="DO77" s="364"/>
      <c r="DP77" s="364"/>
      <c r="DQ77" s="364"/>
      <c r="DR77" s="364"/>
      <c r="DS77" s="364"/>
      <c r="DT77" s="364"/>
      <c r="DU77" s="364"/>
      <c r="DV77" s="364"/>
      <c r="GH77" s="365"/>
    </row>
    <row r="78" spans="2:190" ht="13.5" customHeight="1">
      <c r="B78" s="423"/>
      <c r="C78" s="429" t="s">
        <v>168</v>
      </c>
      <c r="D78" s="1191" t="str">
        <f>$D$13</f>
        <v>12,000kJ/kg</v>
      </c>
      <c r="E78" s="1153" t="str">
        <f t="shared" ref="E78:AI78" si="28">IF(E77=1,E77,"")</f>
        <v/>
      </c>
      <c r="F78" s="1154" t="str">
        <f t="shared" si="28"/>
        <v/>
      </c>
      <c r="G78" s="1154" t="str">
        <f t="shared" si="28"/>
        <v/>
      </c>
      <c r="H78" s="1154" t="str">
        <f t="shared" si="28"/>
        <v/>
      </c>
      <c r="I78" s="1154" t="str">
        <f t="shared" si="28"/>
        <v/>
      </c>
      <c r="J78" s="1154" t="str">
        <f t="shared" si="28"/>
        <v/>
      </c>
      <c r="K78" s="1154" t="str">
        <f t="shared" si="28"/>
        <v/>
      </c>
      <c r="L78" s="1154" t="str">
        <f t="shared" si="28"/>
        <v/>
      </c>
      <c r="M78" s="1154" t="str">
        <f t="shared" si="28"/>
        <v/>
      </c>
      <c r="N78" s="1154" t="str">
        <f t="shared" si="28"/>
        <v/>
      </c>
      <c r="O78" s="1154" t="str">
        <f t="shared" si="28"/>
        <v/>
      </c>
      <c r="P78" s="1154" t="str">
        <f t="shared" si="28"/>
        <v/>
      </c>
      <c r="Q78" s="1154" t="str">
        <f t="shared" si="28"/>
        <v/>
      </c>
      <c r="R78" s="1154" t="str">
        <f t="shared" si="28"/>
        <v/>
      </c>
      <c r="S78" s="1154" t="str">
        <f t="shared" si="28"/>
        <v/>
      </c>
      <c r="T78" s="1154" t="str">
        <f t="shared" si="28"/>
        <v/>
      </c>
      <c r="U78" s="1154" t="str">
        <f t="shared" si="28"/>
        <v/>
      </c>
      <c r="V78" s="1154" t="str">
        <f t="shared" si="28"/>
        <v/>
      </c>
      <c r="W78" s="1154" t="str">
        <f t="shared" si="28"/>
        <v/>
      </c>
      <c r="X78" s="1154" t="str">
        <f t="shared" si="28"/>
        <v/>
      </c>
      <c r="Y78" s="1154" t="str">
        <f t="shared" si="28"/>
        <v/>
      </c>
      <c r="Z78" s="1154" t="str">
        <f t="shared" si="28"/>
        <v/>
      </c>
      <c r="AA78" s="1154" t="str">
        <f t="shared" si="28"/>
        <v/>
      </c>
      <c r="AB78" s="1154" t="str">
        <f t="shared" si="28"/>
        <v/>
      </c>
      <c r="AC78" s="1154" t="str">
        <f t="shared" si="28"/>
        <v/>
      </c>
      <c r="AD78" s="1154" t="str">
        <f t="shared" si="28"/>
        <v/>
      </c>
      <c r="AE78" s="1154" t="str">
        <f t="shared" si="28"/>
        <v/>
      </c>
      <c r="AF78" s="1154" t="str">
        <f t="shared" si="28"/>
        <v/>
      </c>
      <c r="AG78" s="1154" t="str">
        <f t="shared" si="28"/>
        <v/>
      </c>
      <c r="AH78" s="1154" t="str">
        <f t="shared" si="28"/>
        <v/>
      </c>
      <c r="AI78" s="1155" t="str">
        <f t="shared" si="28"/>
        <v/>
      </c>
      <c r="AJ78" s="1173">
        <f>COUNTIF(E12:AH12,"1")+COUNTIF(E28:AI28,"1")+COUNTIF(E44:AH44,"1")+COUNTIF(E60:AI60,"1")+COUNTIF(E77:AI77,"1")+COUNTIF(E94:AH94,"1")+COUNTIF(E111:AI111,"1")+COUNTIF(E128:AH128,"1")+COUNTIF(E145:AI145,"1")+COUNTIF(E162:AI162,"1")+COUNTIF(E179:AF179,"1")+COUNTIF(E196:AI196,"1")</f>
        <v>3</v>
      </c>
      <c r="AK78" s="364"/>
      <c r="AL78" s="364"/>
      <c r="AM78" s="364"/>
      <c r="AN78" s="364"/>
      <c r="AO78" s="364"/>
      <c r="AP78" s="364"/>
      <c r="AQ78" s="364"/>
      <c r="AR78" s="364"/>
      <c r="AS78" s="364"/>
      <c r="AT78" s="364"/>
      <c r="AU78" s="364"/>
      <c r="AV78" s="364"/>
      <c r="AW78" s="364"/>
      <c r="AX78" s="364"/>
      <c r="AY78" s="364"/>
      <c r="AZ78" s="364"/>
      <c r="BA78" s="364"/>
      <c r="BB78" s="364"/>
      <c r="BC78" s="364"/>
      <c r="BD78" s="364"/>
      <c r="BE78" s="364"/>
      <c r="BF78" s="364"/>
      <c r="BG78" s="364"/>
      <c r="BH78" s="364"/>
      <c r="BI78" s="364"/>
      <c r="BJ78" s="364"/>
      <c r="BK78" s="1148"/>
      <c r="BL78" s="1148"/>
      <c r="BM78" s="1148"/>
      <c r="BN78" s="429"/>
      <c r="BO78" s="364"/>
      <c r="BP78" s="364"/>
      <c r="BQ78" s="364"/>
      <c r="BR78" s="364"/>
      <c r="BS78" s="364"/>
      <c r="BT78" s="364"/>
      <c r="BU78" s="364"/>
      <c r="BV78" s="364"/>
      <c r="BW78" s="364"/>
      <c r="BX78" s="364"/>
      <c r="BY78" s="364"/>
      <c r="BZ78" s="364"/>
      <c r="CA78" s="364"/>
      <c r="CB78" s="364"/>
      <c r="CC78" s="364"/>
      <c r="CD78" s="364"/>
      <c r="CE78" s="364"/>
      <c r="CF78" s="364"/>
      <c r="CG78" s="364"/>
      <c r="CH78" s="364"/>
      <c r="CI78" s="364"/>
      <c r="CJ78" s="364"/>
      <c r="CK78" s="364"/>
      <c r="CL78" s="364"/>
      <c r="CM78" s="364"/>
      <c r="CN78" s="364"/>
      <c r="CO78" s="364"/>
      <c r="CP78" s="364"/>
      <c r="CQ78" s="364"/>
      <c r="CR78" s="364"/>
      <c r="CS78" s="364"/>
      <c r="CT78" s="364"/>
      <c r="CU78" s="364"/>
      <c r="CV78" s="364"/>
      <c r="CW78" s="364"/>
      <c r="CX78" s="364"/>
      <c r="CY78" s="364"/>
      <c r="CZ78" s="364"/>
      <c r="DA78" s="364"/>
      <c r="DB78" s="364"/>
      <c r="DC78" s="364"/>
      <c r="DD78" s="364"/>
      <c r="DE78" s="364"/>
      <c r="DF78" s="364"/>
      <c r="DG78" s="364"/>
      <c r="DH78" s="364"/>
      <c r="DI78" s="364"/>
      <c r="DJ78" s="364"/>
      <c r="DK78" s="364"/>
      <c r="DL78" s="364"/>
      <c r="DM78" s="364"/>
      <c r="DN78" s="364"/>
      <c r="DO78" s="364"/>
      <c r="DP78" s="364"/>
      <c r="DQ78" s="364"/>
      <c r="DR78" s="364"/>
      <c r="DS78" s="364"/>
      <c r="DT78" s="364"/>
      <c r="DU78" s="364"/>
      <c r="DV78" s="364"/>
      <c r="GH78" s="365"/>
    </row>
    <row r="79" spans="2:190" ht="13.5" customHeight="1">
      <c r="B79" s="423"/>
      <c r="C79" s="430" t="s">
        <v>169</v>
      </c>
      <c r="D79" s="1191" t="str">
        <f>$D$14</f>
        <v>11,000kJ/kg</v>
      </c>
      <c r="E79" s="1156" t="str">
        <f t="shared" ref="E79:AI79" si="29">IF(E77=2,E77,"")</f>
        <v/>
      </c>
      <c r="F79" s="1157" t="str">
        <f t="shared" si="29"/>
        <v/>
      </c>
      <c r="G79" s="1157" t="str">
        <f t="shared" si="29"/>
        <v/>
      </c>
      <c r="H79" s="1157" t="str">
        <f t="shared" si="29"/>
        <v/>
      </c>
      <c r="I79" s="1157" t="str">
        <f t="shared" si="29"/>
        <v/>
      </c>
      <c r="J79" s="1157" t="str">
        <f t="shared" si="29"/>
        <v/>
      </c>
      <c r="K79" s="1157" t="str">
        <f t="shared" si="29"/>
        <v/>
      </c>
      <c r="L79" s="1157" t="str">
        <f t="shared" si="29"/>
        <v/>
      </c>
      <c r="M79" s="1157" t="str">
        <f t="shared" si="29"/>
        <v/>
      </c>
      <c r="N79" s="1157" t="str">
        <f t="shared" si="29"/>
        <v/>
      </c>
      <c r="O79" s="1157" t="str">
        <f t="shared" si="29"/>
        <v/>
      </c>
      <c r="P79" s="1157" t="str">
        <f t="shared" si="29"/>
        <v/>
      </c>
      <c r="Q79" s="1157" t="str">
        <f t="shared" si="29"/>
        <v/>
      </c>
      <c r="R79" s="1157" t="str">
        <f t="shared" si="29"/>
        <v/>
      </c>
      <c r="S79" s="1157" t="str">
        <f t="shared" si="29"/>
        <v/>
      </c>
      <c r="T79" s="1157" t="str">
        <f t="shared" si="29"/>
        <v/>
      </c>
      <c r="U79" s="1157" t="str">
        <f t="shared" si="29"/>
        <v/>
      </c>
      <c r="V79" s="1157" t="str">
        <f t="shared" si="29"/>
        <v/>
      </c>
      <c r="W79" s="1157" t="str">
        <f t="shared" si="29"/>
        <v/>
      </c>
      <c r="X79" s="1157" t="str">
        <f t="shared" si="29"/>
        <v/>
      </c>
      <c r="Y79" s="1157" t="str">
        <f t="shared" si="29"/>
        <v/>
      </c>
      <c r="Z79" s="1157" t="str">
        <f t="shared" si="29"/>
        <v/>
      </c>
      <c r="AA79" s="1157" t="str">
        <f t="shared" si="29"/>
        <v/>
      </c>
      <c r="AB79" s="1157" t="str">
        <f t="shared" si="29"/>
        <v/>
      </c>
      <c r="AC79" s="1157" t="str">
        <f t="shared" si="29"/>
        <v/>
      </c>
      <c r="AD79" s="1157" t="str">
        <f t="shared" si="29"/>
        <v/>
      </c>
      <c r="AE79" s="1157" t="str">
        <f t="shared" si="29"/>
        <v/>
      </c>
      <c r="AF79" s="1157" t="str">
        <f t="shared" si="29"/>
        <v/>
      </c>
      <c r="AG79" s="1157" t="str">
        <f t="shared" si="29"/>
        <v/>
      </c>
      <c r="AH79" s="1157" t="str">
        <f t="shared" si="29"/>
        <v/>
      </c>
      <c r="AI79" s="1158" t="str">
        <f t="shared" si="29"/>
        <v/>
      </c>
      <c r="AJ79" s="1174">
        <f>COUNTIF(E12:AH12,"2")+COUNTIF(E28:AI28,"2")+COUNTIF(E44:AH44,"2")+COUNTIF(E60:AI60,"2")+COUNTIF(E77:AI77,"2")+COUNTIF(E94:AH94,"2")+COUNTIF(E111:AI111,"2")+COUNTIF(E128:AH128,"2")+COUNTIF(E145:AI145,"2")+COUNTIF(E162:AI162,"2")+COUNTIF(E179:AF179,"2")+COUNTIF(E196:AI196,"2")</f>
        <v>3</v>
      </c>
      <c r="AK79" s="364"/>
      <c r="AL79" s="364"/>
      <c r="AM79" s="364"/>
      <c r="AN79" s="364"/>
      <c r="AO79" s="364"/>
      <c r="AP79" s="364"/>
      <c r="AQ79" s="364"/>
      <c r="AR79" s="364"/>
      <c r="AS79" s="364"/>
      <c r="AT79" s="364"/>
      <c r="AU79" s="364"/>
      <c r="AV79" s="364"/>
      <c r="AW79" s="364"/>
      <c r="AX79" s="364"/>
      <c r="AY79" s="364"/>
      <c r="AZ79" s="364"/>
      <c r="BA79" s="364"/>
      <c r="BB79" s="364"/>
      <c r="BC79" s="364"/>
      <c r="BD79" s="364"/>
      <c r="BE79" s="364"/>
      <c r="BF79" s="364"/>
      <c r="BG79" s="364"/>
      <c r="BH79" s="364"/>
      <c r="BI79" s="364"/>
      <c r="BJ79" s="364"/>
      <c r="BK79" s="1148"/>
      <c r="BL79" s="1148"/>
      <c r="BM79" s="1148"/>
      <c r="BN79" s="429"/>
      <c r="BO79" s="364"/>
      <c r="BP79" s="364"/>
      <c r="BQ79" s="364"/>
      <c r="BR79" s="364"/>
      <c r="BS79" s="364"/>
      <c r="BT79" s="364"/>
      <c r="BU79" s="364"/>
      <c r="BV79" s="364"/>
      <c r="BW79" s="364"/>
      <c r="BX79" s="364"/>
      <c r="BY79" s="364"/>
      <c r="BZ79" s="364"/>
      <c r="CA79" s="364"/>
      <c r="CB79" s="364"/>
      <c r="CC79" s="364"/>
      <c r="CD79" s="364"/>
      <c r="CE79" s="364"/>
      <c r="CF79" s="364"/>
      <c r="CG79" s="364"/>
      <c r="CH79" s="364"/>
      <c r="CI79" s="364"/>
      <c r="CJ79" s="364"/>
      <c r="CK79" s="364"/>
      <c r="CL79" s="364"/>
      <c r="CM79" s="364"/>
      <c r="CN79" s="364"/>
      <c r="CO79" s="364"/>
      <c r="CP79" s="364"/>
      <c r="CQ79" s="364"/>
      <c r="CR79" s="364"/>
      <c r="CS79" s="364"/>
      <c r="CT79" s="364"/>
      <c r="CU79" s="364"/>
      <c r="CV79" s="364"/>
      <c r="CW79" s="364"/>
      <c r="CX79" s="364"/>
      <c r="CY79" s="364"/>
      <c r="CZ79" s="364"/>
      <c r="DA79" s="364"/>
      <c r="DB79" s="364"/>
      <c r="DC79" s="364"/>
      <c r="DD79" s="364"/>
      <c r="DE79" s="364"/>
      <c r="DF79" s="364"/>
      <c r="DG79" s="364"/>
      <c r="DH79" s="364"/>
      <c r="DI79" s="364"/>
      <c r="DJ79" s="364"/>
      <c r="DK79" s="364"/>
      <c r="DL79" s="364"/>
      <c r="DM79" s="364"/>
      <c r="DN79" s="364"/>
      <c r="DO79" s="364"/>
      <c r="DP79" s="364"/>
      <c r="DQ79" s="364"/>
      <c r="DR79" s="364"/>
      <c r="DS79" s="364"/>
      <c r="DT79" s="364"/>
      <c r="DU79" s="364"/>
      <c r="DV79" s="364"/>
      <c r="GH79" s="365"/>
    </row>
    <row r="80" spans="2:190" ht="13.5" customHeight="1">
      <c r="B80" s="423"/>
      <c r="C80" s="430" t="s">
        <v>170</v>
      </c>
      <c r="D80" s="1191" t="str">
        <f>$D$15</f>
        <v>10,000kJ/kg</v>
      </c>
      <c r="E80" s="1156" t="str">
        <f t="shared" ref="E80:AI80" si="30">IF(E77=3,E77,"")</f>
        <v/>
      </c>
      <c r="F80" s="1157" t="str">
        <f t="shared" si="30"/>
        <v/>
      </c>
      <c r="G80" s="1157" t="str">
        <f t="shared" si="30"/>
        <v/>
      </c>
      <c r="H80" s="1157" t="str">
        <f t="shared" si="30"/>
        <v/>
      </c>
      <c r="I80" s="1157" t="str">
        <f t="shared" si="30"/>
        <v/>
      </c>
      <c r="J80" s="1157" t="str">
        <f t="shared" si="30"/>
        <v/>
      </c>
      <c r="K80" s="1157" t="str">
        <f t="shared" si="30"/>
        <v/>
      </c>
      <c r="L80" s="1157" t="str">
        <f t="shared" si="30"/>
        <v/>
      </c>
      <c r="M80" s="1157" t="str">
        <f t="shared" si="30"/>
        <v/>
      </c>
      <c r="N80" s="1157" t="str">
        <f t="shared" si="30"/>
        <v/>
      </c>
      <c r="O80" s="1157" t="str">
        <f t="shared" si="30"/>
        <v/>
      </c>
      <c r="P80" s="1157" t="str">
        <f t="shared" si="30"/>
        <v/>
      </c>
      <c r="Q80" s="1157" t="str">
        <f t="shared" si="30"/>
        <v/>
      </c>
      <c r="R80" s="1157" t="str">
        <f t="shared" si="30"/>
        <v/>
      </c>
      <c r="S80" s="1157" t="str">
        <f t="shared" si="30"/>
        <v/>
      </c>
      <c r="T80" s="1157" t="str">
        <f t="shared" si="30"/>
        <v/>
      </c>
      <c r="U80" s="1157" t="str">
        <f t="shared" si="30"/>
        <v/>
      </c>
      <c r="V80" s="1157" t="str">
        <f t="shared" si="30"/>
        <v/>
      </c>
      <c r="W80" s="1157" t="str">
        <f t="shared" si="30"/>
        <v/>
      </c>
      <c r="X80" s="1157" t="str">
        <f t="shared" si="30"/>
        <v/>
      </c>
      <c r="Y80" s="1157" t="str">
        <f t="shared" si="30"/>
        <v/>
      </c>
      <c r="Z80" s="1157" t="str">
        <f t="shared" si="30"/>
        <v/>
      </c>
      <c r="AA80" s="1157" t="str">
        <f t="shared" si="30"/>
        <v/>
      </c>
      <c r="AB80" s="1157" t="str">
        <f t="shared" si="30"/>
        <v/>
      </c>
      <c r="AC80" s="1157" t="str">
        <f t="shared" si="30"/>
        <v/>
      </c>
      <c r="AD80" s="1157" t="str">
        <f t="shared" si="30"/>
        <v/>
      </c>
      <c r="AE80" s="1157" t="str">
        <f t="shared" si="30"/>
        <v/>
      </c>
      <c r="AF80" s="1157" t="str">
        <f t="shared" si="30"/>
        <v/>
      </c>
      <c r="AG80" s="1157" t="str">
        <f t="shared" si="30"/>
        <v/>
      </c>
      <c r="AH80" s="1157" t="str">
        <f t="shared" si="30"/>
        <v/>
      </c>
      <c r="AI80" s="1158" t="str">
        <f t="shared" si="30"/>
        <v/>
      </c>
      <c r="AJ80" s="1174">
        <f>COUNTIF(E12:AH12,"3")+COUNTIF(E28:AI28,"3")+COUNTIF(E44:AH44,"3")+COUNTIF(E60:AI60,"3")+COUNTIF(E77:AI77,"3")+COUNTIF(E94:AH94,"3")+COUNTIF(E111:AI111,"3")+COUNTIF(E128:AH128,"3")+COUNTIF(E145:AI145,"3")+COUNTIF(E162:AI162,"3")+COUNTIF(E179:AF179,"3")+COUNTIF(E196:AI196,"3")</f>
        <v>53</v>
      </c>
      <c r="AK80" s="364"/>
      <c r="AL80" s="364"/>
      <c r="AM80" s="364"/>
      <c r="AN80" s="364"/>
      <c r="AO80" s="364"/>
      <c r="AP80" s="364"/>
      <c r="AQ80" s="364"/>
      <c r="AR80" s="364"/>
      <c r="AS80" s="364"/>
      <c r="AT80" s="364"/>
      <c r="AU80" s="364"/>
      <c r="AV80" s="364"/>
      <c r="AW80" s="364"/>
      <c r="AX80" s="364"/>
      <c r="AY80" s="364"/>
      <c r="AZ80" s="364"/>
      <c r="BA80" s="364"/>
      <c r="BB80" s="364"/>
      <c r="BC80" s="364"/>
      <c r="BD80" s="364"/>
      <c r="BE80" s="364"/>
      <c r="BF80" s="364"/>
      <c r="BG80" s="364"/>
      <c r="BH80" s="364"/>
      <c r="BI80" s="364"/>
      <c r="BJ80" s="364"/>
      <c r="BK80" s="1148"/>
      <c r="BL80" s="1148"/>
      <c r="BM80" s="1148"/>
      <c r="BN80" s="429"/>
      <c r="BO80" s="364"/>
      <c r="BP80" s="364"/>
      <c r="BQ80" s="364"/>
      <c r="BR80" s="364"/>
      <c r="BS80" s="364"/>
      <c r="BT80" s="364"/>
      <c r="BU80" s="364"/>
      <c r="BV80" s="364"/>
      <c r="BW80" s="364"/>
      <c r="BX80" s="364"/>
      <c r="BY80" s="364"/>
      <c r="BZ80" s="364"/>
      <c r="CA80" s="364"/>
      <c r="CB80" s="364"/>
      <c r="CC80" s="364"/>
      <c r="CD80" s="364"/>
      <c r="CE80" s="364"/>
      <c r="CF80" s="364"/>
      <c r="CG80" s="364"/>
      <c r="CH80" s="364"/>
      <c r="CI80" s="364"/>
      <c r="CJ80" s="364"/>
      <c r="CK80" s="364"/>
      <c r="CL80" s="364"/>
      <c r="CM80" s="364"/>
      <c r="CN80" s="364"/>
      <c r="CO80" s="364"/>
      <c r="CP80" s="364"/>
      <c r="CQ80" s="364"/>
      <c r="CR80" s="364"/>
      <c r="CS80" s="364"/>
      <c r="CT80" s="364"/>
      <c r="CU80" s="364"/>
      <c r="CV80" s="364"/>
      <c r="CW80" s="364"/>
      <c r="CX80" s="364"/>
      <c r="CY80" s="364"/>
      <c r="CZ80" s="364"/>
      <c r="DA80" s="364"/>
      <c r="DB80" s="364"/>
      <c r="DC80" s="364"/>
      <c r="DD80" s="364"/>
      <c r="DE80" s="364"/>
      <c r="DF80" s="364"/>
      <c r="DG80" s="364"/>
      <c r="DH80" s="364"/>
      <c r="DI80" s="364"/>
      <c r="DJ80" s="364"/>
      <c r="DK80" s="364"/>
      <c r="DL80" s="364"/>
      <c r="DM80" s="364"/>
      <c r="DN80" s="364"/>
      <c r="DO80" s="364"/>
      <c r="DP80" s="364"/>
      <c r="DQ80" s="364"/>
      <c r="DR80" s="364"/>
      <c r="DS80" s="364"/>
      <c r="DT80" s="364"/>
      <c r="DU80" s="364"/>
      <c r="DV80" s="364"/>
      <c r="GH80" s="365"/>
    </row>
    <row r="81" spans="2:190" ht="13.5" customHeight="1">
      <c r="B81" s="423"/>
      <c r="C81" s="430" t="s">
        <v>171</v>
      </c>
      <c r="D81" s="1191" t="str">
        <f>$D$16</f>
        <v>9,000kJ/kg</v>
      </c>
      <c r="E81" s="1156" t="str">
        <f t="shared" ref="E81:AI81" si="31">IF(E77=4,E77,"")</f>
        <v/>
      </c>
      <c r="F81" s="1157" t="str">
        <f t="shared" si="31"/>
        <v/>
      </c>
      <c r="G81" s="1157" t="str">
        <f t="shared" si="31"/>
        <v/>
      </c>
      <c r="H81" s="1157" t="str">
        <f t="shared" si="31"/>
        <v/>
      </c>
      <c r="I81" s="1157" t="str">
        <f t="shared" si="31"/>
        <v/>
      </c>
      <c r="J81" s="1157" t="str">
        <f t="shared" si="31"/>
        <v/>
      </c>
      <c r="K81" s="1157" t="str">
        <f t="shared" si="31"/>
        <v/>
      </c>
      <c r="L81" s="1157" t="str">
        <f t="shared" si="31"/>
        <v/>
      </c>
      <c r="M81" s="1157" t="str">
        <f t="shared" si="31"/>
        <v/>
      </c>
      <c r="N81" s="1157" t="str">
        <f t="shared" si="31"/>
        <v/>
      </c>
      <c r="O81" s="1157" t="str">
        <f t="shared" si="31"/>
        <v/>
      </c>
      <c r="P81" s="1157" t="str">
        <f t="shared" si="31"/>
        <v/>
      </c>
      <c r="Q81" s="1157" t="str">
        <f t="shared" si="31"/>
        <v/>
      </c>
      <c r="R81" s="1157" t="str">
        <f t="shared" si="31"/>
        <v/>
      </c>
      <c r="S81" s="1157" t="str">
        <f t="shared" si="31"/>
        <v/>
      </c>
      <c r="T81" s="1157" t="str">
        <f t="shared" si="31"/>
        <v/>
      </c>
      <c r="U81" s="1157" t="str">
        <f t="shared" si="31"/>
        <v/>
      </c>
      <c r="V81" s="1157" t="str">
        <f t="shared" si="31"/>
        <v/>
      </c>
      <c r="W81" s="1157" t="str">
        <f t="shared" si="31"/>
        <v/>
      </c>
      <c r="X81" s="1157" t="str">
        <f t="shared" si="31"/>
        <v/>
      </c>
      <c r="Y81" s="1157" t="str">
        <f t="shared" si="31"/>
        <v/>
      </c>
      <c r="Z81" s="1157" t="str">
        <f t="shared" si="31"/>
        <v/>
      </c>
      <c r="AA81" s="1157" t="str">
        <f t="shared" si="31"/>
        <v/>
      </c>
      <c r="AB81" s="1157" t="str">
        <f t="shared" si="31"/>
        <v/>
      </c>
      <c r="AC81" s="1157" t="str">
        <f t="shared" si="31"/>
        <v/>
      </c>
      <c r="AD81" s="1157" t="str">
        <f t="shared" si="31"/>
        <v/>
      </c>
      <c r="AE81" s="1157" t="str">
        <f t="shared" si="31"/>
        <v/>
      </c>
      <c r="AF81" s="1157" t="str">
        <f t="shared" si="31"/>
        <v/>
      </c>
      <c r="AG81" s="1157" t="str">
        <f t="shared" si="31"/>
        <v/>
      </c>
      <c r="AH81" s="1157" t="str">
        <f t="shared" si="31"/>
        <v/>
      </c>
      <c r="AI81" s="1158" t="str">
        <f t="shared" si="31"/>
        <v/>
      </c>
      <c r="AJ81" s="1174">
        <f>COUNTIF(E12:AH12,"4")+COUNTIF(E28:AI28,"4")+COUNTIF(E44:AH44,"4")+COUNTIF(E60:AI60,"4")+COUNTIF(E77:AI77,"4")+COUNTIF(E94:AH94,"4")+COUNTIF(E111:AI111,"4")+COUNTIF(E128:AH128,"4")+COUNTIF(E145:AI145,"4")+COUNTIF(E162:AI162,"4")+COUNTIF(E179:AF179,"4")+COUNTIF(E196:AI196,"4")</f>
        <v>241</v>
      </c>
      <c r="AK81" s="364"/>
      <c r="AL81" s="364"/>
      <c r="AM81" s="364"/>
      <c r="AN81" s="364"/>
      <c r="AO81" s="364"/>
      <c r="AP81" s="364"/>
      <c r="AQ81" s="364"/>
      <c r="AR81" s="364"/>
      <c r="AS81" s="364"/>
      <c r="AT81" s="364"/>
      <c r="AU81" s="364"/>
      <c r="AV81" s="364"/>
      <c r="AW81" s="364"/>
      <c r="AX81" s="364"/>
      <c r="AY81" s="364"/>
      <c r="AZ81" s="364"/>
      <c r="BA81" s="364"/>
      <c r="BB81" s="364"/>
      <c r="BC81" s="364"/>
      <c r="BD81" s="364"/>
      <c r="BE81" s="364"/>
      <c r="BF81" s="364"/>
      <c r="BG81" s="364"/>
      <c r="BH81" s="364"/>
      <c r="BI81" s="364"/>
      <c r="BJ81" s="364"/>
      <c r="BK81" s="1148"/>
      <c r="BL81" s="1148"/>
      <c r="BM81" s="1148"/>
      <c r="BN81" s="429"/>
      <c r="BO81" s="364"/>
      <c r="BP81" s="364"/>
      <c r="BQ81" s="364"/>
      <c r="BR81" s="364"/>
      <c r="BS81" s="364"/>
      <c r="BT81" s="364"/>
      <c r="BU81" s="364"/>
      <c r="BV81" s="364"/>
      <c r="BW81" s="364"/>
      <c r="BX81" s="364"/>
      <c r="BY81" s="364"/>
      <c r="BZ81" s="364"/>
      <c r="CA81" s="364"/>
      <c r="CB81" s="364"/>
      <c r="CC81" s="364"/>
      <c r="CD81" s="364"/>
      <c r="CE81" s="364"/>
      <c r="CF81" s="364"/>
      <c r="CG81" s="364"/>
      <c r="CH81" s="364"/>
      <c r="CI81" s="364"/>
      <c r="CJ81" s="364"/>
      <c r="CK81" s="364"/>
      <c r="CL81" s="364"/>
      <c r="CM81" s="364"/>
      <c r="CN81" s="364"/>
      <c r="CO81" s="364"/>
      <c r="CP81" s="364"/>
      <c r="CQ81" s="364"/>
      <c r="CR81" s="364"/>
      <c r="CS81" s="364"/>
      <c r="CT81" s="364"/>
      <c r="CU81" s="364"/>
      <c r="CV81" s="364"/>
      <c r="CW81" s="364"/>
      <c r="CX81" s="364"/>
      <c r="CY81" s="364"/>
      <c r="CZ81" s="364"/>
      <c r="DA81" s="364"/>
      <c r="DB81" s="364"/>
      <c r="DC81" s="364"/>
      <c r="DD81" s="364"/>
      <c r="DE81" s="364"/>
      <c r="DF81" s="364"/>
      <c r="DG81" s="364"/>
      <c r="DH81" s="364"/>
      <c r="DI81" s="364"/>
      <c r="DJ81" s="364"/>
      <c r="DK81" s="364"/>
      <c r="DL81" s="364"/>
      <c r="DM81" s="364"/>
      <c r="DN81" s="364"/>
      <c r="DO81" s="364"/>
      <c r="DP81" s="364"/>
      <c r="DQ81" s="364"/>
      <c r="DR81" s="364"/>
      <c r="DS81" s="364"/>
      <c r="DT81" s="364"/>
      <c r="DU81" s="364"/>
      <c r="DV81" s="364"/>
      <c r="GH81" s="365"/>
    </row>
    <row r="82" spans="2:190" ht="13.5" customHeight="1">
      <c r="B82" s="423"/>
      <c r="C82" s="430" t="s">
        <v>172</v>
      </c>
      <c r="D82" s="1191" t="str">
        <f>$D$17</f>
        <v>8,000kJ/kg</v>
      </c>
      <c r="E82" s="1156">
        <f t="shared" ref="E82:AI82" si="32">IF(E77=5,E77,"")</f>
        <v>5</v>
      </c>
      <c r="F82" s="1157">
        <f t="shared" si="32"/>
        <v>5</v>
      </c>
      <c r="G82" s="1157">
        <f t="shared" si="32"/>
        <v>5</v>
      </c>
      <c r="H82" s="1157">
        <f t="shared" si="32"/>
        <v>5</v>
      </c>
      <c r="I82" s="1157">
        <f t="shared" si="32"/>
        <v>5</v>
      </c>
      <c r="J82" s="1157">
        <f t="shared" si="32"/>
        <v>5</v>
      </c>
      <c r="K82" s="1157">
        <f t="shared" si="32"/>
        <v>5</v>
      </c>
      <c r="L82" s="1157">
        <f t="shared" si="32"/>
        <v>5</v>
      </c>
      <c r="M82" s="1157">
        <f t="shared" si="32"/>
        <v>5</v>
      </c>
      <c r="N82" s="1157">
        <f t="shared" si="32"/>
        <v>5</v>
      </c>
      <c r="O82" s="1157">
        <f t="shared" si="32"/>
        <v>5</v>
      </c>
      <c r="P82" s="1157">
        <f t="shared" si="32"/>
        <v>5</v>
      </c>
      <c r="Q82" s="1157">
        <f t="shared" si="32"/>
        <v>5</v>
      </c>
      <c r="R82" s="1157">
        <f t="shared" si="32"/>
        <v>5</v>
      </c>
      <c r="S82" s="1157">
        <f t="shared" si="32"/>
        <v>5</v>
      </c>
      <c r="T82" s="1157">
        <f t="shared" si="32"/>
        <v>5</v>
      </c>
      <c r="U82" s="1157">
        <f t="shared" si="32"/>
        <v>5</v>
      </c>
      <c r="V82" s="1157">
        <f t="shared" si="32"/>
        <v>5</v>
      </c>
      <c r="W82" s="1157">
        <f t="shared" si="32"/>
        <v>5</v>
      </c>
      <c r="X82" s="1157" t="str">
        <f t="shared" si="32"/>
        <v/>
      </c>
      <c r="Y82" s="1157" t="str">
        <f t="shared" si="32"/>
        <v/>
      </c>
      <c r="Z82" s="1157" t="str">
        <f t="shared" si="32"/>
        <v/>
      </c>
      <c r="AA82" s="1157" t="str">
        <f t="shared" si="32"/>
        <v/>
      </c>
      <c r="AB82" s="1157" t="str">
        <f t="shared" si="32"/>
        <v/>
      </c>
      <c r="AC82" s="1157" t="str">
        <f t="shared" si="32"/>
        <v/>
      </c>
      <c r="AD82" s="1157">
        <f t="shared" si="32"/>
        <v>5</v>
      </c>
      <c r="AE82" s="1157">
        <f t="shared" si="32"/>
        <v>5</v>
      </c>
      <c r="AF82" s="1157">
        <f t="shared" si="32"/>
        <v>5</v>
      </c>
      <c r="AG82" s="1157">
        <f t="shared" si="32"/>
        <v>5</v>
      </c>
      <c r="AH82" s="1157">
        <f t="shared" si="32"/>
        <v>5</v>
      </c>
      <c r="AI82" s="1158">
        <f t="shared" si="32"/>
        <v>5</v>
      </c>
      <c r="AJ82" s="1174">
        <f>COUNTIF(E12:AH12,"5")+COUNTIF(E28:AI28,"5")+COUNTIF(E44:AH44,"5")+COUNTIF(E60:AI60,"5")+COUNTIF(E77:AI77,"5")+COUNTIF(E94:AH94,"5")+COUNTIF(E111:AI111,"5")+COUNTIF(E128:AH128,"5")+COUNTIF(E145:AI145,"5")+COUNTIF(E162:AI162,"5")+COUNTIF(E179:AF179,"5")+COUNTIF(E196:AI196,"5")</f>
        <v>59</v>
      </c>
      <c r="AK82" s="364"/>
      <c r="AL82" s="364"/>
      <c r="AM82" s="364"/>
      <c r="AN82" s="364"/>
      <c r="AO82" s="364"/>
      <c r="AP82" s="364"/>
      <c r="AQ82" s="364"/>
      <c r="AR82" s="364"/>
      <c r="AS82" s="364"/>
      <c r="AT82" s="364"/>
      <c r="AU82" s="364"/>
      <c r="AV82" s="364"/>
      <c r="AW82" s="364"/>
      <c r="AX82" s="364"/>
      <c r="AY82" s="364"/>
      <c r="AZ82" s="364"/>
      <c r="BA82" s="364"/>
      <c r="BB82" s="364"/>
      <c r="BC82" s="364"/>
      <c r="BD82" s="364"/>
      <c r="BE82" s="364"/>
      <c r="BF82" s="364"/>
      <c r="BG82" s="364"/>
      <c r="BH82" s="364"/>
      <c r="BI82" s="364"/>
      <c r="BJ82" s="364"/>
      <c r="BK82" s="1148"/>
      <c r="BL82" s="1148"/>
      <c r="BM82" s="1148"/>
      <c r="BN82" s="429"/>
      <c r="BO82" s="364"/>
      <c r="BP82" s="364"/>
      <c r="BQ82" s="364"/>
      <c r="BR82" s="364"/>
      <c r="BS82" s="364"/>
      <c r="BT82" s="364"/>
      <c r="BU82" s="364"/>
      <c r="BV82" s="364"/>
      <c r="BW82" s="364"/>
      <c r="BX82" s="364"/>
      <c r="BY82" s="364"/>
      <c r="BZ82" s="364"/>
      <c r="CA82" s="364"/>
      <c r="CB82" s="364"/>
      <c r="CC82" s="364"/>
      <c r="CD82" s="364"/>
      <c r="CE82" s="364"/>
      <c r="CF82" s="364"/>
      <c r="CG82" s="364"/>
      <c r="CH82" s="364"/>
      <c r="CI82" s="364"/>
      <c r="CJ82" s="364"/>
      <c r="CK82" s="364"/>
      <c r="CL82" s="364"/>
      <c r="CM82" s="364"/>
      <c r="CN82" s="364"/>
      <c r="CO82" s="364"/>
      <c r="CP82" s="364"/>
      <c r="CQ82" s="364"/>
      <c r="CR82" s="364"/>
      <c r="CS82" s="364"/>
      <c r="CT82" s="364"/>
      <c r="CU82" s="364"/>
      <c r="CV82" s="364"/>
      <c r="CW82" s="364"/>
      <c r="CX82" s="364"/>
      <c r="CY82" s="364"/>
      <c r="CZ82" s="364"/>
      <c r="DA82" s="364"/>
      <c r="DB82" s="364"/>
      <c r="DC82" s="364"/>
      <c r="DD82" s="364"/>
      <c r="DE82" s="364"/>
      <c r="DF82" s="364"/>
      <c r="DG82" s="364"/>
      <c r="DH82" s="364"/>
      <c r="DI82" s="364"/>
      <c r="DJ82" s="364"/>
      <c r="DK82" s="364"/>
      <c r="DL82" s="364"/>
      <c r="DM82" s="364"/>
      <c r="DN82" s="364"/>
      <c r="DO82" s="364"/>
      <c r="DP82" s="364"/>
      <c r="DQ82" s="364"/>
      <c r="DR82" s="364"/>
      <c r="DS82" s="364"/>
      <c r="DT82" s="364"/>
      <c r="DU82" s="364"/>
      <c r="DV82" s="364"/>
      <c r="GH82" s="365"/>
    </row>
    <row r="83" spans="2:190" ht="13.5" customHeight="1">
      <c r="B83" s="423"/>
      <c r="C83" s="430" t="s">
        <v>173</v>
      </c>
      <c r="D83" s="1191" t="str">
        <f>$D$18</f>
        <v>7,000kJ/kg</v>
      </c>
      <c r="E83" s="1156" t="str">
        <f t="shared" ref="E83:AI83" si="33">IF(E77=6,E77,"")</f>
        <v/>
      </c>
      <c r="F83" s="1157" t="str">
        <f t="shared" si="33"/>
        <v/>
      </c>
      <c r="G83" s="1157" t="str">
        <f t="shared" si="33"/>
        <v/>
      </c>
      <c r="H83" s="1157" t="str">
        <f t="shared" si="33"/>
        <v/>
      </c>
      <c r="I83" s="1157" t="str">
        <f t="shared" si="33"/>
        <v/>
      </c>
      <c r="J83" s="1157" t="str">
        <f t="shared" si="33"/>
        <v/>
      </c>
      <c r="K83" s="1157" t="str">
        <f t="shared" si="33"/>
        <v/>
      </c>
      <c r="L83" s="1157" t="str">
        <f t="shared" si="33"/>
        <v/>
      </c>
      <c r="M83" s="1157" t="str">
        <f t="shared" si="33"/>
        <v/>
      </c>
      <c r="N83" s="1157" t="str">
        <f t="shared" si="33"/>
        <v/>
      </c>
      <c r="O83" s="1157" t="str">
        <f t="shared" si="33"/>
        <v/>
      </c>
      <c r="P83" s="1157" t="str">
        <f t="shared" si="33"/>
        <v/>
      </c>
      <c r="Q83" s="1157" t="str">
        <f t="shared" si="33"/>
        <v/>
      </c>
      <c r="R83" s="1157" t="str">
        <f t="shared" si="33"/>
        <v/>
      </c>
      <c r="S83" s="1157" t="str">
        <f t="shared" si="33"/>
        <v/>
      </c>
      <c r="T83" s="1157" t="str">
        <f t="shared" si="33"/>
        <v/>
      </c>
      <c r="U83" s="1157" t="str">
        <f t="shared" si="33"/>
        <v/>
      </c>
      <c r="V83" s="1157" t="str">
        <f t="shared" si="33"/>
        <v/>
      </c>
      <c r="W83" s="1157" t="str">
        <f t="shared" si="33"/>
        <v/>
      </c>
      <c r="X83" s="1157" t="str">
        <f t="shared" si="33"/>
        <v/>
      </c>
      <c r="Y83" s="1157" t="str">
        <f t="shared" si="33"/>
        <v/>
      </c>
      <c r="Z83" s="1157" t="str">
        <f t="shared" si="33"/>
        <v/>
      </c>
      <c r="AA83" s="1157">
        <f t="shared" si="33"/>
        <v>6</v>
      </c>
      <c r="AB83" s="1157">
        <f t="shared" si="33"/>
        <v>6</v>
      </c>
      <c r="AC83" s="1157">
        <f t="shared" si="33"/>
        <v>6</v>
      </c>
      <c r="AD83" s="1157" t="str">
        <f t="shared" si="33"/>
        <v/>
      </c>
      <c r="AE83" s="1157" t="str">
        <f t="shared" si="33"/>
        <v/>
      </c>
      <c r="AF83" s="1157" t="str">
        <f t="shared" si="33"/>
        <v/>
      </c>
      <c r="AG83" s="1157" t="str">
        <f t="shared" si="33"/>
        <v/>
      </c>
      <c r="AH83" s="1157" t="str">
        <f t="shared" si="33"/>
        <v/>
      </c>
      <c r="AI83" s="1158" t="str">
        <f t="shared" si="33"/>
        <v/>
      </c>
      <c r="AJ83" s="1174">
        <f>COUNTIF(E12:AH12,"6")+COUNTIF(E28:AI28,"6")+COUNTIF(E44:AH44,"6")+COUNTIF(E60:AI60,"6")+COUNTIF(E77:AI77,"6")+COUNTIF(E94:AH94,"6")+COUNTIF(E111:AI111,"6")+COUNTIF(E128:AH128,"6")+COUNTIF(E145:AI145,"6")+COUNTIF(E162:AI162,"6")+COUNTIF(E179:AF179,"6")+COUNTIF(E196:AI196,"6")</f>
        <v>3</v>
      </c>
      <c r="AK83" s="364"/>
      <c r="AL83" s="364"/>
      <c r="AM83" s="364"/>
      <c r="AN83" s="364"/>
      <c r="AO83" s="364"/>
      <c r="AP83" s="364"/>
      <c r="AQ83" s="364"/>
      <c r="AR83" s="364"/>
      <c r="AS83" s="364"/>
      <c r="AT83" s="364"/>
      <c r="AU83" s="364"/>
      <c r="AV83" s="364"/>
      <c r="AW83" s="364"/>
      <c r="AX83" s="364"/>
      <c r="AY83" s="364"/>
      <c r="AZ83" s="364"/>
      <c r="BA83" s="364"/>
      <c r="BB83" s="364"/>
      <c r="BC83" s="364"/>
      <c r="BD83" s="364"/>
      <c r="BE83" s="364"/>
      <c r="BF83" s="364"/>
      <c r="BG83" s="364"/>
      <c r="BH83" s="364"/>
      <c r="BI83" s="364"/>
      <c r="BJ83" s="364"/>
      <c r="BK83" s="1148"/>
      <c r="BL83" s="1148"/>
      <c r="BM83" s="1148"/>
      <c r="BN83" s="429"/>
      <c r="BO83" s="364"/>
      <c r="BP83" s="364"/>
      <c r="BQ83" s="364"/>
      <c r="BR83" s="364"/>
      <c r="BS83" s="364"/>
      <c r="BT83" s="364"/>
      <c r="BU83" s="364"/>
      <c r="BV83" s="364"/>
      <c r="BW83" s="364"/>
      <c r="BX83" s="364"/>
      <c r="BY83" s="364"/>
      <c r="BZ83" s="364"/>
      <c r="CA83" s="364"/>
      <c r="CB83" s="364"/>
      <c r="CC83" s="364"/>
      <c r="CD83" s="364"/>
      <c r="CE83" s="364"/>
      <c r="CF83" s="364"/>
      <c r="CG83" s="364"/>
      <c r="CH83" s="364"/>
      <c r="CI83" s="364"/>
      <c r="CJ83" s="364"/>
      <c r="CK83" s="364"/>
      <c r="CL83" s="364"/>
      <c r="CM83" s="364"/>
      <c r="CN83" s="364"/>
      <c r="CO83" s="364"/>
      <c r="CP83" s="364"/>
      <c r="CQ83" s="364"/>
      <c r="CR83" s="364"/>
      <c r="CS83" s="364"/>
      <c r="CT83" s="364"/>
      <c r="CU83" s="364"/>
      <c r="CV83" s="364"/>
      <c r="CW83" s="364"/>
      <c r="CX83" s="364"/>
      <c r="CY83" s="364"/>
      <c r="CZ83" s="364"/>
      <c r="DA83" s="364"/>
      <c r="DB83" s="364"/>
      <c r="DC83" s="364"/>
      <c r="DD83" s="364"/>
      <c r="DE83" s="364"/>
      <c r="DF83" s="364"/>
      <c r="DG83" s="364"/>
      <c r="DH83" s="364"/>
      <c r="DI83" s="364"/>
      <c r="DJ83" s="364"/>
      <c r="DK83" s="364"/>
      <c r="DL83" s="364"/>
      <c r="DM83" s="364"/>
      <c r="DN83" s="364"/>
      <c r="DO83" s="364"/>
      <c r="DP83" s="364"/>
      <c r="DQ83" s="364"/>
      <c r="DR83" s="364"/>
      <c r="DS83" s="364"/>
      <c r="DT83" s="364"/>
      <c r="DU83" s="364"/>
      <c r="DV83" s="364"/>
      <c r="GH83" s="365"/>
    </row>
    <row r="84" spans="2:190" ht="13.5" customHeight="1">
      <c r="B84" s="431"/>
      <c r="C84" s="424" t="s">
        <v>174</v>
      </c>
      <c r="D84" s="1192" t="str">
        <f>$D$19</f>
        <v>6,000kJ/kg</v>
      </c>
      <c r="E84" s="698" t="str">
        <f t="shared" ref="E84:AI84" si="34">IF(E77=7,E77,"")</f>
        <v/>
      </c>
      <c r="F84" s="699" t="str">
        <f t="shared" si="34"/>
        <v/>
      </c>
      <c r="G84" s="699" t="str">
        <f t="shared" si="34"/>
        <v/>
      </c>
      <c r="H84" s="699" t="str">
        <f t="shared" si="34"/>
        <v/>
      </c>
      <c r="I84" s="699" t="str">
        <f t="shared" si="34"/>
        <v/>
      </c>
      <c r="J84" s="699" t="str">
        <f t="shared" si="34"/>
        <v/>
      </c>
      <c r="K84" s="699" t="str">
        <f t="shared" si="34"/>
        <v/>
      </c>
      <c r="L84" s="699" t="str">
        <f t="shared" si="34"/>
        <v/>
      </c>
      <c r="M84" s="699" t="str">
        <f t="shared" si="34"/>
        <v/>
      </c>
      <c r="N84" s="699" t="str">
        <f t="shared" si="34"/>
        <v/>
      </c>
      <c r="O84" s="699" t="str">
        <f t="shared" si="34"/>
        <v/>
      </c>
      <c r="P84" s="699" t="str">
        <f t="shared" si="34"/>
        <v/>
      </c>
      <c r="Q84" s="699" t="str">
        <f t="shared" si="34"/>
        <v/>
      </c>
      <c r="R84" s="699" t="str">
        <f t="shared" si="34"/>
        <v/>
      </c>
      <c r="S84" s="699" t="str">
        <f t="shared" si="34"/>
        <v/>
      </c>
      <c r="T84" s="699" t="str">
        <f t="shared" si="34"/>
        <v/>
      </c>
      <c r="U84" s="699" t="str">
        <f t="shared" si="34"/>
        <v/>
      </c>
      <c r="V84" s="699" t="str">
        <f t="shared" si="34"/>
        <v/>
      </c>
      <c r="W84" s="699" t="str">
        <f t="shared" si="34"/>
        <v/>
      </c>
      <c r="X84" s="699">
        <f t="shared" si="34"/>
        <v>7</v>
      </c>
      <c r="Y84" s="699">
        <f t="shared" si="34"/>
        <v>7</v>
      </c>
      <c r="Z84" s="699">
        <f t="shared" si="34"/>
        <v>7</v>
      </c>
      <c r="AA84" s="699" t="str">
        <f t="shared" si="34"/>
        <v/>
      </c>
      <c r="AB84" s="699" t="str">
        <f t="shared" si="34"/>
        <v/>
      </c>
      <c r="AC84" s="699" t="str">
        <f t="shared" si="34"/>
        <v/>
      </c>
      <c r="AD84" s="699" t="str">
        <f t="shared" si="34"/>
        <v/>
      </c>
      <c r="AE84" s="699" t="str">
        <f t="shared" si="34"/>
        <v/>
      </c>
      <c r="AF84" s="699" t="str">
        <f t="shared" si="34"/>
        <v/>
      </c>
      <c r="AG84" s="699" t="str">
        <f t="shared" si="34"/>
        <v/>
      </c>
      <c r="AH84" s="699" t="str">
        <f t="shared" si="34"/>
        <v/>
      </c>
      <c r="AI84" s="1159" t="str">
        <f t="shared" si="34"/>
        <v/>
      </c>
      <c r="AJ84" s="1175">
        <f>COUNTIF(E12:AH12,"7")+COUNTIF(E28:AI28,"7")+COUNTIF(E44:AH44,"7")+COUNTIF(E60:AI60,"7")+COUNTIF(E77:AI77,"7")+COUNTIF(E94:AH94,"7")+COUNTIF(E111:AI111,"7")+COUNTIF(E128:AH128,"7")+COUNTIF(E145:AI145,"7")+COUNTIF(E162:AI162,"7")+COUNTIF(E179:AF179,"7")+COUNTIF(E196:AI196,"7")</f>
        <v>3</v>
      </c>
      <c r="AK84" s="364"/>
      <c r="AL84" s="364"/>
      <c r="AM84" s="364"/>
      <c r="AN84" s="364"/>
      <c r="AO84" s="364"/>
      <c r="AP84" s="364"/>
      <c r="AQ84" s="364"/>
      <c r="AR84" s="364"/>
      <c r="AS84" s="364"/>
      <c r="AT84" s="364"/>
      <c r="AU84" s="364"/>
      <c r="AV84" s="364"/>
      <c r="AW84" s="364"/>
      <c r="AX84" s="364"/>
      <c r="AY84" s="364"/>
      <c r="AZ84" s="364"/>
      <c r="BA84" s="364"/>
      <c r="BB84" s="364"/>
      <c r="BC84" s="364"/>
      <c r="BD84" s="364"/>
      <c r="BE84" s="364"/>
      <c r="BF84" s="364"/>
      <c r="BG84" s="364"/>
      <c r="BH84" s="364"/>
      <c r="BI84" s="364"/>
      <c r="BJ84" s="364"/>
      <c r="BK84" s="1148"/>
      <c r="BL84" s="1148"/>
      <c r="BM84" s="1148"/>
      <c r="BN84" s="429"/>
      <c r="BO84" s="364"/>
      <c r="BP84" s="364"/>
      <c r="BQ84" s="364"/>
      <c r="BR84" s="364"/>
      <c r="BS84" s="364"/>
      <c r="BT84" s="364"/>
      <c r="BU84" s="364"/>
      <c r="BV84" s="364"/>
      <c r="BW84" s="364"/>
      <c r="BX84" s="364"/>
      <c r="BY84" s="364"/>
      <c r="BZ84" s="364"/>
      <c r="CA84" s="364"/>
      <c r="CB84" s="364"/>
      <c r="CC84" s="364"/>
      <c r="CD84" s="364"/>
      <c r="CE84" s="364"/>
      <c r="CF84" s="364"/>
      <c r="CG84" s="364"/>
      <c r="CH84" s="364"/>
      <c r="CI84" s="364"/>
      <c r="CJ84" s="364"/>
      <c r="CK84" s="364"/>
      <c r="CL84" s="364"/>
      <c r="CM84" s="364"/>
      <c r="CN84" s="364"/>
      <c r="CO84" s="364"/>
      <c r="CP84" s="364"/>
      <c r="CQ84" s="364"/>
      <c r="CR84" s="364"/>
      <c r="CS84" s="364"/>
      <c r="CT84" s="364"/>
      <c r="CU84" s="364"/>
      <c r="CV84" s="364"/>
      <c r="CW84" s="364"/>
      <c r="CX84" s="364"/>
      <c r="CY84" s="364"/>
      <c r="CZ84" s="364"/>
      <c r="DA84" s="364"/>
      <c r="DB84" s="364"/>
      <c r="DC84" s="364"/>
      <c r="DD84" s="364"/>
      <c r="DE84" s="364"/>
      <c r="DF84" s="364"/>
      <c r="DG84" s="364"/>
      <c r="DH84" s="364"/>
      <c r="DI84" s="364"/>
      <c r="DJ84" s="364"/>
      <c r="DK84" s="364"/>
      <c r="DL84" s="364"/>
      <c r="DM84" s="364"/>
      <c r="DN84" s="364"/>
      <c r="DO84" s="364"/>
      <c r="DP84" s="364"/>
      <c r="DQ84" s="364"/>
      <c r="DR84" s="364"/>
      <c r="DS84" s="364"/>
      <c r="DT84" s="364"/>
      <c r="DU84" s="364"/>
      <c r="DV84" s="364"/>
      <c r="GH84" s="365"/>
    </row>
    <row r="85" spans="2:190" s="366" customFormat="1" ht="13.5" customHeight="1">
      <c r="B85" s="1183"/>
      <c r="C85" s="1183"/>
      <c r="D85" s="1194"/>
      <c r="E85" s="704"/>
      <c r="F85" s="704"/>
      <c r="G85" s="704"/>
      <c r="H85" s="704"/>
      <c r="I85" s="704"/>
      <c r="J85" s="704"/>
      <c r="K85" s="704"/>
      <c r="L85" s="704"/>
      <c r="M85" s="704"/>
      <c r="N85" s="704"/>
      <c r="O85" s="704"/>
      <c r="P85" s="704"/>
      <c r="Q85" s="704"/>
      <c r="R85" s="704"/>
      <c r="S85" s="704"/>
      <c r="T85" s="704"/>
      <c r="U85" s="704"/>
      <c r="V85" s="704"/>
      <c r="W85" s="704"/>
      <c r="X85" s="704"/>
      <c r="Y85" s="704"/>
      <c r="Z85" s="704"/>
      <c r="AA85" s="704"/>
      <c r="AB85" s="704"/>
      <c r="AC85" s="704"/>
      <c r="AD85" s="704"/>
      <c r="AE85" s="704"/>
      <c r="AF85" s="704"/>
      <c r="AG85" s="704"/>
      <c r="AH85" s="704"/>
      <c r="AI85" s="704"/>
      <c r="AJ85" s="704"/>
      <c r="AK85" s="704"/>
      <c r="AL85" s="704"/>
      <c r="AM85" s="704"/>
      <c r="AN85" s="704"/>
      <c r="AO85" s="704"/>
      <c r="AP85" s="704"/>
      <c r="AQ85" s="704"/>
      <c r="AR85" s="704"/>
      <c r="AS85" s="704"/>
      <c r="AT85" s="704"/>
      <c r="AU85" s="704"/>
      <c r="AV85" s="704"/>
      <c r="AW85" s="704"/>
      <c r="AX85" s="704"/>
      <c r="AY85" s="704"/>
      <c r="AZ85" s="704"/>
      <c r="BA85" s="704"/>
      <c r="BB85" s="704"/>
      <c r="BC85" s="704"/>
      <c r="BD85" s="704"/>
      <c r="BE85" s="704"/>
      <c r="BF85" s="704"/>
      <c r="BG85" s="704"/>
      <c r="BH85" s="704"/>
      <c r="BI85" s="704"/>
      <c r="BJ85" s="704"/>
      <c r="BK85" s="704"/>
      <c r="BL85" s="704"/>
      <c r="BM85" s="704"/>
      <c r="BN85" s="704"/>
      <c r="BO85" s="704"/>
      <c r="BP85" s="704"/>
      <c r="BQ85" s="704"/>
      <c r="BR85" s="704"/>
      <c r="BS85" s="704"/>
      <c r="BT85" s="704"/>
      <c r="BU85" s="704"/>
      <c r="BV85" s="704"/>
      <c r="BW85" s="704"/>
      <c r="BX85" s="704"/>
      <c r="BY85" s="704"/>
      <c r="BZ85" s="704"/>
      <c r="CA85" s="704"/>
      <c r="CB85" s="704"/>
      <c r="CC85" s="704"/>
      <c r="CD85" s="704"/>
      <c r="CE85" s="704"/>
      <c r="CF85" s="704"/>
      <c r="CG85" s="704"/>
      <c r="CH85" s="704"/>
      <c r="CI85" s="704"/>
      <c r="CJ85" s="704"/>
      <c r="CK85" s="704"/>
      <c r="CL85" s="704"/>
      <c r="CM85" s="704"/>
      <c r="CN85" s="704"/>
      <c r="CO85" s="704"/>
      <c r="CP85" s="704"/>
      <c r="CQ85" s="704"/>
      <c r="CR85" s="704"/>
      <c r="CS85" s="704"/>
      <c r="CT85" s="704"/>
      <c r="CU85" s="704"/>
      <c r="CV85" s="704"/>
      <c r="CW85" s="704"/>
      <c r="CX85" s="704"/>
      <c r="CY85" s="704"/>
      <c r="CZ85" s="704"/>
      <c r="DA85" s="704"/>
      <c r="DB85" s="704"/>
      <c r="DC85" s="704"/>
      <c r="DD85" s="704"/>
      <c r="DE85" s="704"/>
      <c r="DF85" s="704"/>
      <c r="DG85" s="704"/>
      <c r="DH85" s="704"/>
      <c r="DI85" s="704"/>
      <c r="DJ85" s="704"/>
      <c r="DK85" s="704"/>
      <c r="DL85" s="704"/>
      <c r="DM85" s="704"/>
      <c r="DN85" s="704"/>
      <c r="DO85" s="704"/>
      <c r="DP85" s="704"/>
      <c r="DQ85" s="704"/>
      <c r="DR85" s="704"/>
      <c r="DS85" s="704"/>
      <c r="DT85" s="704"/>
      <c r="DU85" s="704"/>
      <c r="DV85" s="704"/>
      <c r="DW85" s="434"/>
      <c r="DX85" s="434"/>
      <c r="DY85" s="434"/>
      <c r="DZ85" s="434"/>
      <c r="EA85" s="434"/>
      <c r="EB85" s="434"/>
      <c r="EC85" s="434"/>
      <c r="ED85" s="434"/>
      <c r="EE85" s="435"/>
      <c r="EF85" s="435"/>
      <c r="EG85" s="435"/>
      <c r="EH85" s="435"/>
      <c r="EI85" s="435"/>
      <c r="EJ85" s="435"/>
      <c r="EK85" s="435"/>
      <c r="EL85" s="435"/>
      <c r="EM85" s="435"/>
      <c r="EN85" s="435"/>
      <c r="EO85" s="435"/>
      <c r="EP85" s="435"/>
      <c r="EQ85" s="435"/>
      <c r="ER85" s="435"/>
      <c r="ES85" s="435"/>
      <c r="ET85" s="435"/>
      <c r="EU85" s="435"/>
      <c r="EV85" s="435"/>
      <c r="EW85" s="435"/>
      <c r="EX85" s="435"/>
      <c r="EY85" s="435"/>
      <c r="EZ85" s="435"/>
      <c r="FA85" s="435"/>
      <c r="FB85" s="435"/>
      <c r="FC85" s="435"/>
      <c r="FD85" s="435"/>
      <c r="FE85" s="435"/>
      <c r="FF85" s="435"/>
      <c r="FG85" s="435"/>
      <c r="FH85" s="435"/>
      <c r="FI85" s="435"/>
      <c r="FJ85" s="435"/>
      <c r="FK85" s="435"/>
      <c r="FL85" s="435"/>
      <c r="FM85" s="435"/>
      <c r="FN85" s="435"/>
      <c r="FO85" s="435"/>
      <c r="FP85" s="435"/>
      <c r="FQ85" s="435"/>
      <c r="FR85" s="435"/>
      <c r="FS85" s="435"/>
      <c r="FT85" s="435"/>
      <c r="FU85" s="435"/>
      <c r="FV85" s="435"/>
      <c r="FW85" s="435"/>
      <c r="FX85" s="435"/>
      <c r="FY85" s="435"/>
      <c r="FZ85" s="435"/>
      <c r="GA85" s="435"/>
      <c r="GB85" s="435"/>
      <c r="GC85" s="435"/>
      <c r="GD85" s="435"/>
      <c r="GE85" s="435"/>
      <c r="GH85" s="436"/>
    </row>
    <row r="86" spans="2:190" s="366" customFormat="1" ht="13.5" customHeight="1">
      <c r="B86" s="1183"/>
      <c r="C86" s="1183"/>
      <c r="D86" s="1194"/>
      <c r="E86" s="704"/>
      <c r="F86" s="704"/>
      <c r="G86" s="704"/>
      <c r="H86" s="704"/>
      <c r="I86" s="704"/>
      <c r="J86" s="704"/>
      <c r="K86" s="704"/>
      <c r="L86" s="704"/>
      <c r="M86" s="704"/>
      <c r="N86" s="704"/>
      <c r="O86" s="704"/>
      <c r="P86" s="704"/>
      <c r="Q86" s="704"/>
      <c r="R86" s="704"/>
      <c r="S86" s="704"/>
      <c r="T86" s="704"/>
      <c r="U86" s="704"/>
      <c r="V86" s="704"/>
      <c r="W86" s="704"/>
      <c r="X86" s="704"/>
      <c r="Y86" s="704"/>
      <c r="Z86" s="704"/>
      <c r="AA86" s="704"/>
      <c r="AB86" s="704"/>
      <c r="AC86" s="704"/>
      <c r="AD86" s="704"/>
      <c r="AE86" s="704"/>
      <c r="AF86" s="704"/>
      <c r="AG86" s="704"/>
      <c r="AH86" s="704"/>
      <c r="AI86" s="704"/>
      <c r="AJ86" s="704"/>
      <c r="AK86" s="704"/>
      <c r="AL86" s="704"/>
      <c r="AM86" s="704"/>
      <c r="AN86" s="704"/>
      <c r="AO86" s="704"/>
      <c r="AP86" s="704"/>
      <c r="AQ86" s="704"/>
      <c r="AR86" s="704"/>
      <c r="AS86" s="704"/>
      <c r="AT86" s="704"/>
      <c r="AU86" s="704"/>
      <c r="AV86" s="704"/>
      <c r="AW86" s="704"/>
      <c r="AX86" s="704"/>
      <c r="AY86" s="704"/>
      <c r="AZ86" s="704"/>
      <c r="BA86" s="704"/>
      <c r="BB86" s="704"/>
      <c r="BC86" s="704"/>
      <c r="BD86" s="704"/>
      <c r="BE86" s="704"/>
      <c r="BF86" s="704"/>
      <c r="BG86" s="704"/>
      <c r="BH86" s="704"/>
      <c r="BI86" s="704"/>
      <c r="BJ86" s="704"/>
      <c r="BK86" s="704"/>
      <c r="BL86" s="704"/>
      <c r="BM86" s="704"/>
      <c r="BN86" s="704"/>
      <c r="BO86" s="704"/>
      <c r="BP86" s="704"/>
      <c r="BQ86" s="704"/>
      <c r="BR86" s="704"/>
      <c r="BS86" s="704"/>
      <c r="BT86" s="704"/>
      <c r="BU86" s="704"/>
      <c r="BV86" s="704"/>
      <c r="BW86" s="704"/>
      <c r="BX86" s="704"/>
      <c r="BY86" s="704"/>
      <c r="BZ86" s="704"/>
      <c r="CA86" s="704"/>
      <c r="CB86" s="704"/>
      <c r="CC86" s="704"/>
      <c r="CD86" s="704"/>
      <c r="CE86" s="704"/>
      <c r="CF86" s="704"/>
      <c r="CG86" s="704"/>
      <c r="CH86" s="704"/>
      <c r="CI86" s="704"/>
      <c r="CJ86" s="704"/>
      <c r="CK86" s="704"/>
      <c r="CL86" s="704"/>
      <c r="CM86" s="704"/>
      <c r="CN86" s="704"/>
      <c r="CO86" s="704"/>
      <c r="CP86" s="704"/>
      <c r="CQ86" s="704"/>
      <c r="CR86" s="704"/>
      <c r="CS86" s="704"/>
      <c r="CT86" s="704"/>
      <c r="CU86" s="704"/>
      <c r="CV86" s="704"/>
      <c r="CW86" s="704"/>
      <c r="CX86" s="704"/>
      <c r="CY86" s="704"/>
      <c r="CZ86" s="704"/>
      <c r="DA86" s="704"/>
      <c r="DB86" s="704"/>
      <c r="DC86" s="704"/>
      <c r="DD86" s="704"/>
      <c r="DE86" s="704"/>
      <c r="DF86" s="704"/>
      <c r="DG86" s="704"/>
      <c r="DH86" s="704"/>
      <c r="DI86" s="704"/>
      <c r="DJ86" s="704"/>
      <c r="DK86" s="704"/>
      <c r="DL86" s="704"/>
      <c r="DM86" s="704"/>
      <c r="DN86" s="704"/>
      <c r="DO86" s="704"/>
      <c r="DP86" s="704"/>
      <c r="DQ86" s="704"/>
      <c r="DR86" s="704"/>
      <c r="DS86" s="704"/>
      <c r="DT86" s="704"/>
      <c r="DU86" s="704"/>
      <c r="DV86" s="704"/>
      <c r="DW86" s="434"/>
      <c r="DX86" s="434"/>
      <c r="DY86" s="434"/>
      <c r="DZ86" s="434"/>
      <c r="EA86" s="434"/>
      <c r="EB86" s="434"/>
      <c r="EC86" s="434"/>
      <c r="ED86" s="434"/>
      <c r="EE86" s="435"/>
      <c r="EF86" s="435"/>
      <c r="EG86" s="435"/>
      <c r="EH86" s="435"/>
      <c r="EI86" s="435"/>
      <c r="EJ86" s="435"/>
      <c r="EK86" s="435"/>
      <c r="EL86" s="435"/>
      <c r="EM86" s="435"/>
      <c r="EN86" s="435"/>
      <c r="EO86" s="435"/>
      <c r="EP86" s="435"/>
      <c r="EQ86" s="435"/>
      <c r="ER86" s="435"/>
      <c r="ES86" s="435"/>
      <c r="ET86" s="435"/>
      <c r="EU86" s="435"/>
      <c r="EV86" s="435"/>
      <c r="EW86" s="435"/>
      <c r="EX86" s="435"/>
      <c r="EY86" s="435"/>
      <c r="EZ86" s="435"/>
      <c r="FA86" s="435"/>
      <c r="FB86" s="435"/>
      <c r="FC86" s="435"/>
      <c r="FD86" s="435"/>
      <c r="FE86" s="435"/>
      <c r="FF86" s="435"/>
      <c r="FG86" s="435"/>
      <c r="FH86" s="435"/>
      <c r="FI86" s="435"/>
      <c r="FJ86" s="435"/>
      <c r="FK86" s="435"/>
      <c r="FL86" s="435"/>
      <c r="FM86" s="435"/>
      <c r="FN86" s="435"/>
      <c r="FO86" s="435"/>
      <c r="FP86" s="435"/>
      <c r="FQ86" s="435"/>
      <c r="FR86" s="435"/>
      <c r="FS86" s="435"/>
      <c r="FT86" s="435"/>
      <c r="FU86" s="435"/>
      <c r="FV86" s="435"/>
      <c r="FW86" s="435"/>
      <c r="FX86" s="435"/>
      <c r="FY86" s="435"/>
      <c r="FZ86" s="435"/>
      <c r="GA86" s="435"/>
      <c r="GB86" s="435"/>
      <c r="GC86" s="435"/>
      <c r="GD86" s="435"/>
      <c r="GE86" s="435"/>
      <c r="GH86" s="436"/>
    </row>
    <row r="87" spans="2:190" s="366" customFormat="1" ht="13.5" customHeight="1">
      <c r="B87" s="1734" t="s">
        <v>303</v>
      </c>
      <c r="C87" s="1734"/>
      <c r="D87" s="1734"/>
      <c r="E87" s="1731" t="s">
        <v>309</v>
      </c>
      <c r="F87" s="1732"/>
      <c r="G87" s="1732"/>
      <c r="H87" s="1732"/>
      <c r="I87" s="1732"/>
      <c r="J87" s="1732"/>
      <c r="K87" s="1732"/>
      <c r="L87" s="1732"/>
      <c r="M87" s="1732"/>
      <c r="N87" s="1732"/>
      <c r="O87" s="1732"/>
      <c r="P87" s="1732"/>
      <c r="Q87" s="1732"/>
      <c r="R87" s="1732"/>
      <c r="S87" s="1732"/>
      <c r="T87" s="1732"/>
      <c r="U87" s="1732"/>
      <c r="V87" s="1732"/>
      <c r="W87" s="1732"/>
      <c r="X87" s="1732"/>
      <c r="Y87" s="1732"/>
      <c r="Z87" s="1732"/>
      <c r="AA87" s="1732"/>
      <c r="AB87" s="1732"/>
      <c r="AC87" s="1732"/>
      <c r="AD87" s="1732"/>
      <c r="AE87" s="1732"/>
      <c r="AF87" s="1732"/>
      <c r="AG87" s="1732"/>
      <c r="AH87" s="1733"/>
      <c r="AI87" s="1168" t="s">
        <v>6195</v>
      </c>
      <c r="AJ87" s="704"/>
      <c r="AK87" s="704"/>
      <c r="AL87" s="704"/>
      <c r="AM87" s="704"/>
      <c r="AN87" s="704"/>
      <c r="AO87" s="704"/>
      <c r="AP87" s="704"/>
      <c r="AQ87" s="704"/>
      <c r="AR87" s="704"/>
      <c r="AS87" s="704"/>
      <c r="AT87" s="704"/>
      <c r="AU87" s="704"/>
      <c r="AV87" s="704"/>
      <c r="AW87" s="704"/>
      <c r="AX87" s="704"/>
      <c r="AY87" s="704"/>
      <c r="AZ87" s="704"/>
      <c r="BA87" s="704"/>
      <c r="BB87" s="704"/>
      <c r="BC87" s="704"/>
      <c r="BD87" s="704"/>
      <c r="BE87" s="704"/>
      <c r="BF87" s="704"/>
      <c r="BG87" s="704"/>
      <c r="BH87" s="704"/>
      <c r="BI87" s="704"/>
      <c r="BJ87" s="704"/>
      <c r="BK87" s="704"/>
      <c r="BL87" s="704"/>
      <c r="BM87" s="704"/>
      <c r="BN87" s="704"/>
      <c r="BO87" s="704"/>
      <c r="BP87" s="704"/>
      <c r="BQ87" s="704"/>
      <c r="BR87" s="704"/>
      <c r="BS87" s="704"/>
      <c r="BT87" s="704"/>
      <c r="BU87" s="704"/>
      <c r="BV87" s="704"/>
      <c r="BW87" s="704"/>
      <c r="BX87" s="704"/>
      <c r="BY87" s="704"/>
      <c r="BZ87" s="704"/>
      <c r="CA87" s="704"/>
      <c r="CB87" s="704"/>
      <c r="CC87" s="704"/>
      <c r="CD87" s="704"/>
      <c r="CE87" s="704"/>
      <c r="CF87" s="704"/>
      <c r="CG87" s="704"/>
      <c r="CH87" s="704"/>
      <c r="CI87" s="704"/>
      <c r="CJ87" s="704"/>
      <c r="CK87" s="704"/>
      <c r="CL87" s="704"/>
      <c r="CM87" s="704"/>
      <c r="CN87" s="704"/>
      <c r="CO87" s="704"/>
      <c r="CP87" s="704"/>
      <c r="CQ87" s="704"/>
      <c r="CR87" s="704"/>
      <c r="CS87" s="704"/>
      <c r="CT87" s="704"/>
      <c r="CU87" s="704"/>
      <c r="CV87" s="704"/>
      <c r="CW87" s="704"/>
      <c r="CX87" s="704"/>
      <c r="CY87" s="704"/>
      <c r="CZ87" s="704"/>
      <c r="DA87" s="704"/>
      <c r="DB87" s="704"/>
      <c r="DC87" s="704"/>
      <c r="DD87" s="704"/>
      <c r="DE87" s="704"/>
      <c r="DF87" s="704"/>
      <c r="DG87" s="704"/>
      <c r="DH87" s="704"/>
      <c r="DI87" s="704"/>
      <c r="DJ87" s="704"/>
      <c r="DK87" s="704"/>
      <c r="DL87" s="704"/>
      <c r="DM87" s="704"/>
      <c r="DN87" s="704"/>
      <c r="DO87" s="704"/>
      <c r="DP87" s="704"/>
      <c r="DQ87" s="704"/>
      <c r="DR87" s="704"/>
      <c r="DS87" s="704"/>
      <c r="DT87" s="704"/>
      <c r="DU87" s="704"/>
      <c r="DV87" s="704"/>
      <c r="DW87" s="434"/>
      <c r="DX87" s="434"/>
      <c r="DY87" s="434"/>
      <c r="DZ87" s="434"/>
      <c r="EA87" s="434"/>
      <c r="EB87" s="434"/>
      <c r="EC87" s="434"/>
      <c r="ED87" s="434"/>
      <c r="EE87" s="435"/>
      <c r="EF87" s="435"/>
      <c r="EG87" s="435"/>
      <c r="EH87" s="435"/>
      <c r="EI87" s="435"/>
      <c r="EJ87" s="435"/>
      <c r="EK87" s="435"/>
      <c r="EL87" s="435"/>
      <c r="EM87" s="435"/>
      <c r="EN87" s="435"/>
      <c r="EO87" s="435"/>
      <c r="EP87" s="435"/>
      <c r="EQ87" s="435"/>
      <c r="ER87" s="435"/>
      <c r="ES87" s="435"/>
      <c r="ET87" s="435"/>
      <c r="EU87" s="435"/>
      <c r="EV87" s="435"/>
      <c r="EW87" s="435"/>
      <c r="EX87" s="435"/>
      <c r="EY87" s="435"/>
      <c r="EZ87" s="435"/>
      <c r="FA87" s="435"/>
      <c r="FB87" s="435"/>
      <c r="FC87" s="435"/>
      <c r="FD87" s="435"/>
      <c r="FE87" s="435"/>
      <c r="FF87" s="435"/>
      <c r="FG87" s="435"/>
      <c r="FH87" s="435"/>
      <c r="FI87" s="435"/>
      <c r="FJ87" s="435"/>
      <c r="FK87" s="435"/>
      <c r="FL87" s="435"/>
      <c r="FM87" s="435"/>
      <c r="FN87" s="435"/>
      <c r="FO87" s="435"/>
      <c r="FP87" s="435"/>
      <c r="FQ87" s="435"/>
      <c r="FR87" s="435"/>
      <c r="FS87" s="435"/>
      <c r="FT87" s="435"/>
      <c r="FU87" s="435"/>
      <c r="FV87" s="435"/>
      <c r="FW87" s="435"/>
      <c r="FX87" s="435"/>
      <c r="FY87" s="435"/>
      <c r="FZ87" s="435"/>
      <c r="GA87" s="435"/>
      <c r="GB87" s="435"/>
      <c r="GC87" s="435"/>
      <c r="GD87" s="435"/>
      <c r="GE87" s="435"/>
      <c r="GH87" s="436"/>
    </row>
    <row r="88" spans="2:190" s="366" customFormat="1" ht="13.5" customHeight="1">
      <c r="B88" s="701" t="s">
        <v>796</v>
      </c>
      <c r="C88" s="421"/>
      <c r="D88" s="1185"/>
      <c r="E88" s="794">
        <v>1</v>
      </c>
      <c r="F88" s="796">
        <v>2</v>
      </c>
      <c r="G88" s="796">
        <v>3</v>
      </c>
      <c r="H88" s="796">
        <v>4</v>
      </c>
      <c r="I88" s="796">
        <v>5</v>
      </c>
      <c r="J88" s="796">
        <v>6</v>
      </c>
      <c r="K88" s="797">
        <v>7</v>
      </c>
      <c r="L88" s="796">
        <v>8</v>
      </c>
      <c r="M88" s="796">
        <v>9</v>
      </c>
      <c r="N88" s="796">
        <v>10</v>
      </c>
      <c r="O88" s="796">
        <v>11</v>
      </c>
      <c r="P88" s="796">
        <v>12</v>
      </c>
      <c r="Q88" s="796">
        <v>13</v>
      </c>
      <c r="R88" s="797">
        <v>14</v>
      </c>
      <c r="S88" s="797">
        <v>15</v>
      </c>
      <c r="T88" s="796">
        <v>16</v>
      </c>
      <c r="U88" s="796">
        <v>17</v>
      </c>
      <c r="V88" s="796">
        <v>18</v>
      </c>
      <c r="W88" s="796">
        <v>19</v>
      </c>
      <c r="X88" s="796">
        <v>20</v>
      </c>
      <c r="Y88" s="797">
        <v>21</v>
      </c>
      <c r="Z88" s="796">
        <v>22</v>
      </c>
      <c r="AA88" s="797">
        <v>23</v>
      </c>
      <c r="AB88" s="796">
        <v>24</v>
      </c>
      <c r="AC88" s="796">
        <v>25</v>
      </c>
      <c r="AD88" s="796">
        <v>26</v>
      </c>
      <c r="AE88" s="796">
        <v>27</v>
      </c>
      <c r="AF88" s="797">
        <v>28</v>
      </c>
      <c r="AG88" s="796">
        <v>29</v>
      </c>
      <c r="AH88" s="798">
        <v>30</v>
      </c>
      <c r="AI88" s="1169"/>
      <c r="AJ88" s="704"/>
      <c r="AK88" s="704"/>
      <c r="AL88" s="704"/>
      <c r="AM88" s="704"/>
      <c r="AN88" s="704"/>
      <c r="AO88" s="704"/>
      <c r="AP88" s="704"/>
      <c r="AQ88" s="704"/>
      <c r="AR88" s="704"/>
      <c r="AS88" s="704"/>
      <c r="AT88" s="704"/>
      <c r="AU88" s="704"/>
      <c r="AV88" s="704"/>
      <c r="AW88" s="704"/>
      <c r="AX88" s="704"/>
      <c r="AY88" s="704"/>
      <c r="AZ88" s="704"/>
      <c r="BA88" s="704"/>
      <c r="BB88" s="704"/>
      <c r="BC88" s="704"/>
      <c r="BD88" s="704"/>
      <c r="BE88" s="704"/>
      <c r="BF88" s="704"/>
      <c r="BG88" s="704"/>
      <c r="BH88" s="704"/>
      <c r="BI88" s="704"/>
      <c r="BJ88" s="704"/>
      <c r="BK88" s="704"/>
      <c r="BL88" s="704"/>
      <c r="BM88" s="704"/>
      <c r="BN88" s="704"/>
      <c r="BO88" s="704"/>
      <c r="BP88" s="704"/>
      <c r="BQ88" s="704"/>
      <c r="BR88" s="704"/>
      <c r="BS88" s="704"/>
      <c r="BT88" s="704"/>
      <c r="BU88" s="704"/>
      <c r="BV88" s="704"/>
      <c r="BW88" s="704"/>
      <c r="BX88" s="704"/>
      <c r="BY88" s="704"/>
      <c r="BZ88" s="704"/>
      <c r="CA88" s="704"/>
      <c r="CB88" s="704"/>
      <c r="CC88" s="704"/>
      <c r="CD88" s="704"/>
      <c r="CE88" s="704"/>
      <c r="CF88" s="704"/>
      <c r="CG88" s="704"/>
      <c r="CH88" s="704"/>
      <c r="CI88" s="704"/>
      <c r="CJ88" s="704"/>
      <c r="CK88" s="704"/>
      <c r="CL88" s="704"/>
      <c r="CM88" s="704"/>
      <c r="CN88" s="704"/>
      <c r="CO88" s="704"/>
      <c r="CP88" s="704"/>
      <c r="CQ88" s="704"/>
      <c r="CR88" s="704"/>
      <c r="CS88" s="704"/>
      <c r="CT88" s="704"/>
      <c r="CU88" s="704"/>
      <c r="CV88" s="704"/>
      <c r="CW88" s="704"/>
      <c r="CX88" s="704"/>
      <c r="CY88" s="704"/>
      <c r="CZ88" s="704"/>
      <c r="DA88" s="704"/>
      <c r="DB88" s="704"/>
      <c r="DC88" s="704"/>
      <c r="DD88" s="704"/>
      <c r="DE88" s="704"/>
      <c r="DF88" s="704"/>
      <c r="DG88" s="704"/>
      <c r="DH88" s="704"/>
      <c r="DI88" s="704"/>
      <c r="DJ88" s="704"/>
      <c r="DK88" s="704"/>
      <c r="DL88" s="704"/>
      <c r="DM88" s="704"/>
      <c r="DN88" s="704"/>
      <c r="DO88" s="704"/>
      <c r="DP88" s="704"/>
      <c r="DQ88" s="704"/>
      <c r="DR88" s="704"/>
      <c r="DS88" s="704"/>
      <c r="DT88" s="704"/>
      <c r="DU88" s="704"/>
      <c r="DV88" s="704"/>
      <c r="DW88" s="434"/>
      <c r="DX88" s="434"/>
      <c r="DY88" s="434"/>
      <c r="DZ88" s="434"/>
      <c r="EA88" s="434"/>
      <c r="EB88" s="434"/>
      <c r="EC88" s="434"/>
      <c r="ED88" s="434"/>
      <c r="EE88" s="435"/>
      <c r="EF88" s="435"/>
      <c r="EG88" s="435"/>
      <c r="EH88" s="435"/>
      <c r="EI88" s="435"/>
      <c r="EJ88" s="435"/>
      <c r="EK88" s="435"/>
      <c r="EL88" s="435"/>
      <c r="EM88" s="435"/>
      <c r="EN88" s="435"/>
      <c r="EO88" s="435"/>
      <c r="EP88" s="435"/>
      <c r="EQ88" s="435"/>
      <c r="ER88" s="435"/>
      <c r="ES88" s="435"/>
      <c r="ET88" s="435"/>
      <c r="EU88" s="435"/>
      <c r="EV88" s="435"/>
      <c r="EW88" s="435"/>
      <c r="EX88" s="435"/>
      <c r="EY88" s="435"/>
      <c r="EZ88" s="435"/>
      <c r="FA88" s="435"/>
      <c r="FB88" s="435"/>
      <c r="FC88" s="435"/>
      <c r="FD88" s="435"/>
      <c r="FE88" s="435"/>
      <c r="FF88" s="435"/>
      <c r="FG88" s="435"/>
      <c r="FH88" s="435"/>
      <c r="FI88" s="435"/>
      <c r="FJ88" s="435"/>
      <c r="FK88" s="435"/>
      <c r="FL88" s="435"/>
      <c r="FM88" s="435"/>
      <c r="FN88" s="435"/>
      <c r="FO88" s="435"/>
      <c r="FP88" s="435"/>
      <c r="FQ88" s="435"/>
      <c r="FR88" s="435"/>
      <c r="FS88" s="435"/>
      <c r="FT88" s="435"/>
      <c r="FU88" s="435"/>
      <c r="FV88" s="435"/>
      <c r="FW88" s="435"/>
      <c r="FX88" s="435"/>
      <c r="FY88" s="435"/>
      <c r="FZ88" s="435"/>
      <c r="GA88" s="435"/>
      <c r="GB88" s="435"/>
      <c r="GC88" s="435"/>
      <c r="GD88" s="435"/>
      <c r="GE88" s="435"/>
      <c r="GH88" s="436"/>
    </row>
    <row r="89" spans="2:190" s="366" customFormat="1" ht="13.5" customHeight="1">
      <c r="B89" s="1182" t="s">
        <v>554</v>
      </c>
      <c r="C89" s="424"/>
      <c r="D89" s="1186"/>
      <c r="E89" s="1150">
        <v>778</v>
      </c>
      <c r="F89" s="1152">
        <v>630</v>
      </c>
      <c r="G89" s="1152">
        <v>135</v>
      </c>
      <c r="H89" s="1152">
        <v>585</v>
      </c>
      <c r="I89" s="1152">
        <v>548</v>
      </c>
      <c r="J89" s="1152">
        <v>105</v>
      </c>
      <c r="K89" s="1152">
        <v>67</v>
      </c>
      <c r="L89" s="1152">
        <v>778</v>
      </c>
      <c r="M89" s="1152">
        <v>630</v>
      </c>
      <c r="N89" s="1152">
        <v>135</v>
      </c>
      <c r="O89" s="1152">
        <v>585</v>
      </c>
      <c r="P89" s="1152">
        <v>548</v>
      </c>
      <c r="Q89" s="1152">
        <v>105</v>
      </c>
      <c r="R89" s="1152">
        <v>67</v>
      </c>
      <c r="S89" s="1152">
        <v>778</v>
      </c>
      <c r="T89" s="1152">
        <v>630</v>
      </c>
      <c r="U89" s="1152">
        <v>135</v>
      </c>
      <c r="V89" s="1152">
        <v>585</v>
      </c>
      <c r="W89" s="1152">
        <v>548</v>
      </c>
      <c r="X89" s="1152">
        <v>105</v>
      </c>
      <c r="Y89" s="1152">
        <v>67</v>
      </c>
      <c r="Z89" s="1152">
        <v>778</v>
      </c>
      <c r="AA89" s="1152">
        <v>630</v>
      </c>
      <c r="AB89" s="1152">
        <v>135</v>
      </c>
      <c r="AC89" s="1152">
        <v>585</v>
      </c>
      <c r="AD89" s="1152">
        <v>548</v>
      </c>
      <c r="AE89" s="1152">
        <v>105</v>
      </c>
      <c r="AF89" s="1152">
        <v>67</v>
      </c>
      <c r="AG89" s="1152">
        <v>778</v>
      </c>
      <c r="AH89" s="1160">
        <v>630</v>
      </c>
      <c r="AI89" s="1170">
        <f>SUM($E$7:$AH$7,$E$23:$AI$23,$E$39:$AH$39,$E55:AI$55,$E$72:$AI$72,$E$89:$AH$89,$E$106:$AI$106,$E$123:$AH$123,$E$140:$AI$140,$E$157:$AI$157,$E$174:$AF$174,$E$191:$AI$191)</f>
        <v>130000</v>
      </c>
      <c r="AJ89" s="704"/>
      <c r="AK89" s="704"/>
      <c r="AL89" s="704"/>
      <c r="AM89" s="704"/>
      <c r="AN89" s="704"/>
      <c r="AO89" s="704"/>
      <c r="AP89" s="704"/>
      <c r="AQ89" s="704"/>
      <c r="AR89" s="704"/>
      <c r="AS89" s="704"/>
      <c r="AT89" s="704"/>
      <c r="AU89" s="704"/>
      <c r="AV89" s="704"/>
      <c r="AW89" s="704"/>
      <c r="AX89" s="704"/>
      <c r="AY89" s="704"/>
      <c r="AZ89" s="704"/>
      <c r="BA89" s="704"/>
      <c r="BB89" s="704"/>
      <c r="BC89" s="704"/>
      <c r="BD89" s="704"/>
      <c r="BE89" s="704"/>
      <c r="BF89" s="704"/>
      <c r="BG89" s="704"/>
      <c r="BH89" s="704"/>
      <c r="BI89" s="704"/>
      <c r="BJ89" s="704"/>
      <c r="BK89" s="704"/>
      <c r="BL89" s="704"/>
      <c r="BM89" s="704"/>
      <c r="BN89" s="704"/>
      <c r="BO89" s="704"/>
      <c r="BP89" s="704"/>
      <c r="BQ89" s="704"/>
      <c r="BR89" s="704"/>
      <c r="BS89" s="704"/>
      <c r="BT89" s="704"/>
      <c r="BU89" s="704"/>
      <c r="BV89" s="704"/>
      <c r="BW89" s="704"/>
      <c r="BX89" s="704"/>
      <c r="BY89" s="704"/>
      <c r="BZ89" s="704"/>
      <c r="CA89" s="704"/>
      <c r="CB89" s="704"/>
      <c r="CC89" s="704"/>
      <c r="CD89" s="704"/>
      <c r="CE89" s="704"/>
      <c r="CF89" s="704"/>
      <c r="CG89" s="704"/>
      <c r="CH89" s="704"/>
      <c r="CI89" s="704"/>
      <c r="CJ89" s="704"/>
      <c r="CK89" s="704"/>
      <c r="CL89" s="704"/>
      <c r="CM89" s="704"/>
      <c r="CN89" s="704"/>
      <c r="CO89" s="704"/>
      <c r="CP89" s="704"/>
      <c r="CQ89" s="704"/>
      <c r="CR89" s="704"/>
      <c r="CS89" s="704"/>
      <c r="CT89" s="704"/>
      <c r="CU89" s="704"/>
      <c r="CV89" s="704"/>
      <c r="CW89" s="704"/>
      <c r="CX89" s="704"/>
      <c r="CY89" s="704"/>
      <c r="CZ89" s="704"/>
      <c r="DA89" s="704"/>
      <c r="DB89" s="704"/>
      <c r="DC89" s="704"/>
      <c r="DD89" s="704"/>
      <c r="DE89" s="704"/>
      <c r="DF89" s="704"/>
      <c r="DG89" s="704"/>
      <c r="DH89" s="704"/>
      <c r="DI89" s="704"/>
      <c r="DJ89" s="704"/>
      <c r="DK89" s="704"/>
      <c r="DL89" s="704"/>
      <c r="DM89" s="704"/>
      <c r="DN89" s="704"/>
      <c r="DO89" s="704"/>
      <c r="DP89" s="704"/>
      <c r="DQ89" s="704"/>
      <c r="DR89" s="704"/>
      <c r="DS89" s="704"/>
      <c r="DT89" s="704"/>
      <c r="DU89" s="704"/>
      <c r="DV89" s="704"/>
      <c r="DW89" s="434"/>
      <c r="DX89" s="434"/>
      <c r="DY89" s="434"/>
      <c r="DZ89" s="434"/>
      <c r="EA89" s="434"/>
      <c r="EB89" s="434"/>
      <c r="EC89" s="434"/>
      <c r="ED89" s="434"/>
      <c r="EE89" s="435"/>
      <c r="EF89" s="435"/>
      <c r="EG89" s="435"/>
      <c r="EH89" s="435"/>
      <c r="EI89" s="435"/>
      <c r="EJ89" s="435"/>
      <c r="EK89" s="435"/>
      <c r="EL89" s="435"/>
      <c r="EM89" s="435"/>
      <c r="EN89" s="435"/>
      <c r="EO89" s="435"/>
      <c r="EP89" s="435"/>
      <c r="EQ89" s="435"/>
      <c r="ER89" s="435"/>
      <c r="ES89" s="435"/>
      <c r="ET89" s="435"/>
      <c r="EU89" s="435"/>
      <c r="EV89" s="435"/>
      <c r="EW89" s="435"/>
      <c r="EX89" s="435"/>
      <c r="EY89" s="435"/>
      <c r="EZ89" s="435"/>
      <c r="FA89" s="435"/>
      <c r="FB89" s="435"/>
      <c r="FC89" s="435"/>
      <c r="FD89" s="435"/>
      <c r="FE89" s="435"/>
      <c r="FF89" s="435"/>
      <c r="FG89" s="435"/>
      <c r="FH89" s="435"/>
      <c r="FI89" s="435"/>
      <c r="FJ89" s="435"/>
      <c r="FK89" s="435"/>
      <c r="FL89" s="435"/>
      <c r="FM89" s="435"/>
      <c r="FN89" s="435"/>
      <c r="FO89" s="435"/>
      <c r="FP89" s="435"/>
      <c r="FQ89" s="435"/>
      <c r="FR89" s="435"/>
      <c r="FS89" s="435"/>
      <c r="FT89" s="435"/>
      <c r="FU89" s="435"/>
      <c r="FV89" s="435"/>
      <c r="FW89" s="435"/>
      <c r="FX89" s="435"/>
      <c r="FY89" s="435"/>
      <c r="FZ89" s="435"/>
      <c r="GA89" s="435"/>
      <c r="GB89" s="435"/>
      <c r="GC89" s="435"/>
      <c r="GD89" s="435"/>
      <c r="GE89" s="435"/>
      <c r="GH89" s="436"/>
    </row>
    <row r="90" spans="2:190" s="366" customFormat="1" ht="13.5" customHeight="1">
      <c r="B90" s="701" t="s">
        <v>569</v>
      </c>
      <c r="C90" s="428"/>
      <c r="D90" s="1187"/>
      <c r="E90" s="427"/>
      <c r="F90" s="428"/>
      <c r="G90" s="428"/>
      <c r="H90" s="428"/>
      <c r="I90" s="428"/>
      <c r="J90" s="428"/>
      <c r="K90" s="428"/>
      <c r="L90" s="428"/>
      <c r="M90" s="428"/>
      <c r="N90" s="428"/>
      <c r="O90" s="428"/>
      <c r="P90" s="428"/>
      <c r="Q90" s="428"/>
      <c r="R90" s="428"/>
      <c r="S90" s="428"/>
      <c r="T90" s="428"/>
      <c r="U90" s="428"/>
      <c r="V90" s="428"/>
      <c r="W90" s="428"/>
      <c r="X90" s="428"/>
      <c r="Y90" s="428"/>
      <c r="Z90" s="428"/>
      <c r="AA90" s="428"/>
      <c r="AB90" s="428"/>
      <c r="AC90" s="428"/>
      <c r="AD90" s="428"/>
      <c r="AE90" s="428"/>
      <c r="AF90" s="428"/>
      <c r="AG90" s="428"/>
      <c r="AH90" s="425"/>
      <c r="AI90" s="1171" t="s">
        <v>6276</v>
      </c>
      <c r="AJ90" s="704"/>
      <c r="AK90" s="704"/>
      <c r="AL90" s="704"/>
      <c r="AM90" s="704"/>
      <c r="AN90" s="704"/>
      <c r="AO90" s="704"/>
      <c r="AP90" s="704"/>
      <c r="AQ90" s="704"/>
      <c r="AR90" s="704"/>
      <c r="AS90" s="704"/>
      <c r="AT90" s="704"/>
      <c r="AU90" s="704"/>
      <c r="AV90" s="704"/>
      <c r="AW90" s="704"/>
      <c r="AX90" s="704"/>
      <c r="AY90" s="704"/>
      <c r="AZ90" s="704"/>
      <c r="BA90" s="704"/>
      <c r="BB90" s="704"/>
      <c r="BC90" s="704"/>
      <c r="BD90" s="704"/>
      <c r="BE90" s="704"/>
      <c r="BF90" s="704"/>
      <c r="BG90" s="704"/>
      <c r="BH90" s="704"/>
      <c r="BI90" s="704"/>
      <c r="BJ90" s="704"/>
      <c r="BK90" s="704"/>
      <c r="BL90" s="704"/>
      <c r="BM90" s="704"/>
      <c r="BN90" s="704"/>
      <c r="BO90" s="704"/>
      <c r="BP90" s="704"/>
      <c r="BQ90" s="704"/>
      <c r="BR90" s="704"/>
      <c r="BS90" s="704"/>
      <c r="BT90" s="704"/>
      <c r="BU90" s="704"/>
      <c r="BV90" s="704"/>
      <c r="BW90" s="704"/>
      <c r="BX90" s="704"/>
      <c r="BY90" s="704"/>
      <c r="BZ90" s="704"/>
      <c r="CA90" s="704"/>
      <c r="CB90" s="704"/>
      <c r="CC90" s="704"/>
      <c r="CD90" s="704"/>
      <c r="CE90" s="704"/>
      <c r="CF90" s="704"/>
      <c r="CG90" s="704"/>
      <c r="CH90" s="704"/>
      <c r="CI90" s="704"/>
      <c r="CJ90" s="704"/>
      <c r="CK90" s="704"/>
      <c r="CL90" s="704"/>
      <c r="CM90" s="704"/>
      <c r="CN90" s="704"/>
      <c r="CO90" s="704"/>
      <c r="CP90" s="704"/>
      <c r="CQ90" s="704"/>
      <c r="CR90" s="704"/>
      <c r="CS90" s="704"/>
      <c r="CT90" s="704"/>
      <c r="CU90" s="704"/>
      <c r="CV90" s="704"/>
      <c r="CW90" s="704"/>
      <c r="CX90" s="704"/>
      <c r="CY90" s="704"/>
      <c r="CZ90" s="704"/>
      <c r="DA90" s="704"/>
      <c r="DB90" s="704"/>
      <c r="DC90" s="704"/>
      <c r="DD90" s="704"/>
      <c r="DE90" s="704"/>
      <c r="DF90" s="704"/>
      <c r="DG90" s="704"/>
      <c r="DH90" s="704"/>
      <c r="DI90" s="704"/>
      <c r="DJ90" s="704"/>
      <c r="DK90" s="704"/>
      <c r="DL90" s="704"/>
      <c r="DM90" s="704"/>
      <c r="DN90" s="704"/>
      <c r="DO90" s="704"/>
      <c r="DP90" s="704"/>
      <c r="DQ90" s="704"/>
      <c r="DR90" s="704"/>
      <c r="DS90" s="704"/>
      <c r="DT90" s="704"/>
      <c r="DU90" s="704"/>
      <c r="DV90" s="704"/>
      <c r="DW90" s="434"/>
      <c r="DX90" s="434"/>
      <c r="DY90" s="434"/>
      <c r="DZ90" s="434"/>
      <c r="EA90" s="434"/>
      <c r="EB90" s="434"/>
      <c r="EC90" s="434"/>
      <c r="ED90" s="434"/>
      <c r="EE90" s="435"/>
      <c r="EF90" s="435"/>
      <c r="EG90" s="435"/>
      <c r="EH90" s="435"/>
      <c r="EI90" s="435"/>
      <c r="EJ90" s="435"/>
      <c r="EK90" s="435"/>
      <c r="EL90" s="435"/>
      <c r="EM90" s="435"/>
      <c r="EN90" s="435"/>
      <c r="EO90" s="435"/>
      <c r="EP90" s="435"/>
      <c r="EQ90" s="435"/>
      <c r="ER90" s="435"/>
      <c r="ES90" s="435"/>
      <c r="ET90" s="435"/>
      <c r="EU90" s="435"/>
      <c r="EV90" s="435"/>
      <c r="EW90" s="435"/>
      <c r="EX90" s="435"/>
      <c r="EY90" s="435"/>
      <c r="EZ90" s="435"/>
      <c r="FA90" s="435"/>
      <c r="FB90" s="435"/>
      <c r="FC90" s="435"/>
      <c r="FD90" s="435"/>
      <c r="FE90" s="435"/>
      <c r="FF90" s="435"/>
      <c r="FG90" s="435"/>
      <c r="FH90" s="435"/>
      <c r="FI90" s="435"/>
      <c r="FJ90" s="435"/>
      <c r="FK90" s="435"/>
      <c r="FL90" s="435"/>
      <c r="FM90" s="435"/>
      <c r="FN90" s="435"/>
      <c r="FO90" s="435"/>
      <c r="FP90" s="435"/>
      <c r="FQ90" s="435"/>
      <c r="FR90" s="435"/>
      <c r="FS90" s="435"/>
      <c r="FT90" s="435"/>
      <c r="FU90" s="435"/>
      <c r="FV90" s="435"/>
      <c r="FW90" s="435"/>
      <c r="FX90" s="435"/>
      <c r="FY90" s="435"/>
      <c r="FZ90" s="435"/>
      <c r="GA90" s="435"/>
      <c r="GB90" s="435"/>
      <c r="GC90" s="435"/>
      <c r="GD90" s="435"/>
      <c r="GE90" s="435"/>
      <c r="GH90" s="436"/>
    </row>
    <row r="91" spans="2:190" s="366" customFormat="1" ht="13.5" customHeight="1">
      <c r="B91" s="423"/>
      <c r="C91" s="694" t="s">
        <v>6274</v>
      </c>
      <c r="D91" s="1188"/>
      <c r="E91" s="695" t="s">
        <v>557</v>
      </c>
      <c r="F91" s="696" t="s">
        <v>557</v>
      </c>
      <c r="G91" s="696" t="s">
        <v>557</v>
      </c>
      <c r="H91" s="696" t="s">
        <v>557</v>
      </c>
      <c r="I91" s="696" t="s">
        <v>557</v>
      </c>
      <c r="J91" s="696" t="s">
        <v>557</v>
      </c>
      <c r="K91" s="696" t="s">
        <v>557</v>
      </c>
      <c r="L91" s="696" t="s">
        <v>557</v>
      </c>
      <c r="M91" s="696" t="s">
        <v>557</v>
      </c>
      <c r="N91" s="696" t="s">
        <v>557</v>
      </c>
      <c r="O91" s="696" t="s">
        <v>557</v>
      </c>
      <c r="P91" s="696" t="s">
        <v>557</v>
      </c>
      <c r="Q91" s="696" t="s">
        <v>557</v>
      </c>
      <c r="R91" s="696" t="s">
        <v>557</v>
      </c>
      <c r="S91" s="696" t="s">
        <v>557</v>
      </c>
      <c r="T91" s="696" t="s">
        <v>557</v>
      </c>
      <c r="U91" s="696" t="s">
        <v>557</v>
      </c>
      <c r="V91" s="696" t="s">
        <v>557</v>
      </c>
      <c r="W91" s="696" t="s">
        <v>557</v>
      </c>
      <c r="X91" s="696" t="s">
        <v>557</v>
      </c>
      <c r="Y91" s="696" t="s">
        <v>557</v>
      </c>
      <c r="Z91" s="696" t="s">
        <v>557</v>
      </c>
      <c r="AA91" s="696" t="s">
        <v>557</v>
      </c>
      <c r="AB91" s="696" t="s">
        <v>557</v>
      </c>
      <c r="AC91" s="696" t="s">
        <v>557</v>
      </c>
      <c r="AD91" s="696" t="s">
        <v>557</v>
      </c>
      <c r="AE91" s="696" t="s">
        <v>557</v>
      </c>
      <c r="AF91" s="696" t="s">
        <v>557</v>
      </c>
      <c r="AG91" s="696" t="s">
        <v>557</v>
      </c>
      <c r="AH91" s="697" t="s">
        <v>557</v>
      </c>
      <c r="AI91" s="1172">
        <f>COUNTA(E9:AH9,E25:AI25,E41:AH41,E57:AI57,E74:AI74,E91:AH91,E108:AI108,E125:AH125,E142:AI142,E159:AI159,E176:AF176,E193:AI193)</f>
        <v>280</v>
      </c>
      <c r="AJ91" s="704"/>
      <c r="AK91" s="704"/>
      <c r="AL91" s="704"/>
      <c r="AM91" s="704"/>
      <c r="AN91" s="704"/>
      <c r="AO91" s="704"/>
      <c r="AP91" s="704"/>
      <c r="AQ91" s="704"/>
      <c r="AR91" s="704"/>
      <c r="AS91" s="704"/>
      <c r="AT91" s="704"/>
      <c r="AU91" s="704"/>
      <c r="AV91" s="704"/>
      <c r="AW91" s="704"/>
      <c r="AX91" s="704"/>
      <c r="AY91" s="704"/>
      <c r="AZ91" s="704"/>
      <c r="BA91" s="704"/>
      <c r="BB91" s="704"/>
      <c r="BC91" s="704"/>
      <c r="BD91" s="704"/>
      <c r="BE91" s="704"/>
      <c r="BF91" s="704"/>
      <c r="BG91" s="704"/>
      <c r="BH91" s="704"/>
      <c r="BI91" s="704"/>
      <c r="BJ91" s="704"/>
      <c r="BK91" s="704"/>
      <c r="BL91" s="704"/>
      <c r="BM91" s="704"/>
      <c r="BN91" s="704"/>
      <c r="BO91" s="704"/>
      <c r="BP91" s="704"/>
      <c r="BQ91" s="704"/>
      <c r="BR91" s="704"/>
      <c r="BS91" s="704"/>
      <c r="BT91" s="704"/>
      <c r="BU91" s="704"/>
      <c r="BV91" s="704"/>
      <c r="BW91" s="704"/>
      <c r="BX91" s="704"/>
      <c r="BY91" s="704"/>
      <c r="BZ91" s="704"/>
      <c r="CA91" s="704"/>
      <c r="CB91" s="704"/>
      <c r="CC91" s="704"/>
      <c r="CD91" s="704"/>
      <c r="CE91" s="704"/>
      <c r="CF91" s="704"/>
      <c r="CG91" s="704"/>
      <c r="CH91" s="704"/>
      <c r="CI91" s="704"/>
      <c r="CJ91" s="704"/>
      <c r="CK91" s="704"/>
      <c r="CL91" s="704"/>
      <c r="CM91" s="704"/>
      <c r="CN91" s="704"/>
      <c r="CO91" s="704"/>
      <c r="CP91" s="704"/>
      <c r="CQ91" s="704"/>
      <c r="CR91" s="704"/>
      <c r="CS91" s="704"/>
      <c r="CT91" s="704"/>
      <c r="CU91" s="704"/>
      <c r="CV91" s="704"/>
      <c r="CW91" s="704"/>
      <c r="CX91" s="704"/>
      <c r="CY91" s="704"/>
      <c r="CZ91" s="704"/>
      <c r="DA91" s="704"/>
      <c r="DB91" s="704"/>
      <c r="DC91" s="704"/>
      <c r="DD91" s="704"/>
      <c r="DE91" s="704"/>
      <c r="DF91" s="704"/>
      <c r="DG91" s="704"/>
      <c r="DH91" s="704"/>
      <c r="DI91" s="704"/>
      <c r="DJ91" s="704"/>
      <c r="DK91" s="704"/>
      <c r="DL91" s="704"/>
      <c r="DM91" s="704"/>
      <c r="DN91" s="704"/>
      <c r="DO91" s="704"/>
      <c r="DP91" s="704"/>
      <c r="DQ91" s="704"/>
      <c r="DR91" s="704"/>
      <c r="DS91" s="704"/>
      <c r="DT91" s="704"/>
      <c r="DU91" s="704"/>
      <c r="DV91" s="704"/>
      <c r="DW91" s="434"/>
      <c r="DX91" s="434"/>
      <c r="DY91" s="434"/>
      <c r="DZ91" s="434"/>
      <c r="EA91" s="434"/>
      <c r="EB91" s="434"/>
      <c r="EC91" s="434"/>
      <c r="ED91" s="434"/>
      <c r="EE91" s="435"/>
      <c r="EF91" s="435"/>
      <c r="EG91" s="435"/>
      <c r="EH91" s="435"/>
      <c r="EI91" s="435"/>
      <c r="EJ91" s="435"/>
      <c r="EK91" s="435"/>
      <c r="EL91" s="435"/>
      <c r="EM91" s="435"/>
      <c r="EN91" s="435"/>
      <c r="EO91" s="435"/>
      <c r="EP91" s="435"/>
      <c r="EQ91" s="435"/>
      <c r="ER91" s="435"/>
      <c r="ES91" s="435"/>
      <c r="ET91" s="435"/>
      <c r="EU91" s="435"/>
      <c r="EV91" s="435"/>
      <c r="EW91" s="435"/>
      <c r="EX91" s="435"/>
      <c r="EY91" s="435"/>
      <c r="EZ91" s="435"/>
      <c r="FA91" s="435"/>
      <c r="FB91" s="435"/>
      <c r="FC91" s="435"/>
      <c r="FD91" s="435"/>
      <c r="FE91" s="435"/>
      <c r="FF91" s="435"/>
      <c r="FG91" s="435"/>
      <c r="FH91" s="435"/>
      <c r="FI91" s="435"/>
      <c r="FJ91" s="435"/>
      <c r="FK91" s="435"/>
      <c r="FL91" s="435"/>
      <c r="FM91" s="435"/>
      <c r="FN91" s="435"/>
      <c r="FO91" s="435"/>
      <c r="FP91" s="435"/>
      <c r="FQ91" s="435"/>
      <c r="FR91" s="435"/>
      <c r="FS91" s="435"/>
      <c r="FT91" s="435"/>
      <c r="FU91" s="435"/>
      <c r="FV91" s="435"/>
      <c r="FW91" s="435"/>
      <c r="FX91" s="435"/>
      <c r="FY91" s="435"/>
      <c r="FZ91" s="435"/>
      <c r="GA91" s="435"/>
      <c r="GB91" s="435"/>
      <c r="GC91" s="435"/>
      <c r="GD91" s="435"/>
      <c r="GE91" s="435"/>
      <c r="GH91" s="436"/>
    </row>
    <row r="92" spans="2:190" s="366" customFormat="1" ht="13.5" customHeight="1">
      <c r="B92" s="423"/>
      <c r="C92" s="694" t="s">
        <v>6275</v>
      </c>
      <c r="D92" s="1189"/>
      <c r="E92" s="695"/>
      <c r="F92" s="696"/>
      <c r="G92" s="696"/>
      <c r="H92" s="696"/>
      <c r="I92" s="696"/>
      <c r="J92" s="696"/>
      <c r="K92" s="696"/>
      <c r="L92" s="696"/>
      <c r="M92" s="696"/>
      <c r="N92" s="696"/>
      <c r="O92" s="696"/>
      <c r="P92" s="696"/>
      <c r="Q92" s="696"/>
      <c r="R92" s="696"/>
      <c r="S92" s="696"/>
      <c r="T92" s="696"/>
      <c r="U92" s="696"/>
      <c r="V92" s="696"/>
      <c r="W92" s="696"/>
      <c r="X92" s="696"/>
      <c r="Y92" s="696"/>
      <c r="Z92" s="696"/>
      <c r="AA92" s="696"/>
      <c r="AB92" s="696"/>
      <c r="AC92" s="696"/>
      <c r="AD92" s="696"/>
      <c r="AE92" s="696"/>
      <c r="AF92" s="696"/>
      <c r="AG92" s="696"/>
      <c r="AH92" s="697"/>
      <c r="AI92" s="1172">
        <f>COUNTA(E10:AH10,E26:AI26,E42:AH42,E58:AI58,E75:AI75,E92:AH92,E109:AI109,E126:AH126,E143:AI143,E160:AI160,E177:AF177,E194:AI194)</f>
        <v>0</v>
      </c>
      <c r="AJ92" s="704"/>
      <c r="AK92" s="704"/>
      <c r="AL92" s="704"/>
      <c r="AM92" s="704"/>
      <c r="AN92" s="704"/>
      <c r="AO92" s="704"/>
      <c r="AP92" s="704"/>
      <c r="AQ92" s="704"/>
      <c r="AR92" s="704"/>
      <c r="AS92" s="704"/>
      <c r="AT92" s="704"/>
      <c r="AU92" s="704"/>
      <c r="AV92" s="704"/>
      <c r="AW92" s="704"/>
      <c r="AX92" s="704"/>
      <c r="AY92" s="704"/>
      <c r="AZ92" s="704"/>
      <c r="BA92" s="704"/>
      <c r="BB92" s="704"/>
      <c r="BC92" s="704"/>
      <c r="BD92" s="704"/>
      <c r="BE92" s="704"/>
      <c r="BF92" s="704"/>
      <c r="BG92" s="704"/>
      <c r="BH92" s="704"/>
      <c r="BI92" s="704"/>
      <c r="BJ92" s="704"/>
      <c r="BK92" s="704"/>
      <c r="BL92" s="704"/>
      <c r="BM92" s="704"/>
      <c r="BN92" s="704"/>
      <c r="BO92" s="704"/>
      <c r="BP92" s="704"/>
      <c r="BQ92" s="704"/>
      <c r="BR92" s="704"/>
      <c r="BS92" s="704"/>
      <c r="BT92" s="704"/>
      <c r="BU92" s="704"/>
      <c r="BV92" s="704"/>
      <c r="BW92" s="704"/>
      <c r="BX92" s="704"/>
      <c r="BY92" s="704"/>
      <c r="BZ92" s="704"/>
      <c r="CA92" s="704"/>
      <c r="CB92" s="704"/>
      <c r="CC92" s="704"/>
      <c r="CD92" s="704"/>
      <c r="CE92" s="704"/>
      <c r="CF92" s="704"/>
      <c r="CG92" s="704"/>
      <c r="CH92" s="704"/>
      <c r="CI92" s="704"/>
      <c r="CJ92" s="704"/>
      <c r="CK92" s="704"/>
      <c r="CL92" s="704"/>
      <c r="CM92" s="704"/>
      <c r="CN92" s="704"/>
      <c r="CO92" s="704"/>
      <c r="CP92" s="704"/>
      <c r="CQ92" s="704"/>
      <c r="CR92" s="704"/>
      <c r="CS92" s="704"/>
      <c r="CT92" s="704"/>
      <c r="CU92" s="704"/>
      <c r="CV92" s="704"/>
      <c r="CW92" s="704"/>
      <c r="CX92" s="704"/>
      <c r="CY92" s="704"/>
      <c r="CZ92" s="704"/>
      <c r="DA92" s="704"/>
      <c r="DB92" s="704"/>
      <c r="DC92" s="704"/>
      <c r="DD92" s="704"/>
      <c r="DE92" s="704"/>
      <c r="DF92" s="704"/>
      <c r="DG92" s="704"/>
      <c r="DH92" s="704"/>
      <c r="DI92" s="704"/>
      <c r="DJ92" s="704"/>
      <c r="DK92" s="704"/>
      <c r="DL92" s="704"/>
      <c r="DM92" s="704"/>
      <c r="DN92" s="704"/>
      <c r="DO92" s="704"/>
      <c r="DP92" s="704"/>
      <c r="DQ92" s="704"/>
      <c r="DR92" s="704"/>
      <c r="DS92" s="704"/>
      <c r="DT92" s="704"/>
      <c r="DU92" s="704"/>
      <c r="DV92" s="704"/>
      <c r="DW92" s="434"/>
      <c r="DX92" s="434"/>
      <c r="DY92" s="434"/>
      <c r="DZ92" s="434"/>
      <c r="EA92" s="434"/>
      <c r="EB92" s="434"/>
      <c r="EC92" s="434"/>
      <c r="ED92" s="434"/>
      <c r="EE92" s="435"/>
      <c r="EF92" s="435"/>
      <c r="EG92" s="435"/>
      <c r="EH92" s="435"/>
      <c r="EI92" s="435"/>
      <c r="EJ92" s="435"/>
      <c r="EK92" s="435"/>
      <c r="EL92" s="435"/>
      <c r="EM92" s="435"/>
      <c r="EN92" s="435"/>
      <c r="EO92" s="435"/>
      <c r="EP92" s="435"/>
      <c r="EQ92" s="435"/>
      <c r="ER92" s="435"/>
      <c r="ES92" s="435"/>
      <c r="ET92" s="435"/>
      <c r="EU92" s="435"/>
      <c r="EV92" s="435"/>
      <c r="EW92" s="435"/>
      <c r="EX92" s="435"/>
      <c r="EY92" s="435"/>
      <c r="EZ92" s="435"/>
      <c r="FA92" s="435"/>
      <c r="FB92" s="435"/>
      <c r="FC92" s="435"/>
      <c r="FD92" s="435"/>
      <c r="FE92" s="435"/>
      <c r="FF92" s="435"/>
      <c r="FG92" s="435"/>
      <c r="FH92" s="435"/>
      <c r="FI92" s="435"/>
      <c r="FJ92" s="435"/>
      <c r="FK92" s="435"/>
      <c r="FL92" s="435"/>
      <c r="FM92" s="435"/>
      <c r="FN92" s="435"/>
      <c r="FO92" s="435"/>
      <c r="FP92" s="435"/>
      <c r="FQ92" s="435"/>
      <c r="FR92" s="435"/>
      <c r="FS92" s="435"/>
      <c r="FT92" s="435"/>
      <c r="FU92" s="435"/>
      <c r="FV92" s="435"/>
      <c r="FW92" s="435"/>
      <c r="FX92" s="435"/>
      <c r="FY92" s="435"/>
      <c r="FZ92" s="435"/>
      <c r="GA92" s="435"/>
      <c r="GB92" s="435"/>
      <c r="GC92" s="435"/>
      <c r="GD92" s="435"/>
      <c r="GE92" s="435"/>
      <c r="GH92" s="436"/>
    </row>
    <row r="93" spans="2:190" s="366" customFormat="1" ht="13.5" customHeight="1">
      <c r="B93" s="1182" t="s">
        <v>570</v>
      </c>
      <c r="C93" s="424"/>
      <c r="D93" s="1190"/>
      <c r="E93" s="698" t="s">
        <v>557</v>
      </c>
      <c r="F93" s="699" t="s">
        <v>557</v>
      </c>
      <c r="G93" s="699" t="s">
        <v>557</v>
      </c>
      <c r="H93" s="699" t="s">
        <v>557</v>
      </c>
      <c r="I93" s="699" t="s">
        <v>557</v>
      </c>
      <c r="J93" s="699" t="s">
        <v>557</v>
      </c>
      <c r="K93" s="699"/>
      <c r="L93" s="699" t="s">
        <v>557</v>
      </c>
      <c r="M93" s="699" t="s">
        <v>557</v>
      </c>
      <c r="N93" s="699" t="s">
        <v>557</v>
      </c>
      <c r="O93" s="699" t="s">
        <v>557</v>
      </c>
      <c r="P93" s="699" t="s">
        <v>557</v>
      </c>
      <c r="Q93" s="699" t="s">
        <v>557</v>
      </c>
      <c r="R93" s="699"/>
      <c r="S93" s="699" t="s">
        <v>557</v>
      </c>
      <c r="T93" s="699" t="s">
        <v>557</v>
      </c>
      <c r="U93" s="699" t="s">
        <v>557</v>
      </c>
      <c r="V93" s="699" t="s">
        <v>557</v>
      </c>
      <c r="W93" s="699" t="s">
        <v>557</v>
      </c>
      <c r="X93" s="699" t="s">
        <v>557</v>
      </c>
      <c r="Y93" s="699"/>
      <c r="Z93" s="699" t="s">
        <v>557</v>
      </c>
      <c r="AA93" s="699" t="s">
        <v>557</v>
      </c>
      <c r="AB93" s="699" t="s">
        <v>557</v>
      </c>
      <c r="AC93" s="699" t="s">
        <v>557</v>
      </c>
      <c r="AD93" s="699" t="s">
        <v>557</v>
      </c>
      <c r="AE93" s="699" t="s">
        <v>557</v>
      </c>
      <c r="AF93" s="699"/>
      <c r="AG93" s="699" t="s">
        <v>557</v>
      </c>
      <c r="AH93" s="700" t="s">
        <v>557</v>
      </c>
      <c r="AI93" s="1172">
        <f>COUNTA(E11:AH11,E27:AI27,E43:AH43,E59:AI59,E76:AI76,E93:AH93,E110:AI110,E127:AH127,E144:AI144,E161:AI161,E178:AF178,E195:AI195)</f>
        <v>287</v>
      </c>
      <c r="AJ93" s="704"/>
      <c r="AK93" s="704"/>
      <c r="AL93" s="704"/>
      <c r="AM93" s="704"/>
      <c r="AN93" s="704"/>
      <c r="AO93" s="704"/>
      <c r="AP93" s="704"/>
      <c r="AQ93" s="704"/>
      <c r="AR93" s="704"/>
      <c r="AS93" s="704"/>
      <c r="AT93" s="704"/>
      <c r="AU93" s="704"/>
      <c r="AV93" s="704"/>
      <c r="AW93" s="704"/>
      <c r="AX93" s="704"/>
      <c r="AY93" s="704"/>
      <c r="AZ93" s="704"/>
      <c r="BA93" s="704"/>
      <c r="BB93" s="704"/>
      <c r="BC93" s="704"/>
      <c r="BD93" s="704"/>
      <c r="BE93" s="704"/>
      <c r="BF93" s="704"/>
      <c r="BG93" s="704"/>
      <c r="BH93" s="704"/>
      <c r="BI93" s="704"/>
      <c r="BJ93" s="704"/>
      <c r="BK93" s="704"/>
      <c r="BL93" s="704"/>
      <c r="BM93" s="704"/>
      <c r="BN93" s="704"/>
      <c r="BO93" s="704"/>
      <c r="BP93" s="704"/>
      <c r="BQ93" s="704"/>
      <c r="BR93" s="704"/>
      <c r="BS93" s="704"/>
      <c r="BT93" s="704"/>
      <c r="BU93" s="704"/>
      <c r="BV93" s="704"/>
      <c r="BW93" s="704"/>
      <c r="BX93" s="704"/>
      <c r="BY93" s="704"/>
      <c r="BZ93" s="704"/>
      <c r="CA93" s="704"/>
      <c r="CB93" s="704"/>
      <c r="CC93" s="704"/>
      <c r="CD93" s="704"/>
      <c r="CE93" s="704"/>
      <c r="CF93" s="704"/>
      <c r="CG93" s="704"/>
      <c r="CH93" s="704"/>
      <c r="CI93" s="704"/>
      <c r="CJ93" s="704"/>
      <c r="CK93" s="704"/>
      <c r="CL93" s="704"/>
      <c r="CM93" s="704"/>
      <c r="CN93" s="704"/>
      <c r="CO93" s="704"/>
      <c r="CP93" s="704"/>
      <c r="CQ93" s="704"/>
      <c r="CR93" s="704"/>
      <c r="CS93" s="704"/>
      <c r="CT93" s="704"/>
      <c r="CU93" s="704"/>
      <c r="CV93" s="704"/>
      <c r="CW93" s="704"/>
      <c r="CX93" s="704"/>
      <c r="CY93" s="704"/>
      <c r="CZ93" s="704"/>
      <c r="DA93" s="704"/>
      <c r="DB93" s="704"/>
      <c r="DC93" s="704"/>
      <c r="DD93" s="704"/>
      <c r="DE93" s="704"/>
      <c r="DF93" s="704"/>
      <c r="DG93" s="704"/>
      <c r="DH93" s="704"/>
      <c r="DI93" s="704"/>
      <c r="DJ93" s="704"/>
      <c r="DK93" s="704"/>
      <c r="DL93" s="704"/>
      <c r="DM93" s="704"/>
      <c r="DN93" s="704"/>
      <c r="DO93" s="704"/>
      <c r="DP93" s="704"/>
      <c r="DQ93" s="704"/>
      <c r="DR93" s="704"/>
      <c r="DS93" s="704"/>
      <c r="DT93" s="704"/>
      <c r="DU93" s="704"/>
      <c r="DV93" s="704"/>
      <c r="DW93" s="434"/>
      <c r="DX93" s="434"/>
      <c r="DY93" s="434"/>
      <c r="DZ93" s="434"/>
      <c r="EA93" s="434"/>
      <c r="EB93" s="434"/>
      <c r="EC93" s="434"/>
      <c r="ED93" s="434"/>
      <c r="EE93" s="435"/>
      <c r="EF93" s="435"/>
      <c r="EG93" s="435"/>
      <c r="EH93" s="435"/>
      <c r="EI93" s="435"/>
      <c r="EJ93" s="435"/>
      <c r="EK93" s="435"/>
      <c r="EL93" s="435"/>
      <c r="EM93" s="435"/>
      <c r="EN93" s="435"/>
      <c r="EO93" s="435"/>
      <c r="EP93" s="435"/>
      <c r="EQ93" s="435"/>
      <c r="ER93" s="435"/>
      <c r="ES93" s="435"/>
      <c r="ET93" s="435"/>
      <c r="EU93" s="435"/>
      <c r="EV93" s="435"/>
      <c r="EW93" s="435"/>
      <c r="EX93" s="435"/>
      <c r="EY93" s="435"/>
      <c r="EZ93" s="435"/>
      <c r="FA93" s="435"/>
      <c r="FB93" s="435"/>
      <c r="FC93" s="435"/>
      <c r="FD93" s="435"/>
      <c r="FE93" s="435"/>
      <c r="FF93" s="435"/>
      <c r="FG93" s="435"/>
      <c r="FH93" s="435"/>
      <c r="FI93" s="435"/>
      <c r="FJ93" s="435"/>
      <c r="FK93" s="435"/>
      <c r="FL93" s="435"/>
      <c r="FM93" s="435"/>
      <c r="FN93" s="435"/>
      <c r="FO93" s="435"/>
      <c r="FP93" s="435"/>
      <c r="FQ93" s="435"/>
      <c r="FR93" s="435"/>
      <c r="FS93" s="435"/>
      <c r="FT93" s="435"/>
      <c r="FU93" s="435"/>
      <c r="FV93" s="435"/>
      <c r="FW93" s="435"/>
      <c r="FX93" s="435"/>
      <c r="FY93" s="435"/>
      <c r="FZ93" s="435"/>
      <c r="GA93" s="435"/>
      <c r="GB93" s="435"/>
      <c r="GC93" s="435"/>
      <c r="GD93" s="435"/>
      <c r="GE93" s="435"/>
      <c r="GH93" s="436"/>
    </row>
    <row r="94" spans="2:190" s="366" customFormat="1" ht="13.5" customHeight="1">
      <c r="B94" s="701" t="s">
        <v>559</v>
      </c>
      <c r="C94" s="426"/>
      <c r="D94" s="1187"/>
      <c r="E94" s="427">
        <v>5</v>
      </c>
      <c r="F94" s="428">
        <v>5</v>
      </c>
      <c r="G94" s="428">
        <v>5</v>
      </c>
      <c r="H94" s="428">
        <v>5</v>
      </c>
      <c r="I94" s="428">
        <v>5</v>
      </c>
      <c r="J94" s="428">
        <v>5</v>
      </c>
      <c r="K94" s="428">
        <v>5</v>
      </c>
      <c r="L94" s="428">
        <v>5</v>
      </c>
      <c r="M94" s="428">
        <v>5</v>
      </c>
      <c r="N94" s="428">
        <v>5</v>
      </c>
      <c r="O94" s="428">
        <v>5</v>
      </c>
      <c r="P94" s="428">
        <v>5</v>
      </c>
      <c r="Q94" s="428">
        <v>5</v>
      </c>
      <c r="R94" s="428">
        <v>5</v>
      </c>
      <c r="S94" s="428">
        <v>5</v>
      </c>
      <c r="T94" s="428">
        <v>5</v>
      </c>
      <c r="U94" s="428">
        <v>5</v>
      </c>
      <c r="V94" s="428">
        <v>5</v>
      </c>
      <c r="W94" s="428">
        <v>5</v>
      </c>
      <c r="X94" s="428">
        <v>5</v>
      </c>
      <c r="Y94" s="428">
        <v>5</v>
      </c>
      <c r="Z94" s="428">
        <v>5</v>
      </c>
      <c r="AA94" s="428">
        <v>5</v>
      </c>
      <c r="AB94" s="428">
        <v>5</v>
      </c>
      <c r="AC94" s="428">
        <v>5</v>
      </c>
      <c r="AD94" s="428">
        <v>5</v>
      </c>
      <c r="AE94" s="428">
        <v>5</v>
      </c>
      <c r="AF94" s="428">
        <v>5</v>
      </c>
      <c r="AG94" s="428">
        <v>5</v>
      </c>
      <c r="AH94" s="425">
        <v>5</v>
      </c>
      <c r="AI94" s="1171" t="s">
        <v>6276</v>
      </c>
      <c r="AJ94" s="704"/>
      <c r="AK94" s="704"/>
      <c r="AL94" s="704"/>
      <c r="AM94" s="704"/>
      <c r="AN94" s="704"/>
      <c r="AO94" s="704"/>
      <c r="AP94" s="704"/>
      <c r="AQ94" s="704"/>
      <c r="AR94" s="704"/>
      <c r="AS94" s="704"/>
      <c r="AT94" s="704"/>
      <c r="AU94" s="704"/>
      <c r="AV94" s="704"/>
      <c r="AW94" s="704"/>
      <c r="AX94" s="704"/>
      <c r="AY94" s="704"/>
      <c r="AZ94" s="704"/>
      <c r="BA94" s="704"/>
      <c r="BB94" s="704"/>
      <c r="BC94" s="704"/>
      <c r="BD94" s="704"/>
      <c r="BE94" s="704"/>
      <c r="BF94" s="704"/>
      <c r="BG94" s="704"/>
      <c r="BH94" s="704"/>
      <c r="BI94" s="704"/>
      <c r="BJ94" s="704"/>
      <c r="BK94" s="704"/>
      <c r="BL94" s="704"/>
      <c r="BM94" s="704"/>
      <c r="BN94" s="704"/>
      <c r="BO94" s="704"/>
      <c r="BP94" s="704"/>
      <c r="BQ94" s="704"/>
      <c r="BR94" s="704"/>
      <c r="BS94" s="704"/>
      <c r="BT94" s="704"/>
      <c r="BU94" s="704"/>
      <c r="BV94" s="704"/>
      <c r="BW94" s="704"/>
      <c r="BX94" s="704"/>
      <c r="BY94" s="704"/>
      <c r="BZ94" s="704"/>
      <c r="CA94" s="704"/>
      <c r="CB94" s="704"/>
      <c r="CC94" s="704"/>
      <c r="CD94" s="704"/>
      <c r="CE94" s="704"/>
      <c r="CF94" s="704"/>
      <c r="CG94" s="704"/>
      <c r="CH94" s="704"/>
      <c r="CI94" s="704"/>
      <c r="CJ94" s="704"/>
      <c r="CK94" s="704"/>
      <c r="CL94" s="704"/>
      <c r="CM94" s="704"/>
      <c r="CN94" s="704"/>
      <c r="CO94" s="704"/>
      <c r="CP94" s="704"/>
      <c r="CQ94" s="704"/>
      <c r="CR94" s="704"/>
      <c r="CS94" s="704"/>
      <c r="CT94" s="704"/>
      <c r="CU94" s="704"/>
      <c r="CV94" s="704"/>
      <c r="CW94" s="704"/>
      <c r="CX94" s="704"/>
      <c r="CY94" s="704"/>
      <c r="CZ94" s="704"/>
      <c r="DA94" s="704"/>
      <c r="DB94" s="704"/>
      <c r="DC94" s="704"/>
      <c r="DD94" s="704"/>
      <c r="DE94" s="704"/>
      <c r="DF94" s="704"/>
      <c r="DG94" s="704"/>
      <c r="DH94" s="704"/>
      <c r="DI94" s="704"/>
      <c r="DJ94" s="704"/>
      <c r="DK94" s="704"/>
      <c r="DL94" s="704"/>
      <c r="DM94" s="704"/>
      <c r="DN94" s="704"/>
      <c r="DO94" s="704"/>
      <c r="DP94" s="704"/>
      <c r="DQ94" s="704"/>
      <c r="DR94" s="704"/>
      <c r="DS94" s="704"/>
      <c r="DT94" s="704"/>
      <c r="DU94" s="704"/>
      <c r="DV94" s="704"/>
      <c r="DW94" s="434"/>
      <c r="DX94" s="434"/>
      <c r="DY94" s="434"/>
      <c r="DZ94" s="434"/>
      <c r="EA94" s="434"/>
      <c r="EB94" s="434"/>
      <c r="EC94" s="434"/>
      <c r="ED94" s="434"/>
      <c r="EE94" s="435"/>
      <c r="EF94" s="435"/>
      <c r="EG94" s="435"/>
      <c r="EH94" s="435"/>
      <c r="EI94" s="435"/>
      <c r="EJ94" s="435"/>
      <c r="EK94" s="435"/>
      <c r="EL94" s="435"/>
      <c r="EM94" s="435"/>
      <c r="EN94" s="435"/>
      <c r="EO94" s="435"/>
      <c r="EP94" s="435"/>
      <c r="EQ94" s="435"/>
      <c r="ER94" s="435"/>
      <c r="ES94" s="435"/>
      <c r="ET94" s="435"/>
      <c r="EU94" s="435"/>
      <c r="EV94" s="435"/>
      <c r="EW94" s="435"/>
      <c r="EX94" s="435"/>
      <c r="EY94" s="435"/>
      <c r="EZ94" s="435"/>
      <c r="FA94" s="435"/>
      <c r="FB94" s="435"/>
      <c r="FC94" s="435"/>
      <c r="FD94" s="435"/>
      <c r="FE94" s="435"/>
      <c r="FF94" s="435"/>
      <c r="FG94" s="435"/>
      <c r="FH94" s="435"/>
      <c r="FI94" s="435"/>
      <c r="FJ94" s="435"/>
      <c r="FK94" s="435"/>
      <c r="FL94" s="435"/>
      <c r="FM94" s="435"/>
      <c r="FN94" s="435"/>
      <c r="FO94" s="435"/>
      <c r="FP94" s="435"/>
      <c r="FQ94" s="435"/>
      <c r="FR94" s="435"/>
      <c r="FS94" s="435"/>
      <c r="FT94" s="435"/>
      <c r="FU94" s="435"/>
      <c r="FV94" s="435"/>
      <c r="FW94" s="435"/>
      <c r="FX94" s="435"/>
      <c r="FY94" s="435"/>
      <c r="FZ94" s="435"/>
      <c r="GA94" s="435"/>
      <c r="GB94" s="435"/>
      <c r="GC94" s="435"/>
      <c r="GD94" s="435"/>
      <c r="GE94" s="435"/>
      <c r="GH94" s="436"/>
    </row>
    <row r="95" spans="2:190" s="366" customFormat="1" ht="13.5" customHeight="1">
      <c r="B95" s="423"/>
      <c r="C95" s="429" t="s">
        <v>168</v>
      </c>
      <c r="D95" s="1191" t="str">
        <f>$D$13</f>
        <v>12,000kJ/kg</v>
      </c>
      <c r="E95" s="1153" t="str">
        <f t="shared" ref="E95:AH95" si="35">IF(E94=1,E94,"")</f>
        <v/>
      </c>
      <c r="F95" s="1154" t="str">
        <f t="shared" si="35"/>
        <v/>
      </c>
      <c r="G95" s="1154" t="str">
        <f t="shared" si="35"/>
        <v/>
      </c>
      <c r="H95" s="1154" t="str">
        <f t="shared" si="35"/>
        <v/>
      </c>
      <c r="I95" s="1154" t="str">
        <f t="shared" si="35"/>
        <v/>
      </c>
      <c r="J95" s="1154" t="str">
        <f t="shared" si="35"/>
        <v/>
      </c>
      <c r="K95" s="1154" t="str">
        <f t="shared" si="35"/>
        <v/>
      </c>
      <c r="L95" s="1154" t="str">
        <f t="shared" si="35"/>
        <v/>
      </c>
      <c r="M95" s="1154" t="str">
        <f t="shared" si="35"/>
        <v/>
      </c>
      <c r="N95" s="1154" t="str">
        <f t="shared" si="35"/>
        <v/>
      </c>
      <c r="O95" s="1154" t="str">
        <f t="shared" si="35"/>
        <v/>
      </c>
      <c r="P95" s="1154" t="str">
        <f t="shared" si="35"/>
        <v/>
      </c>
      <c r="Q95" s="1154" t="str">
        <f t="shared" si="35"/>
        <v/>
      </c>
      <c r="R95" s="1154" t="str">
        <f t="shared" si="35"/>
        <v/>
      </c>
      <c r="S95" s="1154" t="str">
        <f t="shared" si="35"/>
        <v/>
      </c>
      <c r="T95" s="1154" t="str">
        <f t="shared" si="35"/>
        <v/>
      </c>
      <c r="U95" s="1154" t="str">
        <f t="shared" si="35"/>
        <v/>
      </c>
      <c r="V95" s="1154" t="str">
        <f t="shared" si="35"/>
        <v/>
      </c>
      <c r="W95" s="1154" t="str">
        <f t="shared" si="35"/>
        <v/>
      </c>
      <c r="X95" s="1154" t="str">
        <f t="shared" si="35"/>
        <v/>
      </c>
      <c r="Y95" s="1154" t="str">
        <f t="shared" si="35"/>
        <v/>
      </c>
      <c r="Z95" s="1154" t="str">
        <f t="shared" si="35"/>
        <v/>
      </c>
      <c r="AA95" s="1154" t="str">
        <f t="shared" si="35"/>
        <v/>
      </c>
      <c r="AB95" s="1154" t="str">
        <f t="shared" si="35"/>
        <v/>
      </c>
      <c r="AC95" s="1154" t="str">
        <f t="shared" si="35"/>
        <v/>
      </c>
      <c r="AD95" s="1154" t="str">
        <f t="shared" si="35"/>
        <v/>
      </c>
      <c r="AE95" s="1154" t="str">
        <f t="shared" si="35"/>
        <v/>
      </c>
      <c r="AF95" s="1154" t="str">
        <f t="shared" si="35"/>
        <v/>
      </c>
      <c r="AG95" s="1154" t="str">
        <f t="shared" si="35"/>
        <v/>
      </c>
      <c r="AH95" s="1161" t="str">
        <f t="shared" si="35"/>
        <v/>
      </c>
      <c r="AI95" s="1173">
        <f>COUNTIF(E12:AH12,"1")+COUNTIF(E28:AI28,"1")+COUNTIF(E44:AH44,"1")+COUNTIF(E60:AI60,"1")+COUNTIF(E77:AI77,"1")+COUNTIF(E94:AH94,"1")+COUNTIF(E111:AI111,"1")+COUNTIF(E128:AH128,"1")+COUNTIF(E145:AI145,"1")+COUNTIF(E162:AI162,"1")+COUNTIF(E179:AF179,"1")+COUNTIF(E196:AI196,"1")</f>
        <v>3</v>
      </c>
      <c r="AJ95" s="704"/>
      <c r="AK95" s="704"/>
      <c r="AL95" s="704"/>
      <c r="AM95" s="704"/>
      <c r="AN95" s="704"/>
      <c r="AO95" s="704"/>
      <c r="AP95" s="704"/>
      <c r="AQ95" s="704"/>
      <c r="AR95" s="704"/>
      <c r="AS95" s="704"/>
      <c r="AT95" s="704"/>
      <c r="AU95" s="704"/>
      <c r="AV95" s="704"/>
      <c r="AW95" s="704"/>
      <c r="AX95" s="704"/>
      <c r="AY95" s="704"/>
      <c r="AZ95" s="704"/>
      <c r="BA95" s="704"/>
      <c r="BB95" s="704"/>
      <c r="BC95" s="704"/>
      <c r="BD95" s="704"/>
      <c r="BE95" s="704"/>
      <c r="BF95" s="704"/>
      <c r="BG95" s="704"/>
      <c r="BH95" s="704"/>
      <c r="BI95" s="704"/>
      <c r="BJ95" s="704"/>
      <c r="BK95" s="704"/>
      <c r="BL95" s="704"/>
      <c r="BM95" s="704"/>
      <c r="BN95" s="704"/>
      <c r="BO95" s="704"/>
      <c r="BP95" s="704"/>
      <c r="BQ95" s="704"/>
      <c r="BR95" s="704"/>
      <c r="BS95" s="704"/>
      <c r="BT95" s="704"/>
      <c r="BU95" s="704"/>
      <c r="BV95" s="704"/>
      <c r="BW95" s="704"/>
      <c r="BX95" s="704"/>
      <c r="BY95" s="704"/>
      <c r="BZ95" s="704"/>
      <c r="CA95" s="704"/>
      <c r="CB95" s="704"/>
      <c r="CC95" s="704"/>
      <c r="CD95" s="704"/>
      <c r="CE95" s="704"/>
      <c r="CF95" s="704"/>
      <c r="CG95" s="704"/>
      <c r="CH95" s="704"/>
      <c r="CI95" s="704"/>
      <c r="CJ95" s="704"/>
      <c r="CK95" s="704"/>
      <c r="CL95" s="704"/>
      <c r="CM95" s="704"/>
      <c r="CN95" s="704"/>
      <c r="CO95" s="704"/>
      <c r="CP95" s="704"/>
      <c r="CQ95" s="704"/>
      <c r="CR95" s="704"/>
      <c r="CS95" s="704"/>
      <c r="CT95" s="704"/>
      <c r="CU95" s="704"/>
      <c r="CV95" s="704"/>
      <c r="CW95" s="704"/>
      <c r="CX95" s="704"/>
      <c r="CY95" s="704"/>
      <c r="CZ95" s="704"/>
      <c r="DA95" s="704"/>
      <c r="DB95" s="704"/>
      <c r="DC95" s="704"/>
      <c r="DD95" s="704"/>
      <c r="DE95" s="704"/>
      <c r="DF95" s="704"/>
      <c r="DG95" s="704"/>
      <c r="DH95" s="704"/>
      <c r="DI95" s="704"/>
      <c r="DJ95" s="704"/>
      <c r="DK95" s="704"/>
      <c r="DL95" s="704"/>
      <c r="DM95" s="704"/>
      <c r="DN95" s="704"/>
      <c r="DO95" s="704"/>
      <c r="DP95" s="704"/>
      <c r="DQ95" s="704"/>
      <c r="DR95" s="704"/>
      <c r="DS95" s="704"/>
      <c r="DT95" s="704"/>
      <c r="DU95" s="704"/>
      <c r="DV95" s="704"/>
      <c r="DW95" s="434"/>
      <c r="DX95" s="434"/>
      <c r="DY95" s="434"/>
      <c r="DZ95" s="434"/>
      <c r="EA95" s="434"/>
      <c r="EB95" s="434"/>
      <c r="EC95" s="434"/>
      <c r="ED95" s="434"/>
      <c r="EE95" s="435"/>
      <c r="EF95" s="435"/>
      <c r="EG95" s="435"/>
      <c r="EH95" s="435"/>
      <c r="EI95" s="435"/>
      <c r="EJ95" s="435"/>
      <c r="EK95" s="435"/>
      <c r="EL95" s="435"/>
      <c r="EM95" s="435"/>
      <c r="EN95" s="435"/>
      <c r="EO95" s="435"/>
      <c r="EP95" s="435"/>
      <c r="EQ95" s="435"/>
      <c r="ER95" s="435"/>
      <c r="ES95" s="435"/>
      <c r="ET95" s="435"/>
      <c r="EU95" s="435"/>
      <c r="EV95" s="435"/>
      <c r="EW95" s="435"/>
      <c r="EX95" s="435"/>
      <c r="EY95" s="435"/>
      <c r="EZ95" s="435"/>
      <c r="FA95" s="435"/>
      <c r="FB95" s="435"/>
      <c r="FC95" s="435"/>
      <c r="FD95" s="435"/>
      <c r="FE95" s="435"/>
      <c r="FF95" s="435"/>
      <c r="FG95" s="435"/>
      <c r="FH95" s="435"/>
      <c r="FI95" s="435"/>
      <c r="FJ95" s="435"/>
      <c r="FK95" s="435"/>
      <c r="FL95" s="435"/>
      <c r="FM95" s="435"/>
      <c r="FN95" s="435"/>
      <c r="FO95" s="435"/>
      <c r="FP95" s="435"/>
      <c r="FQ95" s="435"/>
      <c r="FR95" s="435"/>
      <c r="FS95" s="435"/>
      <c r="FT95" s="435"/>
      <c r="FU95" s="435"/>
      <c r="FV95" s="435"/>
      <c r="FW95" s="435"/>
      <c r="FX95" s="435"/>
      <c r="FY95" s="435"/>
      <c r="FZ95" s="435"/>
      <c r="GA95" s="435"/>
      <c r="GB95" s="435"/>
      <c r="GC95" s="435"/>
      <c r="GD95" s="435"/>
      <c r="GE95" s="435"/>
      <c r="GH95" s="436"/>
    </row>
    <row r="96" spans="2:190" s="366" customFormat="1" ht="13.5" customHeight="1">
      <c r="B96" s="423"/>
      <c r="C96" s="430" t="s">
        <v>169</v>
      </c>
      <c r="D96" s="1191" t="str">
        <f>$D$14</f>
        <v>11,000kJ/kg</v>
      </c>
      <c r="E96" s="1156" t="str">
        <f t="shared" ref="E96:AH96" si="36">IF(E94=2,E94,"")</f>
        <v/>
      </c>
      <c r="F96" s="1157" t="str">
        <f t="shared" si="36"/>
        <v/>
      </c>
      <c r="G96" s="1157" t="str">
        <f t="shared" si="36"/>
        <v/>
      </c>
      <c r="H96" s="1157" t="str">
        <f t="shared" si="36"/>
        <v/>
      </c>
      <c r="I96" s="1157" t="str">
        <f t="shared" si="36"/>
        <v/>
      </c>
      <c r="J96" s="1157" t="str">
        <f t="shared" si="36"/>
        <v/>
      </c>
      <c r="K96" s="1157" t="str">
        <f t="shared" si="36"/>
        <v/>
      </c>
      <c r="L96" s="1157" t="str">
        <f t="shared" si="36"/>
        <v/>
      </c>
      <c r="M96" s="1157" t="str">
        <f t="shared" si="36"/>
        <v/>
      </c>
      <c r="N96" s="1157" t="str">
        <f t="shared" si="36"/>
        <v/>
      </c>
      <c r="O96" s="1157" t="str">
        <f t="shared" si="36"/>
        <v/>
      </c>
      <c r="P96" s="1157" t="str">
        <f t="shared" si="36"/>
        <v/>
      </c>
      <c r="Q96" s="1157" t="str">
        <f t="shared" si="36"/>
        <v/>
      </c>
      <c r="R96" s="1157" t="str">
        <f t="shared" si="36"/>
        <v/>
      </c>
      <c r="S96" s="1157" t="str">
        <f t="shared" si="36"/>
        <v/>
      </c>
      <c r="T96" s="1157" t="str">
        <f t="shared" si="36"/>
        <v/>
      </c>
      <c r="U96" s="1157" t="str">
        <f t="shared" si="36"/>
        <v/>
      </c>
      <c r="V96" s="1157" t="str">
        <f t="shared" si="36"/>
        <v/>
      </c>
      <c r="W96" s="1157" t="str">
        <f t="shared" si="36"/>
        <v/>
      </c>
      <c r="X96" s="1157" t="str">
        <f t="shared" si="36"/>
        <v/>
      </c>
      <c r="Y96" s="1157" t="str">
        <f t="shared" si="36"/>
        <v/>
      </c>
      <c r="Z96" s="1157" t="str">
        <f t="shared" si="36"/>
        <v/>
      </c>
      <c r="AA96" s="1157" t="str">
        <f t="shared" si="36"/>
        <v/>
      </c>
      <c r="AB96" s="1157" t="str">
        <f t="shared" si="36"/>
        <v/>
      </c>
      <c r="AC96" s="1157" t="str">
        <f t="shared" si="36"/>
        <v/>
      </c>
      <c r="AD96" s="1157" t="str">
        <f t="shared" si="36"/>
        <v/>
      </c>
      <c r="AE96" s="1157" t="str">
        <f t="shared" si="36"/>
        <v/>
      </c>
      <c r="AF96" s="1157" t="str">
        <f t="shared" si="36"/>
        <v/>
      </c>
      <c r="AG96" s="1157" t="str">
        <f t="shared" si="36"/>
        <v/>
      </c>
      <c r="AH96" s="1162" t="str">
        <f t="shared" si="36"/>
        <v/>
      </c>
      <c r="AI96" s="1174">
        <f>COUNTIF(E12:AH12,"2")+COUNTIF(E28:AI28,"2")+COUNTIF(E44:AH44,"2")+COUNTIF(E60:AI60,"2")+COUNTIF(E77:AI77,"2")+COUNTIF(E94:AH94,"2")+COUNTIF(E111:AI111,"2")+COUNTIF(E128:AH128,"2")+COUNTIF(E145:AI145,"2")+COUNTIF(E162:AI162,"2")+COUNTIF(E179:AF179,"2")+COUNTIF(E196:AI196,"2")</f>
        <v>3</v>
      </c>
      <c r="AJ96" s="704"/>
      <c r="AK96" s="704"/>
      <c r="AL96" s="704"/>
      <c r="AM96" s="704"/>
      <c r="AN96" s="704"/>
      <c r="AO96" s="704"/>
      <c r="AP96" s="704"/>
      <c r="AQ96" s="704"/>
      <c r="AR96" s="704"/>
      <c r="AS96" s="704"/>
      <c r="AT96" s="704"/>
      <c r="AU96" s="704"/>
      <c r="AV96" s="704"/>
      <c r="AW96" s="704"/>
      <c r="AX96" s="704"/>
      <c r="AY96" s="704"/>
      <c r="AZ96" s="704"/>
      <c r="BA96" s="704"/>
      <c r="BB96" s="704"/>
      <c r="BC96" s="704"/>
      <c r="BD96" s="704"/>
      <c r="BE96" s="704"/>
      <c r="BF96" s="704"/>
      <c r="BG96" s="704"/>
      <c r="BH96" s="704"/>
      <c r="BI96" s="704"/>
      <c r="BJ96" s="704"/>
      <c r="BK96" s="704"/>
      <c r="BL96" s="704"/>
      <c r="BM96" s="704"/>
      <c r="BN96" s="704"/>
      <c r="BO96" s="704"/>
      <c r="BP96" s="704"/>
      <c r="BQ96" s="704"/>
      <c r="BR96" s="704"/>
      <c r="BS96" s="704"/>
      <c r="BT96" s="704"/>
      <c r="BU96" s="704"/>
      <c r="BV96" s="704"/>
      <c r="BW96" s="704"/>
      <c r="BX96" s="704"/>
      <c r="BY96" s="704"/>
      <c r="BZ96" s="704"/>
      <c r="CA96" s="704"/>
      <c r="CB96" s="704"/>
      <c r="CC96" s="704"/>
      <c r="CD96" s="704"/>
      <c r="CE96" s="704"/>
      <c r="CF96" s="704"/>
      <c r="CG96" s="704"/>
      <c r="CH96" s="704"/>
      <c r="CI96" s="704"/>
      <c r="CJ96" s="704"/>
      <c r="CK96" s="704"/>
      <c r="CL96" s="704"/>
      <c r="CM96" s="704"/>
      <c r="CN96" s="704"/>
      <c r="CO96" s="704"/>
      <c r="CP96" s="704"/>
      <c r="CQ96" s="704"/>
      <c r="CR96" s="704"/>
      <c r="CS96" s="704"/>
      <c r="CT96" s="704"/>
      <c r="CU96" s="704"/>
      <c r="CV96" s="704"/>
      <c r="CW96" s="704"/>
      <c r="CX96" s="704"/>
      <c r="CY96" s="704"/>
      <c r="CZ96" s="704"/>
      <c r="DA96" s="704"/>
      <c r="DB96" s="704"/>
      <c r="DC96" s="704"/>
      <c r="DD96" s="704"/>
      <c r="DE96" s="704"/>
      <c r="DF96" s="704"/>
      <c r="DG96" s="704"/>
      <c r="DH96" s="704"/>
      <c r="DI96" s="704"/>
      <c r="DJ96" s="704"/>
      <c r="DK96" s="704"/>
      <c r="DL96" s="704"/>
      <c r="DM96" s="704"/>
      <c r="DN96" s="704"/>
      <c r="DO96" s="704"/>
      <c r="DP96" s="704"/>
      <c r="DQ96" s="704"/>
      <c r="DR96" s="704"/>
      <c r="DS96" s="704"/>
      <c r="DT96" s="704"/>
      <c r="DU96" s="704"/>
      <c r="DV96" s="704"/>
      <c r="DW96" s="434"/>
      <c r="DX96" s="434"/>
      <c r="DY96" s="434"/>
      <c r="DZ96" s="434"/>
      <c r="EA96" s="434"/>
      <c r="EB96" s="434"/>
      <c r="EC96" s="434"/>
      <c r="ED96" s="434"/>
      <c r="EE96" s="435"/>
      <c r="EF96" s="435"/>
      <c r="EG96" s="435"/>
      <c r="EH96" s="435"/>
      <c r="EI96" s="435"/>
      <c r="EJ96" s="435"/>
      <c r="EK96" s="435"/>
      <c r="EL96" s="435"/>
      <c r="EM96" s="435"/>
      <c r="EN96" s="435"/>
      <c r="EO96" s="435"/>
      <c r="EP96" s="435"/>
      <c r="EQ96" s="435"/>
      <c r="ER96" s="435"/>
      <c r="ES96" s="435"/>
      <c r="ET96" s="435"/>
      <c r="EU96" s="435"/>
      <c r="EV96" s="435"/>
      <c r="EW96" s="435"/>
      <c r="EX96" s="435"/>
      <c r="EY96" s="435"/>
      <c r="EZ96" s="435"/>
      <c r="FA96" s="435"/>
      <c r="FB96" s="435"/>
      <c r="FC96" s="435"/>
      <c r="FD96" s="435"/>
      <c r="FE96" s="435"/>
      <c r="FF96" s="435"/>
      <c r="FG96" s="435"/>
      <c r="FH96" s="435"/>
      <c r="FI96" s="435"/>
      <c r="FJ96" s="435"/>
      <c r="FK96" s="435"/>
      <c r="FL96" s="435"/>
      <c r="FM96" s="435"/>
      <c r="FN96" s="435"/>
      <c r="FO96" s="435"/>
      <c r="FP96" s="435"/>
      <c r="FQ96" s="435"/>
      <c r="FR96" s="435"/>
      <c r="FS96" s="435"/>
      <c r="FT96" s="435"/>
      <c r="FU96" s="435"/>
      <c r="FV96" s="435"/>
      <c r="FW96" s="435"/>
      <c r="FX96" s="435"/>
      <c r="FY96" s="435"/>
      <c r="FZ96" s="435"/>
      <c r="GA96" s="435"/>
      <c r="GB96" s="435"/>
      <c r="GC96" s="435"/>
      <c r="GD96" s="435"/>
      <c r="GE96" s="435"/>
      <c r="GH96" s="436"/>
    </row>
    <row r="97" spans="2:190" s="366" customFormat="1" ht="13.5" customHeight="1">
      <c r="B97" s="423"/>
      <c r="C97" s="430" t="s">
        <v>170</v>
      </c>
      <c r="D97" s="1191" t="str">
        <f>$D$15</f>
        <v>10,000kJ/kg</v>
      </c>
      <c r="E97" s="1156" t="str">
        <f t="shared" ref="E97:AH97" si="37">IF(E94=3,E94,"")</f>
        <v/>
      </c>
      <c r="F97" s="1157" t="str">
        <f t="shared" si="37"/>
        <v/>
      </c>
      <c r="G97" s="1157" t="str">
        <f t="shared" si="37"/>
        <v/>
      </c>
      <c r="H97" s="1157" t="str">
        <f t="shared" si="37"/>
        <v/>
      </c>
      <c r="I97" s="1157" t="str">
        <f t="shared" si="37"/>
        <v/>
      </c>
      <c r="J97" s="1157" t="str">
        <f t="shared" si="37"/>
        <v/>
      </c>
      <c r="K97" s="1157" t="str">
        <f t="shared" si="37"/>
        <v/>
      </c>
      <c r="L97" s="1157" t="str">
        <f t="shared" si="37"/>
        <v/>
      </c>
      <c r="M97" s="1157" t="str">
        <f t="shared" si="37"/>
        <v/>
      </c>
      <c r="N97" s="1157" t="str">
        <f t="shared" si="37"/>
        <v/>
      </c>
      <c r="O97" s="1157" t="str">
        <f t="shared" si="37"/>
        <v/>
      </c>
      <c r="P97" s="1157" t="str">
        <f t="shared" si="37"/>
        <v/>
      </c>
      <c r="Q97" s="1157" t="str">
        <f t="shared" si="37"/>
        <v/>
      </c>
      <c r="R97" s="1157" t="str">
        <f t="shared" si="37"/>
        <v/>
      </c>
      <c r="S97" s="1157" t="str">
        <f t="shared" si="37"/>
        <v/>
      </c>
      <c r="T97" s="1157" t="str">
        <f t="shared" si="37"/>
        <v/>
      </c>
      <c r="U97" s="1157" t="str">
        <f t="shared" si="37"/>
        <v/>
      </c>
      <c r="V97" s="1157" t="str">
        <f t="shared" si="37"/>
        <v/>
      </c>
      <c r="W97" s="1157" t="str">
        <f t="shared" si="37"/>
        <v/>
      </c>
      <c r="X97" s="1157" t="str">
        <f t="shared" si="37"/>
        <v/>
      </c>
      <c r="Y97" s="1157" t="str">
        <f t="shared" si="37"/>
        <v/>
      </c>
      <c r="Z97" s="1157" t="str">
        <f t="shared" si="37"/>
        <v/>
      </c>
      <c r="AA97" s="1157" t="str">
        <f t="shared" si="37"/>
        <v/>
      </c>
      <c r="AB97" s="1157" t="str">
        <f t="shared" si="37"/>
        <v/>
      </c>
      <c r="AC97" s="1157" t="str">
        <f t="shared" si="37"/>
        <v/>
      </c>
      <c r="AD97" s="1157" t="str">
        <f t="shared" si="37"/>
        <v/>
      </c>
      <c r="AE97" s="1157" t="str">
        <f t="shared" si="37"/>
        <v/>
      </c>
      <c r="AF97" s="1157" t="str">
        <f t="shared" si="37"/>
        <v/>
      </c>
      <c r="AG97" s="1157" t="str">
        <f t="shared" si="37"/>
        <v/>
      </c>
      <c r="AH97" s="1162" t="str">
        <f t="shared" si="37"/>
        <v/>
      </c>
      <c r="AI97" s="1174">
        <f>COUNTIF(E12:AH12,"3")+COUNTIF(E28:AI28,"3")+COUNTIF(E44:AH44,"3")+COUNTIF(E60:AI60,"3")+COUNTIF(E77:AI77,"3")+COUNTIF(E94:AH94,"3")+COUNTIF(E111:AI111,"3")+COUNTIF(E128:AH128,"3")+COUNTIF(E145:AI145,"3")+COUNTIF(E162:AI162,"3")+COUNTIF(E179:AF179,"3")+COUNTIF(E196:AI196,"3")</f>
        <v>53</v>
      </c>
      <c r="AJ97" s="704"/>
      <c r="AK97" s="704"/>
      <c r="AL97" s="704"/>
      <c r="AM97" s="704"/>
      <c r="AN97" s="704"/>
      <c r="AO97" s="704"/>
      <c r="AP97" s="704"/>
      <c r="AQ97" s="704"/>
      <c r="AR97" s="704"/>
      <c r="AS97" s="704"/>
      <c r="AT97" s="704"/>
      <c r="AU97" s="704"/>
      <c r="AV97" s="704"/>
      <c r="AW97" s="704"/>
      <c r="AX97" s="704"/>
      <c r="AY97" s="704"/>
      <c r="AZ97" s="704"/>
      <c r="BA97" s="704"/>
      <c r="BB97" s="704"/>
      <c r="BC97" s="704"/>
      <c r="BD97" s="704"/>
      <c r="BE97" s="704"/>
      <c r="BF97" s="704"/>
      <c r="BG97" s="704"/>
      <c r="BH97" s="704"/>
      <c r="BI97" s="704"/>
      <c r="BJ97" s="704"/>
      <c r="BK97" s="704"/>
      <c r="BL97" s="704"/>
      <c r="BM97" s="704"/>
      <c r="BN97" s="704"/>
      <c r="BO97" s="704"/>
      <c r="BP97" s="704"/>
      <c r="BQ97" s="704"/>
      <c r="BR97" s="704"/>
      <c r="BS97" s="704"/>
      <c r="BT97" s="704"/>
      <c r="BU97" s="704"/>
      <c r="BV97" s="704"/>
      <c r="BW97" s="704"/>
      <c r="BX97" s="704"/>
      <c r="BY97" s="704"/>
      <c r="BZ97" s="704"/>
      <c r="CA97" s="704"/>
      <c r="CB97" s="704"/>
      <c r="CC97" s="704"/>
      <c r="CD97" s="704"/>
      <c r="CE97" s="704"/>
      <c r="CF97" s="704"/>
      <c r="CG97" s="704"/>
      <c r="CH97" s="704"/>
      <c r="CI97" s="704"/>
      <c r="CJ97" s="704"/>
      <c r="CK97" s="704"/>
      <c r="CL97" s="704"/>
      <c r="CM97" s="704"/>
      <c r="CN97" s="704"/>
      <c r="CO97" s="704"/>
      <c r="CP97" s="704"/>
      <c r="CQ97" s="704"/>
      <c r="CR97" s="704"/>
      <c r="CS97" s="704"/>
      <c r="CT97" s="704"/>
      <c r="CU97" s="704"/>
      <c r="CV97" s="704"/>
      <c r="CW97" s="704"/>
      <c r="CX97" s="704"/>
      <c r="CY97" s="704"/>
      <c r="CZ97" s="704"/>
      <c r="DA97" s="704"/>
      <c r="DB97" s="704"/>
      <c r="DC97" s="704"/>
      <c r="DD97" s="704"/>
      <c r="DE97" s="704"/>
      <c r="DF97" s="704"/>
      <c r="DG97" s="704"/>
      <c r="DH97" s="704"/>
      <c r="DI97" s="704"/>
      <c r="DJ97" s="704"/>
      <c r="DK97" s="704"/>
      <c r="DL97" s="704"/>
      <c r="DM97" s="704"/>
      <c r="DN97" s="704"/>
      <c r="DO97" s="704"/>
      <c r="DP97" s="704"/>
      <c r="DQ97" s="704"/>
      <c r="DR97" s="704"/>
      <c r="DS97" s="704"/>
      <c r="DT97" s="704"/>
      <c r="DU97" s="704"/>
      <c r="DV97" s="704"/>
      <c r="DW97" s="434"/>
      <c r="DX97" s="434"/>
      <c r="DY97" s="434"/>
      <c r="DZ97" s="434"/>
      <c r="EA97" s="434"/>
      <c r="EB97" s="434"/>
      <c r="EC97" s="434"/>
      <c r="ED97" s="434"/>
      <c r="EE97" s="435"/>
      <c r="EF97" s="435"/>
      <c r="EG97" s="435"/>
      <c r="EH97" s="435"/>
      <c r="EI97" s="435"/>
      <c r="EJ97" s="435"/>
      <c r="EK97" s="435"/>
      <c r="EL97" s="435"/>
      <c r="EM97" s="435"/>
      <c r="EN97" s="435"/>
      <c r="EO97" s="435"/>
      <c r="EP97" s="435"/>
      <c r="EQ97" s="435"/>
      <c r="ER97" s="435"/>
      <c r="ES97" s="435"/>
      <c r="ET97" s="435"/>
      <c r="EU97" s="435"/>
      <c r="EV97" s="435"/>
      <c r="EW97" s="435"/>
      <c r="EX97" s="435"/>
      <c r="EY97" s="435"/>
      <c r="EZ97" s="435"/>
      <c r="FA97" s="435"/>
      <c r="FB97" s="435"/>
      <c r="FC97" s="435"/>
      <c r="FD97" s="435"/>
      <c r="FE97" s="435"/>
      <c r="FF97" s="435"/>
      <c r="FG97" s="435"/>
      <c r="FH97" s="435"/>
      <c r="FI97" s="435"/>
      <c r="FJ97" s="435"/>
      <c r="FK97" s="435"/>
      <c r="FL97" s="435"/>
      <c r="FM97" s="435"/>
      <c r="FN97" s="435"/>
      <c r="FO97" s="435"/>
      <c r="FP97" s="435"/>
      <c r="FQ97" s="435"/>
      <c r="FR97" s="435"/>
      <c r="FS97" s="435"/>
      <c r="FT97" s="435"/>
      <c r="FU97" s="435"/>
      <c r="FV97" s="435"/>
      <c r="FW97" s="435"/>
      <c r="FX97" s="435"/>
      <c r="FY97" s="435"/>
      <c r="FZ97" s="435"/>
      <c r="GA97" s="435"/>
      <c r="GB97" s="435"/>
      <c r="GC97" s="435"/>
      <c r="GD97" s="435"/>
      <c r="GE97" s="435"/>
      <c r="GH97" s="436"/>
    </row>
    <row r="98" spans="2:190" s="366" customFormat="1" ht="13.5" customHeight="1">
      <c r="B98" s="423"/>
      <c r="C98" s="430" t="s">
        <v>171</v>
      </c>
      <c r="D98" s="1191" t="str">
        <f>$D$16</f>
        <v>9,000kJ/kg</v>
      </c>
      <c r="E98" s="1156" t="str">
        <f t="shared" ref="E98:AH98" si="38">IF(E94=4,E94,"")</f>
        <v/>
      </c>
      <c r="F98" s="1157" t="str">
        <f t="shared" si="38"/>
        <v/>
      </c>
      <c r="G98" s="1157" t="str">
        <f t="shared" si="38"/>
        <v/>
      </c>
      <c r="H98" s="1157" t="str">
        <f t="shared" si="38"/>
        <v/>
      </c>
      <c r="I98" s="1157" t="str">
        <f t="shared" si="38"/>
        <v/>
      </c>
      <c r="J98" s="1157" t="str">
        <f t="shared" si="38"/>
        <v/>
      </c>
      <c r="K98" s="1157" t="str">
        <f t="shared" si="38"/>
        <v/>
      </c>
      <c r="L98" s="1157" t="str">
        <f t="shared" si="38"/>
        <v/>
      </c>
      <c r="M98" s="1157" t="str">
        <f t="shared" si="38"/>
        <v/>
      </c>
      <c r="N98" s="1157" t="str">
        <f t="shared" si="38"/>
        <v/>
      </c>
      <c r="O98" s="1157" t="str">
        <f t="shared" si="38"/>
        <v/>
      </c>
      <c r="P98" s="1157" t="str">
        <f t="shared" si="38"/>
        <v/>
      </c>
      <c r="Q98" s="1157" t="str">
        <f t="shared" si="38"/>
        <v/>
      </c>
      <c r="R98" s="1157" t="str">
        <f t="shared" si="38"/>
        <v/>
      </c>
      <c r="S98" s="1157" t="str">
        <f t="shared" si="38"/>
        <v/>
      </c>
      <c r="T98" s="1157" t="str">
        <f t="shared" si="38"/>
        <v/>
      </c>
      <c r="U98" s="1157" t="str">
        <f t="shared" si="38"/>
        <v/>
      </c>
      <c r="V98" s="1157" t="str">
        <f t="shared" si="38"/>
        <v/>
      </c>
      <c r="W98" s="1157" t="str">
        <f t="shared" si="38"/>
        <v/>
      </c>
      <c r="X98" s="1157" t="str">
        <f t="shared" si="38"/>
        <v/>
      </c>
      <c r="Y98" s="1157" t="str">
        <f t="shared" si="38"/>
        <v/>
      </c>
      <c r="Z98" s="1157" t="str">
        <f t="shared" si="38"/>
        <v/>
      </c>
      <c r="AA98" s="1157" t="str">
        <f t="shared" si="38"/>
        <v/>
      </c>
      <c r="AB98" s="1157" t="str">
        <f t="shared" si="38"/>
        <v/>
      </c>
      <c r="AC98" s="1157" t="str">
        <f t="shared" si="38"/>
        <v/>
      </c>
      <c r="AD98" s="1157" t="str">
        <f t="shared" si="38"/>
        <v/>
      </c>
      <c r="AE98" s="1157" t="str">
        <f t="shared" si="38"/>
        <v/>
      </c>
      <c r="AF98" s="1157" t="str">
        <f t="shared" si="38"/>
        <v/>
      </c>
      <c r="AG98" s="1157" t="str">
        <f t="shared" si="38"/>
        <v/>
      </c>
      <c r="AH98" s="1162" t="str">
        <f t="shared" si="38"/>
        <v/>
      </c>
      <c r="AI98" s="1174">
        <f>COUNTIF(E12:AH12,"4")+COUNTIF(E28:AI28,"4")+COUNTIF(E44:AH44,"4")+COUNTIF(E60:AI60,"4")+COUNTIF(E77:AI77,"4")+COUNTIF(E94:AH94,"4")+COUNTIF(E111:AI111,"4")+COUNTIF(E128:AH128,"4")+COUNTIF(E145:AI145,"4")+COUNTIF(E162:AI162,"4")+COUNTIF(E179:AF179,"4")+COUNTIF(E196:AI196,"4")</f>
        <v>241</v>
      </c>
      <c r="AJ98" s="704"/>
      <c r="AK98" s="704"/>
      <c r="AL98" s="704"/>
      <c r="AM98" s="704"/>
      <c r="AN98" s="704"/>
      <c r="AO98" s="704"/>
      <c r="AP98" s="704"/>
      <c r="AQ98" s="704"/>
      <c r="AR98" s="704"/>
      <c r="AS98" s="704"/>
      <c r="AT98" s="704"/>
      <c r="AU98" s="704"/>
      <c r="AV98" s="704"/>
      <c r="AW98" s="704"/>
      <c r="AX98" s="704"/>
      <c r="AY98" s="704"/>
      <c r="AZ98" s="704"/>
      <c r="BA98" s="704"/>
      <c r="BB98" s="704"/>
      <c r="BC98" s="704"/>
      <c r="BD98" s="704"/>
      <c r="BE98" s="704"/>
      <c r="BF98" s="704"/>
      <c r="BG98" s="704"/>
      <c r="BH98" s="704"/>
      <c r="BI98" s="704"/>
      <c r="BJ98" s="704"/>
      <c r="BK98" s="704"/>
      <c r="BL98" s="704"/>
      <c r="BM98" s="704"/>
      <c r="BN98" s="704"/>
      <c r="BO98" s="704"/>
      <c r="BP98" s="704"/>
      <c r="BQ98" s="704"/>
      <c r="BR98" s="704"/>
      <c r="BS98" s="704"/>
      <c r="BT98" s="704"/>
      <c r="BU98" s="704"/>
      <c r="BV98" s="704"/>
      <c r="BW98" s="704"/>
      <c r="BX98" s="704"/>
      <c r="BY98" s="704"/>
      <c r="BZ98" s="704"/>
      <c r="CA98" s="704"/>
      <c r="CB98" s="704"/>
      <c r="CC98" s="704"/>
      <c r="CD98" s="704"/>
      <c r="CE98" s="704"/>
      <c r="CF98" s="704"/>
      <c r="CG98" s="704"/>
      <c r="CH98" s="704"/>
      <c r="CI98" s="704"/>
      <c r="CJ98" s="704"/>
      <c r="CK98" s="704"/>
      <c r="CL98" s="704"/>
      <c r="CM98" s="704"/>
      <c r="CN98" s="704"/>
      <c r="CO98" s="704"/>
      <c r="CP98" s="704"/>
      <c r="CQ98" s="704"/>
      <c r="CR98" s="704"/>
      <c r="CS98" s="704"/>
      <c r="CT98" s="704"/>
      <c r="CU98" s="704"/>
      <c r="CV98" s="704"/>
      <c r="CW98" s="704"/>
      <c r="CX98" s="704"/>
      <c r="CY98" s="704"/>
      <c r="CZ98" s="704"/>
      <c r="DA98" s="704"/>
      <c r="DB98" s="704"/>
      <c r="DC98" s="704"/>
      <c r="DD98" s="704"/>
      <c r="DE98" s="704"/>
      <c r="DF98" s="704"/>
      <c r="DG98" s="704"/>
      <c r="DH98" s="704"/>
      <c r="DI98" s="704"/>
      <c r="DJ98" s="704"/>
      <c r="DK98" s="704"/>
      <c r="DL98" s="704"/>
      <c r="DM98" s="704"/>
      <c r="DN98" s="704"/>
      <c r="DO98" s="704"/>
      <c r="DP98" s="704"/>
      <c r="DQ98" s="704"/>
      <c r="DR98" s="704"/>
      <c r="DS98" s="704"/>
      <c r="DT98" s="704"/>
      <c r="DU98" s="704"/>
      <c r="DV98" s="704"/>
      <c r="DW98" s="434"/>
      <c r="DX98" s="434"/>
      <c r="DY98" s="434"/>
      <c r="DZ98" s="434"/>
      <c r="EA98" s="434"/>
      <c r="EB98" s="434"/>
      <c r="EC98" s="434"/>
      <c r="ED98" s="434"/>
      <c r="EE98" s="435"/>
      <c r="EF98" s="435"/>
      <c r="EG98" s="435"/>
      <c r="EH98" s="435"/>
      <c r="EI98" s="435"/>
      <c r="EJ98" s="435"/>
      <c r="EK98" s="435"/>
      <c r="EL98" s="435"/>
      <c r="EM98" s="435"/>
      <c r="EN98" s="435"/>
      <c r="EO98" s="435"/>
      <c r="EP98" s="435"/>
      <c r="EQ98" s="435"/>
      <c r="ER98" s="435"/>
      <c r="ES98" s="435"/>
      <c r="ET98" s="435"/>
      <c r="EU98" s="435"/>
      <c r="EV98" s="435"/>
      <c r="EW98" s="435"/>
      <c r="EX98" s="435"/>
      <c r="EY98" s="435"/>
      <c r="EZ98" s="435"/>
      <c r="FA98" s="435"/>
      <c r="FB98" s="435"/>
      <c r="FC98" s="435"/>
      <c r="FD98" s="435"/>
      <c r="FE98" s="435"/>
      <c r="FF98" s="435"/>
      <c r="FG98" s="435"/>
      <c r="FH98" s="435"/>
      <c r="FI98" s="435"/>
      <c r="FJ98" s="435"/>
      <c r="FK98" s="435"/>
      <c r="FL98" s="435"/>
      <c r="FM98" s="435"/>
      <c r="FN98" s="435"/>
      <c r="FO98" s="435"/>
      <c r="FP98" s="435"/>
      <c r="FQ98" s="435"/>
      <c r="FR98" s="435"/>
      <c r="FS98" s="435"/>
      <c r="FT98" s="435"/>
      <c r="FU98" s="435"/>
      <c r="FV98" s="435"/>
      <c r="FW98" s="435"/>
      <c r="FX98" s="435"/>
      <c r="FY98" s="435"/>
      <c r="FZ98" s="435"/>
      <c r="GA98" s="435"/>
      <c r="GB98" s="435"/>
      <c r="GC98" s="435"/>
      <c r="GD98" s="435"/>
      <c r="GE98" s="435"/>
      <c r="GH98" s="436"/>
    </row>
    <row r="99" spans="2:190" s="366" customFormat="1" ht="13.5" customHeight="1">
      <c r="B99" s="423"/>
      <c r="C99" s="430" t="s">
        <v>172</v>
      </c>
      <c r="D99" s="1191" t="str">
        <f>$D$17</f>
        <v>8,000kJ/kg</v>
      </c>
      <c r="E99" s="1156">
        <f t="shared" ref="E99:AH99" si="39">IF(E94=5,E94,"")</f>
        <v>5</v>
      </c>
      <c r="F99" s="1157">
        <f t="shared" si="39"/>
        <v>5</v>
      </c>
      <c r="G99" s="1157">
        <f t="shared" si="39"/>
        <v>5</v>
      </c>
      <c r="H99" s="1157">
        <f t="shared" si="39"/>
        <v>5</v>
      </c>
      <c r="I99" s="1157">
        <f t="shared" si="39"/>
        <v>5</v>
      </c>
      <c r="J99" s="1157">
        <f t="shared" si="39"/>
        <v>5</v>
      </c>
      <c r="K99" s="1157">
        <f t="shared" si="39"/>
        <v>5</v>
      </c>
      <c r="L99" s="1157">
        <f t="shared" si="39"/>
        <v>5</v>
      </c>
      <c r="M99" s="1157">
        <f t="shared" si="39"/>
        <v>5</v>
      </c>
      <c r="N99" s="1157">
        <f t="shared" si="39"/>
        <v>5</v>
      </c>
      <c r="O99" s="1157">
        <f t="shared" si="39"/>
        <v>5</v>
      </c>
      <c r="P99" s="1157">
        <f t="shared" si="39"/>
        <v>5</v>
      </c>
      <c r="Q99" s="1157">
        <f t="shared" si="39"/>
        <v>5</v>
      </c>
      <c r="R99" s="1157">
        <f t="shared" si="39"/>
        <v>5</v>
      </c>
      <c r="S99" s="1157">
        <f t="shared" si="39"/>
        <v>5</v>
      </c>
      <c r="T99" s="1157">
        <f t="shared" si="39"/>
        <v>5</v>
      </c>
      <c r="U99" s="1157">
        <f t="shared" si="39"/>
        <v>5</v>
      </c>
      <c r="V99" s="1157">
        <f t="shared" si="39"/>
        <v>5</v>
      </c>
      <c r="W99" s="1157">
        <f t="shared" si="39"/>
        <v>5</v>
      </c>
      <c r="X99" s="1157">
        <f t="shared" si="39"/>
        <v>5</v>
      </c>
      <c r="Y99" s="1157">
        <f t="shared" si="39"/>
        <v>5</v>
      </c>
      <c r="Z99" s="1157">
        <f t="shared" si="39"/>
        <v>5</v>
      </c>
      <c r="AA99" s="1157">
        <f t="shared" si="39"/>
        <v>5</v>
      </c>
      <c r="AB99" s="1157">
        <f t="shared" si="39"/>
        <v>5</v>
      </c>
      <c r="AC99" s="1157">
        <f t="shared" si="39"/>
        <v>5</v>
      </c>
      <c r="AD99" s="1157">
        <f t="shared" si="39"/>
        <v>5</v>
      </c>
      <c r="AE99" s="1157">
        <f t="shared" si="39"/>
        <v>5</v>
      </c>
      <c r="AF99" s="1157">
        <f t="shared" si="39"/>
        <v>5</v>
      </c>
      <c r="AG99" s="1157">
        <f t="shared" si="39"/>
        <v>5</v>
      </c>
      <c r="AH99" s="1162">
        <f t="shared" si="39"/>
        <v>5</v>
      </c>
      <c r="AI99" s="1174">
        <f>COUNTIF(E12:AH12,"5")+COUNTIF(E28:AI28,"5")+COUNTIF(E44:AH44,"5")+COUNTIF(E60:AI60,"5")+COUNTIF(E77:AI77,"5")+COUNTIF(E94:AH94,"5")+COUNTIF(E111:AI111,"5")+COUNTIF(E128:AH128,"5")+COUNTIF(E145:AI145,"5")+COUNTIF(E162:AI162,"5")+COUNTIF(E179:AF179,"5")+COUNTIF(E196:AI196,"5")</f>
        <v>59</v>
      </c>
      <c r="AJ99" s="704"/>
      <c r="AK99" s="704"/>
      <c r="AL99" s="704"/>
      <c r="AM99" s="704"/>
      <c r="AN99" s="704"/>
      <c r="AO99" s="704"/>
      <c r="AP99" s="704"/>
      <c r="AQ99" s="704"/>
      <c r="AR99" s="704"/>
      <c r="AS99" s="704"/>
      <c r="AT99" s="704"/>
      <c r="AU99" s="704"/>
      <c r="AV99" s="704"/>
      <c r="AW99" s="704"/>
      <c r="AX99" s="704"/>
      <c r="AY99" s="704"/>
      <c r="AZ99" s="704"/>
      <c r="BA99" s="704"/>
      <c r="BB99" s="704"/>
      <c r="BC99" s="704"/>
      <c r="BD99" s="704"/>
      <c r="BE99" s="704"/>
      <c r="BF99" s="704"/>
      <c r="BG99" s="704"/>
      <c r="BH99" s="704"/>
      <c r="BI99" s="704"/>
      <c r="BJ99" s="704"/>
      <c r="BK99" s="704"/>
      <c r="BL99" s="704"/>
      <c r="BM99" s="704"/>
      <c r="BN99" s="704"/>
      <c r="BO99" s="704"/>
      <c r="BP99" s="704"/>
      <c r="BQ99" s="704"/>
      <c r="BR99" s="704"/>
      <c r="BS99" s="704"/>
      <c r="BT99" s="704"/>
      <c r="BU99" s="704"/>
      <c r="BV99" s="704"/>
      <c r="BW99" s="704"/>
      <c r="BX99" s="704"/>
      <c r="BY99" s="704"/>
      <c r="BZ99" s="704"/>
      <c r="CA99" s="704"/>
      <c r="CB99" s="704"/>
      <c r="CC99" s="704"/>
      <c r="CD99" s="704"/>
      <c r="CE99" s="704"/>
      <c r="CF99" s="704"/>
      <c r="CG99" s="704"/>
      <c r="CH99" s="704"/>
      <c r="CI99" s="704"/>
      <c r="CJ99" s="704"/>
      <c r="CK99" s="704"/>
      <c r="CL99" s="704"/>
      <c r="CM99" s="704"/>
      <c r="CN99" s="704"/>
      <c r="CO99" s="704"/>
      <c r="CP99" s="704"/>
      <c r="CQ99" s="704"/>
      <c r="CR99" s="704"/>
      <c r="CS99" s="704"/>
      <c r="CT99" s="704"/>
      <c r="CU99" s="704"/>
      <c r="CV99" s="704"/>
      <c r="CW99" s="704"/>
      <c r="CX99" s="704"/>
      <c r="CY99" s="704"/>
      <c r="CZ99" s="704"/>
      <c r="DA99" s="704"/>
      <c r="DB99" s="704"/>
      <c r="DC99" s="704"/>
      <c r="DD99" s="704"/>
      <c r="DE99" s="704"/>
      <c r="DF99" s="704"/>
      <c r="DG99" s="704"/>
      <c r="DH99" s="704"/>
      <c r="DI99" s="704"/>
      <c r="DJ99" s="704"/>
      <c r="DK99" s="704"/>
      <c r="DL99" s="704"/>
      <c r="DM99" s="704"/>
      <c r="DN99" s="704"/>
      <c r="DO99" s="704"/>
      <c r="DP99" s="704"/>
      <c r="DQ99" s="704"/>
      <c r="DR99" s="704"/>
      <c r="DS99" s="704"/>
      <c r="DT99" s="704"/>
      <c r="DU99" s="704"/>
      <c r="DV99" s="704"/>
      <c r="DW99" s="434"/>
      <c r="DX99" s="434"/>
      <c r="DY99" s="434"/>
      <c r="DZ99" s="434"/>
      <c r="EA99" s="434"/>
      <c r="EB99" s="434"/>
      <c r="EC99" s="434"/>
      <c r="ED99" s="434"/>
      <c r="EE99" s="435"/>
      <c r="EF99" s="435"/>
      <c r="EG99" s="435"/>
      <c r="EH99" s="435"/>
      <c r="EI99" s="435"/>
      <c r="EJ99" s="435"/>
      <c r="EK99" s="435"/>
      <c r="EL99" s="435"/>
      <c r="EM99" s="435"/>
      <c r="EN99" s="435"/>
      <c r="EO99" s="435"/>
      <c r="EP99" s="435"/>
      <c r="EQ99" s="435"/>
      <c r="ER99" s="435"/>
      <c r="ES99" s="435"/>
      <c r="ET99" s="435"/>
      <c r="EU99" s="435"/>
      <c r="EV99" s="435"/>
      <c r="EW99" s="435"/>
      <c r="EX99" s="435"/>
      <c r="EY99" s="435"/>
      <c r="EZ99" s="435"/>
      <c r="FA99" s="435"/>
      <c r="FB99" s="435"/>
      <c r="FC99" s="435"/>
      <c r="FD99" s="435"/>
      <c r="FE99" s="435"/>
      <c r="FF99" s="435"/>
      <c r="FG99" s="435"/>
      <c r="FH99" s="435"/>
      <c r="FI99" s="435"/>
      <c r="FJ99" s="435"/>
      <c r="FK99" s="435"/>
      <c r="FL99" s="435"/>
      <c r="FM99" s="435"/>
      <c r="FN99" s="435"/>
      <c r="FO99" s="435"/>
      <c r="FP99" s="435"/>
      <c r="FQ99" s="435"/>
      <c r="FR99" s="435"/>
      <c r="FS99" s="435"/>
      <c r="FT99" s="435"/>
      <c r="FU99" s="435"/>
      <c r="FV99" s="435"/>
      <c r="FW99" s="435"/>
      <c r="FX99" s="435"/>
      <c r="FY99" s="435"/>
      <c r="FZ99" s="435"/>
      <c r="GA99" s="435"/>
      <c r="GB99" s="435"/>
      <c r="GC99" s="435"/>
      <c r="GD99" s="435"/>
      <c r="GE99" s="435"/>
      <c r="GH99" s="436"/>
    </row>
    <row r="100" spans="2:190" s="366" customFormat="1" ht="13.5" customHeight="1">
      <c r="B100" s="423"/>
      <c r="C100" s="430" t="s">
        <v>173</v>
      </c>
      <c r="D100" s="1191" t="str">
        <f>$D$18</f>
        <v>7,000kJ/kg</v>
      </c>
      <c r="E100" s="1156" t="str">
        <f t="shared" ref="E100:AH100" si="40">IF(E94=6,E94,"")</f>
        <v/>
      </c>
      <c r="F100" s="1157" t="str">
        <f t="shared" si="40"/>
        <v/>
      </c>
      <c r="G100" s="1157" t="str">
        <f t="shared" si="40"/>
        <v/>
      </c>
      <c r="H100" s="1157" t="str">
        <f t="shared" si="40"/>
        <v/>
      </c>
      <c r="I100" s="1157" t="str">
        <f t="shared" si="40"/>
        <v/>
      </c>
      <c r="J100" s="1157" t="str">
        <f t="shared" si="40"/>
        <v/>
      </c>
      <c r="K100" s="1157" t="str">
        <f t="shared" si="40"/>
        <v/>
      </c>
      <c r="L100" s="1157" t="str">
        <f t="shared" si="40"/>
        <v/>
      </c>
      <c r="M100" s="1157" t="str">
        <f t="shared" si="40"/>
        <v/>
      </c>
      <c r="N100" s="1157" t="str">
        <f t="shared" si="40"/>
        <v/>
      </c>
      <c r="O100" s="1157" t="str">
        <f t="shared" si="40"/>
        <v/>
      </c>
      <c r="P100" s="1157" t="str">
        <f t="shared" si="40"/>
        <v/>
      </c>
      <c r="Q100" s="1157" t="str">
        <f t="shared" si="40"/>
        <v/>
      </c>
      <c r="R100" s="1157" t="str">
        <f t="shared" si="40"/>
        <v/>
      </c>
      <c r="S100" s="1157" t="str">
        <f t="shared" si="40"/>
        <v/>
      </c>
      <c r="T100" s="1157" t="str">
        <f t="shared" si="40"/>
        <v/>
      </c>
      <c r="U100" s="1157" t="str">
        <f t="shared" si="40"/>
        <v/>
      </c>
      <c r="V100" s="1157" t="str">
        <f t="shared" si="40"/>
        <v/>
      </c>
      <c r="W100" s="1157" t="str">
        <f t="shared" si="40"/>
        <v/>
      </c>
      <c r="X100" s="1157" t="str">
        <f t="shared" si="40"/>
        <v/>
      </c>
      <c r="Y100" s="1157" t="str">
        <f t="shared" si="40"/>
        <v/>
      </c>
      <c r="Z100" s="1157" t="str">
        <f t="shared" si="40"/>
        <v/>
      </c>
      <c r="AA100" s="1157" t="str">
        <f t="shared" si="40"/>
        <v/>
      </c>
      <c r="AB100" s="1157" t="str">
        <f t="shared" si="40"/>
        <v/>
      </c>
      <c r="AC100" s="1157" t="str">
        <f t="shared" si="40"/>
        <v/>
      </c>
      <c r="AD100" s="1157" t="str">
        <f t="shared" si="40"/>
        <v/>
      </c>
      <c r="AE100" s="1157" t="str">
        <f t="shared" si="40"/>
        <v/>
      </c>
      <c r="AF100" s="1157" t="str">
        <f t="shared" si="40"/>
        <v/>
      </c>
      <c r="AG100" s="1157" t="str">
        <f t="shared" si="40"/>
        <v/>
      </c>
      <c r="AH100" s="1162" t="str">
        <f t="shared" si="40"/>
        <v/>
      </c>
      <c r="AI100" s="1174">
        <f>COUNTIF(E12:AH12,"6")+COUNTIF(E28:AI28,"6")+COUNTIF(E44:AH44,"6")+COUNTIF(E60:AI60,"6")+COUNTIF(E77:AI77,"6")+COUNTIF(E94:AH94,"6")+COUNTIF(E111:AI111,"6")+COUNTIF(E128:AH128,"6")+COUNTIF(E145:AI145,"6")+COUNTIF(E162:AI162,"6")+COUNTIF(E179:AF179,"6")+COUNTIF(E196:AI196,"6")</f>
        <v>3</v>
      </c>
      <c r="AJ100" s="704"/>
      <c r="AK100" s="704"/>
      <c r="AL100" s="704"/>
      <c r="AM100" s="704"/>
      <c r="AN100" s="704"/>
      <c r="AO100" s="704"/>
      <c r="AP100" s="704"/>
      <c r="AQ100" s="704"/>
      <c r="AR100" s="704"/>
      <c r="AS100" s="704"/>
      <c r="AT100" s="704"/>
      <c r="AU100" s="704"/>
      <c r="AV100" s="704"/>
      <c r="AW100" s="704"/>
      <c r="AX100" s="704"/>
      <c r="AY100" s="704"/>
      <c r="AZ100" s="704"/>
      <c r="BA100" s="704"/>
      <c r="BB100" s="704"/>
      <c r="BC100" s="704"/>
      <c r="BD100" s="704"/>
      <c r="BE100" s="704"/>
      <c r="BF100" s="704"/>
      <c r="BG100" s="704"/>
      <c r="BH100" s="704"/>
      <c r="BI100" s="704"/>
      <c r="BJ100" s="704"/>
      <c r="BK100" s="704"/>
      <c r="BL100" s="704"/>
      <c r="BM100" s="704"/>
      <c r="BN100" s="704"/>
      <c r="BO100" s="704"/>
      <c r="BP100" s="704"/>
      <c r="BQ100" s="704"/>
      <c r="BR100" s="704"/>
      <c r="BS100" s="704"/>
      <c r="BT100" s="704"/>
      <c r="BU100" s="704"/>
      <c r="BV100" s="704"/>
      <c r="BW100" s="704"/>
      <c r="BX100" s="704"/>
      <c r="BY100" s="704"/>
      <c r="BZ100" s="704"/>
      <c r="CA100" s="704"/>
      <c r="CB100" s="704"/>
      <c r="CC100" s="704"/>
      <c r="CD100" s="704"/>
      <c r="CE100" s="704"/>
      <c r="CF100" s="704"/>
      <c r="CG100" s="704"/>
      <c r="CH100" s="704"/>
      <c r="CI100" s="704"/>
      <c r="CJ100" s="704"/>
      <c r="CK100" s="704"/>
      <c r="CL100" s="704"/>
      <c r="CM100" s="704"/>
      <c r="CN100" s="704"/>
      <c r="CO100" s="704"/>
      <c r="CP100" s="704"/>
      <c r="CQ100" s="704"/>
      <c r="CR100" s="704"/>
      <c r="CS100" s="704"/>
      <c r="CT100" s="704"/>
      <c r="CU100" s="704"/>
      <c r="CV100" s="704"/>
      <c r="CW100" s="704"/>
      <c r="CX100" s="704"/>
      <c r="CY100" s="704"/>
      <c r="CZ100" s="704"/>
      <c r="DA100" s="704"/>
      <c r="DB100" s="704"/>
      <c r="DC100" s="704"/>
      <c r="DD100" s="704"/>
      <c r="DE100" s="704"/>
      <c r="DF100" s="704"/>
      <c r="DG100" s="704"/>
      <c r="DH100" s="704"/>
      <c r="DI100" s="704"/>
      <c r="DJ100" s="704"/>
      <c r="DK100" s="704"/>
      <c r="DL100" s="704"/>
      <c r="DM100" s="704"/>
      <c r="DN100" s="704"/>
      <c r="DO100" s="704"/>
      <c r="DP100" s="704"/>
      <c r="DQ100" s="704"/>
      <c r="DR100" s="704"/>
      <c r="DS100" s="704"/>
      <c r="DT100" s="704"/>
      <c r="DU100" s="704"/>
      <c r="DV100" s="704"/>
      <c r="DW100" s="434"/>
      <c r="DX100" s="434"/>
      <c r="DY100" s="434"/>
      <c r="DZ100" s="434"/>
      <c r="EA100" s="434"/>
      <c r="EB100" s="434"/>
      <c r="EC100" s="434"/>
      <c r="ED100" s="434"/>
      <c r="EE100" s="435"/>
      <c r="EF100" s="435"/>
      <c r="EG100" s="435"/>
      <c r="EH100" s="435"/>
      <c r="EI100" s="435"/>
      <c r="EJ100" s="435"/>
      <c r="EK100" s="435"/>
      <c r="EL100" s="435"/>
      <c r="EM100" s="435"/>
      <c r="EN100" s="435"/>
      <c r="EO100" s="435"/>
      <c r="EP100" s="435"/>
      <c r="EQ100" s="435"/>
      <c r="ER100" s="435"/>
      <c r="ES100" s="435"/>
      <c r="ET100" s="435"/>
      <c r="EU100" s="435"/>
      <c r="EV100" s="435"/>
      <c r="EW100" s="435"/>
      <c r="EX100" s="435"/>
      <c r="EY100" s="435"/>
      <c r="EZ100" s="435"/>
      <c r="FA100" s="435"/>
      <c r="FB100" s="435"/>
      <c r="FC100" s="435"/>
      <c r="FD100" s="435"/>
      <c r="FE100" s="435"/>
      <c r="FF100" s="435"/>
      <c r="FG100" s="435"/>
      <c r="FH100" s="435"/>
      <c r="FI100" s="435"/>
      <c r="FJ100" s="435"/>
      <c r="FK100" s="435"/>
      <c r="FL100" s="435"/>
      <c r="FM100" s="435"/>
      <c r="FN100" s="435"/>
      <c r="FO100" s="435"/>
      <c r="FP100" s="435"/>
      <c r="FQ100" s="435"/>
      <c r="FR100" s="435"/>
      <c r="FS100" s="435"/>
      <c r="FT100" s="435"/>
      <c r="FU100" s="435"/>
      <c r="FV100" s="435"/>
      <c r="FW100" s="435"/>
      <c r="FX100" s="435"/>
      <c r="FY100" s="435"/>
      <c r="FZ100" s="435"/>
      <c r="GA100" s="435"/>
      <c r="GB100" s="435"/>
      <c r="GC100" s="435"/>
      <c r="GD100" s="435"/>
      <c r="GE100" s="435"/>
      <c r="GH100" s="436"/>
    </row>
    <row r="101" spans="2:190" s="366" customFormat="1" ht="13.5" customHeight="1">
      <c r="B101" s="431"/>
      <c r="C101" s="424" t="s">
        <v>174</v>
      </c>
      <c r="D101" s="1192" t="str">
        <f>$D$19</f>
        <v>6,000kJ/kg</v>
      </c>
      <c r="E101" s="698" t="str">
        <f t="shared" ref="E101:AH101" si="41">IF(E94=7,E94,"")</f>
        <v/>
      </c>
      <c r="F101" s="699" t="str">
        <f t="shared" si="41"/>
        <v/>
      </c>
      <c r="G101" s="699" t="str">
        <f t="shared" si="41"/>
        <v/>
      </c>
      <c r="H101" s="699" t="str">
        <f t="shared" si="41"/>
        <v/>
      </c>
      <c r="I101" s="699" t="str">
        <f t="shared" si="41"/>
        <v/>
      </c>
      <c r="J101" s="699" t="str">
        <f t="shared" si="41"/>
        <v/>
      </c>
      <c r="K101" s="699" t="str">
        <f t="shared" si="41"/>
        <v/>
      </c>
      <c r="L101" s="699" t="str">
        <f t="shared" si="41"/>
        <v/>
      </c>
      <c r="M101" s="699" t="str">
        <f t="shared" si="41"/>
        <v/>
      </c>
      <c r="N101" s="699" t="str">
        <f t="shared" si="41"/>
        <v/>
      </c>
      <c r="O101" s="699" t="str">
        <f t="shared" si="41"/>
        <v/>
      </c>
      <c r="P101" s="699" t="str">
        <f t="shared" si="41"/>
        <v/>
      </c>
      <c r="Q101" s="699" t="str">
        <f t="shared" si="41"/>
        <v/>
      </c>
      <c r="R101" s="699" t="str">
        <f t="shared" si="41"/>
        <v/>
      </c>
      <c r="S101" s="699" t="str">
        <f t="shared" si="41"/>
        <v/>
      </c>
      <c r="T101" s="699" t="str">
        <f t="shared" si="41"/>
        <v/>
      </c>
      <c r="U101" s="699" t="str">
        <f t="shared" si="41"/>
        <v/>
      </c>
      <c r="V101" s="699" t="str">
        <f t="shared" si="41"/>
        <v/>
      </c>
      <c r="W101" s="699" t="str">
        <f t="shared" si="41"/>
        <v/>
      </c>
      <c r="X101" s="699" t="str">
        <f t="shared" si="41"/>
        <v/>
      </c>
      <c r="Y101" s="699" t="str">
        <f t="shared" si="41"/>
        <v/>
      </c>
      <c r="Z101" s="699" t="str">
        <f t="shared" si="41"/>
        <v/>
      </c>
      <c r="AA101" s="699" t="str">
        <f t="shared" si="41"/>
        <v/>
      </c>
      <c r="AB101" s="699" t="str">
        <f t="shared" si="41"/>
        <v/>
      </c>
      <c r="AC101" s="699" t="str">
        <f t="shared" si="41"/>
        <v/>
      </c>
      <c r="AD101" s="699" t="str">
        <f t="shared" si="41"/>
        <v/>
      </c>
      <c r="AE101" s="699" t="str">
        <f t="shared" si="41"/>
        <v/>
      </c>
      <c r="AF101" s="699" t="str">
        <f t="shared" si="41"/>
        <v/>
      </c>
      <c r="AG101" s="699" t="str">
        <f t="shared" si="41"/>
        <v/>
      </c>
      <c r="AH101" s="700" t="str">
        <f t="shared" si="41"/>
        <v/>
      </c>
      <c r="AI101" s="1175">
        <f>COUNTIF(E12:AH12,"7")+COUNTIF(E28:AI28,"7")+COUNTIF(E44:AH44,"7")+COUNTIF(E60:AI60,"7")+COUNTIF(E77:AI77,"7")+COUNTIF(E94:AH94,"7")+COUNTIF(E111:AI111,"7")+COUNTIF(E128:AH128,"7")+COUNTIF(E145:AI145,"7")+COUNTIF(E162:AI162,"7")+COUNTIF(E179:AF179,"7")+COUNTIF(E196:AI196,"7")</f>
        <v>3</v>
      </c>
      <c r="AJ101" s="704"/>
      <c r="AK101" s="704"/>
      <c r="AL101" s="704"/>
      <c r="AM101" s="704"/>
      <c r="AN101" s="704"/>
      <c r="AO101" s="704"/>
      <c r="AP101" s="704"/>
      <c r="AQ101" s="704"/>
      <c r="AR101" s="704"/>
      <c r="AS101" s="704"/>
      <c r="AT101" s="704"/>
      <c r="AU101" s="704"/>
      <c r="AV101" s="704"/>
      <c r="AW101" s="704"/>
      <c r="AX101" s="704"/>
      <c r="AY101" s="704"/>
      <c r="AZ101" s="704"/>
      <c r="BA101" s="704"/>
      <c r="BB101" s="704"/>
      <c r="BC101" s="704"/>
      <c r="BD101" s="704"/>
      <c r="BE101" s="704"/>
      <c r="BF101" s="704"/>
      <c r="BG101" s="704"/>
      <c r="BH101" s="704"/>
      <c r="BI101" s="704"/>
      <c r="BJ101" s="704"/>
      <c r="BK101" s="704"/>
      <c r="BL101" s="704"/>
      <c r="BM101" s="704"/>
      <c r="BN101" s="704"/>
      <c r="BO101" s="704"/>
      <c r="BP101" s="704"/>
      <c r="BQ101" s="704"/>
      <c r="BR101" s="704"/>
      <c r="BS101" s="704"/>
      <c r="BT101" s="704"/>
      <c r="BU101" s="704"/>
      <c r="BV101" s="704"/>
      <c r="BW101" s="704"/>
      <c r="BX101" s="704"/>
      <c r="BY101" s="704"/>
      <c r="BZ101" s="704"/>
      <c r="CA101" s="704"/>
      <c r="CB101" s="704"/>
      <c r="CC101" s="704"/>
      <c r="CD101" s="704"/>
      <c r="CE101" s="704"/>
      <c r="CF101" s="704"/>
      <c r="CG101" s="704"/>
      <c r="CH101" s="704"/>
      <c r="CI101" s="704"/>
      <c r="CJ101" s="704"/>
      <c r="CK101" s="704"/>
      <c r="CL101" s="704"/>
      <c r="CM101" s="704"/>
      <c r="CN101" s="704"/>
      <c r="CO101" s="704"/>
      <c r="CP101" s="704"/>
      <c r="CQ101" s="704"/>
      <c r="CR101" s="704"/>
      <c r="CS101" s="704"/>
      <c r="CT101" s="704"/>
      <c r="CU101" s="704"/>
      <c r="CV101" s="704"/>
      <c r="CW101" s="704"/>
      <c r="CX101" s="704"/>
      <c r="CY101" s="704"/>
      <c r="CZ101" s="704"/>
      <c r="DA101" s="704"/>
      <c r="DB101" s="704"/>
      <c r="DC101" s="704"/>
      <c r="DD101" s="704"/>
      <c r="DE101" s="704"/>
      <c r="DF101" s="704"/>
      <c r="DG101" s="704"/>
      <c r="DH101" s="704"/>
      <c r="DI101" s="704"/>
      <c r="DJ101" s="704"/>
      <c r="DK101" s="704"/>
      <c r="DL101" s="704"/>
      <c r="DM101" s="704"/>
      <c r="DN101" s="704"/>
      <c r="DO101" s="704"/>
      <c r="DP101" s="704"/>
      <c r="DQ101" s="704"/>
      <c r="DR101" s="704"/>
      <c r="DS101" s="704"/>
      <c r="DT101" s="704"/>
      <c r="DU101" s="704"/>
      <c r="DV101" s="704"/>
      <c r="DW101" s="434"/>
      <c r="DX101" s="434"/>
      <c r="DY101" s="434"/>
      <c r="DZ101" s="434"/>
      <c r="EA101" s="434"/>
      <c r="EB101" s="434"/>
      <c r="EC101" s="434"/>
      <c r="ED101" s="434"/>
      <c r="EE101" s="435"/>
      <c r="EF101" s="435"/>
      <c r="EG101" s="435"/>
      <c r="EH101" s="435"/>
      <c r="EI101" s="435"/>
      <c r="EJ101" s="435"/>
      <c r="EK101" s="435"/>
      <c r="EL101" s="435"/>
      <c r="EM101" s="435"/>
      <c r="EN101" s="435"/>
      <c r="EO101" s="435"/>
      <c r="EP101" s="435"/>
      <c r="EQ101" s="435"/>
      <c r="ER101" s="435"/>
      <c r="ES101" s="435"/>
      <c r="ET101" s="435"/>
      <c r="EU101" s="435"/>
      <c r="EV101" s="435"/>
      <c r="EW101" s="435"/>
      <c r="EX101" s="435"/>
      <c r="EY101" s="435"/>
      <c r="EZ101" s="435"/>
      <c r="FA101" s="435"/>
      <c r="FB101" s="435"/>
      <c r="FC101" s="435"/>
      <c r="FD101" s="435"/>
      <c r="FE101" s="435"/>
      <c r="FF101" s="435"/>
      <c r="FG101" s="435"/>
      <c r="FH101" s="435"/>
      <c r="FI101" s="435"/>
      <c r="FJ101" s="435"/>
      <c r="FK101" s="435"/>
      <c r="FL101" s="435"/>
      <c r="FM101" s="435"/>
      <c r="FN101" s="435"/>
      <c r="FO101" s="435"/>
      <c r="FP101" s="435"/>
      <c r="FQ101" s="435"/>
      <c r="FR101" s="435"/>
      <c r="FS101" s="435"/>
      <c r="FT101" s="435"/>
      <c r="FU101" s="435"/>
      <c r="FV101" s="435"/>
      <c r="FW101" s="435"/>
      <c r="FX101" s="435"/>
      <c r="FY101" s="435"/>
      <c r="FZ101" s="435"/>
      <c r="GA101" s="435"/>
      <c r="GB101" s="435"/>
      <c r="GC101" s="435"/>
      <c r="GD101" s="435"/>
      <c r="GE101" s="435"/>
      <c r="GH101" s="436"/>
    </row>
    <row r="102" spans="2:190" s="366" customFormat="1" ht="13.5" customHeight="1">
      <c r="B102" s="1183"/>
      <c r="C102" s="1183"/>
      <c r="D102" s="1194"/>
      <c r="E102" s="704"/>
      <c r="F102" s="704"/>
      <c r="G102" s="704"/>
      <c r="H102" s="704"/>
      <c r="I102" s="704"/>
      <c r="J102" s="704"/>
      <c r="K102" s="704"/>
      <c r="L102" s="704"/>
      <c r="M102" s="704"/>
      <c r="N102" s="704"/>
      <c r="O102" s="704"/>
      <c r="P102" s="704"/>
      <c r="Q102" s="704"/>
      <c r="R102" s="704"/>
      <c r="S102" s="704"/>
      <c r="T102" s="704"/>
      <c r="U102" s="704"/>
      <c r="V102" s="704"/>
      <c r="W102" s="704"/>
      <c r="X102" s="704"/>
      <c r="Y102" s="704"/>
      <c r="Z102" s="704"/>
      <c r="AA102" s="704"/>
      <c r="AB102" s="704"/>
      <c r="AC102" s="704"/>
      <c r="AD102" s="704"/>
      <c r="AE102" s="704"/>
      <c r="AF102" s="704"/>
      <c r="AG102" s="704"/>
      <c r="AH102" s="704"/>
      <c r="AI102" s="704"/>
      <c r="AJ102" s="704"/>
      <c r="AK102" s="704"/>
      <c r="AL102" s="704"/>
      <c r="AM102" s="704"/>
      <c r="AN102" s="704"/>
      <c r="AO102" s="704"/>
      <c r="AP102" s="704"/>
      <c r="AQ102" s="704"/>
      <c r="AR102" s="704"/>
      <c r="AS102" s="704"/>
      <c r="AT102" s="704"/>
      <c r="AU102" s="704"/>
      <c r="AV102" s="704"/>
      <c r="AW102" s="704"/>
      <c r="AX102" s="704"/>
      <c r="AY102" s="704"/>
      <c r="AZ102" s="704"/>
      <c r="BA102" s="704"/>
      <c r="BB102" s="704"/>
      <c r="BC102" s="704"/>
      <c r="BD102" s="704"/>
      <c r="BE102" s="704"/>
      <c r="BF102" s="704"/>
      <c r="BG102" s="704"/>
      <c r="BH102" s="704"/>
      <c r="BI102" s="704"/>
      <c r="BJ102" s="704"/>
      <c r="BK102" s="704"/>
      <c r="BL102" s="704"/>
      <c r="BM102" s="704"/>
      <c r="BN102" s="704"/>
      <c r="BO102" s="704"/>
      <c r="BP102" s="704"/>
      <c r="BQ102" s="704"/>
      <c r="BR102" s="704"/>
      <c r="BS102" s="704"/>
      <c r="BT102" s="704"/>
      <c r="BU102" s="704"/>
      <c r="BV102" s="704"/>
      <c r="BW102" s="704"/>
      <c r="BX102" s="704"/>
      <c r="BY102" s="704"/>
      <c r="BZ102" s="704"/>
      <c r="CA102" s="704"/>
      <c r="CB102" s="704"/>
      <c r="CC102" s="704"/>
      <c r="CD102" s="704"/>
      <c r="CE102" s="704"/>
      <c r="CF102" s="704"/>
      <c r="CG102" s="704"/>
      <c r="CH102" s="704"/>
      <c r="CI102" s="704"/>
      <c r="CJ102" s="704"/>
      <c r="CK102" s="704"/>
      <c r="CL102" s="704"/>
      <c r="CM102" s="704"/>
      <c r="CN102" s="704"/>
      <c r="CO102" s="704"/>
      <c r="CP102" s="704"/>
      <c r="CQ102" s="704"/>
      <c r="CR102" s="704"/>
      <c r="CS102" s="704"/>
      <c r="CT102" s="704"/>
      <c r="CU102" s="704"/>
      <c r="CV102" s="704"/>
      <c r="CW102" s="704"/>
      <c r="CX102" s="704"/>
      <c r="CY102" s="704"/>
      <c r="CZ102" s="704"/>
      <c r="DA102" s="704"/>
      <c r="DB102" s="704"/>
      <c r="DC102" s="704"/>
      <c r="DD102" s="704"/>
      <c r="DE102" s="704"/>
      <c r="DF102" s="704"/>
      <c r="DG102" s="704"/>
      <c r="DH102" s="704"/>
      <c r="DI102" s="704"/>
      <c r="DJ102" s="704"/>
      <c r="DK102" s="704"/>
      <c r="DL102" s="704"/>
      <c r="DM102" s="704"/>
      <c r="DN102" s="704"/>
      <c r="DO102" s="704"/>
      <c r="DP102" s="704"/>
      <c r="DQ102" s="704"/>
      <c r="DR102" s="704"/>
      <c r="DS102" s="704"/>
      <c r="DT102" s="704"/>
      <c r="DU102" s="704"/>
      <c r="DV102" s="704"/>
      <c r="DW102" s="434"/>
      <c r="DX102" s="434"/>
      <c r="DY102" s="434"/>
      <c r="DZ102" s="434"/>
      <c r="EA102" s="434"/>
      <c r="EB102" s="434"/>
      <c r="EC102" s="434"/>
      <c r="ED102" s="434"/>
      <c r="EE102" s="435"/>
      <c r="EF102" s="435"/>
      <c r="EG102" s="435"/>
      <c r="EH102" s="435"/>
      <c r="EI102" s="435"/>
      <c r="EJ102" s="435"/>
      <c r="EK102" s="435"/>
      <c r="EL102" s="435"/>
      <c r="EM102" s="435"/>
      <c r="EN102" s="435"/>
      <c r="EO102" s="435"/>
      <c r="EP102" s="435"/>
      <c r="EQ102" s="435"/>
      <c r="ER102" s="435"/>
      <c r="ES102" s="435"/>
      <c r="ET102" s="435"/>
      <c r="EU102" s="435"/>
      <c r="EV102" s="435"/>
      <c r="EW102" s="435"/>
      <c r="EX102" s="435"/>
      <c r="EY102" s="435"/>
      <c r="EZ102" s="435"/>
      <c r="FA102" s="435"/>
      <c r="FB102" s="435"/>
      <c r="FC102" s="435"/>
      <c r="FD102" s="435"/>
      <c r="FE102" s="435"/>
      <c r="FF102" s="435"/>
      <c r="FG102" s="435"/>
      <c r="FH102" s="435"/>
      <c r="FI102" s="435"/>
      <c r="FJ102" s="435"/>
      <c r="FK102" s="435"/>
      <c r="FL102" s="435"/>
      <c r="FM102" s="435"/>
      <c r="FN102" s="435"/>
      <c r="FO102" s="435"/>
      <c r="FP102" s="435"/>
      <c r="FQ102" s="435"/>
      <c r="FR102" s="435"/>
      <c r="FS102" s="435"/>
      <c r="FT102" s="435"/>
      <c r="FU102" s="435"/>
      <c r="FV102" s="435"/>
      <c r="FW102" s="435"/>
      <c r="FX102" s="435"/>
      <c r="FY102" s="435"/>
      <c r="FZ102" s="435"/>
      <c r="GA102" s="435"/>
      <c r="GB102" s="435"/>
      <c r="GC102" s="435"/>
      <c r="GD102" s="435"/>
      <c r="GE102" s="435"/>
      <c r="GH102" s="436"/>
    </row>
    <row r="103" spans="2:190" s="366" customFormat="1" ht="13.5" customHeight="1">
      <c r="B103" s="1183"/>
      <c r="C103" s="1183"/>
      <c r="D103" s="119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c r="AK103" s="704"/>
      <c r="AL103" s="704"/>
      <c r="AM103" s="704"/>
      <c r="AN103" s="704"/>
      <c r="AO103" s="704"/>
      <c r="AP103" s="704"/>
      <c r="AQ103" s="704"/>
      <c r="AR103" s="704"/>
      <c r="AS103" s="704"/>
      <c r="AT103" s="704"/>
      <c r="AU103" s="704"/>
      <c r="AV103" s="704"/>
      <c r="AW103" s="704"/>
      <c r="AX103" s="704"/>
      <c r="AY103" s="704"/>
      <c r="AZ103" s="704"/>
      <c r="BA103" s="704"/>
      <c r="BB103" s="704"/>
      <c r="BC103" s="704"/>
      <c r="BD103" s="704"/>
      <c r="BE103" s="704"/>
      <c r="BF103" s="704"/>
      <c r="BG103" s="704"/>
      <c r="BH103" s="704"/>
      <c r="BI103" s="704"/>
      <c r="BJ103" s="704"/>
      <c r="BK103" s="704"/>
      <c r="BL103" s="704"/>
      <c r="BM103" s="704"/>
      <c r="BN103" s="704"/>
      <c r="BO103" s="704"/>
      <c r="BP103" s="704"/>
      <c r="BQ103" s="704"/>
      <c r="BR103" s="704"/>
      <c r="BS103" s="704"/>
      <c r="BT103" s="704"/>
      <c r="BU103" s="704"/>
      <c r="BV103" s="704"/>
      <c r="BW103" s="704"/>
      <c r="BX103" s="704"/>
      <c r="BY103" s="704"/>
      <c r="BZ103" s="704"/>
      <c r="CA103" s="704"/>
      <c r="CB103" s="704"/>
      <c r="CC103" s="704"/>
      <c r="CD103" s="704"/>
      <c r="CE103" s="704"/>
      <c r="CF103" s="704"/>
      <c r="CG103" s="704"/>
      <c r="CH103" s="704"/>
      <c r="CI103" s="704"/>
      <c r="CJ103" s="704"/>
      <c r="CK103" s="704"/>
      <c r="CL103" s="704"/>
      <c r="CM103" s="704"/>
      <c r="CN103" s="704"/>
      <c r="CO103" s="704"/>
      <c r="CP103" s="704"/>
      <c r="CQ103" s="704"/>
      <c r="CR103" s="704"/>
      <c r="CS103" s="704"/>
      <c r="CT103" s="704"/>
      <c r="CU103" s="704"/>
      <c r="CV103" s="704"/>
      <c r="CW103" s="704"/>
      <c r="CX103" s="704"/>
      <c r="CY103" s="704"/>
      <c r="CZ103" s="704"/>
      <c r="DA103" s="704"/>
      <c r="DB103" s="704"/>
      <c r="DC103" s="704"/>
      <c r="DD103" s="704"/>
      <c r="DE103" s="704"/>
      <c r="DF103" s="704"/>
      <c r="DG103" s="704"/>
      <c r="DH103" s="704"/>
      <c r="DI103" s="704"/>
      <c r="DJ103" s="704"/>
      <c r="DK103" s="704"/>
      <c r="DL103" s="704"/>
      <c r="DM103" s="704"/>
      <c r="DN103" s="704"/>
      <c r="DO103" s="704"/>
      <c r="DP103" s="704"/>
      <c r="DQ103" s="704"/>
      <c r="DR103" s="704"/>
      <c r="DS103" s="704"/>
      <c r="DT103" s="704"/>
      <c r="DU103" s="704"/>
      <c r="DV103" s="704"/>
      <c r="DW103" s="434"/>
      <c r="DX103" s="434"/>
      <c r="DY103" s="434"/>
      <c r="DZ103" s="434"/>
      <c r="EA103" s="434"/>
      <c r="EB103" s="434"/>
      <c r="EC103" s="434"/>
      <c r="ED103" s="434"/>
      <c r="EE103" s="435"/>
      <c r="EF103" s="435"/>
      <c r="EG103" s="435"/>
      <c r="EH103" s="435"/>
      <c r="EI103" s="435"/>
      <c r="EJ103" s="435"/>
      <c r="EK103" s="435"/>
      <c r="EL103" s="435"/>
      <c r="EM103" s="435"/>
      <c r="EN103" s="435"/>
      <c r="EO103" s="435"/>
      <c r="EP103" s="435"/>
      <c r="EQ103" s="435"/>
      <c r="ER103" s="435"/>
      <c r="ES103" s="435"/>
      <c r="ET103" s="435"/>
      <c r="EU103" s="435"/>
      <c r="EV103" s="435"/>
      <c r="EW103" s="435"/>
      <c r="EX103" s="435"/>
      <c r="EY103" s="435"/>
      <c r="EZ103" s="435"/>
      <c r="FA103" s="435"/>
      <c r="FB103" s="435"/>
      <c r="FC103" s="435"/>
      <c r="FD103" s="435"/>
      <c r="FE103" s="435"/>
      <c r="FF103" s="435"/>
      <c r="FG103" s="435"/>
      <c r="FH103" s="435"/>
      <c r="FI103" s="435"/>
      <c r="FJ103" s="435"/>
      <c r="FK103" s="435"/>
      <c r="FL103" s="435"/>
      <c r="FM103" s="435"/>
      <c r="FN103" s="435"/>
      <c r="FO103" s="435"/>
      <c r="FP103" s="435"/>
      <c r="FQ103" s="435"/>
      <c r="FR103" s="435"/>
      <c r="FS103" s="435"/>
      <c r="FT103" s="435"/>
      <c r="FU103" s="435"/>
      <c r="FV103" s="435"/>
      <c r="FW103" s="435"/>
      <c r="FX103" s="435"/>
      <c r="FY103" s="435"/>
      <c r="FZ103" s="435"/>
      <c r="GA103" s="435"/>
      <c r="GB103" s="435"/>
      <c r="GC103" s="435"/>
      <c r="GD103" s="435"/>
      <c r="GE103" s="435"/>
      <c r="GH103" s="436"/>
    </row>
    <row r="104" spans="2:190" s="366" customFormat="1" ht="13.5" customHeight="1">
      <c r="B104" s="1734" t="s">
        <v>303</v>
      </c>
      <c r="C104" s="1734"/>
      <c r="D104" s="1734"/>
      <c r="E104" s="1731" t="s">
        <v>311</v>
      </c>
      <c r="F104" s="1732"/>
      <c r="G104" s="1732"/>
      <c r="H104" s="1732"/>
      <c r="I104" s="1732"/>
      <c r="J104" s="1732"/>
      <c r="K104" s="1732"/>
      <c r="L104" s="1732"/>
      <c r="M104" s="1732"/>
      <c r="N104" s="1732"/>
      <c r="O104" s="1732"/>
      <c r="P104" s="1732"/>
      <c r="Q104" s="1732"/>
      <c r="R104" s="1732"/>
      <c r="S104" s="1732"/>
      <c r="T104" s="1732"/>
      <c r="U104" s="1732"/>
      <c r="V104" s="1732"/>
      <c r="W104" s="1732"/>
      <c r="X104" s="1732"/>
      <c r="Y104" s="1732"/>
      <c r="Z104" s="1732"/>
      <c r="AA104" s="1732"/>
      <c r="AB104" s="1732"/>
      <c r="AC104" s="1732"/>
      <c r="AD104" s="1732"/>
      <c r="AE104" s="1732"/>
      <c r="AF104" s="1732"/>
      <c r="AG104" s="1732"/>
      <c r="AH104" s="1732"/>
      <c r="AI104" s="1733"/>
      <c r="AJ104" s="1168" t="s">
        <v>6195</v>
      </c>
      <c r="AK104" s="704"/>
      <c r="AL104" s="704"/>
      <c r="AM104" s="704"/>
      <c r="AN104" s="704"/>
      <c r="AO104" s="704"/>
      <c r="AP104" s="704"/>
      <c r="AQ104" s="704"/>
      <c r="AR104" s="704"/>
      <c r="AS104" s="704"/>
      <c r="AT104" s="704"/>
      <c r="AU104" s="704"/>
      <c r="AV104" s="704"/>
      <c r="AW104" s="704"/>
      <c r="AX104" s="704"/>
      <c r="AY104" s="704"/>
      <c r="AZ104" s="704"/>
      <c r="BA104" s="704"/>
      <c r="BB104" s="704"/>
      <c r="BC104" s="704"/>
      <c r="BD104" s="704"/>
      <c r="BE104" s="704"/>
      <c r="BF104" s="704"/>
      <c r="BG104" s="704"/>
      <c r="BH104" s="704"/>
      <c r="BI104" s="704"/>
      <c r="BJ104" s="704"/>
      <c r="BK104" s="704"/>
      <c r="BL104" s="704"/>
      <c r="BM104" s="704"/>
      <c r="BN104" s="704"/>
      <c r="BO104" s="704"/>
      <c r="BP104" s="704"/>
      <c r="BQ104" s="704"/>
      <c r="BR104" s="704"/>
      <c r="BS104" s="704"/>
      <c r="BT104" s="704"/>
      <c r="BU104" s="704"/>
      <c r="BV104" s="704"/>
      <c r="BW104" s="704"/>
      <c r="BX104" s="704"/>
      <c r="BY104" s="704"/>
      <c r="BZ104" s="704"/>
      <c r="CA104" s="704"/>
      <c r="CB104" s="704"/>
      <c r="CC104" s="704"/>
      <c r="CD104" s="704"/>
      <c r="CE104" s="704"/>
      <c r="CF104" s="704"/>
      <c r="CG104" s="704"/>
      <c r="CH104" s="704"/>
      <c r="CI104" s="704"/>
      <c r="CJ104" s="704"/>
      <c r="CK104" s="704"/>
      <c r="CL104" s="704"/>
      <c r="CM104" s="704"/>
      <c r="CN104" s="704"/>
      <c r="CO104" s="704"/>
      <c r="CP104" s="704"/>
      <c r="CQ104" s="704"/>
      <c r="CR104" s="704"/>
      <c r="CS104" s="704"/>
      <c r="CT104" s="704"/>
      <c r="CU104" s="704"/>
      <c r="CV104" s="704"/>
      <c r="CW104" s="704"/>
      <c r="CX104" s="704"/>
      <c r="CY104" s="704"/>
      <c r="CZ104" s="704"/>
      <c r="DA104" s="704"/>
      <c r="DB104" s="704"/>
      <c r="DC104" s="704"/>
      <c r="DD104" s="704"/>
      <c r="DE104" s="704"/>
      <c r="DF104" s="704"/>
      <c r="DG104" s="704"/>
      <c r="DH104" s="704"/>
      <c r="DI104" s="704"/>
      <c r="DJ104" s="704"/>
      <c r="DK104" s="704"/>
      <c r="DL104" s="704"/>
      <c r="DM104" s="704"/>
      <c r="DN104" s="704"/>
      <c r="DO104" s="704"/>
      <c r="DP104" s="704"/>
      <c r="DQ104" s="704"/>
      <c r="DR104" s="704"/>
      <c r="DS104" s="704"/>
      <c r="DT104" s="704"/>
      <c r="DU104" s="704"/>
      <c r="DV104" s="704"/>
      <c r="DW104" s="434"/>
      <c r="DX104" s="434"/>
      <c r="DY104" s="434"/>
      <c r="DZ104" s="434"/>
      <c r="EA104" s="434"/>
      <c r="EB104" s="434"/>
      <c r="EC104" s="434"/>
      <c r="ED104" s="434"/>
      <c r="EE104" s="435"/>
      <c r="EF104" s="435"/>
      <c r="EG104" s="435"/>
      <c r="EH104" s="435"/>
      <c r="EI104" s="435"/>
      <c r="EJ104" s="435"/>
      <c r="EK104" s="435"/>
      <c r="EL104" s="435"/>
      <c r="EM104" s="435"/>
      <c r="EN104" s="435"/>
      <c r="EO104" s="435"/>
      <c r="EP104" s="435"/>
      <c r="EQ104" s="435"/>
      <c r="ER104" s="435"/>
      <c r="ES104" s="435"/>
      <c r="ET104" s="435"/>
      <c r="EU104" s="435"/>
      <c r="EV104" s="435"/>
      <c r="EW104" s="435"/>
      <c r="EX104" s="435"/>
      <c r="EY104" s="435"/>
      <c r="EZ104" s="435"/>
      <c r="FA104" s="435"/>
      <c r="FB104" s="435"/>
      <c r="FC104" s="435"/>
      <c r="FD104" s="435"/>
      <c r="FE104" s="435"/>
      <c r="FF104" s="435"/>
      <c r="FG104" s="435"/>
      <c r="FH104" s="435"/>
      <c r="FI104" s="435"/>
      <c r="FJ104" s="435"/>
      <c r="FK104" s="435"/>
      <c r="FL104" s="435"/>
      <c r="FM104" s="435"/>
      <c r="FN104" s="435"/>
      <c r="FO104" s="435"/>
      <c r="FP104" s="435"/>
      <c r="FQ104" s="435"/>
      <c r="FR104" s="435"/>
      <c r="FS104" s="435"/>
      <c r="FT104" s="435"/>
      <c r="FU104" s="435"/>
      <c r="FV104" s="435"/>
      <c r="FW104" s="435"/>
      <c r="FX104" s="435"/>
      <c r="FY104" s="435"/>
      <c r="FZ104" s="435"/>
      <c r="GA104" s="435"/>
      <c r="GB104" s="435"/>
      <c r="GC104" s="435"/>
      <c r="GD104" s="435"/>
      <c r="GE104" s="435"/>
      <c r="GH104" s="436"/>
    </row>
    <row r="105" spans="2:190" s="366" customFormat="1" ht="13.5" customHeight="1">
      <c r="B105" s="701" t="s">
        <v>796</v>
      </c>
      <c r="C105" s="421"/>
      <c r="D105" s="1185"/>
      <c r="E105" s="799">
        <v>1</v>
      </c>
      <c r="F105" s="800">
        <v>2</v>
      </c>
      <c r="G105" s="800">
        <v>3</v>
      </c>
      <c r="H105" s="800">
        <v>4</v>
      </c>
      <c r="I105" s="801">
        <v>5</v>
      </c>
      <c r="J105" s="800">
        <v>6</v>
      </c>
      <c r="K105" s="800">
        <v>7</v>
      </c>
      <c r="L105" s="800">
        <v>8</v>
      </c>
      <c r="M105" s="800">
        <v>9</v>
      </c>
      <c r="N105" s="800">
        <v>10</v>
      </c>
      <c r="O105" s="800">
        <v>11</v>
      </c>
      <c r="P105" s="801">
        <v>12</v>
      </c>
      <c r="Q105" s="801">
        <v>13</v>
      </c>
      <c r="R105" s="800">
        <v>14</v>
      </c>
      <c r="S105" s="800">
        <v>15</v>
      </c>
      <c r="T105" s="800">
        <v>16</v>
      </c>
      <c r="U105" s="800">
        <v>17</v>
      </c>
      <c r="V105" s="800">
        <v>18</v>
      </c>
      <c r="W105" s="801">
        <v>19</v>
      </c>
      <c r="X105" s="800">
        <v>20</v>
      </c>
      <c r="Y105" s="800">
        <v>21</v>
      </c>
      <c r="Z105" s="800">
        <v>22</v>
      </c>
      <c r="AA105" s="800">
        <v>23</v>
      </c>
      <c r="AB105" s="800">
        <v>24</v>
      </c>
      <c r="AC105" s="800">
        <v>25</v>
      </c>
      <c r="AD105" s="801">
        <v>26</v>
      </c>
      <c r="AE105" s="800">
        <v>27</v>
      </c>
      <c r="AF105" s="800">
        <v>28</v>
      </c>
      <c r="AG105" s="800">
        <v>29</v>
      </c>
      <c r="AH105" s="800">
        <v>30</v>
      </c>
      <c r="AI105" s="802">
        <v>31</v>
      </c>
      <c r="AJ105" s="1169"/>
      <c r="AK105" s="704"/>
      <c r="AL105" s="704"/>
      <c r="AM105" s="704"/>
      <c r="AN105" s="704"/>
      <c r="AO105" s="704"/>
      <c r="AP105" s="704"/>
      <c r="AQ105" s="704"/>
      <c r="AR105" s="704"/>
      <c r="AS105" s="704"/>
      <c r="AT105" s="704"/>
      <c r="AU105" s="704"/>
      <c r="AV105" s="704"/>
      <c r="AW105" s="704"/>
      <c r="AX105" s="704"/>
      <c r="AY105" s="704"/>
      <c r="AZ105" s="704"/>
      <c r="BA105" s="704"/>
      <c r="BB105" s="704"/>
      <c r="BC105" s="704"/>
      <c r="BD105" s="704"/>
      <c r="BE105" s="704"/>
      <c r="BF105" s="704"/>
      <c r="BG105" s="704"/>
      <c r="BH105" s="704"/>
      <c r="BI105" s="704"/>
      <c r="BJ105" s="704"/>
      <c r="BK105" s="704"/>
      <c r="BL105" s="704"/>
      <c r="BM105" s="704"/>
      <c r="BN105" s="704"/>
      <c r="BO105" s="704"/>
      <c r="BP105" s="704"/>
      <c r="BQ105" s="704"/>
      <c r="BR105" s="704"/>
      <c r="BS105" s="704"/>
      <c r="BT105" s="704"/>
      <c r="BU105" s="704"/>
      <c r="BV105" s="704"/>
      <c r="BW105" s="704"/>
      <c r="BX105" s="704"/>
      <c r="BY105" s="704"/>
      <c r="BZ105" s="704"/>
      <c r="CA105" s="704"/>
      <c r="CB105" s="704"/>
      <c r="CC105" s="704"/>
      <c r="CD105" s="704"/>
      <c r="CE105" s="704"/>
      <c r="CF105" s="704"/>
      <c r="CG105" s="704"/>
      <c r="CH105" s="704"/>
      <c r="CI105" s="704"/>
      <c r="CJ105" s="704"/>
      <c r="CK105" s="704"/>
      <c r="CL105" s="704"/>
      <c r="CM105" s="704"/>
      <c r="CN105" s="704"/>
      <c r="CO105" s="704"/>
      <c r="CP105" s="704"/>
      <c r="CQ105" s="704"/>
      <c r="CR105" s="704"/>
      <c r="CS105" s="704"/>
      <c r="CT105" s="704"/>
      <c r="CU105" s="704"/>
      <c r="CV105" s="704"/>
      <c r="CW105" s="704"/>
      <c r="CX105" s="704"/>
      <c r="CY105" s="704"/>
      <c r="CZ105" s="704"/>
      <c r="DA105" s="704"/>
      <c r="DB105" s="704"/>
      <c r="DC105" s="704"/>
      <c r="DD105" s="704"/>
      <c r="DE105" s="704"/>
      <c r="DF105" s="704"/>
      <c r="DG105" s="704"/>
      <c r="DH105" s="704"/>
      <c r="DI105" s="704"/>
      <c r="DJ105" s="704"/>
      <c r="DK105" s="704"/>
      <c r="DL105" s="704"/>
      <c r="DM105" s="704"/>
      <c r="DN105" s="704"/>
      <c r="DO105" s="704"/>
      <c r="DP105" s="704"/>
      <c r="DQ105" s="704"/>
      <c r="DR105" s="704"/>
      <c r="DS105" s="704"/>
      <c r="DT105" s="704"/>
      <c r="DU105" s="704"/>
      <c r="DV105" s="704"/>
      <c r="DW105" s="434"/>
      <c r="DX105" s="434"/>
      <c r="DY105" s="434"/>
      <c r="DZ105" s="434"/>
      <c r="EA105" s="434"/>
      <c r="EB105" s="434"/>
      <c r="EC105" s="434"/>
      <c r="ED105" s="434"/>
      <c r="EE105" s="435"/>
      <c r="EF105" s="435"/>
      <c r="EG105" s="435"/>
      <c r="EH105" s="435"/>
      <c r="EI105" s="435"/>
      <c r="EJ105" s="435"/>
      <c r="EK105" s="435"/>
      <c r="EL105" s="435"/>
      <c r="EM105" s="435"/>
      <c r="EN105" s="435"/>
      <c r="EO105" s="435"/>
      <c r="EP105" s="435"/>
      <c r="EQ105" s="435"/>
      <c r="ER105" s="435"/>
      <c r="ES105" s="435"/>
      <c r="ET105" s="435"/>
      <c r="EU105" s="435"/>
      <c r="EV105" s="435"/>
      <c r="EW105" s="435"/>
      <c r="EX105" s="435"/>
      <c r="EY105" s="435"/>
      <c r="EZ105" s="435"/>
      <c r="FA105" s="435"/>
      <c r="FB105" s="435"/>
      <c r="FC105" s="435"/>
      <c r="FD105" s="435"/>
      <c r="FE105" s="435"/>
      <c r="FF105" s="435"/>
      <c r="FG105" s="435"/>
      <c r="FH105" s="435"/>
      <c r="FI105" s="435"/>
      <c r="FJ105" s="435"/>
      <c r="FK105" s="435"/>
      <c r="FL105" s="435"/>
      <c r="FM105" s="435"/>
      <c r="FN105" s="435"/>
      <c r="FO105" s="435"/>
      <c r="FP105" s="435"/>
      <c r="FQ105" s="435"/>
      <c r="FR105" s="435"/>
      <c r="FS105" s="435"/>
      <c r="FT105" s="435"/>
      <c r="FU105" s="435"/>
      <c r="FV105" s="435"/>
      <c r="FW105" s="435"/>
      <c r="FX105" s="435"/>
      <c r="FY105" s="435"/>
      <c r="FZ105" s="435"/>
      <c r="GA105" s="435"/>
      <c r="GB105" s="435"/>
      <c r="GC105" s="435"/>
      <c r="GD105" s="435"/>
      <c r="GE105" s="435"/>
      <c r="GH105" s="436"/>
    </row>
    <row r="106" spans="2:190" s="366" customFormat="1" ht="13.5" customHeight="1">
      <c r="B106" s="1182" t="s">
        <v>554</v>
      </c>
      <c r="C106" s="424"/>
      <c r="D106" s="1186"/>
      <c r="E106" s="1150">
        <v>111</v>
      </c>
      <c r="F106" s="1152">
        <v>494</v>
      </c>
      <c r="G106" s="1152">
        <v>463</v>
      </c>
      <c r="H106" s="1152">
        <v>89</v>
      </c>
      <c r="I106" s="1152">
        <v>57</v>
      </c>
      <c r="J106" s="1152">
        <v>658</v>
      </c>
      <c r="K106" s="1152">
        <v>532</v>
      </c>
      <c r="L106" s="1152">
        <v>115</v>
      </c>
      <c r="M106" s="1152">
        <v>494</v>
      </c>
      <c r="N106" s="1152">
        <v>463</v>
      </c>
      <c r="O106" s="1152">
        <v>89</v>
      </c>
      <c r="P106" s="1152">
        <v>57</v>
      </c>
      <c r="Q106" s="1152">
        <v>658</v>
      </c>
      <c r="R106" s="1152">
        <v>532</v>
      </c>
      <c r="S106" s="1152">
        <v>115</v>
      </c>
      <c r="T106" s="1152">
        <v>494</v>
      </c>
      <c r="U106" s="1152">
        <v>463</v>
      </c>
      <c r="V106" s="1152">
        <v>89</v>
      </c>
      <c r="W106" s="1152">
        <v>57</v>
      </c>
      <c r="X106" s="1152">
        <v>658</v>
      </c>
      <c r="Y106" s="1152">
        <v>532</v>
      </c>
      <c r="Z106" s="1152">
        <v>115</v>
      </c>
      <c r="AA106" s="1152">
        <v>494</v>
      </c>
      <c r="AB106" s="1152">
        <v>463</v>
      </c>
      <c r="AC106" s="1152">
        <v>89</v>
      </c>
      <c r="AD106" s="1152">
        <v>57</v>
      </c>
      <c r="AE106" s="1152">
        <v>658</v>
      </c>
      <c r="AF106" s="1152">
        <v>532</v>
      </c>
      <c r="AG106" s="1152">
        <v>115</v>
      </c>
      <c r="AH106" s="1152">
        <v>494</v>
      </c>
      <c r="AI106" s="1160">
        <v>463</v>
      </c>
      <c r="AJ106" s="1170">
        <f>SUM($E$7:$AH$7,$E$23:$AI$23,$E$39:$AH$39,$E55:AI$55,$E$72:$AI$72,$E$89:$AH$89,$E$106:$AI$106,$E$123:$AH$123,$E$140:$AI$140,$E$157:$AI$157,$E$174:$AF$174,$E$191:$AI$191)</f>
        <v>130000</v>
      </c>
      <c r="AK106" s="704"/>
      <c r="AL106" s="704"/>
      <c r="AM106" s="704"/>
      <c r="AN106" s="704"/>
      <c r="AO106" s="704"/>
      <c r="AP106" s="704"/>
      <c r="AQ106" s="704"/>
      <c r="AR106" s="704"/>
      <c r="AS106" s="704"/>
      <c r="AT106" s="704"/>
      <c r="AU106" s="704"/>
      <c r="AV106" s="704"/>
      <c r="AW106" s="704"/>
      <c r="AX106" s="704"/>
      <c r="AY106" s="704"/>
      <c r="AZ106" s="704"/>
      <c r="BA106" s="704"/>
      <c r="BB106" s="704"/>
      <c r="BC106" s="704"/>
      <c r="BD106" s="704"/>
      <c r="BE106" s="704"/>
      <c r="BF106" s="704"/>
      <c r="BG106" s="704"/>
      <c r="BH106" s="704"/>
      <c r="BI106" s="704"/>
      <c r="BJ106" s="704"/>
      <c r="BK106" s="704"/>
      <c r="BL106" s="704"/>
      <c r="BM106" s="704"/>
      <c r="BN106" s="704"/>
      <c r="BO106" s="704"/>
      <c r="BP106" s="704"/>
      <c r="BQ106" s="704"/>
      <c r="BR106" s="704"/>
      <c r="BS106" s="704"/>
      <c r="BT106" s="704"/>
      <c r="BU106" s="704"/>
      <c r="BV106" s="704"/>
      <c r="BW106" s="704"/>
      <c r="BX106" s="704"/>
      <c r="BY106" s="704"/>
      <c r="BZ106" s="704"/>
      <c r="CA106" s="704"/>
      <c r="CB106" s="704"/>
      <c r="CC106" s="704"/>
      <c r="CD106" s="704"/>
      <c r="CE106" s="704"/>
      <c r="CF106" s="704"/>
      <c r="CG106" s="704"/>
      <c r="CH106" s="704"/>
      <c r="CI106" s="704"/>
      <c r="CJ106" s="704"/>
      <c r="CK106" s="704"/>
      <c r="CL106" s="704"/>
      <c r="CM106" s="704"/>
      <c r="CN106" s="704"/>
      <c r="CO106" s="704"/>
      <c r="CP106" s="704"/>
      <c r="CQ106" s="704"/>
      <c r="CR106" s="704"/>
      <c r="CS106" s="704"/>
      <c r="CT106" s="704"/>
      <c r="CU106" s="704"/>
      <c r="CV106" s="704"/>
      <c r="CW106" s="704"/>
      <c r="CX106" s="704"/>
      <c r="CY106" s="704"/>
      <c r="CZ106" s="704"/>
      <c r="DA106" s="704"/>
      <c r="DB106" s="704"/>
      <c r="DC106" s="704"/>
      <c r="DD106" s="704"/>
      <c r="DE106" s="704"/>
      <c r="DF106" s="704"/>
      <c r="DG106" s="704"/>
      <c r="DH106" s="704"/>
      <c r="DI106" s="704"/>
      <c r="DJ106" s="704"/>
      <c r="DK106" s="704"/>
      <c r="DL106" s="704"/>
      <c r="DM106" s="704"/>
      <c r="DN106" s="704"/>
      <c r="DO106" s="704"/>
      <c r="DP106" s="704"/>
      <c r="DQ106" s="704"/>
      <c r="DR106" s="704"/>
      <c r="DS106" s="704"/>
      <c r="DT106" s="704"/>
      <c r="DU106" s="704"/>
      <c r="DV106" s="704"/>
      <c r="DW106" s="434"/>
      <c r="DX106" s="434"/>
      <c r="DY106" s="434"/>
      <c r="DZ106" s="434"/>
      <c r="EA106" s="434"/>
      <c r="EB106" s="434"/>
      <c r="EC106" s="434"/>
      <c r="ED106" s="434"/>
      <c r="EE106" s="435"/>
      <c r="EF106" s="435"/>
      <c r="EG106" s="435"/>
      <c r="EH106" s="435"/>
      <c r="EI106" s="435"/>
      <c r="EJ106" s="435"/>
      <c r="EK106" s="435"/>
      <c r="EL106" s="435"/>
      <c r="EM106" s="435"/>
      <c r="EN106" s="435"/>
      <c r="EO106" s="435"/>
      <c r="EP106" s="435"/>
      <c r="EQ106" s="435"/>
      <c r="ER106" s="435"/>
      <c r="ES106" s="435"/>
      <c r="ET106" s="435"/>
      <c r="EU106" s="435"/>
      <c r="EV106" s="435"/>
      <c r="EW106" s="435"/>
      <c r="EX106" s="435"/>
      <c r="EY106" s="435"/>
      <c r="EZ106" s="435"/>
      <c r="FA106" s="435"/>
      <c r="FB106" s="435"/>
      <c r="FC106" s="435"/>
      <c r="FD106" s="435"/>
      <c r="FE106" s="435"/>
      <c r="FF106" s="435"/>
      <c r="FG106" s="435"/>
      <c r="FH106" s="435"/>
      <c r="FI106" s="435"/>
      <c r="FJ106" s="435"/>
      <c r="FK106" s="435"/>
      <c r="FL106" s="435"/>
      <c r="FM106" s="435"/>
      <c r="FN106" s="435"/>
      <c r="FO106" s="435"/>
      <c r="FP106" s="435"/>
      <c r="FQ106" s="435"/>
      <c r="FR106" s="435"/>
      <c r="FS106" s="435"/>
      <c r="FT106" s="435"/>
      <c r="FU106" s="435"/>
      <c r="FV106" s="435"/>
      <c r="FW106" s="435"/>
      <c r="FX106" s="435"/>
      <c r="FY106" s="435"/>
      <c r="FZ106" s="435"/>
      <c r="GA106" s="435"/>
      <c r="GB106" s="435"/>
      <c r="GC106" s="435"/>
      <c r="GD106" s="435"/>
      <c r="GE106" s="435"/>
      <c r="GH106" s="436"/>
    </row>
    <row r="107" spans="2:190" s="366" customFormat="1" ht="13.5" customHeight="1">
      <c r="B107" s="701" t="s">
        <v>569</v>
      </c>
      <c r="C107" s="428"/>
      <c r="D107" s="1187"/>
      <c r="E107" s="702"/>
      <c r="F107" s="693"/>
      <c r="G107" s="693"/>
      <c r="H107" s="693"/>
      <c r="I107" s="693"/>
      <c r="J107" s="693"/>
      <c r="K107" s="693"/>
      <c r="L107" s="693"/>
      <c r="M107" s="693"/>
      <c r="N107" s="693"/>
      <c r="O107" s="693"/>
      <c r="P107" s="693"/>
      <c r="Q107" s="693"/>
      <c r="R107" s="693"/>
      <c r="S107" s="693"/>
      <c r="T107" s="693"/>
      <c r="U107" s="693"/>
      <c r="V107" s="693"/>
      <c r="W107" s="693"/>
      <c r="X107" s="693"/>
      <c r="Y107" s="693"/>
      <c r="Z107" s="693"/>
      <c r="AA107" s="693"/>
      <c r="AB107" s="693"/>
      <c r="AC107" s="693"/>
      <c r="AD107" s="693"/>
      <c r="AE107" s="693"/>
      <c r="AF107" s="693"/>
      <c r="AG107" s="693"/>
      <c r="AH107" s="693"/>
      <c r="AI107" s="693"/>
      <c r="AJ107" s="1171" t="s">
        <v>6276</v>
      </c>
      <c r="AK107" s="704"/>
      <c r="AL107" s="704"/>
      <c r="AM107" s="704"/>
      <c r="AN107" s="704"/>
      <c r="AO107" s="704"/>
      <c r="AP107" s="704"/>
      <c r="AQ107" s="704"/>
      <c r="AR107" s="704"/>
      <c r="AS107" s="704"/>
      <c r="AT107" s="704"/>
      <c r="AU107" s="704"/>
      <c r="AV107" s="704"/>
      <c r="AW107" s="704"/>
      <c r="AX107" s="704"/>
      <c r="AY107" s="704"/>
      <c r="AZ107" s="704"/>
      <c r="BA107" s="704"/>
      <c r="BB107" s="704"/>
      <c r="BC107" s="704"/>
      <c r="BD107" s="704"/>
      <c r="BE107" s="704"/>
      <c r="BF107" s="704"/>
      <c r="BG107" s="704"/>
      <c r="BH107" s="704"/>
      <c r="BI107" s="704"/>
      <c r="BJ107" s="704"/>
      <c r="BK107" s="704"/>
      <c r="BL107" s="704"/>
      <c r="BM107" s="704"/>
      <c r="BN107" s="704"/>
      <c r="BO107" s="704"/>
      <c r="BP107" s="704"/>
      <c r="BQ107" s="704"/>
      <c r="BR107" s="704"/>
      <c r="BS107" s="704"/>
      <c r="BT107" s="704"/>
      <c r="BU107" s="704"/>
      <c r="BV107" s="704"/>
      <c r="BW107" s="704"/>
      <c r="BX107" s="704"/>
      <c r="BY107" s="704"/>
      <c r="BZ107" s="704"/>
      <c r="CA107" s="704"/>
      <c r="CB107" s="704"/>
      <c r="CC107" s="704"/>
      <c r="CD107" s="704"/>
      <c r="CE107" s="704"/>
      <c r="CF107" s="704"/>
      <c r="CG107" s="704"/>
      <c r="CH107" s="704"/>
      <c r="CI107" s="704"/>
      <c r="CJ107" s="704"/>
      <c r="CK107" s="704"/>
      <c r="CL107" s="704"/>
      <c r="CM107" s="704"/>
      <c r="CN107" s="704"/>
      <c r="CO107" s="704"/>
      <c r="CP107" s="704"/>
      <c r="CQ107" s="704"/>
      <c r="CR107" s="704"/>
      <c r="CS107" s="704"/>
      <c r="CT107" s="704"/>
      <c r="CU107" s="704"/>
      <c r="CV107" s="704"/>
      <c r="CW107" s="704"/>
      <c r="CX107" s="704"/>
      <c r="CY107" s="704"/>
      <c r="CZ107" s="704"/>
      <c r="DA107" s="704"/>
      <c r="DB107" s="704"/>
      <c r="DC107" s="704"/>
      <c r="DD107" s="704"/>
      <c r="DE107" s="704"/>
      <c r="DF107" s="704"/>
      <c r="DG107" s="704"/>
      <c r="DH107" s="704"/>
      <c r="DI107" s="704"/>
      <c r="DJ107" s="704"/>
      <c r="DK107" s="704"/>
      <c r="DL107" s="704"/>
      <c r="DM107" s="704"/>
      <c r="DN107" s="704"/>
      <c r="DO107" s="704"/>
      <c r="DP107" s="704"/>
      <c r="DQ107" s="704"/>
      <c r="DR107" s="704"/>
      <c r="DS107" s="704"/>
      <c r="DT107" s="704"/>
      <c r="DU107" s="704"/>
      <c r="DV107" s="704"/>
      <c r="DW107" s="434"/>
      <c r="DX107" s="434"/>
      <c r="DY107" s="434"/>
      <c r="DZ107" s="434"/>
      <c r="EA107" s="434"/>
      <c r="EB107" s="434"/>
      <c r="EC107" s="434"/>
      <c r="ED107" s="434"/>
      <c r="EE107" s="435"/>
      <c r="EF107" s="435"/>
      <c r="EG107" s="435"/>
      <c r="EH107" s="435"/>
      <c r="EI107" s="435"/>
      <c r="EJ107" s="435"/>
      <c r="EK107" s="435"/>
      <c r="EL107" s="435"/>
      <c r="EM107" s="435"/>
      <c r="EN107" s="435"/>
      <c r="EO107" s="435"/>
      <c r="EP107" s="435"/>
      <c r="EQ107" s="435"/>
      <c r="ER107" s="435"/>
      <c r="ES107" s="435"/>
      <c r="ET107" s="435"/>
      <c r="EU107" s="435"/>
      <c r="EV107" s="435"/>
      <c r="EW107" s="435"/>
      <c r="EX107" s="435"/>
      <c r="EY107" s="435"/>
      <c r="EZ107" s="435"/>
      <c r="FA107" s="435"/>
      <c r="FB107" s="435"/>
      <c r="FC107" s="435"/>
      <c r="FD107" s="435"/>
      <c r="FE107" s="435"/>
      <c r="FF107" s="435"/>
      <c r="FG107" s="435"/>
      <c r="FH107" s="435"/>
      <c r="FI107" s="435"/>
      <c r="FJ107" s="435"/>
      <c r="FK107" s="435"/>
      <c r="FL107" s="435"/>
      <c r="FM107" s="435"/>
      <c r="FN107" s="435"/>
      <c r="FO107" s="435"/>
      <c r="FP107" s="435"/>
      <c r="FQ107" s="435"/>
      <c r="FR107" s="435"/>
      <c r="FS107" s="435"/>
      <c r="FT107" s="435"/>
      <c r="FU107" s="435"/>
      <c r="FV107" s="435"/>
      <c r="FW107" s="435"/>
      <c r="FX107" s="435"/>
      <c r="FY107" s="435"/>
      <c r="FZ107" s="435"/>
      <c r="GA107" s="435"/>
      <c r="GB107" s="435"/>
      <c r="GC107" s="435"/>
      <c r="GD107" s="435"/>
      <c r="GE107" s="435"/>
      <c r="GH107" s="436"/>
    </row>
    <row r="108" spans="2:190" s="366" customFormat="1" ht="13.5" customHeight="1">
      <c r="B108" s="423"/>
      <c r="C108" s="694" t="s">
        <v>6274</v>
      </c>
      <c r="D108" s="1188"/>
      <c r="E108" s="695" t="s">
        <v>557</v>
      </c>
      <c r="F108" s="696" t="s">
        <v>557</v>
      </c>
      <c r="G108" s="696" t="s">
        <v>557</v>
      </c>
      <c r="H108" s="696" t="s">
        <v>557</v>
      </c>
      <c r="I108" s="696" t="s">
        <v>557</v>
      </c>
      <c r="J108" s="696" t="s">
        <v>557</v>
      </c>
      <c r="K108" s="696" t="s">
        <v>557</v>
      </c>
      <c r="L108" s="696" t="s">
        <v>557</v>
      </c>
      <c r="M108" s="696" t="s">
        <v>557</v>
      </c>
      <c r="N108" s="696" t="s">
        <v>557</v>
      </c>
      <c r="O108" s="696" t="s">
        <v>557</v>
      </c>
      <c r="P108" s="696" t="s">
        <v>557</v>
      </c>
      <c r="Q108" s="696" t="s">
        <v>557</v>
      </c>
      <c r="R108" s="696" t="s">
        <v>557</v>
      </c>
      <c r="S108" s="696" t="s">
        <v>557</v>
      </c>
      <c r="T108" s="696" t="s">
        <v>557</v>
      </c>
      <c r="U108" s="696" t="s">
        <v>557</v>
      </c>
      <c r="V108" s="696" t="s">
        <v>557</v>
      </c>
      <c r="W108" s="696" t="s">
        <v>557</v>
      </c>
      <c r="X108" s="696" t="s">
        <v>557</v>
      </c>
      <c r="Y108" s="696" t="s">
        <v>557</v>
      </c>
      <c r="Z108" s="696" t="s">
        <v>557</v>
      </c>
      <c r="AA108" s="696" t="s">
        <v>557</v>
      </c>
      <c r="AB108" s="696" t="s">
        <v>557</v>
      </c>
      <c r="AC108" s="696" t="s">
        <v>557</v>
      </c>
      <c r="AD108" s="696" t="s">
        <v>557</v>
      </c>
      <c r="AE108" s="696" t="s">
        <v>557</v>
      </c>
      <c r="AF108" s="696" t="s">
        <v>557</v>
      </c>
      <c r="AG108" s="696" t="s">
        <v>557</v>
      </c>
      <c r="AH108" s="696" t="s">
        <v>557</v>
      </c>
      <c r="AI108" s="696" t="s">
        <v>557</v>
      </c>
      <c r="AJ108" s="1172">
        <f>COUNTA(E9:AH9,E25:AI25,E41:AH41,E57:AI57,E74:AI74,E91:AH91,E108:AI108,E125:AH125,E142:AI142,E159:AI159,E176:AF176,E193:AI193)</f>
        <v>280</v>
      </c>
      <c r="AK108" s="704"/>
      <c r="AL108" s="704"/>
      <c r="AM108" s="704"/>
      <c r="AN108" s="704"/>
      <c r="AO108" s="704"/>
      <c r="AP108" s="704"/>
      <c r="AQ108" s="704"/>
      <c r="AR108" s="704"/>
      <c r="AS108" s="704"/>
      <c r="AT108" s="704"/>
      <c r="AU108" s="704"/>
      <c r="AV108" s="704"/>
      <c r="AW108" s="704"/>
      <c r="AX108" s="704"/>
      <c r="AY108" s="704"/>
      <c r="AZ108" s="704"/>
      <c r="BA108" s="704"/>
      <c r="BB108" s="704"/>
      <c r="BC108" s="704"/>
      <c r="BD108" s="704"/>
      <c r="BE108" s="704"/>
      <c r="BF108" s="704"/>
      <c r="BG108" s="704"/>
      <c r="BH108" s="704"/>
      <c r="BI108" s="704"/>
      <c r="BJ108" s="704"/>
      <c r="BK108" s="704"/>
      <c r="BL108" s="704"/>
      <c r="BM108" s="704"/>
      <c r="BN108" s="704"/>
      <c r="BO108" s="704"/>
      <c r="BP108" s="704"/>
      <c r="BQ108" s="704"/>
      <c r="BR108" s="704"/>
      <c r="BS108" s="704"/>
      <c r="BT108" s="704"/>
      <c r="BU108" s="704"/>
      <c r="BV108" s="704"/>
      <c r="BW108" s="704"/>
      <c r="BX108" s="704"/>
      <c r="BY108" s="704"/>
      <c r="BZ108" s="704"/>
      <c r="CA108" s="704"/>
      <c r="CB108" s="704"/>
      <c r="CC108" s="704"/>
      <c r="CD108" s="704"/>
      <c r="CE108" s="704"/>
      <c r="CF108" s="704"/>
      <c r="CG108" s="704"/>
      <c r="CH108" s="704"/>
      <c r="CI108" s="704"/>
      <c r="CJ108" s="704"/>
      <c r="CK108" s="704"/>
      <c r="CL108" s="704"/>
      <c r="CM108" s="704"/>
      <c r="CN108" s="704"/>
      <c r="CO108" s="704"/>
      <c r="CP108" s="704"/>
      <c r="CQ108" s="704"/>
      <c r="CR108" s="704"/>
      <c r="CS108" s="704"/>
      <c r="CT108" s="704"/>
      <c r="CU108" s="704"/>
      <c r="CV108" s="704"/>
      <c r="CW108" s="704"/>
      <c r="CX108" s="704"/>
      <c r="CY108" s="704"/>
      <c r="CZ108" s="704"/>
      <c r="DA108" s="704"/>
      <c r="DB108" s="704"/>
      <c r="DC108" s="704"/>
      <c r="DD108" s="704"/>
      <c r="DE108" s="704"/>
      <c r="DF108" s="704"/>
      <c r="DG108" s="704"/>
      <c r="DH108" s="704"/>
      <c r="DI108" s="704"/>
      <c r="DJ108" s="704"/>
      <c r="DK108" s="704"/>
      <c r="DL108" s="704"/>
      <c r="DM108" s="704"/>
      <c r="DN108" s="704"/>
      <c r="DO108" s="704"/>
      <c r="DP108" s="704"/>
      <c r="DQ108" s="704"/>
      <c r="DR108" s="704"/>
      <c r="DS108" s="704"/>
      <c r="DT108" s="704"/>
      <c r="DU108" s="704"/>
      <c r="DV108" s="704"/>
      <c r="DW108" s="434"/>
      <c r="DX108" s="434"/>
      <c r="DY108" s="434"/>
      <c r="DZ108" s="434"/>
      <c r="EA108" s="434"/>
      <c r="EB108" s="434"/>
      <c r="EC108" s="434"/>
      <c r="ED108" s="434"/>
      <c r="EE108" s="435"/>
      <c r="EF108" s="435"/>
      <c r="EG108" s="435"/>
      <c r="EH108" s="435"/>
      <c r="EI108" s="435"/>
      <c r="EJ108" s="435"/>
      <c r="EK108" s="435"/>
      <c r="EL108" s="435"/>
      <c r="EM108" s="435"/>
      <c r="EN108" s="435"/>
      <c r="EO108" s="435"/>
      <c r="EP108" s="435"/>
      <c r="EQ108" s="435"/>
      <c r="ER108" s="435"/>
      <c r="ES108" s="435"/>
      <c r="ET108" s="435"/>
      <c r="EU108" s="435"/>
      <c r="EV108" s="435"/>
      <c r="EW108" s="435"/>
      <c r="EX108" s="435"/>
      <c r="EY108" s="435"/>
      <c r="EZ108" s="435"/>
      <c r="FA108" s="435"/>
      <c r="FB108" s="435"/>
      <c r="FC108" s="435"/>
      <c r="FD108" s="435"/>
      <c r="FE108" s="435"/>
      <c r="FF108" s="435"/>
      <c r="FG108" s="435"/>
      <c r="FH108" s="435"/>
      <c r="FI108" s="435"/>
      <c r="FJ108" s="435"/>
      <c r="FK108" s="435"/>
      <c r="FL108" s="435"/>
      <c r="FM108" s="435"/>
      <c r="FN108" s="435"/>
      <c r="FO108" s="435"/>
      <c r="FP108" s="435"/>
      <c r="FQ108" s="435"/>
      <c r="FR108" s="435"/>
      <c r="FS108" s="435"/>
      <c r="FT108" s="435"/>
      <c r="FU108" s="435"/>
      <c r="FV108" s="435"/>
      <c r="FW108" s="435"/>
      <c r="FX108" s="435"/>
      <c r="FY108" s="435"/>
      <c r="FZ108" s="435"/>
      <c r="GA108" s="435"/>
      <c r="GB108" s="435"/>
      <c r="GC108" s="435"/>
      <c r="GD108" s="435"/>
      <c r="GE108" s="435"/>
      <c r="GH108" s="436"/>
    </row>
    <row r="109" spans="2:190" s="366" customFormat="1" ht="13.5" customHeight="1">
      <c r="B109" s="423"/>
      <c r="C109" s="694" t="s">
        <v>6275</v>
      </c>
      <c r="D109" s="1189"/>
      <c r="E109" s="695"/>
      <c r="F109" s="696"/>
      <c r="G109" s="696"/>
      <c r="H109" s="696"/>
      <c r="I109" s="696"/>
      <c r="J109" s="696"/>
      <c r="K109" s="696"/>
      <c r="L109" s="696"/>
      <c r="M109" s="696"/>
      <c r="N109" s="696"/>
      <c r="O109" s="696"/>
      <c r="P109" s="696"/>
      <c r="Q109" s="696"/>
      <c r="R109" s="696"/>
      <c r="S109" s="696"/>
      <c r="T109" s="696"/>
      <c r="U109" s="696"/>
      <c r="V109" s="696"/>
      <c r="W109" s="696"/>
      <c r="X109" s="696"/>
      <c r="Y109" s="696"/>
      <c r="Z109" s="696"/>
      <c r="AA109" s="696"/>
      <c r="AB109" s="696"/>
      <c r="AC109" s="696"/>
      <c r="AD109" s="696"/>
      <c r="AE109" s="696"/>
      <c r="AF109" s="696"/>
      <c r="AG109" s="696"/>
      <c r="AH109" s="696"/>
      <c r="AI109" s="696"/>
      <c r="AJ109" s="1172">
        <f>COUNTA(E10:AH10,E26:AI26,E42:AH42,E58:AI58,E75:AI75,E92:AH92,E109:AI109,E126:AH126,E143:AI143,E160:AI160,E177:AF177,E194:AI194)</f>
        <v>0</v>
      </c>
      <c r="AK109" s="704"/>
      <c r="AL109" s="704"/>
      <c r="AM109" s="704"/>
      <c r="AN109" s="704"/>
      <c r="AO109" s="704"/>
      <c r="AP109" s="704"/>
      <c r="AQ109" s="704"/>
      <c r="AR109" s="704"/>
      <c r="AS109" s="704"/>
      <c r="AT109" s="704"/>
      <c r="AU109" s="704"/>
      <c r="AV109" s="704"/>
      <c r="AW109" s="704"/>
      <c r="AX109" s="704"/>
      <c r="AY109" s="704"/>
      <c r="AZ109" s="704"/>
      <c r="BA109" s="704"/>
      <c r="BB109" s="704"/>
      <c r="BC109" s="704"/>
      <c r="BD109" s="704"/>
      <c r="BE109" s="704"/>
      <c r="BF109" s="704"/>
      <c r="BG109" s="704"/>
      <c r="BH109" s="704"/>
      <c r="BI109" s="704"/>
      <c r="BJ109" s="704"/>
      <c r="BK109" s="704"/>
      <c r="BL109" s="704"/>
      <c r="BM109" s="704"/>
      <c r="BN109" s="704"/>
      <c r="BO109" s="704"/>
      <c r="BP109" s="704"/>
      <c r="BQ109" s="704"/>
      <c r="BR109" s="704"/>
      <c r="BS109" s="704"/>
      <c r="BT109" s="704"/>
      <c r="BU109" s="704"/>
      <c r="BV109" s="704"/>
      <c r="BW109" s="704"/>
      <c r="BX109" s="704"/>
      <c r="BY109" s="704"/>
      <c r="BZ109" s="704"/>
      <c r="CA109" s="704"/>
      <c r="CB109" s="704"/>
      <c r="CC109" s="704"/>
      <c r="CD109" s="704"/>
      <c r="CE109" s="704"/>
      <c r="CF109" s="704"/>
      <c r="CG109" s="704"/>
      <c r="CH109" s="704"/>
      <c r="CI109" s="704"/>
      <c r="CJ109" s="704"/>
      <c r="CK109" s="704"/>
      <c r="CL109" s="704"/>
      <c r="CM109" s="704"/>
      <c r="CN109" s="704"/>
      <c r="CO109" s="704"/>
      <c r="CP109" s="704"/>
      <c r="CQ109" s="704"/>
      <c r="CR109" s="704"/>
      <c r="CS109" s="704"/>
      <c r="CT109" s="704"/>
      <c r="CU109" s="704"/>
      <c r="CV109" s="704"/>
      <c r="CW109" s="704"/>
      <c r="CX109" s="704"/>
      <c r="CY109" s="704"/>
      <c r="CZ109" s="704"/>
      <c r="DA109" s="704"/>
      <c r="DB109" s="704"/>
      <c r="DC109" s="704"/>
      <c r="DD109" s="704"/>
      <c r="DE109" s="704"/>
      <c r="DF109" s="704"/>
      <c r="DG109" s="704"/>
      <c r="DH109" s="704"/>
      <c r="DI109" s="704"/>
      <c r="DJ109" s="704"/>
      <c r="DK109" s="704"/>
      <c r="DL109" s="704"/>
      <c r="DM109" s="704"/>
      <c r="DN109" s="704"/>
      <c r="DO109" s="704"/>
      <c r="DP109" s="704"/>
      <c r="DQ109" s="704"/>
      <c r="DR109" s="704"/>
      <c r="DS109" s="704"/>
      <c r="DT109" s="704"/>
      <c r="DU109" s="704"/>
      <c r="DV109" s="704"/>
      <c r="DW109" s="434"/>
      <c r="DX109" s="434"/>
      <c r="DY109" s="434"/>
      <c r="DZ109" s="434"/>
      <c r="EA109" s="434"/>
      <c r="EB109" s="434"/>
      <c r="EC109" s="434"/>
      <c r="ED109" s="434"/>
      <c r="EE109" s="435"/>
      <c r="EF109" s="435"/>
      <c r="EG109" s="435"/>
      <c r="EH109" s="435"/>
      <c r="EI109" s="435"/>
      <c r="EJ109" s="435"/>
      <c r="EK109" s="435"/>
      <c r="EL109" s="435"/>
      <c r="EM109" s="435"/>
      <c r="EN109" s="435"/>
      <c r="EO109" s="435"/>
      <c r="EP109" s="435"/>
      <c r="EQ109" s="435"/>
      <c r="ER109" s="435"/>
      <c r="ES109" s="435"/>
      <c r="ET109" s="435"/>
      <c r="EU109" s="435"/>
      <c r="EV109" s="435"/>
      <c r="EW109" s="435"/>
      <c r="EX109" s="435"/>
      <c r="EY109" s="435"/>
      <c r="EZ109" s="435"/>
      <c r="FA109" s="435"/>
      <c r="FB109" s="435"/>
      <c r="FC109" s="435"/>
      <c r="FD109" s="435"/>
      <c r="FE109" s="435"/>
      <c r="FF109" s="435"/>
      <c r="FG109" s="435"/>
      <c r="FH109" s="435"/>
      <c r="FI109" s="435"/>
      <c r="FJ109" s="435"/>
      <c r="FK109" s="435"/>
      <c r="FL109" s="435"/>
      <c r="FM109" s="435"/>
      <c r="FN109" s="435"/>
      <c r="FO109" s="435"/>
      <c r="FP109" s="435"/>
      <c r="FQ109" s="435"/>
      <c r="FR109" s="435"/>
      <c r="FS109" s="435"/>
      <c r="FT109" s="435"/>
      <c r="FU109" s="435"/>
      <c r="FV109" s="435"/>
      <c r="FW109" s="435"/>
      <c r="FX109" s="435"/>
      <c r="FY109" s="435"/>
      <c r="FZ109" s="435"/>
      <c r="GA109" s="435"/>
      <c r="GB109" s="435"/>
      <c r="GC109" s="435"/>
      <c r="GD109" s="435"/>
      <c r="GE109" s="435"/>
      <c r="GH109" s="436"/>
    </row>
    <row r="110" spans="2:190" s="366" customFormat="1" ht="13.5" customHeight="1">
      <c r="B110" s="1182" t="s">
        <v>570</v>
      </c>
      <c r="C110" s="424"/>
      <c r="D110" s="1190"/>
      <c r="E110" s="698" t="s">
        <v>557</v>
      </c>
      <c r="F110" s="699" t="s">
        <v>557</v>
      </c>
      <c r="G110" s="699" t="s">
        <v>557</v>
      </c>
      <c r="H110" s="699" t="s">
        <v>557</v>
      </c>
      <c r="I110" s="699"/>
      <c r="J110" s="699" t="s">
        <v>557</v>
      </c>
      <c r="K110" s="699" t="s">
        <v>557</v>
      </c>
      <c r="L110" s="699" t="s">
        <v>557</v>
      </c>
      <c r="M110" s="699" t="s">
        <v>557</v>
      </c>
      <c r="N110" s="699" t="s">
        <v>557</v>
      </c>
      <c r="O110" s="699" t="s">
        <v>557</v>
      </c>
      <c r="P110" s="699"/>
      <c r="Q110" s="699" t="s">
        <v>557</v>
      </c>
      <c r="R110" s="699" t="s">
        <v>557</v>
      </c>
      <c r="S110" s="699" t="s">
        <v>557</v>
      </c>
      <c r="T110" s="699" t="s">
        <v>557</v>
      </c>
      <c r="U110" s="699" t="s">
        <v>557</v>
      </c>
      <c r="V110" s="699" t="s">
        <v>557</v>
      </c>
      <c r="W110" s="699"/>
      <c r="X110" s="699" t="s">
        <v>557</v>
      </c>
      <c r="Y110" s="699" t="s">
        <v>557</v>
      </c>
      <c r="Z110" s="699" t="s">
        <v>557</v>
      </c>
      <c r="AA110" s="699" t="s">
        <v>557</v>
      </c>
      <c r="AB110" s="699" t="s">
        <v>557</v>
      </c>
      <c r="AC110" s="699" t="s">
        <v>557</v>
      </c>
      <c r="AD110" s="699"/>
      <c r="AE110" s="699" t="s">
        <v>557</v>
      </c>
      <c r="AF110" s="699" t="s">
        <v>557</v>
      </c>
      <c r="AG110" s="699" t="s">
        <v>557</v>
      </c>
      <c r="AH110" s="699" t="s">
        <v>557</v>
      </c>
      <c r="AI110" s="699" t="s">
        <v>6279</v>
      </c>
      <c r="AJ110" s="1172">
        <f>COUNTA(E11:AH11,E27:AI27,E43:AH43,E59:AI59,E76:AI76,E93:AH93,E110:AI110,E127:AH127,E144:AI144,E161:AI161,E178:AF178,E195:AI195)</f>
        <v>287</v>
      </c>
      <c r="AK110" s="704"/>
      <c r="AL110" s="704"/>
      <c r="AM110" s="704"/>
      <c r="AN110" s="704"/>
      <c r="AO110" s="704"/>
      <c r="AP110" s="704"/>
      <c r="AQ110" s="704"/>
      <c r="AR110" s="704"/>
      <c r="AS110" s="704"/>
      <c r="AT110" s="704"/>
      <c r="AU110" s="704"/>
      <c r="AV110" s="704"/>
      <c r="AW110" s="704"/>
      <c r="AX110" s="704"/>
      <c r="AY110" s="704"/>
      <c r="AZ110" s="704"/>
      <c r="BA110" s="704"/>
      <c r="BB110" s="704"/>
      <c r="BC110" s="704"/>
      <c r="BD110" s="704"/>
      <c r="BE110" s="704"/>
      <c r="BF110" s="704"/>
      <c r="BG110" s="704"/>
      <c r="BH110" s="704"/>
      <c r="BI110" s="704"/>
      <c r="BJ110" s="704"/>
      <c r="BK110" s="704"/>
      <c r="BL110" s="704"/>
      <c r="BM110" s="704"/>
      <c r="BN110" s="704"/>
      <c r="BO110" s="704"/>
      <c r="BP110" s="704"/>
      <c r="BQ110" s="704"/>
      <c r="BR110" s="704"/>
      <c r="BS110" s="704"/>
      <c r="BT110" s="704"/>
      <c r="BU110" s="704"/>
      <c r="BV110" s="704"/>
      <c r="BW110" s="704"/>
      <c r="BX110" s="704"/>
      <c r="BY110" s="704"/>
      <c r="BZ110" s="704"/>
      <c r="CA110" s="704"/>
      <c r="CB110" s="704"/>
      <c r="CC110" s="704"/>
      <c r="CD110" s="704"/>
      <c r="CE110" s="704"/>
      <c r="CF110" s="704"/>
      <c r="CG110" s="704"/>
      <c r="CH110" s="704"/>
      <c r="CI110" s="704"/>
      <c r="CJ110" s="704"/>
      <c r="CK110" s="704"/>
      <c r="CL110" s="704"/>
      <c r="CM110" s="704"/>
      <c r="CN110" s="704"/>
      <c r="CO110" s="704"/>
      <c r="CP110" s="704"/>
      <c r="CQ110" s="704"/>
      <c r="CR110" s="704"/>
      <c r="CS110" s="704"/>
      <c r="CT110" s="704"/>
      <c r="CU110" s="704"/>
      <c r="CV110" s="704"/>
      <c r="CW110" s="704"/>
      <c r="CX110" s="704"/>
      <c r="CY110" s="704"/>
      <c r="CZ110" s="704"/>
      <c r="DA110" s="704"/>
      <c r="DB110" s="704"/>
      <c r="DC110" s="704"/>
      <c r="DD110" s="704"/>
      <c r="DE110" s="704"/>
      <c r="DF110" s="704"/>
      <c r="DG110" s="704"/>
      <c r="DH110" s="704"/>
      <c r="DI110" s="704"/>
      <c r="DJ110" s="704"/>
      <c r="DK110" s="704"/>
      <c r="DL110" s="704"/>
      <c r="DM110" s="704"/>
      <c r="DN110" s="704"/>
      <c r="DO110" s="704"/>
      <c r="DP110" s="704"/>
      <c r="DQ110" s="704"/>
      <c r="DR110" s="704"/>
      <c r="DS110" s="704"/>
      <c r="DT110" s="704"/>
      <c r="DU110" s="704"/>
      <c r="DV110" s="704"/>
      <c r="DW110" s="434"/>
      <c r="DX110" s="434"/>
      <c r="DY110" s="434"/>
      <c r="DZ110" s="434"/>
      <c r="EA110" s="434"/>
      <c r="EB110" s="434"/>
      <c r="EC110" s="434"/>
      <c r="ED110" s="434"/>
      <c r="EE110" s="435"/>
      <c r="EF110" s="435"/>
      <c r="EG110" s="435"/>
      <c r="EH110" s="435"/>
      <c r="EI110" s="435"/>
      <c r="EJ110" s="435"/>
      <c r="EK110" s="435"/>
      <c r="EL110" s="435"/>
      <c r="EM110" s="435"/>
      <c r="EN110" s="435"/>
      <c r="EO110" s="435"/>
      <c r="EP110" s="435"/>
      <c r="EQ110" s="435"/>
      <c r="ER110" s="435"/>
      <c r="ES110" s="435"/>
      <c r="ET110" s="435"/>
      <c r="EU110" s="435"/>
      <c r="EV110" s="435"/>
      <c r="EW110" s="435"/>
      <c r="EX110" s="435"/>
      <c r="EY110" s="435"/>
      <c r="EZ110" s="435"/>
      <c r="FA110" s="435"/>
      <c r="FB110" s="435"/>
      <c r="FC110" s="435"/>
      <c r="FD110" s="435"/>
      <c r="FE110" s="435"/>
      <c r="FF110" s="435"/>
      <c r="FG110" s="435"/>
      <c r="FH110" s="435"/>
      <c r="FI110" s="435"/>
      <c r="FJ110" s="435"/>
      <c r="FK110" s="435"/>
      <c r="FL110" s="435"/>
      <c r="FM110" s="435"/>
      <c r="FN110" s="435"/>
      <c r="FO110" s="435"/>
      <c r="FP110" s="435"/>
      <c r="FQ110" s="435"/>
      <c r="FR110" s="435"/>
      <c r="FS110" s="435"/>
      <c r="FT110" s="435"/>
      <c r="FU110" s="435"/>
      <c r="FV110" s="435"/>
      <c r="FW110" s="435"/>
      <c r="FX110" s="435"/>
      <c r="FY110" s="435"/>
      <c r="FZ110" s="435"/>
      <c r="GA110" s="435"/>
      <c r="GB110" s="435"/>
      <c r="GC110" s="435"/>
      <c r="GD110" s="435"/>
      <c r="GE110" s="435"/>
      <c r="GH110" s="436"/>
    </row>
    <row r="111" spans="2:190" s="366" customFormat="1" ht="13.5" customHeight="1">
      <c r="B111" s="701" t="s">
        <v>559</v>
      </c>
      <c r="C111" s="426"/>
      <c r="D111" s="1187"/>
      <c r="E111" s="836">
        <v>5</v>
      </c>
      <c r="F111" s="422">
        <v>5</v>
      </c>
      <c r="G111" s="433">
        <v>5</v>
      </c>
      <c r="H111" s="433">
        <v>5</v>
      </c>
      <c r="I111" s="433">
        <v>4</v>
      </c>
      <c r="J111" s="433">
        <v>4</v>
      </c>
      <c r="K111" s="433">
        <v>4</v>
      </c>
      <c r="L111" s="433">
        <v>4</v>
      </c>
      <c r="M111" s="433">
        <v>4</v>
      </c>
      <c r="N111" s="433">
        <v>4</v>
      </c>
      <c r="O111" s="433">
        <v>4</v>
      </c>
      <c r="P111" s="433">
        <v>4</v>
      </c>
      <c r="Q111" s="433">
        <v>4</v>
      </c>
      <c r="R111" s="433">
        <v>4</v>
      </c>
      <c r="S111" s="433">
        <v>4</v>
      </c>
      <c r="T111" s="433">
        <v>4</v>
      </c>
      <c r="U111" s="433">
        <v>4</v>
      </c>
      <c r="V111" s="433">
        <v>4</v>
      </c>
      <c r="W111" s="433">
        <v>4</v>
      </c>
      <c r="X111" s="433">
        <v>4</v>
      </c>
      <c r="Y111" s="433">
        <v>4</v>
      </c>
      <c r="Z111" s="433">
        <v>4</v>
      </c>
      <c r="AA111" s="433">
        <v>4</v>
      </c>
      <c r="AB111" s="433">
        <v>4</v>
      </c>
      <c r="AC111" s="433">
        <v>4</v>
      </c>
      <c r="AD111" s="433">
        <v>4</v>
      </c>
      <c r="AE111" s="433">
        <v>4</v>
      </c>
      <c r="AF111" s="433">
        <v>4</v>
      </c>
      <c r="AG111" s="433">
        <v>4</v>
      </c>
      <c r="AH111" s="433">
        <v>4</v>
      </c>
      <c r="AI111" s="433">
        <v>4</v>
      </c>
      <c r="AJ111" s="1171" t="s">
        <v>6276</v>
      </c>
      <c r="AK111" s="704"/>
      <c r="AL111" s="704"/>
      <c r="AM111" s="704"/>
      <c r="AN111" s="704"/>
      <c r="AO111" s="704"/>
      <c r="AP111" s="704"/>
      <c r="AQ111" s="704"/>
      <c r="AR111" s="704"/>
      <c r="AS111" s="704"/>
      <c r="AT111" s="704"/>
      <c r="AU111" s="704"/>
      <c r="AV111" s="704"/>
      <c r="AW111" s="704"/>
      <c r="AX111" s="704"/>
      <c r="AY111" s="704"/>
      <c r="AZ111" s="704"/>
      <c r="BA111" s="704"/>
      <c r="BB111" s="704"/>
      <c r="BC111" s="704"/>
      <c r="BD111" s="704"/>
      <c r="BE111" s="704"/>
      <c r="BF111" s="704"/>
      <c r="BG111" s="704"/>
      <c r="BH111" s="704"/>
      <c r="BI111" s="704"/>
      <c r="BJ111" s="704"/>
      <c r="BK111" s="704"/>
      <c r="BL111" s="704"/>
      <c r="BM111" s="704"/>
      <c r="BN111" s="704"/>
      <c r="BO111" s="704"/>
      <c r="BP111" s="704"/>
      <c r="BQ111" s="704"/>
      <c r="BR111" s="704"/>
      <c r="BS111" s="704"/>
      <c r="BT111" s="704"/>
      <c r="BU111" s="704"/>
      <c r="BV111" s="704"/>
      <c r="BW111" s="704"/>
      <c r="BX111" s="704"/>
      <c r="BY111" s="704"/>
      <c r="BZ111" s="704"/>
      <c r="CA111" s="704"/>
      <c r="CB111" s="704"/>
      <c r="CC111" s="704"/>
      <c r="CD111" s="704"/>
      <c r="CE111" s="704"/>
      <c r="CF111" s="704"/>
      <c r="CG111" s="704"/>
      <c r="CH111" s="704"/>
      <c r="CI111" s="704"/>
      <c r="CJ111" s="704"/>
      <c r="CK111" s="704"/>
      <c r="CL111" s="704"/>
      <c r="CM111" s="704"/>
      <c r="CN111" s="704"/>
      <c r="CO111" s="704"/>
      <c r="CP111" s="704"/>
      <c r="CQ111" s="704"/>
      <c r="CR111" s="704"/>
      <c r="CS111" s="704"/>
      <c r="CT111" s="704"/>
      <c r="CU111" s="704"/>
      <c r="CV111" s="704"/>
      <c r="CW111" s="704"/>
      <c r="CX111" s="704"/>
      <c r="CY111" s="704"/>
      <c r="CZ111" s="704"/>
      <c r="DA111" s="704"/>
      <c r="DB111" s="704"/>
      <c r="DC111" s="704"/>
      <c r="DD111" s="704"/>
      <c r="DE111" s="704"/>
      <c r="DF111" s="704"/>
      <c r="DG111" s="704"/>
      <c r="DH111" s="704"/>
      <c r="DI111" s="704"/>
      <c r="DJ111" s="704"/>
      <c r="DK111" s="704"/>
      <c r="DL111" s="704"/>
      <c r="DM111" s="704"/>
      <c r="DN111" s="704"/>
      <c r="DO111" s="704"/>
      <c r="DP111" s="704"/>
      <c r="DQ111" s="704"/>
      <c r="DR111" s="704"/>
      <c r="DS111" s="704"/>
      <c r="DT111" s="704"/>
      <c r="DU111" s="704"/>
      <c r="DV111" s="704"/>
      <c r="DW111" s="434"/>
      <c r="DX111" s="434"/>
      <c r="DY111" s="434"/>
      <c r="DZ111" s="434"/>
      <c r="EA111" s="434"/>
      <c r="EB111" s="434"/>
      <c r="EC111" s="434"/>
      <c r="ED111" s="434"/>
      <c r="EE111" s="435"/>
      <c r="EF111" s="435"/>
      <c r="EG111" s="435"/>
      <c r="EH111" s="435"/>
      <c r="EI111" s="435"/>
      <c r="EJ111" s="435"/>
      <c r="EK111" s="435"/>
      <c r="EL111" s="435"/>
      <c r="EM111" s="435"/>
      <c r="EN111" s="435"/>
      <c r="EO111" s="435"/>
      <c r="EP111" s="435"/>
      <c r="EQ111" s="435"/>
      <c r="ER111" s="435"/>
      <c r="ES111" s="435"/>
      <c r="ET111" s="435"/>
      <c r="EU111" s="435"/>
      <c r="EV111" s="435"/>
      <c r="EW111" s="435"/>
      <c r="EX111" s="435"/>
      <c r="EY111" s="435"/>
      <c r="EZ111" s="435"/>
      <c r="FA111" s="435"/>
      <c r="FB111" s="435"/>
      <c r="FC111" s="435"/>
      <c r="FD111" s="435"/>
      <c r="FE111" s="435"/>
      <c r="FF111" s="435"/>
      <c r="FG111" s="435"/>
      <c r="FH111" s="435"/>
      <c r="FI111" s="435"/>
      <c r="FJ111" s="435"/>
      <c r="FK111" s="435"/>
      <c r="FL111" s="435"/>
      <c r="FM111" s="435"/>
      <c r="FN111" s="435"/>
      <c r="FO111" s="435"/>
      <c r="FP111" s="435"/>
      <c r="FQ111" s="435"/>
      <c r="FR111" s="435"/>
      <c r="FS111" s="435"/>
      <c r="FT111" s="435"/>
      <c r="FU111" s="435"/>
      <c r="FV111" s="435"/>
      <c r="FW111" s="435"/>
      <c r="FX111" s="435"/>
      <c r="FY111" s="435"/>
      <c r="FZ111" s="435"/>
      <c r="GA111" s="435"/>
      <c r="GB111" s="435"/>
      <c r="GC111" s="435"/>
      <c r="GD111" s="435"/>
      <c r="GE111" s="435"/>
      <c r="GH111" s="436"/>
    </row>
    <row r="112" spans="2:190" s="366" customFormat="1" ht="13.5" customHeight="1">
      <c r="B112" s="423"/>
      <c r="C112" s="429" t="s">
        <v>168</v>
      </c>
      <c r="D112" s="1191" t="str">
        <f>$D$13</f>
        <v>12,000kJ/kg</v>
      </c>
      <c r="E112" s="1156" t="str">
        <f t="shared" ref="E112:AI112" si="42">IF(E111=1,E111,"")</f>
        <v/>
      </c>
      <c r="F112" s="1157" t="str">
        <f t="shared" si="42"/>
        <v/>
      </c>
      <c r="G112" s="1157" t="str">
        <f t="shared" si="42"/>
        <v/>
      </c>
      <c r="H112" s="1157" t="str">
        <f t="shared" si="42"/>
        <v/>
      </c>
      <c r="I112" s="1157" t="str">
        <f t="shared" si="42"/>
        <v/>
      </c>
      <c r="J112" s="1157" t="str">
        <f t="shared" si="42"/>
        <v/>
      </c>
      <c r="K112" s="1157" t="str">
        <f t="shared" si="42"/>
        <v/>
      </c>
      <c r="L112" s="1157" t="str">
        <f t="shared" si="42"/>
        <v/>
      </c>
      <c r="M112" s="1157" t="str">
        <f t="shared" si="42"/>
        <v/>
      </c>
      <c r="N112" s="1157" t="str">
        <f t="shared" si="42"/>
        <v/>
      </c>
      <c r="O112" s="1157" t="str">
        <f t="shared" si="42"/>
        <v/>
      </c>
      <c r="P112" s="1157" t="str">
        <f t="shared" si="42"/>
        <v/>
      </c>
      <c r="Q112" s="1157" t="str">
        <f t="shared" si="42"/>
        <v/>
      </c>
      <c r="R112" s="1157" t="str">
        <f t="shared" si="42"/>
        <v/>
      </c>
      <c r="S112" s="1157" t="str">
        <f t="shared" si="42"/>
        <v/>
      </c>
      <c r="T112" s="1157" t="str">
        <f t="shared" si="42"/>
        <v/>
      </c>
      <c r="U112" s="1157" t="str">
        <f t="shared" si="42"/>
        <v/>
      </c>
      <c r="V112" s="1157" t="str">
        <f t="shared" si="42"/>
        <v/>
      </c>
      <c r="W112" s="1157" t="str">
        <f t="shared" si="42"/>
        <v/>
      </c>
      <c r="X112" s="1157" t="str">
        <f t="shared" si="42"/>
        <v/>
      </c>
      <c r="Y112" s="1157" t="str">
        <f t="shared" si="42"/>
        <v/>
      </c>
      <c r="Z112" s="1157" t="str">
        <f t="shared" si="42"/>
        <v/>
      </c>
      <c r="AA112" s="1157" t="str">
        <f t="shared" si="42"/>
        <v/>
      </c>
      <c r="AB112" s="1157" t="str">
        <f t="shared" si="42"/>
        <v/>
      </c>
      <c r="AC112" s="1157" t="str">
        <f t="shared" si="42"/>
        <v/>
      </c>
      <c r="AD112" s="1157" t="str">
        <f t="shared" si="42"/>
        <v/>
      </c>
      <c r="AE112" s="1157" t="str">
        <f t="shared" si="42"/>
        <v/>
      </c>
      <c r="AF112" s="1157" t="str">
        <f t="shared" si="42"/>
        <v/>
      </c>
      <c r="AG112" s="1157" t="str">
        <f t="shared" si="42"/>
        <v/>
      </c>
      <c r="AH112" s="1157" t="str">
        <f t="shared" si="42"/>
        <v/>
      </c>
      <c r="AI112" s="1157" t="str">
        <f t="shared" si="42"/>
        <v/>
      </c>
      <c r="AJ112" s="1173">
        <f>COUNTIF(E12:AH12,"1")+COUNTIF(E28:AI28,"1")+COUNTIF(E44:AH44,"1")+COUNTIF(E60:AI60,"1")+COUNTIF(E77:AI77,"1")+COUNTIF(E94:AH94,"1")+COUNTIF(E111:AI111,"1")+COUNTIF(E128:AH128,"1")+COUNTIF(E145:AI145,"1")+COUNTIF(E162:AI162,"1")+COUNTIF(E179:AF179,"1")+COUNTIF(E196:AI196,"1")</f>
        <v>3</v>
      </c>
      <c r="AK112" s="704"/>
      <c r="AL112" s="704"/>
      <c r="AM112" s="704"/>
      <c r="AN112" s="704"/>
      <c r="AO112" s="704"/>
      <c r="AP112" s="704"/>
      <c r="AQ112" s="704"/>
      <c r="AR112" s="704"/>
      <c r="AS112" s="704"/>
      <c r="AT112" s="704"/>
      <c r="AU112" s="704"/>
      <c r="AV112" s="704"/>
      <c r="AW112" s="704"/>
      <c r="AX112" s="704"/>
      <c r="AY112" s="704"/>
      <c r="AZ112" s="704"/>
      <c r="BA112" s="704"/>
      <c r="BB112" s="704"/>
      <c r="BC112" s="704"/>
      <c r="BD112" s="704"/>
      <c r="BE112" s="704"/>
      <c r="BF112" s="704"/>
      <c r="BG112" s="704"/>
      <c r="BH112" s="704"/>
      <c r="BI112" s="704"/>
      <c r="BJ112" s="704"/>
      <c r="BK112" s="704"/>
      <c r="BL112" s="704"/>
      <c r="BM112" s="704"/>
      <c r="BN112" s="704"/>
      <c r="BO112" s="704"/>
      <c r="BP112" s="704"/>
      <c r="BQ112" s="704"/>
      <c r="BR112" s="704"/>
      <c r="BS112" s="704"/>
      <c r="BT112" s="704"/>
      <c r="BU112" s="704"/>
      <c r="BV112" s="704"/>
      <c r="BW112" s="704"/>
      <c r="BX112" s="704"/>
      <c r="BY112" s="704"/>
      <c r="BZ112" s="704"/>
      <c r="CA112" s="704"/>
      <c r="CB112" s="704"/>
      <c r="CC112" s="704"/>
      <c r="CD112" s="704"/>
      <c r="CE112" s="704"/>
      <c r="CF112" s="704"/>
      <c r="CG112" s="704"/>
      <c r="CH112" s="704"/>
      <c r="CI112" s="704"/>
      <c r="CJ112" s="704"/>
      <c r="CK112" s="704"/>
      <c r="CL112" s="704"/>
      <c r="CM112" s="704"/>
      <c r="CN112" s="704"/>
      <c r="CO112" s="704"/>
      <c r="CP112" s="704"/>
      <c r="CQ112" s="704"/>
      <c r="CR112" s="704"/>
      <c r="CS112" s="704"/>
      <c r="CT112" s="704"/>
      <c r="CU112" s="704"/>
      <c r="CV112" s="704"/>
      <c r="CW112" s="704"/>
      <c r="CX112" s="704"/>
      <c r="CY112" s="704"/>
      <c r="CZ112" s="704"/>
      <c r="DA112" s="704"/>
      <c r="DB112" s="704"/>
      <c r="DC112" s="704"/>
      <c r="DD112" s="704"/>
      <c r="DE112" s="704"/>
      <c r="DF112" s="704"/>
      <c r="DG112" s="704"/>
      <c r="DH112" s="704"/>
      <c r="DI112" s="704"/>
      <c r="DJ112" s="704"/>
      <c r="DK112" s="704"/>
      <c r="DL112" s="704"/>
      <c r="DM112" s="704"/>
      <c r="DN112" s="704"/>
      <c r="DO112" s="704"/>
      <c r="DP112" s="704"/>
      <c r="DQ112" s="704"/>
      <c r="DR112" s="704"/>
      <c r="DS112" s="704"/>
      <c r="DT112" s="704"/>
      <c r="DU112" s="704"/>
      <c r="DV112" s="704"/>
      <c r="DW112" s="434"/>
      <c r="DX112" s="434"/>
      <c r="DY112" s="434"/>
      <c r="DZ112" s="434"/>
      <c r="EA112" s="434"/>
      <c r="EB112" s="434"/>
      <c r="EC112" s="434"/>
      <c r="ED112" s="434"/>
      <c r="EE112" s="435"/>
      <c r="EF112" s="435"/>
      <c r="EG112" s="435"/>
      <c r="EH112" s="435"/>
      <c r="EI112" s="435"/>
      <c r="EJ112" s="435"/>
      <c r="EK112" s="435"/>
      <c r="EL112" s="435"/>
      <c r="EM112" s="435"/>
      <c r="EN112" s="435"/>
      <c r="EO112" s="435"/>
      <c r="EP112" s="435"/>
      <c r="EQ112" s="435"/>
      <c r="ER112" s="435"/>
      <c r="ES112" s="435"/>
      <c r="ET112" s="435"/>
      <c r="EU112" s="435"/>
      <c r="EV112" s="435"/>
      <c r="EW112" s="435"/>
      <c r="EX112" s="435"/>
      <c r="EY112" s="435"/>
      <c r="EZ112" s="435"/>
      <c r="FA112" s="435"/>
      <c r="FB112" s="435"/>
      <c r="FC112" s="435"/>
      <c r="FD112" s="435"/>
      <c r="FE112" s="435"/>
      <c r="FF112" s="435"/>
      <c r="FG112" s="435"/>
      <c r="FH112" s="435"/>
      <c r="FI112" s="435"/>
      <c r="FJ112" s="435"/>
      <c r="FK112" s="435"/>
      <c r="FL112" s="435"/>
      <c r="FM112" s="435"/>
      <c r="FN112" s="435"/>
      <c r="FO112" s="435"/>
      <c r="FP112" s="435"/>
      <c r="FQ112" s="435"/>
      <c r="FR112" s="435"/>
      <c r="FS112" s="435"/>
      <c r="FT112" s="435"/>
      <c r="FU112" s="435"/>
      <c r="FV112" s="435"/>
      <c r="FW112" s="435"/>
      <c r="FX112" s="435"/>
      <c r="FY112" s="435"/>
      <c r="FZ112" s="435"/>
      <c r="GA112" s="435"/>
      <c r="GB112" s="435"/>
      <c r="GC112" s="435"/>
      <c r="GD112" s="435"/>
      <c r="GE112" s="435"/>
      <c r="GH112" s="436"/>
    </row>
    <row r="113" spans="2:190" s="366" customFormat="1" ht="13.5" customHeight="1">
      <c r="B113" s="423"/>
      <c r="C113" s="430" t="s">
        <v>169</v>
      </c>
      <c r="D113" s="1191" t="str">
        <f>$D$14</f>
        <v>11,000kJ/kg</v>
      </c>
      <c r="E113" s="1156" t="str">
        <f t="shared" ref="E113:AI113" si="43">IF(E111=2,E111,"")</f>
        <v/>
      </c>
      <c r="F113" s="1157" t="str">
        <f t="shared" si="43"/>
        <v/>
      </c>
      <c r="G113" s="1157" t="str">
        <f t="shared" si="43"/>
        <v/>
      </c>
      <c r="H113" s="1157" t="str">
        <f t="shared" si="43"/>
        <v/>
      </c>
      <c r="I113" s="1157" t="str">
        <f t="shared" si="43"/>
        <v/>
      </c>
      <c r="J113" s="1157" t="str">
        <f t="shared" si="43"/>
        <v/>
      </c>
      <c r="K113" s="1157" t="str">
        <f t="shared" si="43"/>
        <v/>
      </c>
      <c r="L113" s="1157" t="str">
        <f t="shared" si="43"/>
        <v/>
      </c>
      <c r="M113" s="1157" t="str">
        <f t="shared" si="43"/>
        <v/>
      </c>
      <c r="N113" s="1157" t="str">
        <f t="shared" si="43"/>
        <v/>
      </c>
      <c r="O113" s="1157" t="str">
        <f t="shared" si="43"/>
        <v/>
      </c>
      <c r="P113" s="1157" t="str">
        <f t="shared" si="43"/>
        <v/>
      </c>
      <c r="Q113" s="1157" t="str">
        <f t="shared" si="43"/>
        <v/>
      </c>
      <c r="R113" s="1157" t="str">
        <f t="shared" si="43"/>
        <v/>
      </c>
      <c r="S113" s="1157" t="str">
        <f t="shared" si="43"/>
        <v/>
      </c>
      <c r="T113" s="1157" t="str">
        <f t="shared" si="43"/>
        <v/>
      </c>
      <c r="U113" s="1157" t="str">
        <f t="shared" si="43"/>
        <v/>
      </c>
      <c r="V113" s="1157" t="str">
        <f t="shared" si="43"/>
        <v/>
      </c>
      <c r="W113" s="1157" t="str">
        <f t="shared" si="43"/>
        <v/>
      </c>
      <c r="X113" s="1157" t="str">
        <f t="shared" si="43"/>
        <v/>
      </c>
      <c r="Y113" s="1157" t="str">
        <f t="shared" si="43"/>
        <v/>
      </c>
      <c r="Z113" s="1157" t="str">
        <f t="shared" si="43"/>
        <v/>
      </c>
      <c r="AA113" s="1157" t="str">
        <f t="shared" si="43"/>
        <v/>
      </c>
      <c r="AB113" s="1157" t="str">
        <f t="shared" si="43"/>
        <v/>
      </c>
      <c r="AC113" s="1157" t="str">
        <f t="shared" si="43"/>
        <v/>
      </c>
      <c r="AD113" s="1157" t="str">
        <f t="shared" si="43"/>
        <v/>
      </c>
      <c r="AE113" s="1157" t="str">
        <f t="shared" si="43"/>
        <v/>
      </c>
      <c r="AF113" s="1157" t="str">
        <f t="shared" si="43"/>
        <v/>
      </c>
      <c r="AG113" s="1157" t="str">
        <f t="shared" si="43"/>
        <v/>
      </c>
      <c r="AH113" s="1157" t="str">
        <f t="shared" si="43"/>
        <v/>
      </c>
      <c r="AI113" s="1157" t="str">
        <f t="shared" si="43"/>
        <v/>
      </c>
      <c r="AJ113" s="1174">
        <f>COUNTIF(E12:AH12,"2")+COUNTIF(E28:AI28,"2")+COUNTIF(E44:AH44,"2")+COUNTIF(E60:AI60,"2")+COUNTIF(E77:AI77,"2")+COUNTIF(E94:AH94,"2")+COUNTIF(E111:AI111,"2")+COUNTIF(E128:AH128,"2")+COUNTIF(E145:AI145,"2")+COUNTIF(E162:AI162,"2")+COUNTIF(E179:AF179,"2")+COUNTIF(E196:AI196,"2")</f>
        <v>3</v>
      </c>
      <c r="AK113" s="704"/>
      <c r="AL113" s="704"/>
      <c r="AM113" s="704"/>
      <c r="AN113" s="704"/>
      <c r="AO113" s="704"/>
      <c r="AP113" s="704"/>
      <c r="AQ113" s="704"/>
      <c r="AR113" s="704"/>
      <c r="AS113" s="704"/>
      <c r="AT113" s="704"/>
      <c r="AU113" s="704"/>
      <c r="AV113" s="704"/>
      <c r="AW113" s="704"/>
      <c r="AX113" s="704"/>
      <c r="AY113" s="704"/>
      <c r="AZ113" s="704"/>
      <c r="BA113" s="704"/>
      <c r="BB113" s="704"/>
      <c r="BC113" s="704"/>
      <c r="BD113" s="704"/>
      <c r="BE113" s="704"/>
      <c r="BF113" s="704"/>
      <c r="BG113" s="704"/>
      <c r="BH113" s="704"/>
      <c r="BI113" s="704"/>
      <c r="BJ113" s="704"/>
      <c r="BK113" s="704"/>
      <c r="BL113" s="704"/>
      <c r="BM113" s="704"/>
      <c r="BN113" s="704"/>
      <c r="BO113" s="704"/>
      <c r="BP113" s="704"/>
      <c r="BQ113" s="704"/>
      <c r="BR113" s="704"/>
      <c r="BS113" s="704"/>
      <c r="BT113" s="704"/>
      <c r="BU113" s="704"/>
      <c r="BV113" s="704"/>
      <c r="BW113" s="704"/>
      <c r="BX113" s="704"/>
      <c r="BY113" s="704"/>
      <c r="BZ113" s="704"/>
      <c r="CA113" s="704"/>
      <c r="CB113" s="704"/>
      <c r="CC113" s="704"/>
      <c r="CD113" s="704"/>
      <c r="CE113" s="704"/>
      <c r="CF113" s="704"/>
      <c r="CG113" s="704"/>
      <c r="CH113" s="704"/>
      <c r="CI113" s="704"/>
      <c r="CJ113" s="704"/>
      <c r="CK113" s="704"/>
      <c r="CL113" s="704"/>
      <c r="CM113" s="704"/>
      <c r="CN113" s="704"/>
      <c r="CO113" s="704"/>
      <c r="CP113" s="704"/>
      <c r="CQ113" s="704"/>
      <c r="CR113" s="704"/>
      <c r="CS113" s="704"/>
      <c r="CT113" s="704"/>
      <c r="CU113" s="704"/>
      <c r="CV113" s="704"/>
      <c r="CW113" s="704"/>
      <c r="CX113" s="704"/>
      <c r="CY113" s="704"/>
      <c r="CZ113" s="704"/>
      <c r="DA113" s="704"/>
      <c r="DB113" s="704"/>
      <c r="DC113" s="704"/>
      <c r="DD113" s="704"/>
      <c r="DE113" s="704"/>
      <c r="DF113" s="704"/>
      <c r="DG113" s="704"/>
      <c r="DH113" s="704"/>
      <c r="DI113" s="704"/>
      <c r="DJ113" s="704"/>
      <c r="DK113" s="704"/>
      <c r="DL113" s="704"/>
      <c r="DM113" s="704"/>
      <c r="DN113" s="704"/>
      <c r="DO113" s="704"/>
      <c r="DP113" s="704"/>
      <c r="DQ113" s="704"/>
      <c r="DR113" s="704"/>
      <c r="DS113" s="704"/>
      <c r="DT113" s="704"/>
      <c r="DU113" s="704"/>
      <c r="DV113" s="704"/>
      <c r="DW113" s="434"/>
      <c r="DX113" s="434"/>
      <c r="DY113" s="434"/>
      <c r="DZ113" s="434"/>
      <c r="EA113" s="434"/>
      <c r="EB113" s="434"/>
      <c r="EC113" s="434"/>
      <c r="ED113" s="434"/>
      <c r="EE113" s="435"/>
      <c r="EF113" s="435"/>
      <c r="EG113" s="435"/>
      <c r="EH113" s="435"/>
      <c r="EI113" s="435"/>
      <c r="EJ113" s="435"/>
      <c r="EK113" s="435"/>
      <c r="EL113" s="435"/>
      <c r="EM113" s="435"/>
      <c r="EN113" s="435"/>
      <c r="EO113" s="435"/>
      <c r="EP113" s="435"/>
      <c r="EQ113" s="435"/>
      <c r="ER113" s="435"/>
      <c r="ES113" s="435"/>
      <c r="ET113" s="435"/>
      <c r="EU113" s="435"/>
      <c r="EV113" s="435"/>
      <c r="EW113" s="435"/>
      <c r="EX113" s="435"/>
      <c r="EY113" s="435"/>
      <c r="EZ113" s="435"/>
      <c r="FA113" s="435"/>
      <c r="FB113" s="435"/>
      <c r="FC113" s="435"/>
      <c r="FD113" s="435"/>
      <c r="FE113" s="435"/>
      <c r="FF113" s="435"/>
      <c r="FG113" s="435"/>
      <c r="FH113" s="435"/>
      <c r="FI113" s="435"/>
      <c r="FJ113" s="435"/>
      <c r="FK113" s="435"/>
      <c r="FL113" s="435"/>
      <c r="FM113" s="435"/>
      <c r="FN113" s="435"/>
      <c r="FO113" s="435"/>
      <c r="FP113" s="435"/>
      <c r="FQ113" s="435"/>
      <c r="FR113" s="435"/>
      <c r="FS113" s="435"/>
      <c r="FT113" s="435"/>
      <c r="FU113" s="435"/>
      <c r="FV113" s="435"/>
      <c r="FW113" s="435"/>
      <c r="FX113" s="435"/>
      <c r="FY113" s="435"/>
      <c r="FZ113" s="435"/>
      <c r="GA113" s="435"/>
      <c r="GB113" s="435"/>
      <c r="GC113" s="435"/>
      <c r="GD113" s="435"/>
      <c r="GE113" s="435"/>
      <c r="GH113" s="436"/>
    </row>
    <row r="114" spans="2:190" s="366" customFormat="1" ht="13.5" customHeight="1">
      <c r="B114" s="423"/>
      <c r="C114" s="430" t="s">
        <v>170</v>
      </c>
      <c r="D114" s="1191" t="str">
        <f>$D$15</f>
        <v>10,000kJ/kg</v>
      </c>
      <c r="E114" s="1156" t="str">
        <f t="shared" ref="E114:AI114" si="44">IF(E111=3,E111,"")</f>
        <v/>
      </c>
      <c r="F114" s="1157" t="str">
        <f t="shared" si="44"/>
        <v/>
      </c>
      <c r="G114" s="1157" t="str">
        <f t="shared" si="44"/>
        <v/>
      </c>
      <c r="H114" s="1157" t="str">
        <f t="shared" si="44"/>
        <v/>
      </c>
      <c r="I114" s="1157" t="str">
        <f t="shared" si="44"/>
        <v/>
      </c>
      <c r="J114" s="1157" t="str">
        <f t="shared" si="44"/>
        <v/>
      </c>
      <c r="K114" s="1157" t="str">
        <f t="shared" si="44"/>
        <v/>
      </c>
      <c r="L114" s="1157" t="str">
        <f t="shared" si="44"/>
        <v/>
      </c>
      <c r="M114" s="1157" t="str">
        <f t="shared" si="44"/>
        <v/>
      </c>
      <c r="N114" s="1157" t="str">
        <f t="shared" si="44"/>
        <v/>
      </c>
      <c r="O114" s="1157" t="str">
        <f t="shared" si="44"/>
        <v/>
      </c>
      <c r="P114" s="1157" t="str">
        <f t="shared" si="44"/>
        <v/>
      </c>
      <c r="Q114" s="1157" t="str">
        <f t="shared" si="44"/>
        <v/>
      </c>
      <c r="R114" s="1157" t="str">
        <f t="shared" si="44"/>
        <v/>
      </c>
      <c r="S114" s="1157" t="str">
        <f t="shared" si="44"/>
        <v/>
      </c>
      <c r="T114" s="1157" t="str">
        <f t="shared" si="44"/>
        <v/>
      </c>
      <c r="U114" s="1157" t="str">
        <f t="shared" si="44"/>
        <v/>
      </c>
      <c r="V114" s="1157" t="str">
        <f t="shared" si="44"/>
        <v/>
      </c>
      <c r="W114" s="1157" t="str">
        <f t="shared" si="44"/>
        <v/>
      </c>
      <c r="X114" s="1157" t="str">
        <f t="shared" si="44"/>
        <v/>
      </c>
      <c r="Y114" s="1157" t="str">
        <f t="shared" si="44"/>
        <v/>
      </c>
      <c r="Z114" s="1157" t="str">
        <f t="shared" si="44"/>
        <v/>
      </c>
      <c r="AA114" s="1157" t="str">
        <f t="shared" si="44"/>
        <v/>
      </c>
      <c r="AB114" s="1157" t="str">
        <f t="shared" si="44"/>
        <v/>
      </c>
      <c r="AC114" s="1157" t="str">
        <f t="shared" si="44"/>
        <v/>
      </c>
      <c r="AD114" s="1157" t="str">
        <f t="shared" si="44"/>
        <v/>
      </c>
      <c r="AE114" s="1157" t="str">
        <f t="shared" si="44"/>
        <v/>
      </c>
      <c r="AF114" s="1157" t="str">
        <f t="shared" si="44"/>
        <v/>
      </c>
      <c r="AG114" s="1157" t="str">
        <f t="shared" si="44"/>
        <v/>
      </c>
      <c r="AH114" s="1157" t="str">
        <f t="shared" si="44"/>
        <v/>
      </c>
      <c r="AI114" s="1157" t="str">
        <f t="shared" si="44"/>
        <v/>
      </c>
      <c r="AJ114" s="1174">
        <f>COUNTIF(E12:AH12,"3")+COUNTIF(E28:AI28,"3")+COUNTIF(E44:AH44,"3")+COUNTIF(E60:AI60,"3")+COUNTIF(E77:AI77,"3")+COUNTIF(E94:AH94,"3")+COUNTIF(E111:AI111,"3")+COUNTIF(E128:AH128,"3")+COUNTIF(E145:AI145,"3")+COUNTIF(E162:AI162,"3")+COUNTIF(E179:AF179,"3")+COUNTIF(E196:AI196,"3")</f>
        <v>53</v>
      </c>
      <c r="AK114" s="704"/>
      <c r="AL114" s="704"/>
      <c r="AM114" s="704"/>
      <c r="AN114" s="704"/>
      <c r="AO114" s="704"/>
      <c r="AP114" s="704"/>
      <c r="AQ114" s="704"/>
      <c r="AR114" s="704"/>
      <c r="AS114" s="704"/>
      <c r="AT114" s="704"/>
      <c r="AU114" s="704"/>
      <c r="AV114" s="704"/>
      <c r="AW114" s="704"/>
      <c r="AX114" s="704"/>
      <c r="AY114" s="704"/>
      <c r="AZ114" s="704"/>
      <c r="BA114" s="704"/>
      <c r="BB114" s="704"/>
      <c r="BC114" s="704"/>
      <c r="BD114" s="704"/>
      <c r="BE114" s="704"/>
      <c r="BF114" s="704"/>
      <c r="BG114" s="704"/>
      <c r="BH114" s="704"/>
      <c r="BI114" s="704"/>
      <c r="BJ114" s="704"/>
      <c r="BK114" s="704"/>
      <c r="BL114" s="704"/>
      <c r="BM114" s="704"/>
      <c r="BN114" s="704"/>
      <c r="BO114" s="704"/>
      <c r="BP114" s="704"/>
      <c r="BQ114" s="704"/>
      <c r="BR114" s="704"/>
      <c r="BS114" s="704"/>
      <c r="BT114" s="704"/>
      <c r="BU114" s="704"/>
      <c r="BV114" s="704"/>
      <c r="BW114" s="704"/>
      <c r="BX114" s="704"/>
      <c r="BY114" s="704"/>
      <c r="BZ114" s="704"/>
      <c r="CA114" s="704"/>
      <c r="CB114" s="704"/>
      <c r="CC114" s="704"/>
      <c r="CD114" s="704"/>
      <c r="CE114" s="704"/>
      <c r="CF114" s="704"/>
      <c r="CG114" s="704"/>
      <c r="CH114" s="704"/>
      <c r="CI114" s="704"/>
      <c r="CJ114" s="704"/>
      <c r="CK114" s="704"/>
      <c r="CL114" s="704"/>
      <c r="CM114" s="704"/>
      <c r="CN114" s="704"/>
      <c r="CO114" s="704"/>
      <c r="CP114" s="704"/>
      <c r="CQ114" s="704"/>
      <c r="CR114" s="704"/>
      <c r="CS114" s="704"/>
      <c r="CT114" s="704"/>
      <c r="CU114" s="704"/>
      <c r="CV114" s="704"/>
      <c r="CW114" s="704"/>
      <c r="CX114" s="704"/>
      <c r="CY114" s="704"/>
      <c r="CZ114" s="704"/>
      <c r="DA114" s="704"/>
      <c r="DB114" s="704"/>
      <c r="DC114" s="704"/>
      <c r="DD114" s="704"/>
      <c r="DE114" s="704"/>
      <c r="DF114" s="704"/>
      <c r="DG114" s="704"/>
      <c r="DH114" s="704"/>
      <c r="DI114" s="704"/>
      <c r="DJ114" s="704"/>
      <c r="DK114" s="704"/>
      <c r="DL114" s="704"/>
      <c r="DM114" s="704"/>
      <c r="DN114" s="704"/>
      <c r="DO114" s="704"/>
      <c r="DP114" s="704"/>
      <c r="DQ114" s="704"/>
      <c r="DR114" s="704"/>
      <c r="DS114" s="704"/>
      <c r="DT114" s="704"/>
      <c r="DU114" s="704"/>
      <c r="DV114" s="704"/>
      <c r="DW114" s="434"/>
      <c r="DX114" s="434"/>
      <c r="DY114" s="434"/>
      <c r="DZ114" s="434"/>
      <c r="EA114" s="434"/>
      <c r="EB114" s="434"/>
      <c r="EC114" s="434"/>
      <c r="ED114" s="434"/>
      <c r="EE114" s="435"/>
      <c r="EF114" s="435"/>
      <c r="EG114" s="435"/>
      <c r="EH114" s="435"/>
      <c r="EI114" s="435"/>
      <c r="EJ114" s="435"/>
      <c r="EK114" s="435"/>
      <c r="EL114" s="435"/>
      <c r="EM114" s="435"/>
      <c r="EN114" s="435"/>
      <c r="EO114" s="435"/>
      <c r="EP114" s="435"/>
      <c r="EQ114" s="435"/>
      <c r="ER114" s="435"/>
      <c r="ES114" s="435"/>
      <c r="ET114" s="435"/>
      <c r="EU114" s="435"/>
      <c r="EV114" s="435"/>
      <c r="EW114" s="435"/>
      <c r="EX114" s="435"/>
      <c r="EY114" s="435"/>
      <c r="EZ114" s="435"/>
      <c r="FA114" s="435"/>
      <c r="FB114" s="435"/>
      <c r="FC114" s="435"/>
      <c r="FD114" s="435"/>
      <c r="FE114" s="435"/>
      <c r="FF114" s="435"/>
      <c r="FG114" s="435"/>
      <c r="FH114" s="435"/>
      <c r="FI114" s="435"/>
      <c r="FJ114" s="435"/>
      <c r="FK114" s="435"/>
      <c r="FL114" s="435"/>
      <c r="FM114" s="435"/>
      <c r="FN114" s="435"/>
      <c r="FO114" s="435"/>
      <c r="FP114" s="435"/>
      <c r="FQ114" s="435"/>
      <c r="FR114" s="435"/>
      <c r="FS114" s="435"/>
      <c r="FT114" s="435"/>
      <c r="FU114" s="435"/>
      <c r="FV114" s="435"/>
      <c r="FW114" s="435"/>
      <c r="FX114" s="435"/>
      <c r="FY114" s="435"/>
      <c r="FZ114" s="435"/>
      <c r="GA114" s="435"/>
      <c r="GB114" s="435"/>
      <c r="GC114" s="435"/>
      <c r="GD114" s="435"/>
      <c r="GE114" s="435"/>
      <c r="GH114" s="436"/>
    </row>
    <row r="115" spans="2:190" s="366" customFormat="1" ht="13.5" customHeight="1">
      <c r="B115" s="423"/>
      <c r="C115" s="430" t="s">
        <v>171</v>
      </c>
      <c r="D115" s="1191" t="str">
        <f>$D$16</f>
        <v>9,000kJ/kg</v>
      </c>
      <c r="E115" s="1156" t="str">
        <f t="shared" ref="E115:AI115" si="45">IF(E111=4,E111,"")</f>
        <v/>
      </c>
      <c r="F115" s="1157" t="str">
        <f t="shared" si="45"/>
        <v/>
      </c>
      <c r="G115" s="1157" t="str">
        <f t="shared" si="45"/>
        <v/>
      </c>
      <c r="H115" s="1157" t="str">
        <f t="shared" si="45"/>
        <v/>
      </c>
      <c r="I115" s="1157">
        <f t="shared" si="45"/>
        <v>4</v>
      </c>
      <c r="J115" s="1157">
        <f t="shared" si="45"/>
        <v>4</v>
      </c>
      <c r="K115" s="1157">
        <f t="shared" si="45"/>
        <v>4</v>
      </c>
      <c r="L115" s="1157">
        <f t="shared" si="45"/>
        <v>4</v>
      </c>
      <c r="M115" s="1157">
        <f t="shared" si="45"/>
        <v>4</v>
      </c>
      <c r="N115" s="1157">
        <f t="shared" si="45"/>
        <v>4</v>
      </c>
      <c r="O115" s="1157">
        <f t="shared" si="45"/>
        <v>4</v>
      </c>
      <c r="P115" s="1157">
        <f t="shared" si="45"/>
        <v>4</v>
      </c>
      <c r="Q115" s="1157">
        <f t="shared" si="45"/>
        <v>4</v>
      </c>
      <c r="R115" s="1157">
        <f t="shared" si="45"/>
        <v>4</v>
      </c>
      <c r="S115" s="1157">
        <f t="shared" si="45"/>
        <v>4</v>
      </c>
      <c r="T115" s="1157">
        <f t="shared" si="45"/>
        <v>4</v>
      </c>
      <c r="U115" s="1157">
        <f t="shared" si="45"/>
        <v>4</v>
      </c>
      <c r="V115" s="1157">
        <f t="shared" si="45"/>
        <v>4</v>
      </c>
      <c r="W115" s="1157">
        <f t="shared" si="45"/>
        <v>4</v>
      </c>
      <c r="X115" s="1157">
        <f t="shared" si="45"/>
        <v>4</v>
      </c>
      <c r="Y115" s="1157">
        <f t="shared" si="45"/>
        <v>4</v>
      </c>
      <c r="Z115" s="1157">
        <f t="shared" si="45"/>
        <v>4</v>
      </c>
      <c r="AA115" s="1157">
        <f t="shared" si="45"/>
        <v>4</v>
      </c>
      <c r="AB115" s="1157">
        <f t="shared" si="45"/>
        <v>4</v>
      </c>
      <c r="AC115" s="1157">
        <f t="shared" si="45"/>
        <v>4</v>
      </c>
      <c r="AD115" s="1157">
        <f t="shared" si="45"/>
        <v>4</v>
      </c>
      <c r="AE115" s="1157">
        <f t="shared" si="45"/>
        <v>4</v>
      </c>
      <c r="AF115" s="1157">
        <f t="shared" si="45"/>
        <v>4</v>
      </c>
      <c r="AG115" s="1157">
        <f t="shared" si="45"/>
        <v>4</v>
      </c>
      <c r="AH115" s="1157">
        <f t="shared" si="45"/>
        <v>4</v>
      </c>
      <c r="AI115" s="1157">
        <f t="shared" si="45"/>
        <v>4</v>
      </c>
      <c r="AJ115" s="1174">
        <f>COUNTIF(E12:AH12,"4")+COUNTIF(E28:AI28,"4")+COUNTIF(E44:AH44,"4")+COUNTIF(E60:AI60,"4")+COUNTIF(E77:AI77,"4")+COUNTIF(E94:AH94,"4")+COUNTIF(E111:AI111,"4")+COUNTIF(E128:AH128,"4")+COUNTIF(E145:AI145,"4")+COUNTIF(E162:AI162,"4")+COUNTIF(E179:AF179,"4")+COUNTIF(E196:AI196,"4")</f>
        <v>241</v>
      </c>
      <c r="AK115" s="704"/>
      <c r="AL115" s="704"/>
      <c r="AM115" s="704"/>
      <c r="AN115" s="704"/>
      <c r="AO115" s="704"/>
      <c r="AP115" s="704"/>
      <c r="AQ115" s="704"/>
      <c r="AR115" s="704"/>
      <c r="AS115" s="704"/>
      <c r="AT115" s="704"/>
      <c r="AU115" s="704"/>
      <c r="AV115" s="704"/>
      <c r="AW115" s="704"/>
      <c r="AX115" s="704"/>
      <c r="AY115" s="704"/>
      <c r="AZ115" s="704"/>
      <c r="BA115" s="704"/>
      <c r="BB115" s="704"/>
      <c r="BC115" s="704"/>
      <c r="BD115" s="704"/>
      <c r="BE115" s="704"/>
      <c r="BF115" s="704"/>
      <c r="BG115" s="704"/>
      <c r="BH115" s="704"/>
      <c r="BI115" s="704"/>
      <c r="BJ115" s="704"/>
      <c r="BK115" s="704"/>
      <c r="BL115" s="704"/>
      <c r="BM115" s="704"/>
      <c r="BN115" s="704"/>
      <c r="BO115" s="704"/>
      <c r="BP115" s="704"/>
      <c r="BQ115" s="704"/>
      <c r="BR115" s="704"/>
      <c r="BS115" s="704"/>
      <c r="BT115" s="704"/>
      <c r="BU115" s="704"/>
      <c r="BV115" s="704"/>
      <c r="BW115" s="704"/>
      <c r="BX115" s="704"/>
      <c r="BY115" s="704"/>
      <c r="BZ115" s="704"/>
      <c r="CA115" s="704"/>
      <c r="CB115" s="704"/>
      <c r="CC115" s="704"/>
      <c r="CD115" s="704"/>
      <c r="CE115" s="704"/>
      <c r="CF115" s="704"/>
      <c r="CG115" s="704"/>
      <c r="CH115" s="704"/>
      <c r="CI115" s="704"/>
      <c r="CJ115" s="704"/>
      <c r="CK115" s="704"/>
      <c r="CL115" s="704"/>
      <c r="CM115" s="704"/>
      <c r="CN115" s="704"/>
      <c r="CO115" s="704"/>
      <c r="CP115" s="704"/>
      <c r="CQ115" s="704"/>
      <c r="CR115" s="704"/>
      <c r="CS115" s="704"/>
      <c r="CT115" s="704"/>
      <c r="CU115" s="704"/>
      <c r="CV115" s="704"/>
      <c r="CW115" s="704"/>
      <c r="CX115" s="704"/>
      <c r="CY115" s="704"/>
      <c r="CZ115" s="704"/>
      <c r="DA115" s="704"/>
      <c r="DB115" s="704"/>
      <c r="DC115" s="704"/>
      <c r="DD115" s="704"/>
      <c r="DE115" s="704"/>
      <c r="DF115" s="704"/>
      <c r="DG115" s="704"/>
      <c r="DH115" s="704"/>
      <c r="DI115" s="704"/>
      <c r="DJ115" s="704"/>
      <c r="DK115" s="704"/>
      <c r="DL115" s="704"/>
      <c r="DM115" s="704"/>
      <c r="DN115" s="704"/>
      <c r="DO115" s="704"/>
      <c r="DP115" s="704"/>
      <c r="DQ115" s="704"/>
      <c r="DR115" s="704"/>
      <c r="DS115" s="704"/>
      <c r="DT115" s="704"/>
      <c r="DU115" s="704"/>
      <c r="DV115" s="704"/>
      <c r="DW115" s="434"/>
      <c r="DX115" s="434"/>
      <c r="DY115" s="434"/>
      <c r="DZ115" s="434"/>
      <c r="EA115" s="434"/>
      <c r="EB115" s="434"/>
      <c r="EC115" s="434"/>
      <c r="ED115" s="434"/>
      <c r="EE115" s="435"/>
      <c r="EF115" s="435"/>
      <c r="EG115" s="435"/>
      <c r="EH115" s="435"/>
      <c r="EI115" s="435"/>
      <c r="EJ115" s="435"/>
      <c r="EK115" s="435"/>
      <c r="EL115" s="435"/>
      <c r="EM115" s="435"/>
      <c r="EN115" s="435"/>
      <c r="EO115" s="435"/>
      <c r="EP115" s="435"/>
      <c r="EQ115" s="435"/>
      <c r="ER115" s="435"/>
      <c r="ES115" s="435"/>
      <c r="ET115" s="435"/>
      <c r="EU115" s="435"/>
      <c r="EV115" s="435"/>
      <c r="EW115" s="435"/>
      <c r="EX115" s="435"/>
      <c r="EY115" s="435"/>
      <c r="EZ115" s="435"/>
      <c r="FA115" s="435"/>
      <c r="FB115" s="435"/>
      <c r="FC115" s="435"/>
      <c r="FD115" s="435"/>
      <c r="FE115" s="435"/>
      <c r="FF115" s="435"/>
      <c r="FG115" s="435"/>
      <c r="FH115" s="435"/>
      <c r="FI115" s="435"/>
      <c r="FJ115" s="435"/>
      <c r="FK115" s="435"/>
      <c r="FL115" s="435"/>
      <c r="FM115" s="435"/>
      <c r="FN115" s="435"/>
      <c r="FO115" s="435"/>
      <c r="FP115" s="435"/>
      <c r="FQ115" s="435"/>
      <c r="FR115" s="435"/>
      <c r="FS115" s="435"/>
      <c r="FT115" s="435"/>
      <c r="FU115" s="435"/>
      <c r="FV115" s="435"/>
      <c r="FW115" s="435"/>
      <c r="FX115" s="435"/>
      <c r="FY115" s="435"/>
      <c r="FZ115" s="435"/>
      <c r="GA115" s="435"/>
      <c r="GB115" s="435"/>
      <c r="GC115" s="435"/>
      <c r="GD115" s="435"/>
      <c r="GE115" s="435"/>
      <c r="GH115" s="436"/>
    </row>
    <row r="116" spans="2:190" s="366" customFormat="1" ht="13.5" customHeight="1">
      <c r="B116" s="423"/>
      <c r="C116" s="430" t="s">
        <v>172</v>
      </c>
      <c r="D116" s="1191" t="str">
        <f>$D$17</f>
        <v>8,000kJ/kg</v>
      </c>
      <c r="E116" s="1156">
        <f t="shared" ref="E116:AI116" si="46">IF(E111=5,E111,"")</f>
        <v>5</v>
      </c>
      <c r="F116" s="1157">
        <f t="shared" si="46"/>
        <v>5</v>
      </c>
      <c r="G116" s="1157">
        <f t="shared" si="46"/>
        <v>5</v>
      </c>
      <c r="H116" s="1157">
        <f t="shared" si="46"/>
        <v>5</v>
      </c>
      <c r="I116" s="1157" t="str">
        <f t="shared" si="46"/>
        <v/>
      </c>
      <c r="J116" s="1157" t="str">
        <f t="shared" si="46"/>
        <v/>
      </c>
      <c r="K116" s="1157" t="str">
        <f t="shared" si="46"/>
        <v/>
      </c>
      <c r="L116" s="1157" t="str">
        <f t="shared" si="46"/>
        <v/>
      </c>
      <c r="M116" s="1157" t="str">
        <f t="shared" si="46"/>
        <v/>
      </c>
      <c r="N116" s="1157" t="str">
        <f t="shared" si="46"/>
        <v/>
      </c>
      <c r="O116" s="1157" t="str">
        <f t="shared" si="46"/>
        <v/>
      </c>
      <c r="P116" s="1157" t="str">
        <f t="shared" si="46"/>
        <v/>
      </c>
      <c r="Q116" s="1157" t="str">
        <f t="shared" si="46"/>
        <v/>
      </c>
      <c r="R116" s="1157" t="str">
        <f t="shared" si="46"/>
        <v/>
      </c>
      <c r="S116" s="1157" t="str">
        <f t="shared" si="46"/>
        <v/>
      </c>
      <c r="T116" s="1157" t="str">
        <f t="shared" si="46"/>
        <v/>
      </c>
      <c r="U116" s="1157" t="str">
        <f t="shared" si="46"/>
        <v/>
      </c>
      <c r="V116" s="1157" t="str">
        <f t="shared" si="46"/>
        <v/>
      </c>
      <c r="W116" s="1157" t="str">
        <f t="shared" si="46"/>
        <v/>
      </c>
      <c r="X116" s="1157" t="str">
        <f t="shared" si="46"/>
        <v/>
      </c>
      <c r="Y116" s="1157" t="str">
        <f t="shared" si="46"/>
        <v/>
      </c>
      <c r="Z116" s="1157" t="str">
        <f t="shared" si="46"/>
        <v/>
      </c>
      <c r="AA116" s="1157" t="str">
        <f t="shared" si="46"/>
        <v/>
      </c>
      <c r="AB116" s="1157" t="str">
        <f t="shared" si="46"/>
        <v/>
      </c>
      <c r="AC116" s="1157" t="str">
        <f t="shared" si="46"/>
        <v/>
      </c>
      <c r="AD116" s="1157" t="str">
        <f t="shared" si="46"/>
        <v/>
      </c>
      <c r="AE116" s="1157" t="str">
        <f t="shared" si="46"/>
        <v/>
      </c>
      <c r="AF116" s="1157" t="str">
        <f t="shared" si="46"/>
        <v/>
      </c>
      <c r="AG116" s="1157" t="str">
        <f t="shared" si="46"/>
        <v/>
      </c>
      <c r="AH116" s="1157" t="str">
        <f t="shared" si="46"/>
        <v/>
      </c>
      <c r="AI116" s="1157" t="str">
        <f t="shared" si="46"/>
        <v/>
      </c>
      <c r="AJ116" s="1174">
        <f>COUNTIF(E12:AH12,"5")+COUNTIF(E28:AI28,"5")+COUNTIF(E44:AH44,"5")+COUNTIF(E60:AI60,"5")+COUNTIF(E77:AI77,"5")+COUNTIF(E94:AH94,"5")+COUNTIF(E111:AI111,"5")+COUNTIF(E128:AH128,"5")+COUNTIF(E145:AI145,"5")+COUNTIF(E162:AI162,"5")+COUNTIF(E179:AF179,"5")+COUNTIF(E196:AI196,"5")</f>
        <v>59</v>
      </c>
      <c r="AK116" s="704"/>
      <c r="AL116" s="704"/>
      <c r="AM116" s="704"/>
      <c r="AN116" s="704"/>
      <c r="AO116" s="704"/>
      <c r="AP116" s="704"/>
      <c r="AQ116" s="704"/>
      <c r="AR116" s="704"/>
      <c r="AS116" s="704"/>
      <c r="AT116" s="704"/>
      <c r="AU116" s="704"/>
      <c r="AV116" s="704"/>
      <c r="AW116" s="704"/>
      <c r="AX116" s="704"/>
      <c r="AY116" s="704"/>
      <c r="AZ116" s="704"/>
      <c r="BA116" s="704"/>
      <c r="BB116" s="704"/>
      <c r="BC116" s="704"/>
      <c r="BD116" s="704"/>
      <c r="BE116" s="704"/>
      <c r="BF116" s="704"/>
      <c r="BG116" s="704"/>
      <c r="BH116" s="704"/>
      <c r="BI116" s="704"/>
      <c r="BJ116" s="704"/>
      <c r="BK116" s="704"/>
      <c r="BL116" s="704"/>
      <c r="BM116" s="704"/>
      <c r="BN116" s="704"/>
      <c r="BO116" s="704"/>
      <c r="BP116" s="704"/>
      <c r="BQ116" s="704"/>
      <c r="BR116" s="704"/>
      <c r="BS116" s="704"/>
      <c r="BT116" s="704"/>
      <c r="BU116" s="704"/>
      <c r="BV116" s="704"/>
      <c r="BW116" s="704"/>
      <c r="BX116" s="704"/>
      <c r="BY116" s="704"/>
      <c r="BZ116" s="704"/>
      <c r="CA116" s="704"/>
      <c r="CB116" s="704"/>
      <c r="CC116" s="704"/>
      <c r="CD116" s="704"/>
      <c r="CE116" s="704"/>
      <c r="CF116" s="704"/>
      <c r="CG116" s="704"/>
      <c r="CH116" s="704"/>
      <c r="CI116" s="704"/>
      <c r="CJ116" s="704"/>
      <c r="CK116" s="704"/>
      <c r="CL116" s="704"/>
      <c r="CM116" s="704"/>
      <c r="CN116" s="704"/>
      <c r="CO116" s="704"/>
      <c r="CP116" s="704"/>
      <c r="CQ116" s="704"/>
      <c r="CR116" s="704"/>
      <c r="CS116" s="704"/>
      <c r="CT116" s="704"/>
      <c r="CU116" s="704"/>
      <c r="CV116" s="704"/>
      <c r="CW116" s="704"/>
      <c r="CX116" s="704"/>
      <c r="CY116" s="704"/>
      <c r="CZ116" s="704"/>
      <c r="DA116" s="704"/>
      <c r="DB116" s="704"/>
      <c r="DC116" s="704"/>
      <c r="DD116" s="704"/>
      <c r="DE116" s="704"/>
      <c r="DF116" s="704"/>
      <c r="DG116" s="704"/>
      <c r="DH116" s="704"/>
      <c r="DI116" s="704"/>
      <c r="DJ116" s="704"/>
      <c r="DK116" s="704"/>
      <c r="DL116" s="704"/>
      <c r="DM116" s="704"/>
      <c r="DN116" s="704"/>
      <c r="DO116" s="704"/>
      <c r="DP116" s="704"/>
      <c r="DQ116" s="704"/>
      <c r="DR116" s="704"/>
      <c r="DS116" s="704"/>
      <c r="DT116" s="704"/>
      <c r="DU116" s="704"/>
      <c r="DV116" s="704"/>
      <c r="DW116" s="434"/>
      <c r="DX116" s="434"/>
      <c r="DY116" s="434"/>
      <c r="DZ116" s="434"/>
      <c r="EA116" s="434"/>
      <c r="EB116" s="434"/>
      <c r="EC116" s="434"/>
      <c r="ED116" s="434"/>
      <c r="EE116" s="435"/>
      <c r="EF116" s="435"/>
      <c r="EG116" s="435"/>
      <c r="EH116" s="435"/>
      <c r="EI116" s="435"/>
      <c r="EJ116" s="435"/>
      <c r="EK116" s="435"/>
      <c r="EL116" s="435"/>
      <c r="EM116" s="435"/>
      <c r="EN116" s="435"/>
      <c r="EO116" s="435"/>
      <c r="EP116" s="435"/>
      <c r="EQ116" s="435"/>
      <c r="ER116" s="435"/>
      <c r="ES116" s="435"/>
      <c r="ET116" s="435"/>
      <c r="EU116" s="435"/>
      <c r="EV116" s="435"/>
      <c r="EW116" s="435"/>
      <c r="EX116" s="435"/>
      <c r="EY116" s="435"/>
      <c r="EZ116" s="435"/>
      <c r="FA116" s="435"/>
      <c r="FB116" s="435"/>
      <c r="FC116" s="435"/>
      <c r="FD116" s="435"/>
      <c r="FE116" s="435"/>
      <c r="FF116" s="435"/>
      <c r="FG116" s="435"/>
      <c r="FH116" s="435"/>
      <c r="FI116" s="435"/>
      <c r="FJ116" s="435"/>
      <c r="FK116" s="435"/>
      <c r="FL116" s="435"/>
      <c r="FM116" s="435"/>
      <c r="FN116" s="435"/>
      <c r="FO116" s="435"/>
      <c r="FP116" s="435"/>
      <c r="FQ116" s="435"/>
      <c r="FR116" s="435"/>
      <c r="FS116" s="435"/>
      <c r="FT116" s="435"/>
      <c r="FU116" s="435"/>
      <c r="FV116" s="435"/>
      <c r="FW116" s="435"/>
      <c r="FX116" s="435"/>
      <c r="FY116" s="435"/>
      <c r="FZ116" s="435"/>
      <c r="GA116" s="435"/>
      <c r="GB116" s="435"/>
      <c r="GC116" s="435"/>
      <c r="GD116" s="435"/>
      <c r="GE116" s="435"/>
      <c r="GH116" s="436"/>
    </row>
    <row r="117" spans="2:190" s="366" customFormat="1" ht="13.5" customHeight="1">
      <c r="B117" s="423"/>
      <c r="C117" s="430" t="s">
        <v>173</v>
      </c>
      <c r="D117" s="1191" t="str">
        <f>$D$18</f>
        <v>7,000kJ/kg</v>
      </c>
      <c r="E117" s="1156" t="str">
        <f t="shared" ref="E117:AI117" si="47">IF(E111=6,E111,"")</f>
        <v/>
      </c>
      <c r="F117" s="1157" t="str">
        <f t="shared" si="47"/>
        <v/>
      </c>
      <c r="G117" s="1157" t="str">
        <f t="shared" si="47"/>
        <v/>
      </c>
      <c r="H117" s="1157" t="str">
        <f t="shared" si="47"/>
        <v/>
      </c>
      <c r="I117" s="1157" t="str">
        <f t="shared" si="47"/>
        <v/>
      </c>
      <c r="J117" s="1157" t="str">
        <f t="shared" si="47"/>
        <v/>
      </c>
      <c r="K117" s="1157" t="str">
        <f t="shared" si="47"/>
        <v/>
      </c>
      <c r="L117" s="1157" t="str">
        <f t="shared" si="47"/>
        <v/>
      </c>
      <c r="M117" s="1157" t="str">
        <f t="shared" si="47"/>
        <v/>
      </c>
      <c r="N117" s="1157" t="str">
        <f t="shared" si="47"/>
        <v/>
      </c>
      <c r="O117" s="1157" t="str">
        <f t="shared" si="47"/>
        <v/>
      </c>
      <c r="P117" s="1157" t="str">
        <f t="shared" si="47"/>
        <v/>
      </c>
      <c r="Q117" s="1157" t="str">
        <f t="shared" si="47"/>
        <v/>
      </c>
      <c r="R117" s="1157" t="str">
        <f t="shared" si="47"/>
        <v/>
      </c>
      <c r="S117" s="1157" t="str">
        <f t="shared" si="47"/>
        <v/>
      </c>
      <c r="T117" s="1157" t="str">
        <f t="shared" si="47"/>
        <v/>
      </c>
      <c r="U117" s="1157" t="str">
        <f t="shared" si="47"/>
        <v/>
      </c>
      <c r="V117" s="1157" t="str">
        <f t="shared" si="47"/>
        <v/>
      </c>
      <c r="W117" s="1157" t="str">
        <f t="shared" si="47"/>
        <v/>
      </c>
      <c r="X117" s="1157" t="str">
        <f t="shared" si="47"/>
        <v/>
      </c>
      <c r="Y117" s="1157" t="str">
        <f t="shared" si="47"/>
        <v/>
      </c>
      <c r="Z117" s="1157" t="str">
        <f t="shared" si="47"/>
        <v/>
      </c>
      <c r="AA117" s="1157" t="str">
        <f t="shared" si="47"/>
        <v/>
      </c>
      <c r="AB117" s="1157" t="str">
        <f t="shared" si="47"/>
        <v/>
      </c>
      <c r="AC117" s="1157" t="str">
        <f t="shared" si="47"/>
        <v/>
      </c>
      <c r="AD117" s="1157" t="str">
        <f t="shared" si="47"/>
        <v/>
      </c>
      <c r="AE117" s="1157" t="str">
        <f t="shared" si="47"/>
        <v/>
      </c>
      <c r="AF117" s="1157" t="str">
        <f t="shared" si="47"/>
        <v/>
      </c>
      <c r="AG117" s="1157" t="str">
        <f t="shared" si="47"/>
        <v/>
      </c>
      <c r="AH117" s="1157" t="str">
        <f t="shared" si="47"/>
        <v/>
      </c>
      <c r="AI117" s="1157" t="str">
        <f t="shared" si="47"/>
        <v/>
      </c>
      <c r="AJ117" s="1174">
        <f>COUNTIF(E12:AH12,"6")+COUNTIF(E28:AI28,"6")+COUNTIF(E44:AH44,"6")+COUNTIF(E60:AI60,"6")+COUNTIF(E77:AI77,"6")+COUNTIF(E94:AH94,"6")+COUNTIF(E111:AI111,"6")+COUNTIF(E128:AH128,"6")+COUNTIF(E145:AI145,"6")+COUNTIF(E162:AI162,"6")+COUNTIF(E179:AF179,"6")+COUNTIF(E196:AI196,"6")</f>
        <v>3</v>
      </c>
      <c r="AK117" s="704"/>
      <c r="AL117" s="704"/>
      <c r="AM117" s="704"/>
      <c r="AN117" s="704"/>
      <c r="AO117" s="704"/>
      <c r="AP117" s="704"/>
      <c r="AQ117" s="704"/>
      <c r="AR117" s="704"/>
      <c r="AS117" s="704"/>
      <c r="AT117" s="704"/>
      <c r="AU117" s="704"/>
      <c r="AV117" s="704"/>
      <c r="AW117" s="704"/>
      <c r="AX117" s="704"/>
      <c r="AY117" s="704"/>
      <c r="AZ117" s="704"/>
      <c r="BA117" s="704"/>
      <c r="BB117" s="704"/>
      <c r="BC117" s="704"/>
      <c r="BD117" s="704"/>
      <c r="BE117" s="704"/>
      <c r="BF117" s="704"/>
      <c r="BG117" s="704"/>
      <c r="BH117" s="704"/>
      <c r="BI117" s="704"/>
      <c r="BJ117" s="704"/>
      <c r="BK117" s="704"/>
      <c r="BL117" s="704"/>
      <c r="BM117" s="704"/>
      <c r="BN117" s="704"/>
      <c r="BO117" s="704"/>
      <c r="BP117" s="704"/>
      <c r="BQ117" s="704"/>
      <c r="BR117" s="704"/>
      <c r="BS117" s="704"/>
      <c r="BT117" s="704"/>
      <c r="BU117" s="704"/>
      <c r="BV117" s="704"/>
      <c r="BW117" s="704"/>
      <c r="BX117" s="704"/>
      <c r="BY117" s="704"/>
      <c r="BZ117" s="704"/>
      <c r="CA117" s="704"/>
      <c r="CB117" s="704"/>
      <c r="CC117" s="704"/>
      <c r="CD117" s="704"/>
      <c r="CE117" s="704"/>
      <c r="CF117" s="704"/>
      <c r="CG117" s="704"/>
      <c r="CH117" s="704"/>
      <c r="CI117" s="704"/>
      <c r="CJ117" s="704"/>
      <c r="CK117" s="704"/>
      <c r="CL117" s="704"/>
      <c r="CM117" s="704"/>
      <c r="CN117" s="704"/>
      <c r="CO117" s="704"/>
      <c r="CP117" s="704"/>
      <c r="CQ117" s="704"/>
      <c r="CR117" s="704"/>
      <c r="CS117" s="704"/>
      <c r="CT117" s="704"/>
      <c r="CU117" s="704"/>
      <c r="CV117" s="704"/>
      <c r="CW117" s="704"/>
      <c r="CX117" s="704"/>
      <c r="CY117" s="704"/>
      <c r="CZ117" s="704"/>
      <c r="DA117" s="704"/>
      <c r="DB117" s="704"/>
      <c r="DC117" s="704"/>
      <c r="DD117" s="704"/>
      <c r="DE117" s="704"/>
      <c r="DF117" s="704"/>
      <c r="DG117" s="704"/>
      <c r="DH117" s="704"/>
      <c r="DI117" s="704"/>
      <c r="DJ117" s="704"/>
      <c r="DK117" s="704"/>
      <c r="DL117" s="704"/>
      <c r="DM117" s="704"/>
      <c r="DN117" s="704"/>
      <c r="DO117" s="704"/>
      <c r="DP117" s="704"/>
      <c r="DQ117" s="704"/>
      <c r="DR117" s="704"/>
      <c r="DS117" s="704"/>
      <c r="DT117" s="704"/>
      <c r="DU117" s="704"/>
      <c r="DV117" s="704"/>
      <c r="DW117" s="434"/>
      <c r="DX117" s="434"/>
      <c r="DY117" s="434"/>
      <c r="DZ117" s="434"/>
      <c r="EA117" s="434"/>
      <c r="EB117" s="434"/>
      <c r="EC117" s="434"/>
      <c r="ED117" s="434"/>
      <c r="EE117" s="435"/>
      <c r="EF117" s="435"/>
      <c r="EG117" s="435"/>
      <c r="EH117" s="435"/>
      <c r="EI117" s="435"/>
      <c r="EJ117" s="435"/>
      <c r="EK117" s="435"/>
      <c r="EL117" s="435"/>
      <c r="EM117" s="435"/>
      <c r="EN117" s="435"/>
      <c r="EO117" s="435"/>
      <c r="EP117" s="435"/>
      <c r="EQ117" s="435"/>
      <c r="ER117" s="435"/>
      <c r="ES117" s="435"/>
      <c r="ET117" s="435"/>
      <c r="EU117" s="435"/>
      <c r="EV117" s="435"/>
      <c r="EW117" s="435"/>
      <c r="EX117" s="435"/>
      <c r="EY117" s="435"/>
      <c r="EZ117" s="435"/>
      <c r="FA117" s="435"/>
      <c r="FB117" s="435"/>
      <c r="FC117" s="435"/>
      <c r="FD117" s="435"/>
      <c r="FE117" s="435"/>
      <c r="FF117" s="435"/>
      <c r="FG117" s="435"/>
      <c r="FH117" s="435"/>
      <c r="FI117" s="435"/>
      <c r="FJ117" s="435"/>
      <c r="FK117" s="435"/>
      <c r="FL117" s="435"/>
      <c r="FM117" s="435"/>
      <c r="FN117" s="435"/>
      <c r="FO117" s="435"/>
      <c r="FP117" s="435"/>
      <c r="FQ117" s="435"/>
      <c r="FR117" s="435"/>
      <c r="FS117" s="435"/>
      <c r="FT117" s="435"/>
      <c r="FU117" s="435"/>
      <c r="FV117" s="435"/>
      <c r="FW117" s="435"/>
      <c r="FX117" s="435"/>
      <c r="FY117" s="435"/>
      <c r="FZ117" s="435"/>
      <c r="GA117" s="435"/>
      <c r="GB117" s="435"/>
      <c r="GC117" s="435"/>
      <c r="GD117" s="435"/>
      <c r="GE117" s="435"/>
      <c r="GH117" s="436"/>
    </row>
    <row r="118" spans="2:190" s="366" customFormat="1" ht="13.5" customHeight="1">
      <c r="B118" s="431"/>
      <c r="C118" s="424" t="s">
        <v>174</v>
      </c>
      <c r="D118" s="1192" t="str">
        <f>$D$19</f>
        <v>6,000kJ/kg</v>
      </c>
      <c r="E118" s="698" t="str">
        <f t="shared" ref="E118:AI118" si="48">IF(E111=7,E111,"")</f>
        <v/>
      </c>
      <c r="F118" s="699" t="str">
        <f t="shared" si="48"/>
        <v/>
      </c>
      <c r="G118" s="699" t="str">
        <f t="shared" si="48"/>
        <v/>
      </c>
      <c r="H118" s="699" t="str">
        <f t="shared" si="48"/>
        <v/>
      </c>
      <c r="I118" s="699" t="str">
        <f t="shared" si="48"/>
        <v/>
      </c>
      <c r="J118" s="699" t="str">
        <f t="shared" si="48"/>
        <v/>
      </c>
      <c r="K118" s="699" t="str">
        <f t="shared" si="48"/>
        <v/>
      </c>
      <c r="L118" s="699" t="str">
        <f t="shared" si="48"/>
        <v/>
      </c>
      <c r="M118" s="699" t="str">
        <f t="shared" si="48"/>
        <v/>
      </c>
      <c r="N118" s="699" t="str">
        <f t="shared" si="48"/>
        <v/>
      </c>
      <c r="O118" s="699" t="str">
        <f t="shared" si="48"/>
        <v/>
      </c>
      <c r="P118" s="699" t="str">
        <f t="shared" si="48"/>
        <v/>
      </c>
      <c r="Q118" s="699" t="str">
        <f t="shared" si="48"/>
        <v/>
      </c>
      <c r="R118" s="699" t="str">
        <f t="shared" si="48"/>
        <v/>
      </c>
      <c r="S118" s="699" t="str">
        <f t="shared" si="48"/>
        <v/>
      </c>
      <c r="T118" s="699" t="str">
        <f t="shared" si="48"/>
        <v/>
      </c>
      <c r="U118" s="699" t="str">
        <f t="shared" si="48"/>
        <v/>
      </c>
      <c r="V118" s="699" t="str">
        <f t="shared" si="48"/>
        <v/>
      </c>
      <c r="W118" s="699" t="str">
        <f t="shared" si="48"/>
        <v/>
      </c>
      <c r="X118" s="699" t="str">
        <f t="shared" si="48"/>
        <v/>
      </c>
      <c r="Y118" s="699" t="str">
        <f t="shared" si="48"/>
        <v/>
      </c>
      <c r="Z118" s="699" t="str">
        <f t="shared" si="48"/>
        <v/>
      </c>
      <c r="AA118" s="699" t="str">
        <f t="shared" si="48"/>
        <v/>
      </c>
      <c r="AB118" s="699" t="str">
        <f t="shared" si="48"/>
        <v/>
      </c>
      <c r="AC118" s="699" t="str">
        <f t="shared" si="48"/>
        <v/>
      </c>
      <c r="AD118" s="699" t="str">
        <f t="shared" si="48"/>
        <v/>
      </c>
      <c r="AE118" s="699" t="str">
        <f t="shared" si="48"/>
        <v/>
      </c>
      <c r="AF118" s="699" t="str">
        <f t="shared" si="48"/>
        <v/>
      </c>
      <c r="AG118" s="699" t="str">
        <f t="shared" si="48"/>
        <v/>
      </c>
      <c r="AH118" s="699" t="str">
        <f t="shared" si="48"/>
        <v/>
      </c>
      <c r="AI118" s="699" t="str">
        <f t="shared" si="48"/>
        <v/>
      </c>
      <c r="AJ118" s="1175">
        <f>COUNTIF(E12:AH12,"7")+COUNTIF(E28:AI28,"7")+COUNTIF(E44:AH44,"7")+COUNTIF(E60:AI60,"7")+COUNTIF(E77:AI77,"7")+COUNTIF(E94:AH94,"7")+COUNTIF(E111:AI111,"7")+COUNTIF(E128:AH128,"7")+COUNTIF(E145:AI145,"7")+COUNTIF(E162:AI162,"7")+COUNTIF(E179:AF179,"7")+COUNTIF(E196:AI196,"7")</f>
        <v>3</v>
      </c>
      <c r="AK118" s="704"/>
      <c r="AL118" s="704"/>
      <c r="AM118" s="704"/>
      <c r="AN118" s="704"/>
      <c r="AO118" s="704"/>
      <c r="AP118" s="704"/>
      <c r="AQ118" s="704"/>
      <c r="AR118" s="704"/>
      <c r="AS118" s="704"/>
      <c r="AT118" s="704"/>
      <c r="AU118" s="704"/>
      <c r="AV118" s="704"/>
      <c r="AW118" s="704"/>
      <c r="AX118" s="704"/>
      <c r="AY118" s="704"/>
      <c r="AZ118" s="704"/>
      <c r="BA118" s="704"/>
      <c r="BB118" s="704"/>
      <c r="BC118" s="704"/>
      <c r="BD118" s="704"/>
      <c r="BE118" s="704"/>
      <c r="BF118" s="704"/>
      <c r="BG118" s="704"/>
      <c r="BH118" s="704"/>
      <c r="BI118" s="704"/>
      <c r="BJ118" s="704"/>
      <c r="BK118" s="704"/>
      <c r="BL118" s="704"/>
      <c r="BM118" s="704"/>
      <c r="BN118" s="704"/>
      <c r="BO118" s="704"/>
      <c r="BP118" s="704"/>
      <c r="BQ118" s="704"/>
      <c r="BR118" s="704"/>
      <c r="BS118" s="704"/>
      <c r="BT118" s="704"/>
      <c r="BU118" s="704"/>
      <c r="BV118" s="704"/>
      <c r="BW118" s="704"/>
      <c r="BX118" s="704"/>
      <c r="BY118" s="704"/>
      <c r="BZ118" s="704"/>
      <c r="CA118" s="704"/>
      <c r="CB118" s="704"/>
      <c r="CC118" s="704"/>
      <c r="CD118" s="704"/>
      <c r="CE118" s="704"/>
      <c r="CF118" s="704"/>
      <c r="CG118" s="704"/>
      <c r="CH118" s="704"/>
      <c r="CI118" s="704"/>
      <c r="CJ118" s="704"/>
      <c r="CK118" s="704"/>
      <c r="CL118" s="704"/>
      <c r="CM118" s="704"/>
      <c r="CN118" s="704"/>
      <c r="CO118" s="704"/>
      <c r="CP118" s="704"/>
      <c r="CQ118" s="704"/>
      <c r="CR118" s="704"/>
      <c r="CS118" s="704"/>
      <c r="CT118" s="704"/>
      <c r="CU118" s="704"/>
      <c r="CV118" s="704"/>
      <c r="CW118" s="704"/>
      <c r="CX118" s="704"/>
      <c r="CY118" s="704"/>
      <c r="CZ118" s="704"/>
      <c r="DA118" s="704"/>
      <c r="DB118" s="704"/>
      <c r="DC118" s="704"/>
      <c r="DD118" s="704"/>
      <c r="DE118" s="704"/>
      <c r="DF118" s="704"/>
      <c r="DG118" s="704"/>
      <c r="DH118" s="704"/>
      <c r="DI118" s="704"/>
      <c r="DJ118" s="704"/>
      <c r="DK118" s="704"/>
      <c r="DL118" s="704"/>
      <c r="DM118" s="704"/>
      <c r="DN118" s="704"/>
      <c r="DO118" s="704"/>
      <c r="DP118" s="704"/>
      <c r="DQ118" s="704"/>
      <c r="DR118" s="704"/>
      <c r="DS118" s="704"/>
      <c r="DT118" s="704"/>
      <c r="DU118" s="704"/>
      <c r="DV118" s="704"/>
      <c r="DW118" s="434"/>
      <c r="DX118" s="434"/>
      <c r="DY118" s="434"/>
      <c r="DZ118" s="434"/>
      <c r="EA118" s="434"/>
      <c r="EB118" s="434"/>
      <c r="EC118" s="434"/>
      <c r="ED118" s="434"/>
      <c r="EE118" s="435"/>
      <c r="EF118" s="435"/>
      <c r="EG118" s="435"/>
      <c r="EH118" s="435"/>
      <c r="EI118" s="435"/>
      <c r="EJ118" s="435"/>
      <c r="EK118" s="435"/>
      <c r="EL118" s="435"/>
      <c r="EM118" s="435"/>
      <c r="EN118" s="435"/>
      <c r="EO118" s="435"/>
      <c r="EP118" s="435"/>
      <c r="EQ118" s="435"/>
      <c r="ER118" s="435"/>
      <c r="ES118" s="435"/>
      <c r="ET118" s="435"/>
      <c r="EU118" s="435"/>
      <c r="EV118" s="435"/>
      <c r="EW118" s="435"/>
      <c r="EX118" s="435"/>
      <c r="EY118" s="435"/>
      <c r="EZ118" s="435"/>
      <c r="FA118" s="435"/>
      <c r="FB118" s="435"/>
      <c r="FC118" s="435"/>
      <c r="FD118" s="435"/>
      <c r="FE118" s="435"/>
      <c r="FF118" s="435"/>
      <c r="FG118" s="435"/>
      <c r="FH118" s="435"/>
      <c r="FI118" s="435"/>
      <c r="FJ118" s="435"/>
      <c r="FK118" s="435"/>
      <c r="FL118" s="435"/>
      <c r="FM118" s="435"/>
      <c r="FN118" s="435"/>
      <c r="FO118" s="435"/>
      <c r="FP118" s="435"/>
      <c r="FQ118" s="435"/>
      <c r="FR118" s="435"/>
      <c r="FS118" s="435"/>
      <c r="FT118" s="435"/>
      <c r="FU118" s="435"/>
      <c r="FV118" s="435"/>
      <c r="FW118" s="435"/>
      <c r="FX118" s="435"/>
      <c r="FY118" s="435"/>
      <c r="FZ118" s="435"/>
      <c r="GA118" s="435"/>
      <c r="GB118" s="435"/>
      <c r="GC118" s="435"/>
      <c r="GD118" s="435"/>
      <c r="GE118" s="435"/>
      <c r="GH118" s="436"/>
    </row>
    <row r="119" spans="2:190" s="366" customFormat="1" ht="13.5" customHeight="1">
      <c r="B119" s="1183"/>
      <c r="C119" s="1183"/>
      <c r="D119" s="1194"/>
      <c r="E119" s="704"/>
      <c r="F119" s="704"/>
      <c r="G119" s="704"/>
      <c r="H119" s="704"/>
      <c r="I119" s="704"/>
      <c r="J119" s="704"/>
      <c r="K119" s="704"/>
      <c r="L119" s="704"/>
      <c r="M119" s="704"/>
      <c r="N119" s="704"/>
      <c r="O119" s="704"/>
      <c r="P119" s="704"/>
      <c r="Q119" s="704"/>
      <c r="R119" s="704"/>
      <c r="S119" s="704"/>
      <c r="T119" s="704"/>
      <c r="U119" s="704"/>
      <c r="V119" s="704"/>
      <c r="W119" s="704"/>
      <c r="X119" s="704"/>
      <c r="Y119" s="704"/>
      <c r="Z119" s="704"/>
      <c r="AA119" s="704"/>
      <c r="AB119" s="704"/>
      <c r="AC119" s="704"/>
      <c r="AD119" s="704"/>
      <c r="AE119" s="704"/>
      <c r="AF119" s="704"/>
      <c r="AG119" s="704"/>
      <c r="AH119" s="704"/>
      <c r="AI119" s="704"/>
      <c r="AJ119" s="704"/>
      <c r="AK119" s="704"/>
      <c r="AL119" s="704"/>
      <c r="AM119" s="704"/>
      <c r="AN119" s="704"/>
      <c r="AO119" s="704"/>
      <c r="AP119" s="704"/>
      <c r="AQ119" s="704"/>
      <c r="AR119" s="704"/>
      <c r="AS119" s="704"/>
      <c r="AT119" s="704"/>
      <c r="AU119" s="704"/>
      <c r="AV119" s="704"/>
      <c r="AW119" s="704"/>
      <c r="AX119" s="704"/>
      <c r="AY119" s="704"/>
      <c r="AZ119" s="704"/>
      <c r="BA119" s="704"/>
      <c r="BB119" s="704"/>
      <c r="BC119" s="704"/>
      <c r="BD119" s="704"/>
      <c r="BE119" s="704"/>
      <c r="BF119" s="704"/>
      <c r="BG119" s="704"/>
      <c r="BH119" s="704"/>
      <c r="BI119" s="704"/>
      <c r="BJ119" s="704"/>
      <c r="BK119" s="704"/>
      <c r="BL119" s="704"/>
      <c r="BM119" s="704"/>
      <c r="BN119" s="704"/>
      <c r="BO119" s="704"/>
      <c r="BP119" s="704"/>
      <c r="BQ119" s="704"/>
      <c r="BR119" s="704"/>
      <c r="BS119" s="704"/>
      <c r="BT119" s="704"/>
      <c r="BU119" s="704"/>
      <c r="BV119" s="704"/>
      <c r="BW119" s="704"/>
      <c r="BX119" s="704"/>
      <c r="BY119" s="704"/>
      <c r="BZ119" s="704"/>
      <c r="CA119" s="704"/>
      <c r="CB119" s="704"/>
      <c r="CC119" s="704"/>
      <c r="CD119" s="704"/>
      <c r="CE119" s="704"/>
      <c r="CF119" s="704"/>
      <c r="CG119" s="704"/>
      <c r="CH119" s="704"/>
      <c r="CI119" s="704"/>
      <c r="CJ119" s="704"/>
      <c r="CK119" s="704"/>
      <c r="CL119" s="704"/>
      <c r="CM119" s="704"/>
      <c r="CN119" s="704"/>
      <c r="CO119" s="704"/>
      <c r="CP119" s="704"/>
      <c r="CQ119" s="704"/>
      <c r="CR119" s="704"/>
      <c r="CS119" s="704"/>
      <c r="CT119" s="704"/>
      <c r="CU119" s="704"/>
      <c r="CV119" s="704"/>
      <c r="CW119" s="704"/>
      <c r="CX119" s="704"/>
      <c r="CY119" s="704"/>
      <c r="CZ119" s="704"/>
      <c r="DA119" s="704"/>
      <c r="DB119" s="704"/>
      <c r="DC119" s="704"/>
      <c r="DD119" s="704"/>
      <c r="DE119" s="704"/>
      <c r="DF119" s="704"/>
      <c r="DG119" s="704"/>
      <c r="DH119" s="704"/>
      <c r="DI119" s="704"/>
      <c r="DJ119" s="704"/>
      <c r="DK119" s="704"/>
      <c r="DL119" s="704"/>
      <c r="DM119" s="704"/>
      <c r="DN119" s="704"/>
      <c r="DO119" s="704"/>
      <c r="DP119" s="704"/>
      <c r="DQ119" s="704"/>
      <c r="DR119" s="704"/>
      <c r="DS119" s="704"/>
      <c r="DT119" s="704"/>
      <c r="DU119" s="704"/>
      <c r="DV119" s="704"/>
      <c r="DW119" s="434"/>
      <c r="DX119" s="434"/>
      <c r="DY119" s="434"/>
      <c r="DZ119" s="434"/>
      <c r="EA119" s="434"/>
      <c r="EB119" s="434"/>
      <c r="EC119" s="434"/>
      <c r="ED119" s="434"/>
      <c r="EE119" s="435"/>
      <c r="EF119" s="435"/>
      <c r="EG119" s="435"/>
      <c r="EH119" s="435"/>
      <c r="EI119" s="435"/>
      <c r="EJ119" s="435"/>
      <c r="EK119" s="435"/>
      <c r="EL119" s="435"/>
      <c r="EM119" s="435"/>
      <c r="EN119" s="435"/>
      <c r="EO119" s="435"/>
      <c r="EP119" s="435"/>
      <c r="EQ119" s="435"/>
      <c r="ER119" s="435"/>
      <c r="ES119" s="435"/>
      <c r="ET119" s="435"/>
      <c r="EU119" s="435"/>
      <c r="EV119" s="435"/>
      <c r="EW119" s="435"/>
      <c r="EX119" s="435"/>
      <c r="EY119" s="435"/>
      <c r="EZ119" s="435"/>
      <c r="FA119" s="435"/>
      <c r="FB119" s="435"/>
      <c r="FC119" s="435"/>
      <c r="FD119" s="435"/>
      <c r="FE119" s="435"/>
      <c r="FF119" s="435"/>
      <c r="FG119" s="435"/>
      <c r="FH119" s="435"/>
      <c r="FI119" s="435"/>
      <c r="FJ119" s="435"/>
      <c r="FK119" s="435"/>
      <c r="FL119" s="435"/>
      <c r="FM119" s="435"/>
      <c r="FN119" s="435"/>
      <c r="FO119" s="435"/>
      <c r="FP119" s="435"/>
      <c r="FQ119" s="435"/>
      <c r="FR119" s="435"/>
      <c r="FS119" s="435"/>
      <c r="FT119" s="435"/>
      <c r="FU119" s="435"/>
      <c r="FV119" s="435"/>
      <c r="FW119" s="435"/>
      <c r="FX119" s="435"/>
      <c r="FY119" s="435"/>
      <c r="FZ119" s="435"/>
      <c r="GA119" s="435"/>
      <c r="GB119" s="435"/>
      <c r="GC119" s="435"/>
      <c r="GD119" s="435"/>
      <c r="GE119" s="435"/>
      <c r="GH119" s="436"/>
    </row>
    <row r="120" spans="2:190" s="366" customFormat="1" ht="13.5" customHeight="1">
      <c r="B120" s="1183"/>
      <c r="C120" s="1183"/>
      <c r="D120" s="1194"/>
      <c r="E120" s="704"/>
      <c r="F120" s="704"/>
      <c r="G120" s="704"/>
      <c r="H120" s="704"/>
      <c r="I120" s="704"/>
      <c r="J120" s="704"/>
      <c r="K120" s="704"/>
      <c r="L120" s="704"/>
      <c r="M120" s="704"/>
      <c r="N120" s="704"/>
      <c r="O120" s="704"/>
      <c r="P120" s="704"/>
      <c r="Q120" s="704"/>
      <c r="R120" s="704"/>
      <c r="S120" s="704"/>
      <c r="T120" s="704"/>
      <c r="U120" s="704"/>
      <c r="V120" s="704"/>
      <c r="W120" s="704"/>
      <c r="X120" s="704"/>
      <c r="Y120" s="704"/>
      <c r="Z120" s="704"/>
      <c r="AA120" s="704"/>
      <c r="AB120" s="704"/>
      <c r="AC120" s="704"/>
      <c r="AD120" s="704"/>
      <c r="AE120" s="704"/>
      <c r="AF120" s="704"/>
      <c r="AG120" s="704"/>
      <c r="AH120" s="704"/>
      <c r="AI120" s="704"/>
      <c r="AJ120" s="704"/>
      <c r="AK120" s="704"/>
      <c r="AL120" s="704"/>
      <c r="AM120" s="704"/>
      <c r="AN120" s="704"/>
      <c r="AO120" s="704"/>
      <c r="AP120" s="704"/>
      <c r="AQ120" s="704"/>
      <c r="AR120" s="704"/>
      <c r="AS120" s="704"/>
      <c r="AT120" s="704"/>
      <c r="AU120" s="704"/>
      <c r="AV120" s="704"/>
      <c r="AW120" s="704"/>
      <c r="AX120" s="704"/>
      <c r="AY120" s="704"/>
      <c r="AZ120" s="704"/>
      <c r="BA120" s="704"/>
      <c r="BB120" s="704"/>
      <c r="BC120" s="704"/>
      <c r="BD120" s="704"/>
      <c r="BE120" s="704"/>
      <c r="BF120" s="704"/>
      <c r="BG120" s="704"/>
      <c r="BH120" s="704"/>
      <c r="BI120" s="704"/>
      <c r="BJ120" s="704"/>
      <c r="BK120" s="704"/>
      <c r="BL120" s="704"/>
      <c r="BM120" s="704"/>
      <c r="BN120" s="704"/>
      <c r="BO120" s="704"/>
      <c r="BP120" s="704"/>
      <c r="BQ120" s="704"/>
      <c r="BR120" s="704"/>
      <c r="BS120" s="704"/>
      <c r="BT120" s="704"/>
      <c r="BU120" s="704"/>
      <c r="BV120" s="704"/>
      <c r="BW120" s="704"/>
      <c r="BX120" s="704"/>
      <c r="BY120" s="704"/>
      <c r="BZ120" s="704"/>
      <c r="CA120" s="704"/>
      <c r="CB120" s="704"/>
      <c r="CC120" s="704"/>
      <c r="CD120" s="704"/>
      <c r="CE120" s="704"/>
      <c r="CF120" s="704"/>
      <c r="CG120" s="704"/>
      <c r="CH120" s="704"/>
      <c r="CI120" s="704"/>
      <c r="CJ120" s="704"/>
      <c r="CK120" s="704"/>
      <c r="CL120" s="704"/>
      <c r="CM120" s="704"/>
      <c r="CN120" s="704"/>
      <c r="CO120" s="704"/>
      <c r="CP120" s="704"/>
      <c r="CQ120" s="704"/>
      <c r="CR120" s="704"/>
      <c r="CS120" s="704"/>
      <c r="CT120" s="704"/>
      <c r="CU120" s="704"/>
      <c r="CV120" s="704"/>
      <c r="CW120" s="704"/>
      <c r="CX120" s="704"/>
      <c r="CY120" s="704"/>
      <c r="CZ120" s="704"/>
      <c r="DA120" s="704"/>
      <c r="DB120" s="704"/>
      <c r="DC120" s="704"/>
      <c r="DD120" s="704"/>
      <c r="DE120" s="704"/>
      <c r="DF120" s="704"/>
      <c r="DG120" s="704"/>
      <c r="DH120" s="704"/>
      <c r="DI120" s="704"/>
      <c r="DJ120" s="704"/>
      <c r="DK120" s="704"/>
      <c r="DL120" s="704"/>
      <c r="DM120" s="704"/>
      <c r="DN120" s="704"/>
      <c r="DO120" s="704"/>
      <c r="DP120" s="704"/>
      <c r="DQ120" s="704"/>
      <c r="DR120" s="704"/>
      <c r="DS120" s="704"/>
      <c r="DT120" s="704"/>
      <c r="DU120" s="704"/>
      <c r="DV120" s="704"/>
      <c r="DW120" s="434"/>
      <c r="DX120" s="434"/>
      <c r="DY120" s="434"/>
      <c r="DZ120" s="434"/>
      <c r="EA120" s="434"/>
      <c r="EB120" s="434"/>
      <c r="EC120" s="434"/>
      <c r="ED120" s="434"/>
      <c r="EE120" s="435"/>
      <c r="EF120" s="435"/>
      <c r="EG120" s="435"/>
      <c r="EH120" s="435"/>
      <c r="EI120" s="435"/>
      <c r="EJ120" s="435"/>
      <c r="EK120" s="435"/>
      <c r="EL120" s="435"/>
      <c r="EM120" s="435"/>
      <c r="EN120" s="435"/>
      <c r="EO120" s="435"/>
      <c r="EP120" s="435"/>
      <c r="EQ120" s="435"/>
      <c r="ER120" s="435"/>
      <c r="ES120" s="435"/>
      <c r="ET120" s="435"/>
      <c r="EU120" s="435"/>
      <c r="EV120" s="435"/>
      <c r="EW120" s="435"/>
      <c r="EX120" s="435"/>
      <c r="EY120" s="435"/>
      <c r="EZ120" s="435"/>
      <c r="FA120" s="435"/>
      <c r="FB120" s="435"/>
      <c r="FC120" s="435"/>
      <c r="FD120" s="435"/>
      <c r="FE120" s="435"/>
      <c r="FF120" s="435"/>
      <c r="FG120" s="435"/>
      <c r="FH120" s="435"/>
      <c r="FI120" s="435"/>
      <c r="FJ120" s="435"/>
      <c r="FK120" s="435"/>
      <c r="FL120" s="435"/>
      <c r="FM120" s="435"/>
      <c r="FN120" s="435"/>
      <c r="FO120" s="435"/>
      <c r="FP120" s="435"/>
      <c r="FQ120" s="435"/>
      <c r="FR120" s="435"/>
      <c r="FS120" s="435"/>
      <c r="FT120" s="435"/>
      <c r="FU120" s="435"/>
      <c r="FV120" s="435"/>
      <c r="FW120" s="435"/>
      <c r="FX120" s="435"/>
      <c r="FY120" s="435"/>
      <c r="FZ120" s="435"/>
      <c r="GA120" s="435"/>
      <c r="GB120" s="435"/>
      <c r="GC120" s="435"/>
      <c r="GD120" s="435"/>
      <c r="GE120" s="435"/>
      <c r="GH120" s="436"/>
    </row>
    <row r="121" spans="2:190" s="366" customFormat="1" ht="13.5" customHeight="1">
      <c r="B121" s="1734" t="s">
        <v>303</v>
      </c>
      <c r="C121" s="1734"/>
      <c r="D121" s="1734"/>
      <c r="E121" s="1731" t="s">
        <v>312</v>
      </c>
      <c r="F121" s="1732"/>
      <c r="G121" s="1732"/>
      <c r="H121" s="1732"/>
      <c r="I121" s="1732"/>
      <c r="J121" s="1732"/>
      <c r="K121" s="1732"/>
      <c r="L121" s="1732"/>
      <c r="M121" s="1732"/>
      <c r="N121" s="1732"/>
      <c r="O121" s="1732"/>
      <c r="P121" s="1732"/>
      <c r="Q121" s="1732"/>
      <c r="R121" s="1732"/>
      <c r="S121" s="1732"/>
      <c r="T121" s="1732"/>
      <c r="U121" s="1732"/>
      <c r="V121" s="1732"/>
      <c r="W121" s="1732"/>
      <c r="X121" s="1732"/>
      <c r="Y121" s="1732"/>
      <c r="Z121" s="1732"/>
      <c r="AA121" s="1732"/>
      <c r="AB121" s="1732"/>
      <c r="AC121" s="1732"/>
      <c r="AD121" s="1732"/>
      <c r="AE121" s="1732"/>
      <c r="AF121" s="1732"/>
      <c r="AG121" s="1732"/>
      <c r="AH121" s="1733"/>
      <c r="AI121" s="1168" t="s">
        <v>6195</v>
      </c>
      <c r="AJ121" s="704"/>
      <c r="AK121" s="704"/>
      <c r="AL121" s="704"/>
      <c r="AM121" s="704"/>
      <c r="AN121" s="704"/>
      <c r="AO121" s="704"/>
      <c r="AP121" s="704"/>
      <c r="AQ121" s="704"/>
      <c r="AR121" s="704"/>
      <c r="AS121" s="704"/>
      <c r="AT121" s="704"/>
      <c r="AU121" s="704"/>
      <c r="AV121" s="704"/>
      <c r="AW121" s="704"/>
      <c r="AX121" s="704"/>
      <c r="AY121" s="704"/>
      <c r="AZ121" s="704"/>
      <c r="BA121" s="704"/>
      <c r="BB121" s="704"/>
      <c r="BC121" s="704"/>
      <c r="BD121" s="704"/>
      <c r="BE121" s="704"/>
      <c r="BF121" s="704"/>
      <c r="BG121" s="704"/>
      <c r="BH121" s="704"/>
      <c r="BI121" s="704"/>
      <c r="BJ121" s="704"/>
      <c r="BK121" s="704"/>
      <c r="BL121" s="704"/>
      <c r="BM121" s="704"/>
      <c r="BN121" s="704"/>
      <c r="BO121" s="704"/>
      <c r="BP121" s="704"/>
      <c r="BQ121" s="704"/>
      <c r="BR121" s="704"/>
      <c r="BS121" s="704"/>
      <c r="BT121" s="704"/>
      <c r="BU121" s="704"/>
      <c r="BV121" s="704"/>
      <c r="BW121" s="704"/>
      <c r="BX121" s="704"/>
      <c r="BY121" s="704"/>
      <c r="BZ121" s="704"/>
      <c r="CA121" s="704"/>
      <c r="CB121" s="704"/>
      <c r="CC121" s="704"/>
      <c r="CD121" s="704"/>
      <c r="CE121" s="704"/>
      <c r="CF121" s="704"/>
      <c r="CG121" s="704"/>
      <c r="CH121" s="704"/>
      <c r="CI121" s="704"/>
      <c r="CJ121" s="704"/>
      <c r="CK121" s="704"/>
      <c r="CL121" s="704"/>
      <c r="CM121" s="704"/>
      <c r="CN121" s="704"/>
      <c r="CO121" s="704"/>
      <c r="CP121" s="704"/>
      <c r="CQ121" s="704"/>
      <c r="CR121" s="704"/>
      <c r="CS121" s="704"/>
      <c r="CT121" s="704"/>
      <c r="CU121" s="704"/>
      <c r="CV121" s="704"/>
      <c r="CW121" s="704"/>
      <c r="CX121" s="704"/>
      <c r="CY121" s="704"/>
      <c r="CZ121" s="704"/>
      <c r="DA121" s="704"/>
      <c r="DB121" s="704"/>
      <c r="DC121" s="704"/>
      <c r="DD121" s="704"/>
      <c r="DE121" s="704"/>
      <c r="DF121" s="704"/>
      <c r="DG121" s="704"/>
      <c r="DH121" s="704"/>
      <c r="DI121" s="704"/>
      <c r="DJ121" s="704"/>
      <c r="DK121" s="704"/>
      <c r="DL121" s="704"/>
      <c r="DM121" s="704"/>
      <c r="DN121" s="704"/>
      <c r="DO121" s="704"/>
      <c r="DP121" s="704"/>
      <c r="DQ121" s="704"/>
      <c r="DR121" s="704"/>
      <c r="DS121" s="704"/>
      <c r="DT121" s="704"/>
      <c r="DU121" s="704"/>
      <c r="DV121" s="704"/>
      <c r="DW121" s="434"/>
      <c r="DX121" s="434"/>
      <c r="DY121" s="434"/>
      <c r="DZ121" s="434"/>
      <c r="EA121" s="434"/>
      <c r="EB121" s="434"/>
      <c r="EC121" s="434"/>
      <c r="ED121" s="434"/>
      <c r="EE121" s="435"/>
      <c r="EF121" s="435"/>
      <c r="EG121" s="435"/>
      <c r="EH121" s="435"/>
      <c r="EI121" s="435"/>
      <c r="EJ121" s="435"/>
      <c r="EK121" s="435"/>
      <c r="EL121" s="435"/>
      <c r="EM121" s="435"/>
      <c r="EN121" s="435"/>
      <c r="EO121" s="435"/>
      <c r="EP121" s="435"/>
      <c r="EQ121" s="435"/>
      <c r="ER121" s="435"/>
      <c r="ES121" s="435"/>
      <c r="ET121" s="435"/>
      <c r="EU121" s="435"/>
      <c r="EV121" s="435"/>
      <c r="EW121" s="435"/>
      <c r="EX121" s="435"/>
      <c r="EY121" s="435"/>
      <c r="EZ121" s="435"/>
      <c r="FA121" s="435"/>
      <c r="FB121" s="435"/>
      <c r="FC121" s="435"/>
      <c r="FD121" s="435"/>
      <c r="FE121" s="435"/>
      <c r="FF121" s="435"/>
      <c r="FG121" s="435"/>
      <c r="FH121" s="435"/>
      <c r="FI121" s="435"/>
      <c r="FJ121" s="435"/>
      <c r="FK121" s="435"/>
      <c r="FL121" s="435"/>
      <c r="FM121" s="435"/>
      <c r="FN121" s="435"/>
      <c r="FO121" s="435"/>
      <c r="FP121" s="435"/>
      <c r="FQ121" s="435"/>
      <c r="FR121" s="435"/>
      <c r="FS121" s="435"/>
      <c r="FT121" s="435"/>
      <c r="FU121" s="435"/>
      <c r="FV121" s="435"/>
      <c r="FW121" s="435"/>
      <c r="FX121" s="435"/>
      <c r="FY121" s="435"/>
      <c r="FZ121" s="435"/>
      <c r="GA121" s="435"/>
      <c r="GB121" s="435"/>
      <c r="GC121" s="435"/>
      <c r="GD121" s="435"/>
      <c r="GE121" s="435"/>
      <c r="GH121" s="436"/>
    </row>
    <row r="122" spans="2:190" s="366" customFormat="1" ht="13.5" customHeight="1">
      <c r="B122" s="701" t="s">
        <v>796</v>
      </c>
      <c r="C122" s="421"/>
      <c r="D122" s="1185"/>
      <c r="E122" s="799">
        <v>1</v>
      </c>
      <c r="F122" s="801">
        <v>2</v>
      </c>
      <c r="G122" s="801">
        <v>3</v>
      </c>
      <c r="H122" s="800">
        <v>4</v>
      </c>
      <c r="I122" s="800">
        <v>5</v>
      </c>
      <c r="J122" s="800">
        <v>6</v>
      </c>
      <c r="K122" s="800">
        <v>7</v>
      </c>
      <c r="L122" s="800">
        <v>8</v>
      </c>
      <c r="M122" s="801">
        <v>9</v>
      </c>
      <c r="N122" s="800">
        <v>10</v>
      </c>
      <c r="O122" s="800">
        <v>11</v>
      </c>
      <c r="P122" s="800">
        <v>12</v>
      </c>
      <c r="Q122" s="800">
        <v>13</v>
      </c>
      <c r="R122" s="800">
        <v>14</v>
      </c>
      <c r="S122" s="800">
        <v>15</v>
      </c>
      <c r="T122" s="801">
        <v>16</v>
      </c>
      <c r="U122" s="800">
        <v>17</v>
      </c>
      <c r="V122" s="800">
        <v>18</v>
      </c>
      <c r="W122" s="800">
        <v>19</v>
      </c>
      <c r="X122" s="800">
        <v>20</v>
      </c>
      <c r="Y122" s="800">
        <v>21</v>
      </c>
      <c r="Z122" s="800">
        <v>22</v>
      </c>
      <c r="AA122" s="801">
        <v>23</v>
      </c>
      <c r="AB122" s="801">
        <v>24</v>
      </c>
      <c r="AC122" s="800">
        <v>25</v>
      </c>
      <c r="AD122" s="800">
        <v>26</v>
      </c>
      <c r="AE122" s="800">
        <v>27</v>
      </c>
      <c r="AF122" s="800">
        <v>28</v>
      </c>
      <c r="AG122" s="800">
        <v>29</v>
      </c>
      <c r="AH122" s="803">
        <v>30</v>
      </c>
      <c r="AI122" s="1169"/>
      <c r="AJ122" s="704"/>
      <c r="AK122" s="704"/>
      <c r="AL122" s="704"/>
      <c r="AM122" s="704"/>
      <c r="AN122" s="704"/>
      <c r="AO122" s="704"/>
      <c r="AP122" s="704"/>
      <c r="AQ122" s="704"/>
      <c r="AR122" s="704"/>
      <c r="AS122" s="704"/>
      <c r="AT122" s="704"/>
      <c r="AU122" s="704"/>
      <c r="AV122" s="704"/>
      <c r="AW122" s="704"/>
      <c r="AX122" s="704"/>
      <c r="AY122" s="704"/>
      <c r="AZ122" s="704"/>
      <c r="BA122" s="704"/>
      <c r="BB122" s="704"/>
      <c r="BC122" s="704"/>
      <c r="BD122" s="704"/>
      <c r="BE122" s="704"/>
      <c r="BF122" s="704"/>
      <c r="BG122" s="704"/>
      <c r="BH122" s="704"/>
      <c r="BI122" s="704"/>
      <c r="BJ122" s="704"/>
      <c r="BK122" s="704"/>
      <c r="BL122" s="704"/>
      <c r="BM122" s="704"/>
      <c r="BN122" s="704"/>
      <c r="BO122" s="704"/>
      <c r="BP122" s="704"/>
      <c r="BQ122" s="704"/>
      <c r="BR122" s="704"/>
      <c r="BS122" s="704"/>
      <c r="BT122" s="704"/>
      <c r="BU122" s="704"/>
      <c r="BV122" s="704"/>
      <c r="BW122" s="704"/>
      <c r="BX122" s="704"/>
      <c r="BY122" s="704"/>
      <c r="BZ122" s="704"/>
      <c r="CA122" s="704"/>
      <c r="CB122" s="704"/>
      <c r="CC122" s="704"/>
      <c r="CD122" s="704"/>
      <c r="CE122" s="704"/>
      <c r="CF122" s="704"/>
      <c r="CG122" s="704"/>
      <c r="CH122" s="704"/>
      <c r="CI122" s="704"/>
      <c r="CJ122" s="704"/>
      <c r="CK122" s="704"/>
      <c r="CL122" s="704"/>
      <c r="CM122" s="704"/>
      <c r="CN122" s="704"/>
      <c r="CO122" s="704"/>
      <c r="CP122" s="704"/>
      <c r="CQ122" s="704"/>
      <c r="CR122" s="704"/>
      <c r="CS122" s="704"/>
      <c r="CT122" s="704"/>
      <c r="CU122" s="704"/>
      <c r="CV122" s="704"/>
      <c r="CW122" s="704"/>
      <c r="CX122" s="704"/>
      <c r="CY122" s="704"/>
      <c r="CZ122" s="704"/>
      <c r="DA122" s="704"/>
      <c r="DB122" s="704"/>
      <c r="DC122" s="704"/>
      <c r="DD122" s="704"/>
      <c r="DE122" s="704"/>
      <c r="DF122" s="704"/>
      <c r="DG122" s="704"/>
      <c r="DH122" s="704"/>
      <c r="DI122" s="704"/>
      <c r="DJ122" s="704"/>
      <c r="DK122" s="704"/>
      <c r="DL122" s="704"/>
      <c r="DM122" s="704"/>
      <c r="DN122" s="704"/>
      <c r="DO122" s="704"/>
      <c r="DP122" s="704"/>
      <c r="DQ122" s="704"/>
      <c r="DR122" s="704"/>
      <c r="DS122" s="704"/>
      <c r="DT122" s="704"/>
      <c r="DU122" s="704"/>
      <c r="DV122" s="704"/>
      <c r="DW122" s="434"/>
      <c r="DX122" s="434"/>
      <c r="DY122" s="434"/>
      <c r="DZ122" s="434"/>
      <c r="EA122" s="434"/>
      <c r="EB122" s="434"/>
      <c r="EC122" s="434"/>
      <c r="ED122" s="434"/>
      <c r="EE122" s="435"/>
      <c r="EF122" s="435"/>
      <c r="EG122" s="435"/>
      <c r="EH122" s="435"/>
      <c r="EI122" s="435"/>
      <c r="EJ122" s="435"/>
      <c r="EK122" s="435"/>
      <c r="EL122" s="435"/>
      <c r="EM122" s="435"/>
      <c r="EN122" s="435"/>
      <c r="EO122" s="435"/>
      <c r="EP122" s="435"/>
      <c r="EQ122" s="435"/>
      <c r="ER122" s="435"/>
      <c r="ES122" s="435"/>
      <c r="ET122" s="435"/>
      <c r="EU122" s="435"/>
      <c r="EV122" s="435"/>
      <c r="EW122" s="435"/>
      <c r="EX122" s="435"/>
      <c r="EY122" s="435"/>
      <c r="EZ122" s="435"/>
      <c r="FA122" s="435"/>
      <c r="FB122" s="435"/>
      <c r="FC122" s="435"/>
      <c r="FD122" s="435"/>
      <c r="FE122" s="435"/>
      <c r="FF122" s="435"/>
      <c r="FG122" s="435"/>
      <c r="FH122" s="435"/>
      <c r="FI122" s="435"/>
      <c r="FJ122" s="435"/>
      <c r="FK122" s="435"/>
      <c r="FL122" s="435"/>
      <c r="FM122" s="435"/>
      <c r="FN122" s="435"/>
      <c r="FO122" s="435"/>
      <c r="FP122" s="435"/>
      <c r="FQ122" s="435"/>
      <c r="FR122" s="435"/>
      <c r="FS122" s="435"/>
      <c r="FT122" s="435"/>
      <c r="FU122" s="435"/>
      <c r="FV122" s="435"/>
      <c r="FW122" s="435"/>
      <c r="FX122" s="435"/>
      <c r="FY122" s="435"/>
      <c r="FZ122" s="435"/>
      <c r="GA122" s="435"/>
      <c r="GB122" s="435"/>
      <c r="GC122" s="435"/>
      <c r="GD122" s="435"/>
      <c r="GE122" s="435"/>
      <c r="GH122" s="436"/>
    </row>
    <row r="123" spans="2:190" s="366" customFormat="1" ht="13.5" customHeight="1">
      <c r="B123" s="1182" t="s">
        <v>554</v>
      </c>
      <c r="C123" s="424"/>
      <c r="D123" s="1186"/>
      <c r="E123" s="1150">
        <v>91</v>
      </c>
      <c r="F123" s="1152">
        <v>57</v>
      </c>
      <c r="G123" s="1152">
        <v>666</v>
      </c>
      <c r="H123" s="1152">
        <v>539</v>
      </c>
      <c r="I123" s="1152">
        <v>116</v>
      </c>
      <c r="J123" s="1152">
        <v>500</v>
      </c>
      <c r="K123" s="1152">
        <v>470</v>
      </c>
      <c r="L123" s="1152">
        <v>90</v>
      </c>
      <c r="M123" s="1152">
        <v>57</v>
      </c>
      <c r="N123" s="1152">
        <v>666</v>
      </c>
      <c r="O123" s="1152">
        <v>539</v>
      </c>
      <c r="P123" s="1152">
        <v>116</v>
      </c>
      <c r="Q123" s="1152">
        <v>500</v>
      </c>
      <c r="R123" s="1152">
        <v>470</v>
      </c>
      <c r="S123" s="1152">
        <v>90</v>
      </c>
      <c r="T123" s="1152">
        <v>57</v>
      </c>
      <c r="U123" s="1152">
        <v>666</v>
      </c>
      <c r="V123" s="1152">
        <v>539</v>
      </c>
      <c r="W123" s="1152">
        <v>116</v>
      </c>
      <c r="X123" s="1152">
        <v>500</v>
      </c>
      <c r="Y123" s="1152">
        <v>470</v>
      </c>
      <c r="Z123" s="1152">
        <v>90</v>
      </c>
      <c r="AA123" s="1152">
        <v>57</v>
      </c>
      <c r="AB123" s="1152">
        <v>666</v>
      </c>
      <c r="AC123" s="1152">
        <v>539</v>
      </c>
      <c r="AD123" s="1152">
        <v>116</v>
      </c>
      <c r="AE123" s="1152">
        <v>500</v>
      </c>
      <c r="AF123" s="1152">
        <v>470</v>
      </c>
      <c r="AG123" s="1152">
        <v>90</v>
      </c>
      <c r="AH123" s="1160">
        <v>57</v>
      </c>
      <c r="AI123" s="1170">
        <f>SUM($E$7:$AH$7,$E$23:$AI$23,$E$39:$AH$39,$E55:AI$55,$E$72:$AI$72,$E$89:$AH$89,$E$106:$AI$106,$E$123:$AH$123,$E$140:$AI$140,$E$157:$AI$157,$E$174:$AF$174,$E$191:$AI$191)</f>
        <v>130000</v>
      </c>
      <c r="AJ123" s="704"/>
      <c r="AK123" s="704"/>
      <c r="AL123" s="704"/>
      <c r="AM123" s="704"/>
      <c r="AN123" s="704"/>
      <c r="AO123" s="704"/>
      <c r="AP123" s="704"/>
      <c r="AQ123" s="704"/>
      <c r="AR123" s="704"/>
      <c r="AS123" s="704"/>
      <c r="AT123" s="704"/>
      <c r="AU123" s="704"/>
      <c r="AV123" s="704"/>
      <c r="AW123" s="704"/>
      <c r="AX123" s="704"/>
      <c r="AY123" s="704"/>
      <c r="AZ123" s="704"/>
      <c r="BA123" s="704"/>
      <c r="BB123" s="704"/>
      <c r="BC123" s="704"/>
      <c r="BD123" s="704"/>
      <c r="BE123" s="704"/>
      <c r="BF123" s="704"/>
      <c r="BG123" s="704"/>
      <c r="BH123" s="704"/>
      <c r="BI123" s="704"/>
      <c r="BJ123" s="704"/>
      <c r="BK123" s="704"/>
      <c r="BL123" s="704"/>
      <c r="BM123" s="704"/>
      <c r="BN123" s="704"/>
      <c r="BO123" s="704"/>
      <c r="BP123" s="704"/>
      <c r="BQ123" s="704"/>
      <c r="BR123" s="704"/>
      <c r="BS123" s="704"/>
      <c r="BT123" s="704"/>
      <c r="BU123" s="704"/>
      <c r="BV123" s="704"/>
      <c r="BW123" s="704"/>
      <c r="BX123" s="704"/>
      <c r="BY123" s="704"/>
      <c r="BZ123" s="704"/>
      <c r="CA123" s="704"/>
      <c r="CB123" s="704"/>
      <c r="CC123" s="704"/>
      <c r="CD123" s="704"/>
      <c r="CE123" s="704"/>
      <c r="CF123" s="704"/>
      <c r="CG123" s="704"/>
      <c r="CH123" s="704"/>
      <c r="CI123" s="704"/>
      <c r="CJ123" s="704"/>
      <c r="CK123" s="704"/>
      <c r="CL123" s="704"/>
      <c r="CM123" s="704"/>
      <c r="CN123" s="704"/>
      <c r="CO123" s="704"/>
      <c r="CP123" s="704"/>
      <c r="CQ123" s="704"/>
      <c r="CR123" s="704"/>
      <c r="CS123" s="704"/>
      <c r="CT123" s="704"/>
      <c r="CU123" s="704"/>
      <c r="CV123" s="704"/>
      <c r="CW123" s="704"/>
      <c r="CX123" s="704"/>
      <c r="CY123" s="704"/>
      <c r="CZ123" s="704"/>
      <c r="DA123" s="704"/>
      <c r="DB123" s="704"/>
      <c r="DC123" s="704"/>
      <c r="DD123" s="704"/>
      <c r="DE123" s="704"/>
      <c r="DF123" s="704"/>
      <c r="DG123" s="704"/>
      <c r="DH123" s="704"/>
      <c r="DI123" s="704"/>
      <c r="DJ123" s="704"/>
      <c r="DK123" s="704"/>
      <c r="DL123" s="704"/>
      <c r="DM123" s="704"/>
      <c r="DN123" s="704"/>
      <c r="DO123" s="704"/>
      <c r="DP123" s="704"/>
      <c r="DQ123" s="704"/>
      <c r="DR123" s="704"/>
      <c r="DS123" s="704"/>
      <c r="DT123" s="704"/>
      <c r="DU123" s="704"/>
      <c r="DV123" s="704"/>
      <c r="DW123" s="434"/>
      <c r="DX123" s="434"/>
      <c r="DY123" s="434"/>
      <c r="DZ123" s="434"/>
      <c r="EA123" s="434"/>
      <c r="EB123" s="434"/>
      <c r="EC123" s="434"/>
      <c r="ED123" s="434"/>
      <c r="EE123" s="435"/>
      <c r="EF123" s="435"/>
      <c r="EG123" s="435"/>
      <c r="EH123" s="435"/>
      <c r="EI123" s="435"/>
      <c r="EJ123" s="435"/>
      <c r="EK123" s="435"/>
      <c r="EL123" s="435"/>
      <c r="EM123" s="435"/>
      <c r="EN123" s="435"/>
      <c r="EO123" s="435"/>
      <c r="EP123" s="435"/>
      <c r="EQ123" s="435"/>
      <c r="ER123" s="435"/>
      <c r="ES123" s="435"/>
      <c r="ET123" s="435"/>
      <c r="EU123" s="435"/>
      <c r="EV123" s="435"/>
      <c r="EW123" s="435"/>
      <c r="EX123" s="435"/>
      <c r="EY123" s="435"/>
      <c r="EZ123" s="435"/>
      <c r="FA123" s="435"/>
      <c r="FB123" s="435"/>
      <c r="FC123" s="435"/>
      <c r="FD123" s="435"/>
      <c r="FE123" s="435"/>
      <c r="FF123" s="435"/>
      <c r="FG123" s="435"/>
      <c r="FH123" s="435"/>
      <c r="FI123" s="435"/>
      <c r="FJ123" s="435"/>
      <c r="FK123" s="435"/>
      <c r="FL123" s="435"/>
      <c r="FM123" s="435"/>
      <c r="FN123" s="435"/>
      <c r="FO123" s="435"/>
      <c r="FP123" s="435"/>
      <c r="FQ123" s="435"/>
      <c r="FR123" s="435"/>
      <c r="FS123" s="435"/>
      <c r="FT123" s="435"/>
      <c r="FU123" s="435"/>
      <c r="FV123" s="435"/>
      <c r="FW123" s="435"/>
      <c r="FX123" s="435"/>
      <c r="FY123" s="435"/>
      <c r="FZ123" s="435"/>
      <c r="GA123" s="435"/>
      <c r="GB123" s="435"/>
      <c r="GC123" s="435"/>
      <c r="GD123" s="435"/>
      <c r="GE123" s="435"/>
      <c r="GH123" s="436"/>
    </row>
    <row r="124" spans="2:190" s="366" customFormat="1" ht="13.5" customHeight="1">
      <c r="B124" s="701" t="s">
        <v>569</v>
      </c>
      <c r="C124" s="428"/>
      <c r="D124" s="1187"/>
      <c r="E124" s="702"/>
      <c r="F124" s="693"/>
      <c r="G124" s="693"/>
      <c r="H124" s="693"/>
      <c r="I124" s="693"/>
      <c r="J124" s="693"/>
      <c r="K124" s="693"/>
      <c r="L124" s="693"/>
      <c r="M124" s="693"/>
      <c r="N124" s="693"/>
      <c r="O124" s="693"/>
      <c r="P124" s="693"/>
      <c r="Q124" s="693"/>
      <c r="R124" s="693"/>
      <c r="S124" s="693"/>
      <c r="T124" s="693"/>
      <c r="U124" s="693"/>
      <c r="V124" s="693"/>
      <c r="W124" s="693"/>
      <c r="X124" s="693"/>
      <c r="Y124" s="693"/>
      <c r="Z124" s="693"/>
      <c r="AA124" s="693"/>
      <c r="AB124" s="693"/>
      <c r="AC124" s="693"/>
      <c r="AD124" s="693"/>
      <c r="AE124" s="693"/>
      <c r="AF124" s="693"/>
      <c r="AG124" s="693"/>
      <c r="AH124" s="703"/>
      <c r="AI124" s="1171" t="s">
        <v>6196</v>
      </c>
      <c r="AJ124" s="704"/>
      <c r="AK124" s="704"/>
      <c r="AL124" s="704"/>
      <c r="AM124" s="704"/>
      <c r="AN124" s="704"/>
      <c r="AO124" s="704"/>
      <c r="AP124" s="704"/>
      <c r="AQ124" s="704"/>
      <c r="AR124" s="704"/>
      <c r="AS124" s="704"/>
      <c r="AT124" s="704"/>
      <c r="AU124" s="704"/>
      <c r="AV124" s="704"/>
      <c r="AW124" s="704"/>
      <c r="AX124" s="704"/>
      <c r="AY124" s="704"/>
      <c r="AZ124" s="704"/>
      <c r="BA124" s="704"/>
      <c r="BB124" s="704"/>
      <c r="BC124" s="704"/>
      <c r="BD124" s="704"/>
      <c r="BE124" s="704"/>
      <c r="BF124" s="704"/>
      <c r="BG124" s="704"/>
      <c r="BH124" s="704"/>
      <c r="BI124" s="704"/>
      <c r="BJ124" s="704"/>
      <c r="BK124" s="704"/>
      <c r="BL124" s="704"/>
      <c r="BM124" s="704"/>
      <c r="BN124" s="704"/>
      <c r="BO124" s="704"/>
      <c r="BP124" s="704"/>
      <c r="BQ124" s="704"/>
      <c r="BR124" s="704"/>
      <c r="BS124" s="704"/>
      <c r="BT124" s="704"/>
      <c r="BU124" s="704"/>
      <c r="BV124" s="704"/>
      <c r="BW124" s="704"/>
      <c r="BX124" s="704"/>
      <c r="BY124" s="704"/>
      <c r="BZ124" s="704"/>
      <c r="CA124" s="704"/>
      <c r="CB124" s="704"/>
      <c r="CC124" s="704"/>
      <c r="CD124" s="704"/>
      <c r="CE124" s="704"/>
      <c r="CF124" s="704"/>
      <c r="CG124" s="704"/>
      <c r="CH124" s="704"/>
      <c r="CI124" s="704"/>
      <c r="CJ124" s="704"/>
      <c r="CK124" s="704"/>
      <c r="CL124" s="704"/>
      <c r="CM124" s="704"/>
      <c r="CN124" s="704"/>
      <c r="CO124" s="704"/>
      <c r="CP124" s="704"/>
      <c r="CQ124" s="704"/>
      <c r="CR124" s="704"/>
      <c r="CS124" s="704"/>
      <c r="CT124" s="704"/>
      <c r="CU124" s="704"/>
      <c r="CV124" s="704"/>
      <c r="CW124" s="704"/>
      <c r="CX124" s="704"/>
      <c r="CY124" s="704"/>
      <c r="CZ124" s="704"/>
      <c r="DA124" s="704"/>
      <c r="DB124" s="704"/>
      <c r="DC124" s="704"/>
      <c r="DD124" s="704"/>
      <c r="DE124" s="704"/>
      <c r="DF124" s="704"/>
      <c r="DG124" s="704"/>
      <c r="DH124" s="704"/>
      <c r="DI124" s="704"/>
      <c r="DJ124" s="704"/>
      <c r="DK124" s="704"/>
      <c r="DL124" s="704"/>
      <c r="DM124" s="704"/>
      <c r="DN124" s="704"/>
      <c r="DO124" s="704"/>
      <c r="DP124" s="704"/>
      <c r="DQ124" s="704"/>
      <c r="DR124" s="704"/>
      <c r="DS124" s="704"/>
      <c r="DT124" s="704"/>
      <c r="DU124" s="704"/>
      <c r="DV124" s="704"/>
      <c r="DW124" s="434"/>
      <c r="DX124" s="434"/>
      <c r="DY124" s="434"/>
      <c r="DZ124" s="434"/>
      <c r="EA124" s="434"/>
      <c r="EB124" s="434"/>
      <c r="EC124" s="434"/>
      <c r="ED124" s="434"/>
      <c r="EE124" s="435"/>
      <c r="EF124" s="435"/>
      <c r="EG124" s="435"/>
      <c r="EH124" s="435"/>
      <c r="EI124" s="435"/>
      <c r="EJ124" s="435"/>
      <c r="EK124" s="435"/>
      <c r="EL124" s="435"/>
      <c r="EM124" s="435"/>
      <c r="EN124" s="435"/>
      <c r="EO124" s="435"/>
      <c r="EP124" s="435"/>
      <c r="EQ124" s="435"/>
      <c r="ER124" s="435"/>
      <c r="ES124" s="435"/>
      <c r="ET124" s="435"/>
      <c r="EU124" s="435"/>
      <c r="EV124" s="435"/>
      <c r="EW124" s="435"/>
      <c r="EX124" s="435"/>
      <c r="EY124" s="435"/>
      <c r="EZ124" s="435"/>
      <c r="FA124" s="435"/>
      <c r="FB124" s="435"/>
      <c r="FC124" s="435"/>
      <c r="FD124" s="435"/>
      <c r="FE124" s="435"/>
      <c r="FF124" s="435"/>
      <c r="FG124" s="435"/>
      <c r="FH124" s="435"/>
      <c r="FI124" s="435"/>
      <c r="FJ124" s="435"/>
      <c r="FK124" s="435"/>
      <c r="FL124" s="435"/>
      <c r="FM124" s="435"/>
      <c r="FN124" s="435"/>
      <c r="FO124" s="435"/>
      <c r="FP124" s="435"/>
      <c r="FQ124" s="435"/>
      <c r="FR124" s="435"/>
      <c r="FS124" s="435"/>
      <c r="FT124" s="435"/>
      <c r="FU124" s="435"/>
      <c r="FV124" s="435"/>
      <c r="FW124" s="435"/>
      <c r="FX124" s="435"/>
      <c r="FY124" s="435"/>
      <c r="FZ124" s="435"/>
      <c r="GA124" s="435"/>
      <c r="GB124" s="435"/>
      <c r="GC124" s="435"/>
      <c r="GD124" s="435"/>
      <c r="GE124" s="435"/>
      <c r="GH124" s="436"/>
    </row>
    <row r="125" spans="2:190" s="366" customFormat="1" ht="13.5" customHeight="1">
      <c r="B125" s="423"/>
      <c r="C125" s="694" t="s">
        <v>555</v>
      </c>
      <c r="D125" s="1188"/>
      <c r="E125" s="695" t="s">
        <v>557</v>
      </c>
      <c r="F125" s="696" t="s">
        <v>557</v>
      </c>
      <c r="G125" s="696" t="s">
        <v>557</v>
      </c>
      <c r="H125" s="696" t="s">
        <v>557</v>
      </c>
      <c r="I125" s="696" t="s">
        <v>557</v>
      </c>
      <c r="J125" s="696" t="s">
        <v>557</v>
      </c>
      <c r="K125" s="696" t="s">
        <v>557</v>
      </c>
      <c r="L125" s="696" t="s">
        <v>557</v>
      </c>
      <c r="M125" s="696" t="s">
        <v>557</v>
      </c>
      <c r="N125" s="696" t="s">
        <v>557</v>
      </c>
      <c r="O125" s="696" t="s">
        <v>557</v>
      </c>
      <c r="P125" s="696" t="s">
        <v>557</v>
      </c>
      <c r="Q125" s="696"/>
      <c r="R125" s="696"/>
      <c r="S125" s="696"/>
      <c r="T125" s="696"/>
      <c r="U125" s="696"/>
      <c r="V125" s="696"/>
      <c r="W125" s="696"/>
      <c r="X125" s="696"/>
      <c r="Y125" s="696"/>
      <c r="Z125" s="696"/>
      <c r="AA125" s="696"/>
      <c r="AB125" s="696"/>
      <c r="AC125" s="696"/>
      <c r="AD125" s="696"/>
      <c r="AE125" s="696"/>
      <c r="AF125" s="696"/>
      <c r="AG125" s="696"/>
      <c r="AH125" s="697"/>
      <c r="AI125" s="1172">
        <f>COUNTA(E9:AH9,E25:AI25,E41:AH41,E57:AI57,E74:AI74,E91:AH91,E108:AI108,E125:AH125,E142:AI142,E159:AI159,E176:AF176,E193:AI193)</f>
        <v>280</v>
      </c>
      <c r="AJ125" s="704"/>
      <c r="AK125" s="704"/>
      <c r="AL125" s="704"/>
      <c r="AM125" s="704"/>
      <c r="AN125" s="704"/>
      <c r="AO125" s="704"/>
      <c r="AP125" s="704"/>
      <c r="AQ125" s="704"/>
      <c r="AR125" s="704"/>
      <c r="AS125" s="704"/>
      <c r="AT125" s="704"/>
      <c r="AU125" s="704"/>
      <c r="AV125" s="704"/>
      <c r="AW125" s="704"/>
      <c r="AX125" s="704"/>
      <c r="AY125" s="704"/>
      <c r="AZ125" s="704"/>
      <c r="BA125" s="704"/>
      <c r="BB125" s="704"/>
      <c r="BC125" s="704"/>
      <c r="BD125" s="704"/>
      <c r="BE125" s="704"/>
      <c r="BF125" s="704"/>
      <c r="BG125" s="704"/>
      <c r="BH125" s="704"/>
      <c r="BI125" s="704"/>
      <c r="BJ125" s="704"/>
      <c r="BK125" s="704"/>
      <c r="BL125" s="704"/>
      <c r="BM125" s="704"/>
      <c r="BN125" s="704"/>
      <c r="BO125" s="704"/>
      <c r="BP125" s="704"/>
      <c r="BQ125" s="704"/>
      <c r="BR125" s="704"/>
      <c r="BS125" s="704"/>
      <c r="BT125" s="704"/>
      <c r="BU125" s="704"/>
      <c r="BV125" s="704"/>
      <c r="BW125" s="704"/>
      <c r="BX125" s="704"/>
      <c r="BY125" s="704"/>
      <c r="BZ125" s="704"/>
      <c r="CA125" s="704"/>
      <c r="CB125" s="704"/>
      <c r="CC125" s="704"/>
      <c r="CD125" s="704"/>
      <c r="CE125" s="704"/>
      <c r="CF125" s="704"/>
      <c r="CG125" s="704"/>
      <c r="CH125" s="704"/>
      <c r="CI125" s="704"/>
      <c r="CJ125" s="704"/>
      <c r="CK125" s="704"/>
      <c r="CL125" s="704"/>
      <c r="CM125" s="704"/>
      <c r="CN125" s="704"/>
      <c r="CO125" s="704"/>
      <c r="CP125" s="704"/>
      <c r="CQ125" s="704"/>
      <c r="CR125" s="704"/>
      <c r="CS125" s="704"/>
      <c r="CT125" s="704"/>
      <c r="CU125" s="704"/>
      <c r="CV125" s="704"/>
      <c r="CW125" s="704"/>
      <c r="CX125" s="704"/>
      <c r="CY125" s="704"/>
      <c r="CZ125" s="704"/>
      <c r="DA125" s="704"/>
      <c r="DB125" s="704"/>
      <c r="DC125" s="704"/>
      <c r="DD125" s="704"/>
      <c r="DE125" s="704"/>
      <c r="DF125" s="704"/>
      <c r="DG125" s="704"/>
      <c r="DH125" s="704"/>
      <c r="DI125" s="704"/>
      <c r="DJ125" s="704"/>
      <c r="DK125" s="704"/>
      <c r="DL125" s="704"/>
      <c r="DM125" s="704"/>
      <c r="DN125" s="704"/>
      <c r="DO125" s="704"/>
      <c r="DP125" s="704"/>
      <c r="DQ125" s="704"/>
      <c r="DR125" s="704"/>
      <c r="DS125" s="704"/>
      <c r="DT125" s="704"/>
      <c r="DU125" s="704"/>
      <c r="DV125" s="704"/>
      <c r="DW125" s="434"/>
      <c r="DX125" s="434"/>
      <c r="DY125" s="434"/>
      <c r="DZ125" s="434"/>
      <c r="EA125" s="434"/>
      <c r="EB125" s="434"/>
      <c r="EC125" s="434"/>
      <c r="ED125" s="434"/>
      <c r="EE125" s="435"/>
      <c r="EF125" s="435"/>
      <c r="EG125" s="435"/>
      <c r="EH125" s="435"/>
      <c r="EI125" s="435"/>
      <c r="EJ125" s="435"/>
      <c r="EK125" s="435"/>
      <c r="EL125" s="435"/>
      <c r="EM125" s="435"/>
      <c r="EN125" s="435"/>
      <c r="EO125" s="435"/>
      <c r="EP125" s="435"/>
      <c r="EQ125" s="435"/>
      <c r="ER125" s="435"/>
      <c r="ES125" s="435"/>
      <c r="ET125" s="435"/>
      <c r="EU125" s="435"/>
      <c r="EV125" s="435"/>
      <c r="EW125" s="435"/>
      <c r="EX125" s="435"/>
      <c r="EY125" s="435"/>
      <c r="EZ125" s="435"/>
      <c r="FA125" s="435"/>
      <c r="FB125" s="435"/>
      <c r="FC125" s="435"/>
      <c r="FD125" s="435"/>
      <c r="FE125" s="435"/>
      <c r="FF125" s="435"/>
      <c r="FG125" s="435"/>
      <c r="FH125" s="435"/>
      <c r="FI125" s="435"/>
      <c r="FJ125" s="435"/>
      <c r="FK125" s="435"/>
      <c r="FL125" s="435"/>
      <c r="FM125" s="435"/>
      <c r="FN125" s="435"/>
      <c r="FO125" s="435"/>
      <c r="FP125" s="435"/>
      <c r="FQ125" s="435"/>
      <c r="FR125" s="435"/>
      <c r="FS125" s="435"/>
      <c r="FT125" s="435"/>
      <c r="FU125" s="435"/>
      <c r="FV125" s="435"/>
      <c r="FW125" s="435"/>
      <c r="FX125" s="435"/>
      <c r="FY125" s="435"/>
      <c r="FZ125" s="435"/>
      <c r="GA125" s="435"/>
      <c r="GB125" s="435"/>
      <c r="GC125" s="435"/>
      <c r="GD125" s="435"/>
      <c r="GE125" s="435"/>
      <c r="GH125" s="436"/>
    </row>
    <row r="126" spans="2:190" s="366" customFormat="1" ht="13.5" customHeight="1">
      <c r="B126" s="423"/>
      <c r="C126" s="694" t="s">
        <v>6275</v>
      </c>
      <c r="D126" s="1189"/>
      <c r="E126" s="695"/>
      <c r="F126" s="696"/>
      <c r="G126" s="696"/>
      <c r="H126" s="696"/>
      <c r="I126" s="696"/>
      <c r="J126" s="696"/>
      <c r="K126" s="696"/>
      <c r="L126" s="696"/>
      <c r="M126" s="696"/>
      <c r="N126" s="696"/>
      <c r="O126" s="696"/>
      <c r="P126" s="696"/>
      <c r="Q126" s="696"/>
      <c r="R126" s="696"/>
      <c r="S126" s="696"/>
      <c r="T126" s="696"/>
      <c r="U126" s="696"/>
      <c r="V126" s="696"/>
      <c r="W126" s="696"/>
      <c r="X126" s="696"/>
      <c r="Y126" s="696"/>
      <c r="Z126" s="696"/>
      <c r="AA126" s="696"/>
      <c r="AB126" s="696"/>
      <c r="AC126" s="696"/>
      <c r="AD126" s="696"/>
      <c r="AE126" s="696"/>
      <c r="AF126" s="696"/>
      <c r="AG126" s="696"/>
      <c r="AH126" s="697"/>
      <c r="AI126" s="1172">
        <f>COUNTA(E10:AH10,E26:AI26,E42:AH42,E58:AI58,E75:AI75,E92:AH92,E109:AI109,E126:AH126,E143:AI143,E160:AI160,E177:AF177,E194:AI194)</f>
        <v>0</v>
      </c>
      <c r="AJ126" s="704"/>
      <c r="AK126" s="704"/>
      <c r="AL126" s="704"/>
      <c r="AM126" s="704"/>
      <c r="AN126" s="704"/>
      <c r="AO126" s="704"/>
      <c r="AP126" s="704"/>
      <c r="AQ126" s="704"/>
      <c r="AR126" s="704"/>
      <c r="AS126" s="704"/>
      <c r="AT126" s="704"/>
      <c r="AU126" s="704"/>
      <c r="AV126" s="704"/>
      <c r="AW126" s="704"/>
      <c r="AX126" s="704"/>
      <c r="AY126" s="704"/>
      <c r="AZ126" s="704"/>
      <c r="BA126" s="704"/>
      <c r="BB126" s="704"/>
      <c r="BC126" s="704"/>
      <c r="BD126" s="704"/>
      <c r="BE126" s="704"/>
      <c r="BF126" s="704"/>
      <c r="BG126" s="704"/>
      <c r="BH126" s="704"/>
      <c r="BI126" s="704"/>
      <c r="BJ126" s="704"/>
      <c r="BK126" s="704"/>
      <c r="BL126" s="704"/>
      <c r="BM126" s="704"/>
      <c r="BN126" s="704"/>
      <c r="BO126" s="704"/>
      <c r="BP126" s="704"/>
      <c r="BQ126" s="704"/>
      <c r="BR126" s="704"/>
      <c r="BS126" s="704"/>
      <c r="BT126" s="704"/>
      <c r="BU126" s="704"/>
      <c r="BV126" s="704"/>
      <c r="BW126" s="704"/>
      <c r="BX126" s="704"/>
      <c r="BY126" s="704"/>
      <c r="BZ126" s="704"/>
      <c r="CA126" s="704"/>
      <c r="CB126" s="704"/>
      <c r="CC126" s="704"/>
      <c r="CD126" s="704"/>
      <c r="CE126" s="704"/>
      <c r="CF126" s="704"/>
      <c r="CG126" s="704"/>
      <c r="CH126" s="704"/>
      <c r="CI126" s="704"/>
      <c r="CJ126" s="704"/>
      <c r="CK126" s="704"/>
      <c r="CL126" s="704"/>
      <c r="CM126" s="704"/>
      <c r="CN126" s="704"/>
      <c r="CO126" s="704"/>
      <c r="CP126" s="704"/>
      <c r="CQ126" s="704"/>
      <c r="CR126" s="704"/>
      <c r="CS126" s="704"/>
      <c r="CT126" s="704"/>
      <c r="CU126" s="704"/>
      <c r="CV126" s="704"/>
      <c r="CW126" s="704"/>
      <c r="CX126" s="704"/>
      <c r="CY126" s="704"/>
      <c r="CZ126" s="704"/>
      <c r="DA126" s="704"/>
      <c r="DB126" s="704"/>
      <c r="DC126" s="704"/>
      <c r="DD126" s="704"/>
      <c r="DE126" s="704"/>
      <c r="DF126" s="704"/>
      <c r="DG126" s="704"/>
      <c r="DH126" s="704"/>
      <c r="DI126" s="704"/>
      <c r="DJ126" s="704"/>
      <c r="DK126" s="704"/>
      <c r="DL126" s="704"/>
      <c r="DM126" s="704"/>
      <c r="DN126" s="704"/>
      <c r="DO126" s="704"/>
      <c r="DP126" s="704"/>
      <c r="DQ126" s="704"/>
      <c r="DR126" s="704"/>
      <c r="DS126" s="704"/>
      <c r="DT126" s="704"/>
      <c r="DU126" s="704"/>
      <c r="DV126" s="704"/>
      <c r="DW126" s="434"/>
      <c r="DX126" s="434"/>
      <c r="DY126" s="434"/>
      <c r="DZ126" s="434"/>
      <c r="EA126" s="434"/>
      <c r="EB126" s="434"/>
      <c r="EC126" s="434"/>
      <c r="ED126" s="434"/>
      <c r="EE126" s="435"/>
      <c r="EF126" s="435"/>
      <c r="EG126" s="435"/>
      <c r="EH126" s="435"/>
      <c r="EI126" s="435"/>
      <c r="EJ126" s="435"/>
      <c r="EK126" s="435"/>
      <c r="EL126" s="435"/>
      <c r="EM126" s="435"/>
      <c r="EN126" s="435"/>
      <c r="EO126" s="435"/>
      <c r="EP126" s="435"/>
      <c r="EQ126" s="435"/>
      <c r="ER126" s="435"/>
      <c r="ES126" s="435"/>
      <c r="ET126" s="435"/>
      <c r="EU126" s="435"/>
      <c r="EV126" s="435"/>
      <c r="EW126" s="435"/>
      <c r="EX126" s="435"/>
      <c r="EY126" s="435"/>
      <c r="EZ126" s="435"/>
      <c r="FA126" s="435"/>
      <c r="FB126" s="435"/>
      <c r="FC126" s="435"/>
      <c r="FD126" s="435"/>
      <c r="FE126" s="435"/>
      <c r="FF126" s="435"/>
      <c r="FG126" s="435"/>
      <c r="FH126" s="435"/>
      <c r="FI126" s="435"/>
      <c r="FJ126" s="435"/>
      <c r="FK126" s="435"/>
      <c r="FL126" s="435"/>
      <c r="FM126" s="435"/>
      <c r="FN126" s="435"/>
      <c r="FO126" s="435"/>
      <c r="FP126" s="435"/>
      <c r="FQ126" s="435"/>
      <c r="FR126" s="435"/>
      <c r="FS126" s="435"/>
      <c r="FT126" s="435"/>
      <c r="FU126" s="435"/>
      <c r="FV126" s="435"/>
      <c r="FW126" s="435"/>
      <c r="FX126" s="435"/>
      <c r="FY126" s="435"/>
      <c r="FZ126" s="435"/>
      <c r="GA126" s="435"/>
      <c r="GB126" s="435"/>
      <c r="GC126" s="435"/>
      <c r="GD126" s="435"/>
      <c r="GE126" s="435"/>
      <c r="GH126" s="436"/>
    </row>
    <row r="127" spans="2:190" s="366" customFormat="1" ht="13.5" customHeight="1">
      <c r="B127" s="1182" t="s">
        <v>570</v>
      </c>
      <c r="C127" s="424"/>
      <c r="D127" s="1190"/>
      <c r="E127" s="698" t="s">
        <v>556</v>
      </c>
      <c r="F127" s="699"/>
      <c r="G127" s="699" t="s">
        <v>557</v>
      </c>
      <c r="H127" s="699" t="s">
        <v>557</v>
      </c>
      <c r="I127" s="699" t="s">
        <v>557</v>
      </c>
      <c r="J127" s="699" t="s">
        <v>557</v>
      </c>
      <c r="K127" s="699" t="s">
        <v>557</v>
      </c>
      <c r="L127" s="699" t="s">
        <v>557</v>
      </c>
      <c r="M127" s="699"/>
      <c r="N127" s="699" t="s">
        <v>557</v>
      </c>
      <c r="O127" s="699" t="s">
        <v>557</v>
      </c>
      <c r="P127" s="699" t="s">
        <v>557</v>
      </c>
      <c r="Q127" s="699" t="s">
        <v>557</v>
      </c>
      <c r="R127" s="699" t="s">
        <v>557</v>
      </c>
      <c r="S127" s="699" t="s">
        <v>557</v>
      </c>
      <c r="T127" s="699"/>
      <c r="U127" s="699" t="s">
        <v>557</v>
      </c>
      <c r="V127" s="699" t="s">
        <v>557</v>
      </c>
      <c r="W127" s="699" t="s">
        <v>557</v>
      </c>
      <c r="X127" s="699" t="s">
        <v>557</v>
      </c>
      <c r="Y127" s="699" t="s">
        <v>557</v>
      </c>
      <c r="Z127" s="699" t="s">
        <v>557</v>
      </c>
      <c r="AA127" s="699"/>
      <c r="AB127" s="699" t="s">
        <v>557</v>
      </c>
      <c r="AC127" s="699" t="s">
        <v>557</v>
      </c>
      <c r="AD127" s="699" t="s">
        <v>557</v>
      </c>
      <c r="AE127" s="699" t="s">
        <v>557</v>
      </c>
      <c r="AF127" s="699" t="s">
        <v>557</v>
      </c>
      <c r="AG127" s="699" t="s">
        <v>557</v>
      </c>
      <c r="AH127" s="700"/>
      <c r="AI127" s="1172">
        <f>COUNTA(E11:AH11,E27:AI27,E43:AH43,E59:AI59,E76:AI76,E93:AH93,E110:AI110,E127:AH127,E144:AI144,E161:AI161,E178:AF178,E195:AI195)</f>
        <v>287</v>
      </c>
      <c r="AJ127" s="704"/>
      <c r="AK127" s="704"/>
      <c r="AL127" s="704"/>
      <c r="AM127" s="704"/>
      <c r="AN127" s="704"/>
      <c r="AO127" s="704"/>
      <c r="AP127" s="704"/>
      <c r="AQ127" s="704"/>
      <c r="AR127" s="704"/>
      <c r="AS127" s="704"/>
      <c r="AT127" s="704"/>
      <c r="AU127" s="704"/>
      <c r="AV127" s="704"/>
      <c r="AW127" s="704"/>
      <c r="AX127" s="704"/>
      <c r="AY127" s="704"/>
      <c r="AZ127" s="704"/>
      <c r="BA127" s="704"/>
      <c r="BB127" s="704"/>
      <c r="BC127" s="704"/>
      <c r="BD127" s="704"/>
      <c r="BE127" s="704"/>
      <c r="BF127" s="704"/>
      <c r="BG127" s="704"/>
      <c r="BH127" s="704"/>
      <c r="BI127" s="704"/>
      <c r="BJ127" s="704"/>
      <c r="BK127" s="704"/>
      <c r="BL127" s="704"/>
      <c r="BM127" s="704"/>
      <c r="BN127" s="704"/>
      <c r="BO127" s="704"/>
      <c r="BP127" s="704"/>
      <c r="BQ127" s="704"/>
      <c r="BR127" s="704"/>
      <c r="BS127" s="704"/>
      <c r="BT127" s="704"/>
      <c r="BU127" s="704"/>
      <c r="BV127" s="704"/>
      <c r="BW127" s="704"/>
      <c r="BX127" s="704"/>
      <c r="BY127" s="704"/>
      <c r="BZ127" s="704"/>
      <c r="CA127" s="704"/>
      <c r="CB127" s="704"/>
      <c r="CC127" s="704"/>
      <c r="CD127" s="704"/>
      <c r="CE127" s="704"/>
      <c r="CF127" s="704"/>
      <c r="CG127" s="704"/>
      <c r="CH127" s="704"/>
      <c r="CI127" s="704"/>
      <c r="CJ127" s="704"/>
      <c r="CK127" s="704"/>
      <c r="CL127" s="704"/>
      <c r="CM127" s="704"/>
      <c r="CN127" s="704"/>
      <c r="CO127" s="704"/>
      <c r="CP127" s="704"/>
      <c r="CQ127" s="704"/>
      <c r="CR127" s="704"/>
      <c r="CS127" s="704"/>
      <c r="CT127" s="704"/>
      <c r="CU127" s="704"/>
      <c r="CV127" s="704"/>
      <c r="CW127" s="704"/>
      <c r="CX127" s="704"/>
      <c r="CY127" s="704"/>
      <c r="CZ127" s="704"/>
      <c r="DA127" s="704"/>
      <c r="DB127" s="704"/>
      <c r="DC127" s="704"/>
      <c r="DD127" s="704"/>
      <c r="DE127" s="704"/>
      <c r="DF127" s="704"/>
      <c r="DG127" s="704"/>
      <c r="DH127" s="704"/>
      <c r="DI127" s="704"/>
      <c r="DJ127" s="704"/>
      <c r="DK127" s="704"/>
      <c r="DL127" s="704"/>
      <c r="DM127" s="704"/>
      <c r="DN127" s="704"/>
      <c r="DO127" s="704"/>
      <c r="DP127" s="704"/>
      <c r="DQ127" s="704"/>
      <c r="DR127" s="704"/>
      <c r="DS127" s="704"/>
      <c r="DT127" s="704"/>
      <c r="DU127" s="704"/>
      <c r="DV127" s="704"/>
      <c r="DW127" s="434"/>
      <c r="DX127" s="434"/>
      <c r="DY127" s="434"/>
      <c r="DZ127" s="434"/>
      <c r="EA127" s="434"/>
      <c r="EB127" s="434"/>
      <c r="EC127" s="434"/>
      <c r="ED127" s="434"/>
      <c r="EE127" s="435"/>
      <c r="EF127" s="435"/>
      <c r="EG127" s="435"/>
      <c r="EH127" s="435"/>
      <c r="EI127" s="435"/>
      <c r="EJ127" s="435"/>
      <c r="EK127" s="435"/>
      <c r="EL127" s="435"/>
      <c r="EM127" s="435"/>
      <c r="EN127" s="435"/>
      <c r="EO127" s="435"/>
      <c r="EP127" s="435"/>
      <c r="EQ127" s="435"/>
      <c r="ER127" s="435"/>
      <c r="ES127" s="435"/>
      <c r="ET127" s="435"/>
      <c r="EU127" s="435"/>
      <c r="EV127" s="435"/>
      <c r="EW127" s="435"/>
      <c r="EX127" s="435"/>
      <c r="EY127" s="435"/>
      <c r="EZ127" s="435"/>
      <c r="FA127" s="435"/>
      <c r="FB127" s="435"/>
      <c r="FC127" s="435"/>
      <c r="FD127" s="435"/>
      <c r="FE127" s="435"/>
      <c r="FF127" s="435"/>
      <c r="FG127" s="435"/>
      <c r="FH127" s="435"/>
      <c r="FI127" s="435"/>
      <c r="FJ127" s="435"/>
      <c r="FK127" s="435"/>
      <c r="FL127" s="435"/>
      <c r="FM127" s="435"/>
      <c r="FN127" s="435"/>
      <c r="FO127" s="435"/>
      <c r="FP127" s="435"/>
      <c r="FQ127" s="435"/>
      <c r="FR127" s="435"/>
      <c r="FS127" s="435"/>
      <c r="FT127" s="435"/>
      <c r="FU127" s="435"/>
      <c r="FV127" s="435"/>
      <c r="FW127" s="435"/>
      <c r="FX127" s="435"/>
      <c r="FY127" s="435"/>
      <c r="FZ127" s="435"/>
      <c r="GA127" s="435"/>
      <c r="GB127" s="435"/>
      <c r="GC127" s="435"/>
      <c r="GD127" s="435"/>
      <c r="GE127" s="435"/>
      <c r="GH127" s="436"/>
    </row>
    <row r="128" spans="2:190" s="366" customFormat="1" ht="13.5" customHeight="1">
      <c r="B128" s="701" t="s">
        <v>559</v>
      </c>
      <c r="C128" s="426"/>
      <c r="D128" s="1187"/>
      <c r="E128" s="836">
        <v>4</v>
      </c>
      <c r="F128" s="422">
        <v>4</v>
      </c>
      <c r="G128" s="422">
        <v>4</v>
      </c>
      <c r="H128" s="422">
        <v>4</v>
      </c>
      <c r="I128" s="422">
        <v>4</v>
      </c>
      <c r="J128" s="422">
        <v>4</v>
      </c>
      <c r="K128" s="422">
        <v>4</v>
      </c>
      <c r="L128" s="422">
        <v>4</v>
      </c>
      <c r="M128" s="422">
        <v>4</v>
      </c>
      <c r="N128" s="422">
        <v>4</v>
      </c>
      <c r="O128" s="422">
        <v>4</v>
      </c>
      <c r="P128" s="422">
        <v>4</v>
      </c>
      <c r="Q128" s="422">
        <v>4</v>
      </c>
      <c r="R128" s="422">
        <v>4</v>
      </c>
      <c r="S128" s="1213">
        <v>4</v>
      </c>
      <c r="T128" s="1213">
        <v>4</v>
      </c>
      <c r="U128" s="1213">
        <v>4</v>
      </c>
      <c r="V128" s="1213">
        <v>4</v>
      </c>
      <c r="W128" s="1213">
        <v>4</v>
      </c>
      <c r="X128" s="1213">
        <v>4</v>
      </c>
      <c r="Y128" s="1213">
        <v>4</v>
      </c>
      <c r="Z128" s="1213">
        <v>4</v>
      </c>
      <c r="AA128" s="1213">
        <v>4</v>
      </c>
      <c r="AB128" s="1213">
        <v>4</v>
      </c>
      <c r="AC128" s="1213">
        <v>4</v>
      </c>
      <c r="AD128" s="1213">
        <v>4</v>
      </c>
      <c r="AE128" s="1213">
        <v>4</v>
      </c>
      <c r="AF128" s="1213">
        <v>4</v>
      </c>
      <c r="AG128" s="1213">
        <v>4</v>
      </c>
      <c r="AH128" s="1214">
        <v>4</v>
      </c>
      <c r="AI128" s="1171" t="s">
        <v>6196</v>
      </c>
      <c r="AJ128" s="704"/>
      <c r="AK128" s="704"/>
      <c r="AL128" s="704"/>
      <c r="AM128" s="704"/>
      <c r="AN128" s="704"/>
      <c r="AO128" s="704"/>
      <c r="AP128" s="704"/>
      <c r="AQ128" s="704"/>
      <c r="AR128" s="704"/>
      <c r="AS128" s="704"/>
      <c r="AT128" s="704"/>
      <c r="AU128" s="704"/>
      <c r="AV128" s="704"/>
      <c r="AW128" s="704"/>
      <c r="AX128" s="704"/>
      <c r="AY128" s="704"/>
      <c r="AZ128" s="704"/>
      <c r="BA128" s="704"/>
      <c r="BB128" s="704"/>
      <c r="BC128" s="704"/>
      <c r="BD128" s="704"/>
      <c r="BE128" s="704"/>
      <c r="BF128" s="704"/>
      <c r="BG128" s="704"/>
      <c r="BH128" s="704"/>
      <c r="BI128" s="704"/>
      <c r="BJ128" s="704"/>
      <c r="BK128" s="704"/>
      <c r="BL128" s="704"/>
      <c r="BM128" s="704"/>
      <c r="BN128" s="704"/>
      <c r="BO128" s="704"/>
      <c r="BP128" s="704"/>
      <c r="BQ128" s="704"/>
      <c r="BR128" s="704"/>
      <c r="BS128" s="704"/>
      <c r="BT128" s="704"/>
      <c r="BU128" s="704"/>
      <c r="BV128" s="704"/>
      <c r="BW128" s="704"/>
      <c r="BX128" s="704"/>
      <c r="BY128" s="704"/>
      <c r="BZ128" s="704"/>
      <c r="CA128" s="704"/>
      <c r="CB128" s="704"/>
      <c r="CC128" s="704"/>
      <c r="CD128" s="704"/>
      <c r="CE128" s="704"/>
      <c r="CF128" s="704"/>
      <c r="CG128" s="704"/>
      <c r="CH128" s="704"/>
      <c r="CI128" s="704"/>
      <c r="CJ128" s="704"/>
      <c r="CK128" s="704"/>
      <c r="CL128" s="704"/>
      <c r="CM128" s="704"/>
      <c r="CN128" s="704"/>
      <c r="CO128" s="704"/>
      <c r="CP128" s="704"/>
      <c r="CQ128" s="704"/>
      <c r="CR128" s="704"/>
      <c r="CS128" s="704"/>
      <c r="CT128" s="704"/>
      <c r="CU128" s="704"/>
      <c r="CV128" s="704"/>
      <c r="CW128" s="704"/>
      <c r="CX128" s="704"/>
      <c r="CY128" s="704"/>
      <c r="CZ128" s="704"/>
      <c r="DA128" s="704"/>
      <c r="DB128" s="704"/>
      <c r="DC128" s="704"/>
      <c r="DD128" s="704"/>
      <c r="DE128" s="704"/>
      <c r="DF128" s="704"/>
      <c r="DG128" s="704"/>
      <c r="DH128" s="704"/>
      <c r="DI128" s="704"/>
      <c r="DJ128" s="704"/>
      <c r="DK128" s="704"/>
      <c r="DL128" s="704"/>
      <c r="DM128" s="704"/>
      <c r="DN128" s="704"/>
      <c r="DO128" s="704"/>
      <c r="DP128" s="704"/>
      <c r="DQ128" s="704"/>
      <c r="DR128" s="704"/>
      <c r="DS128" s="704"/>
      <c r="DT128" s="704"/>
      <c r="DU128" s="704"/>
      <c r="DV128" s="704"/>
      <c r="DW128" s="434"/>
      <c r="DX128" s="434"/>
      <c r="DY128" s="434"/>
      <c r="DZ128" s="434"/>
      <c r="EA128" s="434"/>
      <c r="EB128" s="434"/>
      <c r="EC128" s="434"/>
      <c r="ED128" s="434"/>
      <c r="EE128" s="435"/>
      <c r="EF128" s="435"/>
      <c r="EG128" s="435"/>
      <c r="EH128" s="435"/>
      <c r="EI128" s="435"/>
      <c r="EJ128" s="435"/>
      <c r="EK128" s="435"/>
      <c r="EL128" s="435"/>
      <c r="EM128" s="435"/>
      <c r="EN128" s="435"/>
      <c r="EO128" s="435"/>
      <c r="EP128" s="435"/>
      <c r="EQ128" s="435"/>
      <c r="ER128" s="435"/>
      <c r="ES128" s="435"/>
      <c r="ET128" s="435"/>
      <c r="EU128" s="435"/>
      <c r="EV128" s="435"/>
      <c r="EW128" s="435"/>
      <c r="EX128" s="435"/>
      <c r="EY128" s="435"/>
      <c r="EZ128" s="435"/>
      <c r="FA128" s="435"/>
      <c r="FB128" s="435"/>
      <c r="FC128" s="435"/>
      <c r="FD128" s="435"/>
      <c r="FE128" s="435"/>
      <c r="FF128" s="435"/>
      <c r="FG128" s="435"/>
      <c r="FH128" s="435"/>
      <c r="FI128" s="435"/>
      <c r="FJ128" s="435"/>
      <c r="FK128" s="435"/>
      <c r="FL128" s="435"/>
      <c r="FM128" s="435"/>
      <c r="FN128" s="435"/>
      <c r="FO128" s="435"/>
      <c r="FP128" s="435"/>
      <c r="FQ128" s="435"/>
      <c r="FR128" s="435"/>
      <c r="FS128" s="435"/>
      <c r="FT128" s="435"/>
      <c r="FU128" s="435"/>
      <c r="FV128" s="435"/>
      <c r="FW128" s="435"/>
      <c r="FX128" s="435"/>
      <c r="FY128" s="435"/>
      <c r="FZ128" s="435"/>
      <c r="GA128" s="435"/>
      <c r="GB128" s="435"/>
      <c r="GC128" s="435"/>
      <c r="GD128" s="435"/>
      <c r="GE128" s="435"/>
      <c r="GH128" s="436"/>
    </row>
    <row r="129" spans="2:190" s="366" customFormat="1" ht="13.5" customHeight="1">
      <c r="B129" s="423"/>
      <c r="C129" s="429" t="s">
        <v>168</v>
      </c>
      <c r="D129" s="1191" t="str">
        <f>$D$13</f>
        <v>12,000kJ/kg</v>
      </c>
      <c r="E129" s="1156" t="str">
        <f t="shared" ref="E129:AH129" si="49">IF(E128=1,E128,"")</f>
        <v/>
      </c>
      <c r="F129" s="1157" t="str">
        <f t="shared" si="49"/>
        <v/>
      </c>
      <c r="G129" s="1157" t="str">
        <f t="shared" si="49"/>
        <v/>
      </c>
      <c r="H129" s="1157" t="str">
        <f t="shared" si="49"/>
        <v/>
      </c>
      <c r="I129" s="1157" t="str">
        <f t="shared" si="49"/>
        <v/>
      </c>
      <c r="J129" s="1157" t="str">
        <f t="shared" si="49"/>
        <v/>
      </c>
      <c r="K129" s="1157" t="str">
        <f t="shared" si="49"/>
        <v/>
      </c>
      <c r="L129" s="1157" t="str">
        <f t="shared" si="49"/>
        <v/>
      </c>
      <c r="M129" s="1157" t="str">
        <f t="shared" si="49"/>
        <v/>
      </c>
      <c r="N129" s="1157" t="str">
        <f t="shared" si="49"/>
        <v/>
      </c>
      <c r="O129" s="1157" t="str">
        <f t="shared" si="49"/>
        <v/>
      </c>
      <c r="P129" s="1157" t="str">
        <f t="shared" si="49"/>
        <v/>
      </c>
      <c r="Q129" s="1157" t="str">
        <f t="shared" si="49"/>
        <v/>
      </c>
      <c r="R129" s="1157" t="str">
        <f t="shared" si="49"/>
        <v/>
      </c>
      <c r="S129" s="1163" t="str">
        <f t="shared" si="49"/>
        <v/>
      </c>
      <c r="T129" s="1163" t="str">
        <f t="shared" si="49"/>
        <v/>
      </c>
      <c r="U129" s="1163" t="str">
        <f t="shared" si="49"/>
        <v/>
      </c>
      <c r="V129" s="1163" t="str">
        <f t="shared" si="49"/>
        <v/>
      </c>
      <c r="W129" s="1163" t="str">
        <f t="shared" si="49"/>
        <v/>
      </c>
      <c r="X129" s="1163" t="str">
        <f t="shared" si="49"/>
        <v/>
      </c>
      <c r="Y129" s="1163" t="str">
        <f t="shared" si="49"/>
        <v/>
      </c>
      <c r="Z129" s="1163" t="str">
        <f t="shared" si="49"/>
        <v/>
      </c>
      <c r="AA129" s="1163" t="str">
        <f t="shared" si="49"/>
        <v/>
      </c>
      <c r="AB129" s="1163" t="str">
        <f t="shared" si="49"/>
        <v/>
      </c>
      <c r="AC129" s="1163" t="str">
        <f t="shared" si="49"/>
        <v/>
      </c>
      <c r="AD129" s="1163" t="str">
        <f t="shared" si="49"/>
        <v/>
      </c>
      <c r="AE129" s="1163" t="str">
        <f t="shared" si="49"/>
        <v/>
      </c>
      <c r="AF129" s="1163" t="str">
        <f t="shared" si="49"/>
        <v/>
      </c>
      <c r="AG129" s="1163" t="str">
        <f t="shared" si="49"/>
        <v/>
      </c>
      <c r="AH129" s="1164" t="str">
        <f t="shared" si="49"/>
        <v/>
      </c>
      <c r="AI129" s="1173">
        <f>COUNTIF(E12:AH12,"1")+COUNTIF(E28:AI28,"1")+COUNTIF(E44:AH44,"1")+COUNTIF(E60:AI60,"1")+COUNTIF(E77:AI77,"1")+COUNTIF(E94:AH94,"1")+COUNTIF(E111:AI111,"1")+COUNTIF(E128:AH128,"1")+COUNTIF(E145:AI145,"1")+COUNTIF(E162:AI162,"1")+COUNTIF(E179:AF179,"1")+COUNTIF(E196:AI196,"1")</f>
        <v>3</v>
      </c>
      <c r="AJ129" s="704"/>
      <c r="AK129" s="704"/>
      <c r="AL129" s="704"/>
      <c r="AM129" s="704"/>
      <c r="AN129" s="704"/>
      <c r="AO129" s="704"/>
      <c r="AP129" s="704"/>
      <c r="AQ129" s="704"/>
      <c r="AR129" s="704"/>
      <c r="AS129" s="704"/>
      <c r="AT129" s="704"/>
      <c r="AU129" s="704"/>
      <c r="AV129" s="704"/>
      <c r="AW129" s="704"/>
      <c r="AX129" s="704"/>
      <c r="AY129" s="704"/>
      <c r="AZ129" s="704"/>
      <c r="BA129" s="704"/>
      <c r="BB129" s="704"/>
      <c r="BC129" s="704"/>
      <c r="BD129" s="704"/>
      <c r="BE129" s="704"/>
      <c r="BF129" s="704"/>
      <c r="BG129" s="704"/>
      <c r="BH129" s="704"/>
      <c r="BI129" s="704"/>
      <c r="BJ129" s="704"/>
      <c r="BK129" s="704"/>
      <c r="BL129" s="704"/>
      <c r="BM129" s="704"/>
      <c r="BN129" s="704"/>
      <c r="BO129" s="704"/>
      <c r="BP129" s="704"/>
      <c r="BQ129" s="704"/>
      <c r="BR129" s="704"/>
      <c r="BS129" s="704"/>
      <c r="BT129" s="704"/>
      <c r="BU129" s="704"/>
      <c r="BV129" s="704"/>
      <c r="BW129" s="704"/>
      <c r="BX129" s="704"/>
      <c r="BY129" s="704"/>
      <c r="BZ129" s="704"/>
      <c r="CA129" s="704"/>
      <c r="CB129" s="704"/>
      <c r="CC129" s="704"/>
      <c r="CD129" s="704"/>
      <c r="CE129" s="704"/>
      <c r="CF129" s="704"/>
      <c r="CG129" s="704"/>
      <c r="CH129" s="704"/>
      <c r="CI129" s="704"/>
      <c r="CJ129" s="704"/>
      <c r="CK129" s="704"/>
      <c r="CL129" s="704"/>
      <c r="CM129" s="704"/>
      <c r="CN129" s="704"/>
      <c r="CO129" s="704"/>
      <c r="CP129" s="704"/>
      <c r="CQ129" s="704"/>
      <c r="CR129" s="704"/>
      <c r="CS129" s="704"/>
      <c r="CT129" s="704"/>
      <c r="CU129" s="704"/>
      <c r="CV129" s="704"/>
      <c r="CW129" s="704"/>
      <c r="CX129" s="704"/>
      <c r="CY129" s="704"/>
      <c r="CZ129" s="704"/>
      <c r="DA129" s="704"/>
      <c r="DB129" s="704"/>
      <c r="DC129" s="704"/>
      <c r="DD129" s="704"/>
      <c r="DE129" s="704"/>
      <c r="DF129" s="704"/>
      <c r="DG129" s="704"/>
      <c r="DH129" s="704"/>
      <c r="DI129" s="704"/>
      <c r="DJ129" s="704"/>
      <c r="DK129" s="704"/>
      <c r="DL129" s="704"/>
      <c r="DM129" s="704"/>
      <c r="DN129" s="704"/>
      <c r="DO129" s="704"/>
      <c r="DP129" s="704"/>
      <c r="DQ129" s="704"/>
      <c r="DR129" s="704"/>
      <c r="DS129" s="704"/>
      <c r="DT129" s="704"/>
      <c r="DU129" s="704"/>
      <c r="DV129" s="704"/>
      <c r="DW129" s="434"/>
      <c r="DX129" s="434"/>
      <c r="DY129" s="434"/>
      <c r="DZ129" s="434"/>
      <c r="EA129" s="434"/>
      <c r="EB129" s="434"/>
      <c r="EC129" s="434"/>
      <c r="ED129" s="434"/>
      <c r="EE129" s="435"/>
      <c r="EF129" s="435"/>
      <c r="EG129" s="435"/>
      <c r="EH129" s="435"/>
      <c r="EI129" s="435"/>
      <c r="EJ129" s="435"/>
      <c r="EK129" s="435"/>
      <c r="EL129" s="435"/>
      <c r="EM129" s="435"/>
      <c r="EN129" s="435"/>
      <c r="EO129" s="435"/>
      <c r="EP129" s="435"/>
      <c r="EQ129" s="435"/>
      <c r="ER129" s="435"/>
      <c r="ES129" s="435"/>
      <c r="ET129" s="435"/>
      <c r="EU129" s="435"/>
      <c r="EV129" s="435"/>
      <c r="EW129" s="435"/>
      <c r="EX129" s="435"/>
      <c r="EY129" s="435"/>
      <c r="EZ129" s="435"/>
      <c r="FA129" s="435"/>
      <c r="FB129" s="435"/>
      <c r="FC129" s="435"/>
      <c r="FD129" s="435"/>
      <c r="FE129" s="435"/>
      <c r="FF129" s="435"/>
      <c r="FG129" s="435"/>
      <c r="FH129" s="435"/>
      <c r="FI129" s="435"/>
      <c r="FJ129" s="435"/>
      <c r="FK129" s="435"/>
      <c r="FL129" s="435"/>
      <c r="FM129" s="435"/>
      <c r="FN129" s="435"/>
      <c r="FO129" s="435"/>
      <c r="FP129" s="435"/>
      <c r="FQ129" s="435"/>
      <c r="FR129" s="435"/>
      <c r="FS129" s="435"/>
      <c r="FT129" s="435"/>
      <c r="FU129" s="435"/>
      <c r="FV129" s="435"/>
      <c r="FW129" s="435"/>
      <c r="FX129" s="435"/>
      <c r="FY129" s="435"/>
      <c r="FZ129" s="435"/>
      <c r="GA129" s="435"/>
      <c r="GB129" s="435"/>
      <c r="GC129" s="435"/>
      <c r="GD129" s="435"/>
      <c r="GE129" s="435"/>
      <c r="GH129" s="436"/>
    </row>
    <row r="130" spans="2:190" s="366" customFormat="1" ht="13.5" customHeight="1">
      <c r="B130" s="423"/>
      <c r="C130" s="430" t="s">
        <v>169</v>
      </c>
      <c r="D130" s="1191" t="str">
        <f>$D$14</f>
        <v>11,000kJ/kg</v>
      </c>
      <c r="E130" s="1156" t="str">
        <f t="shared" ref="E130:AH130" si="50">IF(E128=2,E128,"")</f>
        <v/>
      </c>
      <c r="F130" s="1157" t="str">
        <f t="shared" si="50"/>
        <v/>
      </c>
      <c r="G130" s="1157" t="str">
        <f t="shared" si="50"/>
        <v/>
      </c>
      <c r="H130" s="1157" t="str">
        <f t="shared" si="50"/>
        <v/>
      </c>
      <c r="I130" s="1157" t="str">
        <f t="shared" si="50"/>
        <v/>
      </c>
      <c r="J130" s="1157" t="str">
        <f t="shared" si="50"/>
        <v/>
      </c>
      <c r="K130" s="1157" t="str">
        <f t="shared" si="50"/>
        <v/>
      </c>
      <c r="L130" s="1157" t="str">
        <f t="shared" si="50"/>
        <v/>
      </c>
      <c r="M130" s="1157" t="str">
        <f t="shared" si="50"/>
        <v/>
      </c>
      <c r="N130" s="1157" t="str">
        <f t="shared" si="50"/>
        <v/>
      </c>
      <c r="O130" s="1157" t="str">
        <f t="shared" si="50"/>
        <v/>
      </c>
      <c r="P130" s="1157" t="str">
        <f t="shared" si="50"/>
        <v/>
      </c>
      <c r="Q130" s="1157" t="str">
        <f t="shared" si="50"/>
        <v/>
      </c>
      <c r="R130" s="1157" t="str">
        <f t="shared" si="50"/>
        <v/>
      </c>
      <c r="S130" s="1157" t="str">
        <f t="shared" si="50"/>
        <v/>
      </c>
      <c r="T130" s="1157" t="str">
        <f t="shared" si="50"/>
        <v/>
      </c>
      <c r="U130" s="1157" t="str">
        <f t="shared" si="50"/>
        <v/>
      </c>
      <c r="V130" s="1157" t="str">
        <f t="shared" si="50"/>
        <v/>
      </c>
      <c r="W130" s="1157" t="str">
        <f t="shared" si="50"/>
        <v/>
      </c>
      <c r="X130" s="1157" t="str">
        <f t="shared" si="50"/>
        <v/>
      </c>
      <c r="Y130" s="1157" t="str">
        <f t="shared" si="50"/>
        <v/>
      </c>
      <c r="Z130" s="1157" t="str">
        <f t="shared" si="50"/>
        <v/>
      </c>
      <c r="AA130" s="1157" t="str">
        <f t="shared" si="50"/>
        <v/>
      </c>
      <c r="AB130" s="1157" t="str">
        <f t="shared" si="50"/>
        <v/>
      </c>
      <c r="AC130" s="1157" t="str">
        <f t="shared" si="50"/>
        <v/>
      </c>
      <c r="AD130" s="1157" t="str">
        <f t="shared" si="50"/>
        <v/>
      </c>
      <c r="AE130" s="1157" t="str">
        <f t="shared" si="50"/>
        <v/>
      </c>
      <c r="AF130" s="1157" t="str">
        <f t="shared" si="50"/>
        <v/>
      </c>
      <c r="AG130" s="1157" t="str">
        <f t="shared" si="50"/>
        <v/>
      </c>
      <c r="AH130" s="1162" t="str">
        <f t="shared" si="50"/>
        <v/>
      </c>
      <c r="AI130" s="1174">
        <f>COUNTIF(E12:AH12,"2")+COUNTIF(E28:AI28,"2")+COUNTIF(E44:AH44,"2")+COUNTIF(E60:AI60,"2")+COUNTIF(E77:AI77,"2")+COUNTIF(E94:AH94,"2")+COUNTIF(E111:AI111,"2")+COUNTIF(E128:AH128,"2")+COUNTIF(E145:AI145,"2")+COUNTIF(E162:AI162,"2")+COUNTIF(E179:AF179,"2")+COUNTIF(E196:AI196,"2")</f>
        <v>3</v>
      </c>
      <c r="AJ130" s="704"/>
      <c r="AK130" s="704"/>
      <c r="AL130" s="704"/>
      <c r="AM130" s="704"/>
      <c r="AN130" s="704"/>
      <c r="AO130" s="704"/>
      <c r="AP130" s="704"/>
      <c r="AQ130" s="704"/>
      <c r="AR130" s="704"/>
      <c r="AS130" s="704"/>
      <c r="AT130" s="704"/>
      <c r="AU130" s="704"/>
      <c r="AV130" s="704"/>
      <c r="AW130" s="704"/>
      <c r="AX130" s="704"/>
      <c r="AY130" s="704"/>
      <c r="AZ130" s="704"/>
      <c r="BA130" s="704"/>
      <c r="BB130" s="704"/>
      <c r="BC130" s="704"/>
      <c r="BD130" s="704"/>
      <c r="BE130" s="704"/>
      <c r="BF130" s="704"/>
      <c r="BG130" s="704"/>
      <c r="BH130" s="704"/>
      <c r="BI130" s="704"/>
      <c r="BJ130" s="704"/>
      <c r="BK130" s="704"/>
      <c r="BL130" s="704"/>
      <c r="BM130" s="704"/>
      <c r="BN130" s="704"/>
      <c r="BO130" s="704"/>
      <c r="BP130" s="704"/>
      <c r="BQ130" s="704"/>
      <c r="BR130" s="704"/>
      <c r="BS130" s="704"/>
      <c r="BT130" s="704"/>
      <c r="BU130" s="704"/>
      <c r="BV130" s="704"/>
      <c r="BW130" s="704"/>
      <c r="BX130" s="704"/>
      <c r="BY130" s="704"/>
      <c r="BZ130" s="704"/>
      <c r="CA130" s="704"/>
      <c r="CB130" s="704"/>
      <c r="CC130" s="704"/>
      <c r="CD130" s="704"/>
      <c r="CE130" s="704"/>
      <c r="CF130" s="704"/>
      <c r="CG130" s="704"/>
      <c r="CH130" s="704"/>
      <c r="CI130" s="704"/>
      <c r="CJ130" s="704"/>
      <c r="CK130" s="704"/>
      <c r="CL130" s="704"/>
      <c r="CM130" s="704"/>
      <c r="CN130" s="704"/>
      <c r="CO130" s="704"/>
      <c r="CP130" s="704"/>
      <c r="CQ130" s="704"/>
      <c r="CR130" s="704"/>
      <c r="CS130" s="704"/>
      <c r="CT130" s="704"/>
      <c r="CU130" s="704"/>
      <c r="CV130" s="704"/>
      <c r="CW130" s="704"/>
      <c r="CX130" s="704"/>
      <c r="CY130" s="704"/>
      <c r="CZ130" s="704"/>
      <c r="DA130" s="704"/>
      <c r="DB130" s="704"/>
      <c r="DC130" s="704"/>
      <c r="DD130" s="704"/>
      <c r="DE130" s="704"/>
      <c r="DF130" s="704"/>
      <c r="DG130" s="704"/>
      <c r="DH130" s="704"/>
      <c r="DI130" s="704"/>
      <c r="DJ130" s="704"/>
      <c r="DK130" s="704"/>
      <c r="DL130" s="704"/>
      <c r="DM130" s="704"/>
      <c r="DN130" s="704"/>
      <c r="DO130" s="704"/>
      <c r="DP130" s="704"/>
      <c r="DQ130" s="704"/>
      <c r="DR130" s="704"/>
      <c r="DS130" s="704"/>
      <c r="DT130" s="704"/>
      <c r="DU130" s="704"/>
      <c r="DV130" s="704"/>
      <c r="DW130" s="434"/>
      <c r="DX130" s="434"/>
      <c r="DY130" s="434"/>
      <c r="DZ130" s="434"/>
      <c r="EA130" s="434"/>
      <c r="EB130" s="434"/>
      <c r="EC130" s="434"/>
      <c r="ED130" s="434"/>
      <c r="EE130" s="435"/>
      <c r="EF130" s="435"/>
      <c r="EG130" s="435"/>
      <c r="EH130" s="435"/>
      <c r="EI130" s="435"/>
      <c r="EJ130" s="435"/>
      <c r="EK130" s="435"/>
      <c r="EL130" s="435"/>
      <c r="EM130" s="435"/>
      <c r="EN130" s="435"/>
      <c r="EO130" s="435"/>
      <c r="EP130" s="435"/>
      <c r="EQ130" s="435"/>
      <c r="ER130" s="435"/>
      <c r="ES130" s="435"/>
      <c r="ET130" s="435"/>
      <c r="EU130" s="435"/>
      <c r="EV130" s="435"/>
      <c r="EW130" s="435"/>
      <c r="EX130" s="435"/>
      <c r="EY130" s="435"/>
      <c r="EZ130" s="435"/>
      <c r="FA130" s="435"/>
      <c r="FB130" s="435"/>
      <c r="FC130" s="435"/>
      <c r="FD130" s="435"/>
      <c r="FE130" s="435"/>
      <c r="FF130" s="435"/>
      <c r="FG130" s="435"/>
      <c r="FH130" s="435"/>
      <c r="FI130" s="435"/>
      <c r="FJ130" s="435"/>
      <c r="FK130" s="435"/>
      <c r="FL130" s="435"/>
      <c r="FM130" s="435"/>
      <c r="FN130" s="435"/>
      <c r="FO130" s="435"/>
      <c r="FP130" s="435"/>
      <c r="FQ130" s="435"/>
      <c r="FR130" s="435"/>
      <c r="FS130" s="435"/>
      <c r="FT130" s="435"/>
      <c r="FU130" s="435"/>
      <c r="FV130" s="435"/>
      <c r="FW130" s="435"/>
      <c r="FX130" s="435"/>
      <c r="FY130" s="435"/>
      <c r="FZ130" s="435"/>
      <c r="GA130" s="435"/>
      <c r="GB130" s="435"/>
      <c r="GC130" s="435"/>
      <c r="GD130" s="435"/>
      <c r="GE130" s="435"/>
      <c r="GH130" s="436"/>
    </row>
    <row r="131" spans="2:190" s="366" customFormat="1" ht="13.5" customHeight="1">
      <c r="B131" s="423"/>
      <c r="C131" s="430" t="s">
        <v>170</v>
      </c>
      <c r="D131" s="1191" t="str">
        <f>$D$15</f>
        <v>10,000kJ/kg</v>
      </c>
      <c r="E131" s="1156" t="str">
        <f t="shared" ref="E131:AH131" si="51">IF(E128=3,E128,"")</f>
        <v/>
      </c>
      <c r="F131" s="1157" t="str">
        <f t="shared" si="51"/>
        <v/>
      </c>
      <c r="G131" s="1157" t="str">
        <f t="shared" si="51"/>
        <v/>
      </c>
      <c r="H131" s="1157" t="str">
        <f t="shared" si="51"/>
        <v/>
      </c>
      <c r="I131" s="1157" t="str">
        <f t="shared" si="51"/>
        <v/>
      </c>
      <c r="J131" s="1157" t="str">
        <f t="shared" si="51"/>
        <v/>
      </c>
      <c r="K131" s="1157" t="str">
        <f t="shared" si="51"/>
        <v/>
      </c>
      <c r="L131" s="1157" t="str">
        <f t="shared" si="51"/>
        <v/>
      </c>
      <c r="M131" s="1157" t="str">
        <f t="shared" si="51"/>
        <v/>
      </c>
      <c r="N131" s="1157" t="str">
        <f t="shared" si="51"/>
        <v/>
      </c>
      <c r="O131" s="1157" t="str">
        <f t="shared" si="51"/>
        <v/>
      </c>
      <c r="P131" s="1157" t="str">
        <f t="shared" si="51"/>
        <v/>
      </c>
      <c r="Q131" s="1157" t="str">
        <f t="shared" si="51"/>
        <v/>
      </c>
      <c r="R131" s="1157" t="str">
        <f t="shared" si="51"/>
        <v/>
      </c>
      <c r="S131" s="1157" t="str">
        <f t="shared" si="51"/>
        <v/>
      </c>
      <c r="T131" s="1157" t="str">
        <f t="shared" si="51"/>
        <v/>
      </c>
      <c r="U131" s="1157" t="str">
        <f t="shared" si="51"/>
        <v/>
      </c>
      <c r="V131" s="1157" t="str">
        <f t="shared" si="51"/>
        <v/>
      </c>
      <c r="W131" s="1157" t="str">
        <f t="shared" si="51"/>
        <v/>
      </c>
      <c r="X131" s="1157" t="str">
        <f t="shared" si="51"/>
        <v/>
      </c>
      <c r="Y131" s="1157" t="str">
        <f t="shared" si="51"/>
        <v/>
      </c>
      <c r="Z131" s="1157" t="str">
        <f t="shared" si="51"/>
        <v/>
      </c>
      <c r="AA131" s="1157" t="str">
        <f t="shared" si="51"/>
        <v/>
      </c>
      <c r="AB131" s="1157" t="str">
        <f t="shared" si="51"/>
        <v/>
      </c>
      <c r="AC131" s="1157" t="str">
        <f t="shared" si="51"/>
        <v/>
      </c>
      <c r="AD131" s="1157" t="str">
        <f t="shared" si="51"/>
        <v/>
      </c>
      <c r="AE131" s="1157" t="str">
        <f t="shared" si="51"/>
        <v/>
      </c>
      <c r="AF131" s="1157" t="str">
        <f t="shared" si="51"/>
        <v/>
      </c>
      <c r="AG131" s="1157" t="str">
        <f t="shared" si="51"/>
        <v/>
      </c>
      <c r="AH131" s="1162" t="str">
        <f t="shared" si="51"/>
        <v/>
      </c>
      <c r="AI131" s="1174">
        <f>COUNTIF(E12:AH12,"3")+COUNTIF(E28:AI28,"3")+COUNTIF(E44:AH44,"3")+COUNTIF(E60:AI60,"3")+COUNTIF(E77:AI77,"3")+COUNTIF(E94:AH94,"3")+COUNTIF(E111:AI111,"3")+COUNTIF(E128:AH128,"3")+COUNTIF(E145:AI145,"3")+COUNTIF(E162:AI162,"3")+COUNTIF(E179:AF179,"3")+COUNTIF(E196:AI196,"3")</f>
        <v>53</v>
      </c>
      <c r="AJ131" s="704"/>
      <c r="AK131" s="704"/>
      <c r="AL131" s="704"/>
      <c r="AM131" s="704"/>
      <c r="AN131" s="704"/>
      <c r="AO131" s="704"/>
      <c r="AP131" s="704"/>
      <c r="AQ131" s="704"/>
      <c r="AR131" s="704"/>
      <c r="AS131" s="704"/>
      <c r="AT131" s="704"/>
      <c r="AU131" s="704"/>
      <c r="AV131" s="704"/>
      <c r="AW131" s="704"/>
      <c r="AX131" s="704"/>
      <c r="AY131" s="704"/>
      <c r="AZ131" s="704"/>
      <c r="BA131" s="704"/>
      <c r="BB131" s="704"/>
      <c r="BC131" s="704"/>
      <c r="BD131" s="704"/>
      <c r="BE131" s="704"/>
      <c r="BF131" s="704"/>
      <c r="BG131" s="704"/>
      <c r="BH131" s="704"/>
      <c r="BI131" s="704"/>
      <c r="BJ131" s="704"/>
      <c r="BK131" s="704"/>
      <c r="BL131" s="704"/>
      <c r="BM131" s="704"/>
      <c r="BN131" s="704"/>
      <c r="BO131" s="704"/>
      <c r="BP131" s="704"/>
      <c r="BQ131" s="704"/>
      <c r="BR131" s="704"/>
      <c r="BS131" s="704"/>
      <c r="BT131" s="704"/>
      <c r="BU131" s="704"/>
      <c r="BV131" s="704"/>
      <c r="BW131" s="704"/>
      <c r="BX131" s="704"/>
      <c r="BY131" s="704"/>
      <c r="BZ131" s="704"/>
      <c r="CA131" s="704"/>
      <c r="CB131" s="704"/>
      <c r="CC131" s="704"/>
      <c r="CD131" s="704"/>
      <c r="CE131" s="704"/>
      <c r="CF131" s="704"/>
      <c r="CG131" s="704"/>
      <c r="CH131" s="704"/>
      <c r="CI131" s="704"/>
      <c r="CJ131" s="704"/>
      <c r="CK131" s="704"/>
      <c r="CL131" s="704"/>
      <c r="CM131" s="704"/>
      <c r="CN131" s="704"/>
      <c r="CO131" s="704"/>
      <c r="CP131" s="704"/>
      <c r="CQ131" s="704"/>
      <c r="CR131" s="704"/>
      <c r="CS131" s="704"/>
      <c r="CT131" s="704"/>
      <c r="CU131" s="704"/>
      <c r="CV131" s="704"/>
      <c r="CW131" s="704"/>
      <c r="CX131" s="704"/>
      <c r="CY131" s="704"/>
      <c r="CZ131" s="704"/>
      <c r="DA131" s="704"/>
      <c r="DB131" s="704"/>
      <c r="DC131" s="704"/>
      <c r="DD131" s="704"/>
      <c r="DE131" s="704"/>
      <c r="DF131" s="704"/>
      <c r="DG131" s="704"/>
      <c r="DH131" s="704"/>
      <c r="DI131" s="704"/>
      <c r="DJ131" s="704"/>
      <c r="DK131" s="704"/>
      <c r="DL131" s="704"/>
      <c r="DM131" s="704"/>
      <c r="DN131" s="704"/>
      <c r="DO131" s="704"/>
      <c r="DP131" s="704"/>
      <c r="DQ131" s="704"/>
      <c r="DR131" s="704"/>
      <c r="DS131" s="704"/>
      <c r="DT131" s="704"/>
      <c r="DU131" s="704"/>
      <c r="DV131" s="704"/>
      <c r="DW131" s="434"/>
      <c r="DX131" s="434"/>
      <c r="DY131" s="434"/>
      <c r="DZ131" s="434"/>
      <c r="EA131" s="434"/>
      <c r="EB131" s="434"/>
      <c r="EC131" s="434"/>
      <c r="ED131" s="434"/>
      <c r="EE131" s="435"/>
      <c r="EF131" s="435"/>
      <c r="EG131" s="435"/>
      <c r="EH131" s="435"/>
      <c r="EI131" s="435"/>
      <c r="EJ131" s="435"/>
      <c r="EK131" s="435"/>
      <c r="EL131" s="435"/>
      <c r="EM131" s="435"/>
      <c r="EN131" s="435"/>
      <c r="EO131" s="435"/>
      <c r="EP131" s="435"/>
      <c r="EQ131" s="435"/>
      <c r="ER131" s="435"/>
      <c r="ES131" s="435"/>
      <c r="ET131" s="435"/>
      <c r="EU131" s="435"/>
      <c r="EV131" s="435"/>
      <c r="EW131" s="435"/>
      <c r="EX131" s="435"/>
      <c r="EY131" s="435"/>
      <c r="EZ131" s="435"/>
      <c r="FA131" s="435"/>
      <c r="FB131" s="435"/>
      <c r="FC131" s="435"/>
      <c r="FD131" s="435"/>
      <c r="FE131" s="435"/>
      <c r="FF131" s="435"/>
      <c r="FG131" s="435"/>
      <c r="FH131" s="435"/>
      <c r="FI131" s="435"/>
      <c r="FJ131" s="435"/>
      <c r="FK131" s="435"/>
      <c r="FL131" s="435"/>
      <c r="FM131" s="435"/>
      <c r="FN131" s="435"/>
      <c r="FO131" s="435"/>
      <c r="FP131" s="435"/>
      <c r="FQ131" s="435"/>
      <c r="FR131" s="435"/>
      <c r="FS131" s="435"/>
      <c r="FT131" s="435"/>
      <c r="FU131" s="435"/>
      <c r="FV131" s="435"/>
      <c r="FW131" s="435"/>
      <c r="FX131" s="435"/>
      <c r="FY131" s="435"/>
      <c r="FZ131" s="435"/>
      <c r="GA131" s="435"/>
      <c r="GB131" s="435"/>
      <c r="GC131" s="435"/>
      <c r="GD131" s="435"/>
      <c r="GE131" s="435"/>
      <c r="GH131" s="436"/>
    </row>
    <row r="132" spans="2:190" s="366" customFormat="1" ht="13.5" customHeight="1">
      <c r="B132" s="423"/>
      <c r="C132" s="430" t="s">
        <v>171</v>
      </c>
      <c r="D132" s="1191" t="str">
        <f>$D$16</f>
        <v>9,000kJ/kg</v>
      </c>
      <c r="E132" s="1156">
        <f t="shared" ref="E132:AH132" si="52">IF(E128=4,E128,"")</f>
        <v>4</v>
      </c>
      <c r="F132" s="1157">
        <f t="shared" si="52"/>
        <v>4</v>
      </c>
      <c r="G132" s="1157">
        <f t="shared" si="52"/>
        <v>4</v>
      </c>
      <c r="H132" s="1157">
        <f t="shared" si="52"/>
        <v>4</v>
      </c>
      <c r="I132" s="1157">
        <f t="shared" si="52"/>
        <v>4</v>
      </c>
      <c r="J132" s="1157">
        <f t="shared" si="52"/>
        <v>4</v>
      </c>
      <c r="K132" s="1157">
        <f t="shared" si="52"/>
        <v>4</v>
      </c>
      <c r="L132" s="1157">
        <f t="shared" si="52"/>
        <v>4</v>
      </c>
      <c r="M132" s="1157">
        <f t="shared" si="52"/>
        <v>4</v>
      </c>
      <c r="N132" s="1157">
        <f t="shared" si="52"/>
        <v>4</v>
      </c>
      <c r="O132" s="1157">
        <f t="shared" si="52"/>
        <v>4</v>
      </c>
      <c r="P132" s="1157">
        <f t="shared" si="52"/>
        <v>4</v>
      </c>
      <c r="Q132" s="1157">
        <f t="shared" si="52"/>
        <v>4</v>
      </c>
      <c r="R132" s="1157">
        <f t="shared" si="52"/>
        <v>4</v>
      </c>
      <c r="S132" s="1157">
        <f t="shared" si="52"/>
        <v>4</v>
      </c>
      <c r="T132" s="1157">
        <f t="shared" si="52"/>
        <v>4</v>
      </c>
      <c r="U132" s="1157">
        <f t="shared" si="52"/>
        <v>4</v>
      </c>
      <c r="V132" s="1157">
        <f t="shared" si="52"/>
        <v>4</v>
      </c>
      <c r="W132" s="1157">
        <f t="shared" si="52"/>
        <v>4</v>
      </c>
      <c r="X132" s="1157">
        <f t="shared" si="52"/>
        <v>4</v>
      </c>
      <c r="Y132" s="1157">
        <f t="shared" si="52"/>
        <v>4</v>
      </c>
      <c r="Z132" s="1157">
        <f t="shared" si="52"/>
        <v>4</v>
      </c>
      <c r="AA132" s="1157">
        <f t="shared" si="52"/>
        <v>4</v>
      </c>
      <c r="AB132" s="1157">
        <f t="shared" si="52"/>
        <v>4</v>
      </c>
      <c r="AC132" s="1157">
        <f t="shared" si="52"/>
        <v>4</v>
      </c>
      <c r="AD132" s="1157">
        <f t="shared" si="52"/>
        <v>4</v>
      </c>
      <c r="AE132" s="1157">
        <f t="shared" si="52"/>
        <v>4</v>
      </c>
      <c r="AF132" s="1157">
        <f t="shared" si="52"/>
        <v>4</v>
      </c>
      <c r="AG132" s="1157">
        <f t="shared" si="52"/>
        <v>4</v>
      </c>
      <c r="AH132" s="1162">
        <f t="shared" si="52"/>
        <v>4</v>
      </c>
      <c r="AI132" s="1174">
        <f>COUNTIF(E12:AH12,"4")+COUNTIF(E28:AI28,"4")+COUNTIF(E44:AH44,"4")+COUNTIF(E60:AI60,"4")+COUNTIF(E77:AI77,"4")+COUNTIF(E94:AH94,"4")+COUNTIF(E111:AI111,"4")+COUNTIF(E128:AH128,"4")+COUNTIF(E145:AI145,"4")+COUNTIF(E162:AI162,"4")+COUNTIF(E179:AF179,"4")+COUNTIF(E196:AI196,"4")</f>
        <v>241</v>
      </c>
      <c r="AJ132" s="704"/>
      <c r="AK132" s="704"/>
      <c r="AL132" s="704"/>
      <c r="AM132" s="704"/>
      <c r="AN132" s="704"/>
      <c r="AO132" s="704"/>
      <c r="AP132" s="704"/>
      <c r="AQ132" s="704"/>
      <c r="AR132" s="704"/>
      <c r="AS132" s="704"/>
      <c r="AT132" s="704"/>
      <c r="AU132" s="704"/>
      <c r="AV132" s="704"/>
      <c r="AW132" s="704"/>
      <c r="AX132" s="704"/>
      <c r="AY132" s="704"/>
      <c r="AZ132" s="704"/>
      <c r="BA132" s="704"/>
      <c r="BB132" s="704"/>
      <c r="BC132" s="704"/>
      <c r="BD132" s="704"/>
      <c r="BE132" s="704"/>
      <c r="BF132" s="704"/>
      <c r="BG132" s="704"/>
      <c r="BH132" s="704"/>
      <c r="BI132" s="704"/>
      <c r="BJ132" s="704"/>
      <c r="BK132" s="704"/>
      <c r="BL132" s="704"/>
      <c r="BM132" s="704"/>
      <c r="BN132" s="704"/>
      <c r="BO132" s="704"/>
      <c r="BP132" s="704"/>
      <c r="BQ132" s="704"/>
      <c r="BR132" s="704"/>
      <c r="BS132" s="704"/>
      <c r="BT132" s="704"/>
      <c r="BU132" s="704"/>
      <c r="BV132" s="704"/>
      <c r="BW132" s="704"/>
      <c r="BX132" s="704"/>
      <c r="BY132" s="704"/>
      <c r="BZ132" s="704"/>
      <c r="CA132" s="704"/>
      <c r="CB132" s="704"/>
      <c r="CC132" s="704"/>
      <c r="CD132" s="704"/>
      <c r="CE132" s="704"/>
      <c r="CF132" s="704"/>
      <c r="CG132" s="704"/>
      <c r="CH132" s="704"/>
      <c r="CI132" s="704"/>
      <c r="CJ132" s="704"/>
      <c r="CK132" s="704"/>
      <c r="CL132" s="704"/>
      <c r="CM132" s="704"/>
      <c r="CN132" s="704"/>
      <c r="CO132" s="704"/>
      <c r="CP132" s="704"/>
      <c r="CQ132" s="704"/>
      <c r="CR132" s="704"/>
      <c r="CS132" s="704"/>
      <c r="CT132" s="704"/>
      <c r="CU132" s="704"/>
      <c r="CV132" s="704"/>
      <c r="CW132" s="704"/>
      <c r="CX132" s="704"/>
      <c r="CY132" s="704"/>
      <c r="CZ132" s="704"/>
      <c r="DA132" s="704"/>
      <c r="DB132" s="704"/>
      <c r="DC132" s="704"/>
      <c r="DD132" s="704"/>
      <c r="DE132" s="704"/>
      <c r="DF132" s="704"/>
      <c r="DG132" s="704"/>
      <c r="DH132" s="704"/>
      <c r="DI132" s="704"/>
      <c r="DJ132" s="704"/>
      <c r="DK132" s="704"/>
      <c r="DL132" s="704"/>
      <c r="DM132" s="704"/>
      <c r="DN132" s="704"/>
      <c r="DO132" s="704"/>
      <c r="DP132" s="704"/>
      <c r="DQ132" s="704"/>
      <c r="DR132" s="704"/>
      <c r="DS132" s="704"/>
      <c r="DT132" s="704"/>
      <c r="DU132" s="704"/>
      <c r="DV132" s="704"/>
      <c r="DW132" s="434"/>
      <c r="DX132" s="434"/>
      <c r="DY132" s="434"/>
      <c r="DZ132" s="434"/>
      <c r="EA132" s="434"/>
      <c r="EB132" s="434"/>
      <c r="EC132" s="434"/>
      <c r="ED132" s="434"/>
      <c r="EE132" s="435"/>
      <c r="EF132" s="435"/>
      <c r="EG132" s="435"/>
      <c r="EH132" s="435"/>
      <c r="EI132" s="435"/>
      <c r="EJ132" s="435"/>
      <c r="EK132" s="435"/>
      <c r="EL132" s="435"/>
      <c r="EM132" s="435"/>
      <c r="EN132" s="435"/>
      <c r="EO132" s="435"/>
      <c r="EP132" s="435"/>
      <c r="EQ132" s="435"/>
      <c r="ER132" s="435"/>
      <c r="ES132" s="435"/>
      <c r="ET132" s="435"/>
      <c r="EU132" s="435"/>
      <c r="EV132" s="435"/>
      <c r="EW132" s="435"/>
      <c r="EX132" s="435"/>
      <c r="EY132" s="435"/>
      <c r="EZ132" s="435"/>
      <c r="FA132" s="435"/>
      <c r="FB132" s="435"/>
      <c r="FC132" s="435"/>
      <c r="FD132" s="435"/>
      <c r="FE132" s="435"/>
      <c r="FF132" s="435"/>
      <c r="FG132" s="435"/>
      <c r="FH132" s="435"/>
      <c r="FI132" s="435"/>
      <c r="FJ132" s="435"/>
      <c r="FK132" s="435"/>
      <c r="FL132" s="435"/>
      <c r="FM132" s="435"/>
      <c r="FN132" s="435"/>
      <c r="FO132" s="435"/>
      <c r="FP132" s="435"/>
      <c r="FQ132" s="435"/>
      <c r="FR132" s="435"/>
      <c r="FS132" s="435"/>
      <c r="FT132" s="435"/>
      <c r="FU132" s="435"/>
      <c r="FV132" s="435"/>
      <c r="FW132" s="435"/>
      <c r="FX132" s="435"/>
      <c r="FY132" s="435"/>
      <c r="FZ132" s="435"/>
      <c r="GA132" s="435"/>
      <c r="GB132" s="435"/>
      <c r="GC132" s="435"/>
      <c r="GD132" s="435"/>
      <c r="GE132" s="435"/>
      <c r="GH132" s="436"/>
    </row>
    <row r="133" spans="2:190" s="366" customFormat="1" ht="13.5" customHeight="1">
      <c r="B133" s="423"/>
      <c r="C133" s="430" t="s">
        <v>172</v>
      </c>
      <c r="D133" s="1191" t="str">
        <f>$D$17</f>
        <v>8,000kJ/kg</v>
      </c>
      <c r="E133" s="1156" t="str">
        <f t="shared" ref="E133:AH133" si="53">IF(E128=5,E128,"")</f>
        <v/>
      </c>
      <c r="F133" s="1157" t="str">
        <f t="shared" si="53"/>
        <v/>
      </c>
      <c r="G133" s="1157" t="str">
        <f t="shared" si="53"/>
        <v/>
      </c>
      <c r="H133" s="1157" t="str">
        <f t="shared" si="53"/>
        <v/>
      </c>
      <c r="I133" s="1157" t="str">
        <f t="shared" si="53"/>
        <v/>
      </c>
      <c r="J133" s="1157" t="str">
        <f t="shared" si="53"/>
        <v/>
      </c>
      <c r="K133" s="1157" t="str">
        <f t="shared" si="53"/>
        <v/>
      </c>
      <c r="L133" s="1157" t="str">
        <f t="shared" si="53"/>
        <v/>
      </c>
      <c r="M133" s="1157" t="str">
        <f t="shared" si="53"/>
        <v/>
      </c>
      <c r="N133" s="1157" t="str">
        <f t="shared" si="53"/>
        <v/>
      </c>
      <c r="O133" s="1157" t="str">
        <f t="shared" si="53"/>
        <v/>
      </c>
      <c r="P133" s="1157" t="str">
        <f t="shared" si="53"/>
        <v/>
      </c>
      <c r="Q133" s="1157" t="str">
        <f t="shared" si="53"/>
        <v/>
      </c>
      <c r="R133" s="1157" t="str">
        <f t="shared" si="53"/>
        <v/>
      </c>
      <c r="S133" s="1157" t="str">
        <f t="shared" si="53"/>
        <v/>
      </c>
      <c r="T133" s="1157" t="str">
        <f t="shared" si="53"/>
        <v/>
      </c>
      <c r="U133" s="1157" t="str">
        <f t="shared" si="53"/>
        <v/>
      </c>
      <c r="V133" s="1157" t="str">
        <f t="shared" si="53"/>
        <v/>
      </c>
      <c r="W133" s="1157" t="str">
        <f t="shared" si="53"/>
        <v/>
      </c>
      <c r="X133" s="1157" t="str">
        <f t="shared" si="53"/>
        <v/>
      </c>
      <c r="Y133" s="1157" t="str">
        <f t="shared" si="53"/>
        <v/>
      </c>
      <c r="Z133" s="1157" t="str">
        <f t="shared" si="53"/>
        <v/>
      </c>
      <c r="AA133" s="1157" t="str">
        <f t="shared" si="53"/>
        <v/>
      </c>
      <c r="AB133" s="1157" t="str">
        <f t="shared" si="53"/>
        <v/>
      </c>
      <c r="AC133" s="1157" t="str">
        <f t="shared" si="53"/>
        <v/>
      </c>
      <c r="AD133" s="1157" t="str">
        <f t="shared" si="53"/>
        <v/>
      </c>
      <c r="AE133" s="1157" t="str">
        <f t="shared" si="53"/>
        <v/>
      </c>
      <c r="AF133" s="1157" t="str">
        <f t="shared" si="53"/>
        <v/>
      </c>
      <c r="AG133" s="1157" t="str">
        <f t="shared" si="53"/>
        <v/>
      </c>
      <c r="AH133" s="1162" t="str">
        <f t="shared" si="53"/>
        <v/>
      </c>
      <c r="AI133" s="1174">
        <f>COUNTIF(E12:AH12,"5")+COUNTIF(E28:AI28,"5")+COUNTIF(E44:AH44,"5")+COUNTIF(E60:AI60,"5")+COUNTIF(E77:AI77,"5")+COUNTIF(E94:AH94,"5")+COUNTIF(E111:AI111,"5")+COUNTIF(E128:AH128,"5")+COUNTIF(E145:AI145,"5")+COUNTIF(E162:AI162,"5")+COUNTIF(E179:AF179,"5")+COUNTIF(E196:AI196,"5")</f>
        <v>59</v>
      </c>
      <c r="AJ133" s="704"/>
      <c r="AK133" s="704"/>
      <c r="AL133" s="704"/>
      <c r="AM133" s="704"/>
      <c r="AN133" s="704"/>
      <c r="AO133" s="704"/>
      <c r="AP133" s="704"/>
      <c r="AQ133" s="704"/>
      <c r="AR133" s="704"/>
      <c r="AS133" s="704"/>
      <c r="AT133" s="704"/>
      <c r="AU133" s="704"/>
      <c r="AV133" s="704"/>
      <c r="AW133" s="704"/>
      <c r="AX133" s="704"/>
      <c r="AY133" s="704"/>
      <c r="AZ133" s="704"/>
      <c r="BA133" s="704"/>
      <c r="BB133" s="704"/>
      <c r="BC133" s="704"/>
      <c r="BD133" s="704"/>
      <c r="BE133" s="704"/>
      <c r="BF133" s="704"/>
      <c r="BG133" s="704"/>
      <c r="BH133" s="704"/>
      <c r="BI133" s="704"/>
      <c r="BJ133" s="704"/>
      <c r="BK133" s="704"/>
      <c r="BL133" s="704"/>
      <c r="BM133" s="704"/>
      <c r="BN133" s="704"/>
      <c r="BO133" s="704"/>
      <c r="BP133" s="704"/>
      <c r="BQ133" s="704"/>
      <c r="BR133" s="704"/>
      <c r="BS133" s="704"/>
      <c r="BT133" s="704"/>
      <c r="BU133" s="704"/>
      <c r="BV133" s="704"/>
      <c r="BW133" s="704"/>
      <c r="BX133" s="704"/>
      <c r="BY133" s="704"/>
      <c r="BZ133" s="704"/>
      <c r="CA133" s="704"/>
      <c r="CB133" s="704"/>
      <c r="CC133" s="704"/>
      <c r="CD133" s="704"/>
      <c r="CE133" s="704"/>
      <c r="CF133" s="704"/>
      <c r="CG133" s="704"/>
      <c r="CH133" s="704"/>
      <c r="CI133" s="704"/>
      <c r="CJ133" s="704"/>
      <c r="CK133" s="704"/>
      <c r="CL133" s="704"/>
      <c r="CM133" s="704"/>
      <c r="CN133" s="704"/>
      <c r="CO133" s="704"/>
      <c r="CP133" s="704"/>
      <c r="CQ133" s="704"/>
      <c r="CR133" s="704"/>
      <c r="CS133" s="704"/>
      <c r="CT133" s="704"/>
      <c r="CU133" s="704"/>
      <c r="CV133" s="704"/>
      <c r="CW133" s="704"/>
      <c r="CX133" s="704"/>
      <c r="CY133" s="704"/>
      <c r="CZ133" s="704"/>
      <c r="DA133" s="704"/>
      <c r="DB133" s="704"/>
      <c r="DC133" s="704"/>
      <c r="DD133" s="704"/>
      <c r="DE133" s="704"/>
      <c r="DF133" s="704"/>
      <c r="DG133" s="704"/>
      <c r="DH133" s="704"/>
      <c r="DI133" s="704"/>
      <c r="DJ133" s="704"/>
      <c r="DK133" s="704"/>
      <c r="DL133" s="704"/>
      <c r="DM133" s="704"/>
      <c r="DN133" s="704"/>
      <c r="DO133" s="704"/>
      <c r="DP133" s="704"/>
      <c r="DQ133" s="704"/>
      <c r="DR133" s="704"/>
      <c r="DS133" s="704"/>
      <c r="DT133" s="704"/>
      <c r="DU133" s="704"/>
      <c r="DV133" s="704"/>
      <c r="DW133" s="434"/>
      <c r="DX133" s="434"/>
      <c r="DY133" s="434"/>
      <c r="DZ133" s="434"/>
      <c r="EA133" s="434"/>
      <c r="EB133" s="434"/>
      <c r="EC133" s="434"/>
      <c r="ED133" s="434"/>
      <c r="EE133" s="435"/>
      <c r="EF133" s="435"/>
      <c r="EG133" s="435"/>
      <c r="EH133" s="435"/>
      <c r="EI133" s="435"/>
      <c r="EJ133" s="435"/>
      <c r="EK133" s="435"/>
      <c r="EL133" s="435"/>
      <c r="EM133" s="435"/>
      <c r="EN133" s="435"/>
      <c r="EO133" s="435"/>
      <c r="EP133" s="435"/>
      <c r="EQ133" s="435"/>
      <c r="ER133" s="435"/>
      <c r="ES133" s="435"/>
      <c r="ET133" s="435"/>
      <c r="EU133" s="435"/>
      <c r="EV133" s="435"/>
      <c r="EW133" s="435"/>
      <c r="EX133" s="435"/>
      <c r="EY133" s="435"/>
      <c r="EZ133" s="435"/>
      <c r="FA133" s="435"/>
      <c r="FB133" s="435"/>
      <c r="FC133" s="435"/>
      <c r="FD133" s="435"/>
      <c r="FE133" s="435"/>
      <c r="FF133" s="435"/>
      <c r="FG133" s="435"/>
      <c r="FH133" s="435"/>
      <c r="FI133" s="435"/>
      <c r="FJ133" s="435"/>
      <c r="FK133" s="435"/>
      <c r="FL133" s="435"/>
      <c r="FM133" s="435"/>
      <c r="FN133" s="435"/>
      <c r="FO133" s="435"/>
      <c r="FP133" s="435"/>
      <c r="FQ133" s="435"/>
      <c r="FR133" s="435"/>
      <c r="FS133" s="435"/>
      <c r="FT133" s="435"/>
      <c r="FU133" s="435"/>
      <c r="FV133" s="435"/>
      <c r="FW133" s="435"/>
      <c r="FX133" s="435"/>
      <c r="FY133" s="435"/>
      <c r="FZ133" s="435"/>
      <c r="GA133" s="435"/>
      <c r="GB133" s="435"/>
      <c r="GC133" s="435"/>
      <c r="GD133" s="435"/>
      <c r="GE133" s="435"/>
      <c r="GH133" s="436"/>
    </row>
    <row r="134" spans="2:190" s="366" customFormat="1" ht="13.5" customHeight="1">
      <c r="B134" s="423"/>
      <c r="C134" s="430" t="s">
        <v>173</v>
      </c>
      <c r="D134" s="1191" t="str">
        <f>$D$18</f>
        <v>7,000kJ/kg</v>
      </c>
      <c r="E134" s="1156" t="str">
        <f t="shared" ref="E134:AH134" si="54">IF(E128=6,E128,"")</f>
        <v/>
      </c>
      <c r="F134" s="1157" t="str">
        <f t="shared" si="54"/>
        <v/>
      </c>
      <c r="G134" s="1157" t="str">
        <f t="shared" si="54"/>
        <v/>
      </c>
      <c r="H134" s="1157" t="str">
        <f t="shared" si="54"/>
        <v/>
      </c>
      <c r="I134" s="1157" t="str">
        <f t="shared" si="54"/>
        <v/>
      </c>
      <c r="J134" s="1157" t="str">
        <f t="shared" si="54"/>
        <v/>
      </c>
      <c r="K134" s="1157" t="str">
        <f t="shared" si="54"/>
        <v/>
      </c>
      <c r="L134" s="1157" t="str">
        <f t="shared" si="54"/>
        <v/>
      </c>
      <c r="M134" s="1157" t="str">
        <f t="shared" si="54"/>
        <v/>
      </c>
      <c r="N134" s="1157" t="str">
        <f t="shared" si="54"/>
        <v/>
      </c>
      <c r="O134" s="1157" t="str">
        <f t="shared" si="54"/>
        <v/>
      </c>
      <c r="P134" s="1157" t="str">
        <f t="shared" si="54"/>
        <v/>
      </c>
      <c r="Q134" s="1157" t="str">
        <f t="shared" si="54"/>
        <v/>
      </c>
      <c r="R134" s="1157" t="str">
        <f t="shared" si="54"/>
        <v/>
      </c>
      <c r="S134" s="1157" t="str">
        <f t="shared" si="54"/>
        <v/>
      </c>
      <c r="T134" s="1157" t="str">
        <f t="shared" si="54"/>
        <v/>
      </c>
      <c r="U134" s="1157" t="str">
        <f t="shared" si="54"/>
        <v/>
      </c>
      <c r="V134" s="1157" t="str">
        <f t="shared" si="54"/>
        <v/>
      </c>
      <c r="W134" s="1157" t="str">
        <f t="shared" si="54"/>
        <v/>
      </c>
      <c r="X134" s="1157" t="str">
        <f t="shared" si="54"/>
        <v/>
      </c>
      <c r="Y134" s="1157" t="str">
        <f t="shared" si="54"/>
        <v/>
      </c>
      <c r="Z134" s="1157" t="str">
        <f t="shared" si="54"/>
        <v/>
      </c>
      <c r="AA134" s="1157" t="str">
        <f t="shared" si="54"/>
        <v/>
      </c>
      <c r="AB134" s="1157" t="str">
        <f t="shared" si="54"/>
        <v/>
      </c>
      <c r="AC134" s="1157" t="str">
        <f t="shared" si="54"/>
        <v/>
      </c>
      <c r="AD134" s="1157" t="str">
        <f t="shared" si="54"/>
        <v/>
      </c>
      <c r="AE134" s="1157" t="str">
        <f t="shared" si="54"/>
        <v/>
      </c>
      <c r="AF134" s="1157" t="str">
        <f t="shared" si="54"/>
        <v/>
      </c>
      <c r="AG134" s="1157" t="str">
        <f t="shared" si="54"/>
        <v/>
      </c>
      <c r="AH134" s="1162" t="str">
        <f t="shared" si="54"/>
        <v/>
      </c>
      <c r="AI134" s="1174">
        <f>COUNTIF(E12:AH12,"6")+COUNTIF(E28:AI28,"6")+COUNTIF(E44:AH44,"6")+COUNTIF(E60:AI60,"6")+COUNTIF(E77:AI77,"6")+COUNTIF(E94:AH94,"6")+COUNTIF(E111:AI111,"6")+COUNTIF(E128:AH128,"6")+COUNTIF(E145:AI145,"6")+COUNTIF(E162:AI162,"6")+COUNTIF(E179:AF179,"6")+COUNTIF(E196:AI196,"6")</f>
        <v>3</v>
      </c>
      <c r="AJ134" s="704"/>
      <c r="AK134" s="704"/>
      <c r="AL134" s="704"/>
      <c r="AM134" s="704"/>
      <c r="AN134" s="704"/>
      <c r="AO134" s="704"/>
      <c r="AP134" s="704"/>
      <c r="AQ134" s="704"/>
      <c r="AR134" s="704"/>
      <c r="AS134" s="704"/>
      <c r="AT134" s="704"/>
      <c r="AU134" s="704"/>
      <c r="AV134" s="704"/>
      <c r="AW134" s="704"/>
      <c r="AX134" s="704"/>
      <c r="AY134" s="704"/>
      <c r="AZ134" s="704"/>
      <c r="BA134" s="704"/>
      <c r="BB134" s="704"/>
      <c r="BC134" s="704"/>
      <c r="BD134" s="704"/>
      <c r="BE134" s="704"/>
      <c r="BF134" s="704"/>
      <c r="BG134" s="704"/>
      <c r="BH134" s="704"/>
      <c r="BI134" s="704"/>
      <c r="BJ134" s="704"/>
      <c r="BK134" s="704"/>
      <c r="BL134" s="704"/>
      <c r="BM134" s="704"/>
      <c r="BN134" s="704"/>
      <c r="BO134" s="704"/>
      <c r="BP134" s="704"/>
      <c r="BQ134" s="704"/>
      <c r="BR134" s="704"/>
      <c r="BS134" s="704"/>
      <c r="BT134" s="704"/>
      <c r="BU134" s="704"/>
      <c r="BV134" s="704"/>
      <c r="BW134" s="704"/>
      <c r="BX134" s="704"/>
      <c r="BY134" s="704"/>
      <c r="BZ134" s="704"/>
      <c r="CA134" s="704"/>
      <c r="CB134" s="704"/>
      <c r="CC134" s="704"/>
      <c r="CD134" s="704"/>
      <c r="CE134" s="704"/>
      <c r="CF134" s="704"/>
      <c r="CG134" s="704"/>
      <c r="CH134" s="704"/>
      <c r="CI134" s="704"/>
      <c r="CJ134" s="704"/>
      <c r="CK134" s="704"/>
      <c r="CL134" s="704"/>
      <c r="CM134" s="704"/>
      <c r="CN134" s="704"/>
      <c r="CO134" s="704"/>
      <c r="CP134" s="704"/>
      <c r="CQ134" s="704"/>
      <c r="CR134" s="704"/>
      <c r="CS134" s="704"/>
      <c r="CT134" s="704"/>
      <c r="CU134" s="704"/>
      <c r="CV134" s="704"/>
      <c r="CW134" s="704"/>
      <c r="CX134" s="704"/>
      <c r="CY134" s="704"/>
      <c r="CZ134" s="704"/>
      <c r="DA134" s="704"/>
      <c r="DB134" s="704"/>
      <c r="DC134" s="704"/>
      <c r="DD134" s="704"/>
      <c r="DE134" s="704"/>
      <c r="DF134" s="704"/>
      <c r="DG134" s="704"/>
      <c r="DH134" s="704"/>
      <c r="DI134" s="704"/>
      <c r="DJ134" s="704"/>
      <c r="DK134" s="704"/>
      <c r="DL134" s="704"/>
      <c r="DM134" s="704"/>
      <c r="DN134" s="704"/>
      <c r="DO134" s="704"/>
      <c r="DP134" s="704"/>
      <c r="DQ134" s="704"/>
      <c r="DR134" s="704"/>
      <c r="DS134" s="704"/>
      <c r="DT134" s="704"/>
      <c r="DU134" s="704"/>
      <c r="DV134" s="704"/>
      <c r="DW134" s="434"/>
      <c r="DX134" s="434"/>
      <c r="DY134" s="434"/>
      <c r="DZ134" s="434"/>
      <c r="EA134" s="434"/>
      <c r="EB134" s="434"/>
      <c r="EC134" s="434"/>
      <c r="ED134" s="434"/>
      <c r="EE134" s="435"/>
      <c r="EF134" s="435"/>
      <c r="EG134" s="435"/>
      <c r="EH134" s="435"/>
      <c r="EI134" s="435"/>
      <c r="EJ134" s="435"/>
      <c r="EK134" s="435"/>
      <c r="EL134" s="435"/>
      <c r="EM134" s="435"/>
      <c r="EN134" s="435"/>
      <c r="EO134" s="435"/>
      <c r="EP134" s="435"/>
      <c r="EQ134" s="435"/>
      <c r="ER134" s="435"/>
      <c r="ES134" s="435"/>
      <c r="ET134" s="435"/>
      <c r="EU134" s="435"/>
      <c r="EV134" s="435"/>
      <c r="EW134" s="435"/>
      <c r="EX134" s="435"/>
      <c r="EY134" s="435"/>
      <c r="EZ134" s="435"/>
      <c r="FA134" s="435"/>
      <c r="FB134" s="435"/>
      <c r="FC134" s="435"/>
      <c r="FD134" s="435"/>
      <c r="FE134" s="435"/>
      <c r="FF134" s="435"/>
      <c r="FG134" s="435"/>
      <c r="FH134" s="435"/>
      <c r="FI134" s="435"/>
      <c r="FJ134" s="435"/>
      <c r="FK134" s="435"/>
      <c r="FL134" s="435"/>
      <c r="FM134" s="435"/>
      <c r="FN134" s="435"/>
      <c r="FO134" s="435"/>
      <c r="FP134" s="435"/>
      <c r="FQ134" s="435"/>
      <c r="FR134" s="435"/>
      <c r="FS134" s="435"/>
      <c r="FT134" s="435"/>
      <c r="FU134" s="435"/>
      <c r="FV134" s="435"/>
      <c r="FW134" s="435"/>
      <c r="FX134" s="435"/>
      <c r="FY134" s="435"/>
      <c r="FZ134" s="435"/>
      <c r="GA134" s="435"/>
      <c r="GB134" s="435"/>
      <c r="GC134" s="435"/>
      <c r="GD134" s="435"/>
      <c r="GE134" s="435"/>
      <c r="GH134" s="436"/>
    </row>
    <row r="135" spans="2:190" s="366" customFormat="1" ht="13.5" customHeight="1">
      <c r="B135" s="431"/>
      <c r="C135" s="424" t="s">
        <v>174</v>
      </c>
      <c r="D135" s="1192" t="str">
        <f>$D$19</f>
        <v>6,000kJ/kg</v>
      </c>
      <c r="E135" s="698" t="str">
        <f t="shared" ref="E135:AH135" si="55">IF(E128=7,E128,"")</f>
        <v/>
      </c>
      <c r="F135" s="699" t="str">
        <f t="shared" si="55"/>
        <v/>
      </c>
      <c r="G135" s="699" t="str">
        <f t="shared" si="55"/>
        <v/>
      </c>
      <c r="H135" s="699" t="str">
        <f t="shared" si="55"/>
        <v/>
      </c>
      <c r="I135" s="699" t="str">
        <f t="shared" si="55"/>
        <v/>
      </c>
      <c r="J135" s="699" t="str">
        <f t="shared" si="55"/>
        <v/>
      </c>
      <c r="K135" s="699" t="str">
        <f t="shared" si="55"/>
        <v/>
      </c>
      <c r="L135" s="699" t="str">
        <f t="shared" si="55"/>
        <v/>
      </c>
      <c r="M135" s="699" t="str">
        <f t="shared" si="55"/>
        <v/>
      </c>
      <c r="N135" s="699" t="str">
        <f t="shared" si="55"/>
        <v/>
      </c>
      <c r="O135" s="699" t="str">
        <f t="shared" si="55"/>
        <v/>
      </c>
      <c r="P135" s="699" t="str">
        <f t="shared" si="55"/>
        <v/>
      </c>
      <c r="Q135" s="699" t="str">
        <f t="shared" si="55"/>
        <v/>
      </c>
      <c r="R135" s="699" t="str">
        <f t="shared" si="55"/>
        <v/>
      </c>
      <c r="S135" s="699" t="str">
        <f t="shared" si="55"/>
        <v/>
      </c>
      <c r="T135" s="699" t="str">
        <f t="shared" si="55"/>
        <v/>
      </c>
      <c r="U135" s="699" t="str">
        <f t="shared" si="55"/>
        <v/>
      </c>
      <c r="V135" s="699" t="str">
        <f t="shared" si="55"/>
        <v/>
      </c>
      <c r="W135" s="699" t="str">
        <f t="shared" si="55"/>
        <v/>
      </c>
      <c r="X135" s="699" t="str">
        <f t="shared" si="55"/>
        <v/>
      </c>
      <c r="Y135" s="699" t="str">
        <f t="shared" si="55"/>
        <v/>
      </c>
      <c r="Z135" s="699" t="str">
        <f t="shared" si="55"/>
        <v/>
      </c>
      <c r="AA135" s="699" t="str">
        <f t="shared" si="55"/>
        <v/>
      </c>
      <c r="AB135" s="699" t="str">
        <f t="shared" si="55"/>
        <v/>
      </c>
      <c r="AC135" s="699" t="str">
        <f t="shared" si="55"/>
        <v/>
      </c>
      <c r="AD135" s="699" t="str">
        <f t="shared" si="55"/>
        <v/>
      </c>
      <c r="AE135" s="699" t="str">
        <f t="shared" si="55"/>
        <v/>
      </c>
      <c r="AF135" s="699" t="str">
        <f t="shared" si="55"/>
        <v/>
      </c>
      <c r="AG135" s="699" t="str">
        <f t="shared" si="55"/>
        <v/>
      </c>
      <c r="AH135" s="700" t="str">
        <f t="shared" si="55"/>
        <v/>
      </c>
      <c r="AI135" s="1175">
        <f>COUNTIF(E12:AH12,"7")+COUNTIF(E28:AI28,"7")+COUNTIF(E44:AH44,"7")+COUNTIF(E60:AI60,"7")+COUNTIF(E77:AI77,"7")+COUNTIF(E94:AH94,"7")+COUNTIF(E111:AI111,"7")+COUNTIF(E128:AH128,"7")+COUNTIF(E145:AI145,"7")+COUNTIF(E162:AI162,"7")+COUNTIF(E179:AF179,"7")+COUNTIF(E196:AI196,"7")</f>
        <v>3</v>
      </c>
      <c r="AJ135" s="704"/>
      <c r="AK135" s="704"/>
      <c r="AL135" s="704"/>
      <c r="AM135" s="704"/>
      <c r="AN135" s="704"/>
      <c r="AO135" s="704"/>
      <c r="AP135" s="704"/>
      <c r="AQ135" s="704"/>
      <c r="AR135" s="704"/>
      <c r="AS135" s="704"/>
      <c r="AT135" s="704"/>
      <c r="AU135" s="704"/>
      <c r="AV135" s="704"/>
      <c r="AW135" s="704"/>
      <c r="AX135" s="704"/>
      <c r="AY135" s="704"/>
      <c r="AZ135" s="704"/>
      <c r="BA135" s="704"/>
      <c r="BB135" s="704"/>
      <c r="BC135" s="704"/>
      <c r="BD135" s="704"/>
      <c r="BE135" s="704"/>
      <c r="BF135" s="704"/>
      <c r="BG135" s="704"/>
      <c r="BH135" s="704"/>
      <c r="BI135" s="704"/>
      <c r="BJ135" s="704"/>
      <c r="BK135" s="704"/>
      <c r="BL135" s="704"/>
      <c r="BM135" s="704"/>
      <c r="BN135" s="704"/>
      <c r="BO135" s="704"/>
      <c r="BP135" s="704"/>
      <c r="BQ135" s="704"/>
      <c r="BR135" s="704"/>
      <c r="BS135" s="704"/>
      <c r="BT135" s="704"/>
      <c r="BU135" s="704"/>
      <c r="BV135" s="704"/>
      <c r="BW135" s="704"/>
      <c r="BX135" s="704"/>
      <c r="BY135" s="704"/>
      <c r="BZ135" s="704"/>
      <c r="CA135" s="704"/>
      <c r="CB135" s="704"/>
      <c r="CC135" s="704"/>
      <c r="CD135" s="704"/>
      <c r="CE135" s="704"/>
      <c r="CF135" s="704"/>
      <c r="CG135" s="704"/>
      <c r="CH135" s="704"/>
      <c r="CI135" s="704"/>
      <c r="CJ135" s="704"/>
      <c r="CK135" s="704"/>
      <c r="CL135" s="704"/>
      <c r="CM135" s="704"/>
      <c r="CN135" s="704"/>
      <c r="CO135" s="704"/>
      <c r="CP135" s="704"/>
      <c r="CQ135" s="704"/>
      <c r="CR135" s="704"/>
      <c r="CS135" s="704"/>
      <c r="CT135" s="704"/>
      <c r="CU135" s="704"/>
      <c r="CV135" s="704"/>
      <c r="CW135" s="704"/>
      <c r="CX135" s="704"/>
      <c r="CY135" s="704"/>
      <c r="CZ135" s="704"/>
      <c r="DA135" s="704"/>
      <c r="DB135" s="704"/>
      <c r="DC135" s="704"/>
      <c r="DD135" s="704"/>
      <c r="DE135" s="704"/>
      <c r="DF135" s="704"/>
      <c r="DG135" s="704"/>
      <c r="DH135" s="704"/>
      <c r="DI135" s="704"/>
      <c r="DJ135" s="704"/>
      <c r="DK135" s="704"/>
      <c r="DL135" s="704"/>
      <c r="DM135" s="704"/>
      <c r="DN135" s="704"/>
      <c r="DO135" s="704"/>
      <c r="DP135" s="704"/>
      <c r="DQ135" s="704"/>
      <c r="DR135" s="704"/>
      <c r="DS135" s="704"/>
      <c r="DT135" s="704"/>
      <c r="DU135" s="704"/>
      <c r="DV135" s="704"/>
      <c r="DW135" s="434"/>
      <c r="DX135" s="434"/>
      <c r="DY135" s="434"/>
      <c r="DZ135" s="434"/>
      <c r="EA135" s="434"/>
      <c r="EB135" s="434"/>
      <c r="EC135" s="434"/>
      <c r="ED135" s="434"/>
      <c r="EE135" s="435"/>
      <c r="EF135" s="435"/>
      <c r="EG135" s="435"/>
      <c r="EH135" s="435"/>
      <c r="EI135" s="435"/>
      <c r="EJ135" s="435"/>
      <c r="EK135" s="435"/>
      <c r="EL135" s="435"/>
      <c r="EM135" s="435"/>
      <c r="EN135" s="435"/>
      <c r="EO135" s="435"/>
      <c r="EP135" s="435"/>
      <c r="EQ135" s="435"/>
      <c r="ER135" s="435"/>
      <c r="ES135" s="435"/>
      <c r="ET135" s="435"/>
      <c r="EU135" s="435"/>
      <c r="EV135" s="435"/>
      <c r="EW135" s="435"/>
      <c r="EX135" s="435"/>
      <c r="EY135" s="435"/>
      <c r="EZ135" s="435"/>
      <c r="FA135" s="435"/>
      <c r="FB135" s="435"/>
      <c r="FC135" s="435"/>
      <c r="FD135" s="435"/>
      <c r="FE135" s="435"/>
      <c r="FF135" s="435"/>
      <c r="FG135" s="435"/>
      <c r="FH135" s="435"/>
      <c r="FI135" s="435"/>
      <c r="FJ135" s="435"/>
      <c r="FK135" s="435"/>
      <c r="FL135" s="435"/>
      <c r="FM135" s="435"/>
      <c r="FN135" s="435"/>
      <c r="FO135" s="435"/>
      <c r="FP135" s="435"/>
      <c r="FQ135" s="435"/>
      <c r="FR135" s="435"/>
      <c r="FS135" s="435"/>
      <c r="FT135" s="435"/>
      <c r="FU135" s="435"/>
      <c r="FV135" s="435"/>
      <c r="FW135" s="435"/>
      <c r="FX135" s="435"/>
      <c r="FY135" s="435"/>
      <c r="FZ135" s="435"/>
      <c r="GA135" s="435"/>
      <c r="GB135" s="435"/>
      <c r="GC135" s="435"/>
      <c r="GD135" s="435"/>
      <c r="GE135" s="435"/>
      <c r="GH135" s="436"/>
    </row>
    <row r="136" spans="2:190" s="366" customFormat="1" ht="13.5" customHeight="1">
      <c r="B136" s="429"/>
      <c r="C136" s="429"/>
      <c r="D136" s="1193"/>
      <c r="E136" s="433"/>
      <c r="F136" s="433"/>
      <c r="G136" s="433"/>
      <c r="H136" s="433"/>
      <c r="I136" s="433"/>
      <c r="J136" s="433"/>
      <c r="K136" s="433"/>
      <c r="L136" s="433"/>
      <c r="M136" s="433"/>
      <c r="N136" s="433"/>
      <c r="O136" s="433"/>
      <c r="P136" s="433"/>
      <c r="Q136" s="433"/>
      <c r="R136" s="433"/>
      <c r="S136" s="433"/>
      <c r="T136" s="433"/>
      <c r="U136" s="433"/>
      <c r="V136" s="433"/>
      <c r="W136" s="433"/>
      <c r="X136" s="433"/>
      <c r="Y136" s="433"/>
      <c r="Z136" s="433"/>
      <c r="AA136" s="433"/>
      <c r="AB136" s="433"/>
      <c r="AC136" s="433"/>
      <c r="AD136" s="433"/>
      <c r="AE136" s="433"/>
      <c r="AF136" s="433"/>
      <c r="AG136" s="433"/>
      <c r="AH136" s="433"/>
      <c r="AI136" s="704"/>
      <c r="AJ136" s="704"/>
      <c r="AK136" s="704"/>
      <c r="AL136" s="704"/>
      <c r="AM136" s="704"/>
      <c r="AN136" s="704"/>
      <c r="AO136" s="704"/>
      <c r="AP136" s="704"/>
      <c r="AQ136" s="704"/>
      <c r="AR136" s="704"/>
      <c r="AS136" s="704"/>
      <c r="AT136" s="704"/>
      <c r="AU136" s="704"/>
      <c r="AV136" s="704"/>
      <c r="AW136" s="704"/>
      <c r="AX136" s="704"/>
      <c r="AY136" s="704"/>
      <c r="AZ136" s="704"/>
      <c r="BA136" s="704"/>
      <c r="BB136" s="704"/>
      <c r="BC136" s="704"/>
      <c r="BD136" s="704"/>
      <c r="BE136" s="704"/>
      <c r="BF136" s="704"/>
      <c r="BG136" s="704"/>
      <c r="BH136" s="704"/>
      <c r="BI136" s="704"/>
      <c r="BJ136" s="704"/>
      <c r="BK136" s="704"/>
      <c r="BL136" s="704"/>
      <c r="BM136" s="704"/>
      <c r="BN136" s="704"/>
      <c r="BO136" s="704"/>
      <c r="BP136" s="704"/>
      <c r="BQ136" s="704"/>
      <c r="BR136" s="704"/>
      <c r="BS136" s="704"/>
      <c r="BT136" s="704"/>
      <c r="BU136" s="704"/>
      <c r="BV136" s="704"/>
      <c r="BW136" s="704"/>
      <c r="BX136" s="704"/>
      <c r="BY136" s="704"/>
      <c r="BZ136" s="704"/>
      <c r="CA136" s="704"/>
      <c r="CB136" s="704"/>
      <c r="CC136" s="704"/>
      <c r="CD136" s="704"/>
      <c r="CE136" s="704"/>
      <c r="CF136" s="704"/>
      <c r="CG136" s="704"/>
      <c r="CH136" s="704"/>
      <c r="CI136" s="704"/>
      <c r="CJ136" s="704"/>
      <c r="CK136" s="704"/>
      <c r="CL136" s="704"/>
      <c r="CM136" s="704"/>
      <c r="CN136" s="704"/>
      <c r="CO136" s="704"/>
      <c r="CP136" s="704"/>
      <c r="CQ136" s="704"/>
      <c r="CR136" s="704"/>
      <c r="CS136" s="704"/>
      <c r="CT136" s="704"/>
      <c r="CU136" s="704"/>
      <c r="CV136" s="704"/>
      <c r="CW136" s="704"/>
      <c r="CX136" s="704"/>
      <c r="CY136" s="704"/>
      <c r="CZ136" s="704"/>
      <c r="DA136" s="704"/>
      <c r="DB136" s="704"/>
      <c r="DC136" s="704"/>
      <c r="DD136" s="704"/>
      <c r="DE136" s="704"/>
      <c r="DF136" s="704"/>
      <c r="DG136" s="704"/>
      <c r="DH136" s="704"/>
      <c r="DI136" s="704"/>
      <c r="DJ136" s="704"/>
      <c r="DK136" s="704"/>
      <c r="DL136" s="704"/>
      <c r="DM136" s="704"/>
      <c r="DN136" s="704"/>
      <c r="DO136" s="704"/>
      <c r="DP136" s="704"/>
      <c r="DQ136" s="704"/>
      <c r="DR136" s="704"/>
      <c r="DS136" s="704"/>
      <c r="DT136" s="704"/>
      <c r="DU136" s="704"/>
      <c r="DV136" s="704"/>
      <c r="DW136" s="434"/>
      <c r="DX136" s="434"/>
      <c r="DY136" s="434"/>
      <c r="DZ136" s="434"/>
      <c r="EA136" s="434"/>
      <c r="EB136" s="434"/>
      <c r="EC136" s="434"/>
      <c r="ED136" s="434"/>
      <c r="EE136" s="435"/>
      <c r="EF136" s="435"/>
      <c r="EG136" s="435"/>
      <c r="EH136" s="435"/>
      <c r="EI136" s="435"/>
      <c r="EJ136" s="435"/>
      <c r="EK136" s="435"/>
      <c r="EL136" s="435"/>
      <c r="EM136" s="435"/>
      <c r="EN136" s="435"/>
      <c r="EO136" s="435"/>
      <c r="EP136" s="435"/>
      <c r="EQ136" s="435"/>
      <c r="ER136" s="435"/>
      <c r="ES136" s="435"/>
      <c r="ET136" s="435"/>
      <c r="EU136" s="435"/>
      <c r="EV136" s="435"/>
      <c r="EW136" s="435"/>
      <c r="EX136" s="435"/>
      <c r="EY136" s="435"/>
      <c r="EZ136" s="435"/>
      <c r="FA136" s="435"/>
      <c r="FB136" s="435"/>
      <c r="FC136" s="435"/>
      <c r="FD136" s="435"/>
      <c r="FE136" s="435"/>
      <c r="FF136" s="435"/>
      <c r="FG136" s="435"/>
      <c r="FH136" s="435"/>
      <c r="FI136" s="435"/>
      <c r="FJ136" s="435"/>
      <c r="FK136" s="435"/>
      <c r="FL136" s="435"/>
      <c r="FM136" s="435"/>
      <c r="FN136" s="435"/>
      <c r="FO136" s="435"/>
      <c r="FP136" s="435"/>
      <c r="FQ136" s="435"/>
      <c r="FR136" s="435"/>
      <c r="FS136" s="435"/>
      <c r="FT136" s="435"/>
      <c r="FU136" s="435"/>
      <c r="FV136" s="435"/>
      <c r="FW136" s="435"/>
      <c r="FX136" s="435"/>
      <c r="FY136" s="435"/>
      <c r="FZ136" s="435"/>
      <c r="GA136" s="435"/>
      <c r="GB136" s="435"/>
      <c r="GC136" s="435"/>
      <c r="GD136" s="435"/>
      <c r="GE136" s="435"/>
      <c r="GH136" s="436"/>
    </row>
    <row r="137" spans="2:190" s="366" customFormat="1" ht="13.5" customHeight="1">
      <c r="B137" s="1183"/>
      <c r="C137" s="1183"/>
      <c r="D137" s="1194"/>
      <c r="E137" s="704"/>
      <c r="F137" s="704"/>
      <c r="G137" s="704"/>
      <c r="H137" s="704"/>
      <c r="I137" s="704"/>
      <c r="J137" s="704"/>
      <c r="K137" s="704"/>
      <c r="L137" s="704"/>
      <c r="M137" s="704"/>
      <c r="N137" s="704"/>
      <c r="O137" s="704"/>
      <c r="P137" s="704"/>
      <c r="Q137" s="704"/>
      <c r="R137" s="704"/>
      <c r="S137" s="704"/>
      <c r="T137" s="704"/>
      <c r="U137" s="704"/>
      <c r="V137" s="704"/>
      <c r="W137" s="704"/>
      <c r="X137" s="704"/>
      <c r="Y137" s="704"/>
      <c r="Z137" s="704"/>
      <c r="AA137" s="704"/>
      <c r="AB137" s="704"/>
      <c r="AC137" s="704"/>
      <c r="AD137" s="704"/>
      <c r="AE137" s="704"/>
      <c r="AF137" s="704"/>
      <c r="AG137" s="704"/>
      <c r="AH137" s="704"/>
      <c r="AI137" s="704"/>
      <c r="AJ137" s="704"/>
      <c r="AK137" s="704"/>
      <c r="AL137" s="704"/>
      <c r="AM137" s="704"/>
      <c r="AN137" s="704"/>
      <c r="AO137" s="704"/>
      <c r="AP137" s="704"/>
      <c r="AQ137" s="704"/>
      <c r="AR137" s="704"/>
      <c r="AS137" s="704"/>
      <c r="AT137" s="704"/>
      <c r="AU137" s="704"/>
      <c r="AV137" s="704"/>
      <c r="AW137" s="704"/>
      <c r="AX137" s="704"/>
      <c r="AY137" s="704"/>
      <c r="AZ137" s="704"/>
      <c r="BA137" s="704"/>
      <c r="BB137" s="704"/>
      <c r="BC137" s="704"/>
      <c r="BD137" s="704"/>
      <c r="BE137" s="704"/>
      <c r="BF137" s="704"/>
      <c r="BG137" s="704"/>
      <c r="BH137" s="704"/>
      <c r="BI137" s="704"/>
      <c r="BJ137" s="704"/>
      <c r="BK137" s="704"/>
      <c r="BL137" s="704"/>
      <c r="BM137" s="704"/>
      <c r="BN137" s="704"/>
      <c r="BO137" s="704"/>
      <c r="BP137" s="704"/>
      <c r="BQ137" s="704"/>
      <c r="BR137" s="704"/>
      <c r="BS137" s="704"/>
      <c r="BT137" s="704"/>
      <c r="BU137" s="704"/>
      <c r="BV137" s="704"/>
      <c r="BW137" s="704"/>
      <c r="BX137" s="704"/>
      <c r="BY137" s="704"/>
      <c r="BZ137" s="704"/>
      <c r="CA137" s="704"/>
      <c r="CB137" s="704"/>
      <c r="CC137" s="704"/>
      <c r="CD137" s="704"/>
      <c r="CE137" s="704"/>
      <c r="CF137" s="704"/>
      <c r="CG137" s="704"/>
      <c r="CH137" s="704"/>
      <c r="CI137" s="704"/>
      <c r="CJ137" s="704"/>
      <c r="CK137" s="704"/>
      <c r="CL137" s="704"/>
      <c r="CM137" s="704"/>
      <c r="CN137" s="704"/>
      <c r="CO137" s="704"/>
      <c r="CP137" s="704"/>
      <c r="CQ137" s="704"/>
      <c r="CR137" s="704"/>
      <c r="CS137" s="704"/>
      <c r="CT137" s="704"/>
      <c r="CU137" s="704"/>
      <c r="CV137" s="704"/>
      <c r="CW137" s="704"/>
      <c r="CX137" s="704"/>
      <c r="CY137" s="704"/>
      <c r="CZ137" s="704"/>
      <c r="DA137" s="704"/>
      <c r="DB137" s="704"/>
      <c r="DC137" s="704"/>
      <c r="DD137" s="704"/>
      <c r="DE137" s="704"/>
      <c r="DF137" s="704"/>
      <c r="DG137" s="704"/>
      <c r="DH137" s="704"/>
      <c r="DI137" s="704"/>
      <c r="DJ137" s="704"/>
      <c r="DK137" s="704"/>
      <c r="DL137" s="704"/>
      <c r="DM137" s="704"/>
      <c r="DN137" s="704"/>
      <c r="DO137" s="704"/>
      <c r="DP137" s="704"/>
      <c r="DQ137" s="704"/>
      <c r="DR137" s="704"/>
      <c r="DS137" s="704"/>
      <c r="DT137" s="704"/>
      <c r="DU137" s="704"/>
      <c r="DV137" s="704"/>
      <c r="DW137" s="434"/>
      <c r="DX137" s="434"/>
      <c r="DY137" s="434"/>
      <c r="DZ137" s="434"/>
      <c r="EA137" s="434"/>
      <c r="EB137" s="434"/>
      <c r="EC137" s="434"/>
      <c r="ED137" s="434"/>
      <c r="EE137" s="435"/>
      <c r="EF137" s="435"/>
      <c r="EG137" s="435"/>
      <c r="EH137" s="435"/>
      <c r="EI137" s="435"/>
      <c r="EJ137" s="435"/>
      <c r="EK137" s="435"/>
      <c r="EL137" s="435"/>
      <c r="EM137" s="435"/>
      <c r="EN137" s="435"/>
      <c r="EO137" s="435"/>
      <c r="EP137" s="435"/>
      <c r="EQ137" s="435"/>
      <c r="ER137" s="435"/>
      <c r="ES137" s="435"/>
      <c r="ET137" s="435"/>
      <c r="EU137" s="435"/>
      <c r="EV137" s="435"/>
      <c r="EW137" s="435"/>
      <c r="EX137" s="435"/>
      <c r="EY137" s="435"/>
      <c r="EZ137" s="435"/>
      <c r="FA137" s="435"/>
      <c r="FB137" s="435"/>
      <c r="FC137" s="435"/>
      <c r="FD137" s="435"/>
      <c r="FE137" s="435"/>
      <c r="FF137" s="435"/>
      <c r="FG137" s="435"/>
      <c r="FH137" s="435"/>
      <c r="FI137" s="435"/>
      <c r="FJ137" s="435"/>
      <c r="FK137" s="435"/>
      <c r="FL137" s="435"/>
      <c r="FM137" s="435"/>
      <c r="FN137" s="435"/>
      <c r="FO137" s="435"/>
      <c r="FP137" s="435"/>
      <c r="FQ137" s="435"/>
      <c r="FR137" s="435"/>
      <c r="FS137" s="435"/>
      <c r="FT137" s="435"/>
      <c r="FU137" s="435"/>
      <c r="FV137" s="435"/>
      <c r="FW137" s="435"/>
      <c r="FX137" s="435"/>
      <c r="FY137" s="435"/>
      <c r="FZ137" s="435"/>
      <c r="GA137" s="435"/>
      <c r="GB137" s="435"/>
      <c r="GC137" s="435"/>
      <c r="GD137" s="435"/>
      <c r="GE137" s="435"/>
      <c r="GH137" s="436"/>
    </row>
    <row r="138" spans="2:190" ht="13.5" customHeight="1">
      <c r="B138" s="1731" t="s">
        <v>303</v>
      </c>
      <c r="C138" s="1732"/>
      <c r="D138" s="1733"/>
      <c r="E138" s="1731" t="s">
        <v>313</v>
      </c>
      <c r="F138" s="1732"/>
      <c r="G138" s="1732"/>
      <c r="H138" s="1732"/>
      <c r="I138" s="1732"/>
      <c r="J138" s="1732"/>
      <c r="K138" s="1732"/>
      <c r="L138" s="1732"/>
      <c r="M138" s="1732"/>
      <c r="N138" s="1732"/>
      <c r="O138" s="1732"/>
      <c r="P138" s="1732"/>
      <c r="Q138" s="1732"/>
      <c r="R138" s="1732"/>
      <c r="S138" s="1732"/>
      <c r="T138" s="1732"/>
      <c r="U138" s="1732"/>
      <c r="V138" s="1732"/>
      <c r="W138" s="1732"/>
      <c r="X138" s="1732"/>
      <c r="Y138" s="1732"/>
      <c r="Z138" s="1732"/>
      <c r="AA138" s="1732"/>
      <c r="AB138" s="1732"/>
      <c r="AC138" s="1732"/>
      <c r="AD138" s="1732"/>
      <c r="AE138" s="1732"/>
      <c r="AF138" s="1732"/>
      <c r="AG138" s="1732"/>
      <c r="AH138" s="1732"/>
      <c r="AI138" s="1733"/>
      <c r="AJ138" s="1168" t="s">
        <v>6195</v>
      </c>
      <c r="AK138" s="364"/>
      <c r="AL138" s="364"/>
      <c r="AM138" s="364"/>
      <c r="AN138" s="364"/>
      <c r="AO138" s="364"/>
      <c r="AP138" s="364"/>
      <c r="AQ138" s="364"/>
      <c r="AR138" s="364"/>
      <c r="AS138" s="364"/>
      <c r="AT138" s="364"/>
      <c r="AU138" s="364"/>
      <c r="AV138" s="364"/>
      <c r="AW138" s="364"/>
      <c r="AX138" s="364"/>
      <c r="AY138" s="364"/>
      <c r="AZ138" s="364"/>
      <c r="BA138" s="364"/>
      <c r="BB138" s="364"/>
      <c r="BC138" s="364"/>
      <c r="BD138" s="364"/>
      <c r="BE138" s="364"/>
      <c r="BF138" s="364"/>
      <c r="BG138" s="364"/>
      <c r="BH138" s="364"/>
      <c r="BI138" s="364"/>
      <c r="BJ138" s="364"/>
      <c r="BK138" s="364"/>
      <c r="BL138" s="364"/>
      <c r="BM138" s="364"/>
      <c r="BN138" s="364"/>
      <c r="BO138" s="364"/>
      <c r="BP138" s="364"/>
      <c r="BQ138" s="364"/>
      <c r="BR138" s="364"/>
      <c r="BS138" s="364"/>
      <c r="BT138" s="364"/>
      <c r="BU138" s="364"/>
      <c r="BV138" s="364"/>
      <c r="BW138" s="364"/>
      <c r="BX138" s="364"/>
      <c r="BY138" s="364"/>
      <c r="BZ138" s="364"/>
      <c r="CA138" s="364"/>
      <c r="CB138" s="364"/>
      <c r="CC138" s="364"/>
      <c r="CD138" s="364"/>
      <c r="CE138" s="364"/>
      <c r="CF138" s="364"/>
      <c r="CG138" s="364"/>
      <c r="CH138" s="364"/>
      <c r="CI138" s="364"/>
      <c r="CJ138" s="364"/>
      <c r="CK138" s="364"/>
      <c r="CL138" s="364"/>
      <c r="CM138" s="364"/>
      <c r="CN138" s="364"/>
      <c r="CO138" s="364"/>
      <c r="CP138" s="364"/>
      <c r="CQ138" s="364"/>
      <c r="CR138" s="364"/>
      <c r="CS138" s="364"/>
      <c r="CT138" s="364"/>
      <c r="CU138" s="364"/>
      <c r="CV138" s="364"/>
      <c r="CW138" s="364"/>
      <c r="CX138" s="364"/>
      <c r="CY138" s="364"/>
      <c r="CZ138" s="364"/>
      <c r="DA138" s="364"/>
      <c r="DB138" s="364"/>
      <c r="DC138" s="364"/>
      <c r="DD138" s="364"/>
      <c r="DE138" s="364"/>
      <c r="DF138" s="364"/>
      <c r="DG138" s="364"/>
      <c r="DH138" s="364"/>
      <c r="DI138" s="364"/>
      <c r="DJ138" s="364"/>
      <c r="DK138" s="364"/>
      <c r="DL138" s="364"/>
      <c r="DM138" s="364"/>
      <c r="DN138" s="364"/>
      <c r="DO138" s="364"/>
      <c r="DP138" s="364"/>
      <c r="DQ138" s="364"/>
      <c r="DR138" s="364"/>
      <c r="DS138" s="364"/>
      <c r="DT138" s="364"/>
      <c r="DU138" s="364"/>
      <c r="DV138" s="364"/>
      <c r="DY138" s="365"/>
    </row>
    <row r="139" spans="2:190" ht="13.5" customHeight="1">
      <c r="B139" s="701" t="s">
        <v>796</v>
      </c>
      <c r="C139" s="421"/>
      <c r="D139" s="1185"/>
      <c r="E139" s="799">
        <v>1</v>
      </c>
      <c r="F139" s="800">
        <v>2</v>
      </c>
      <c r="G139" s="800">
        <v>3</v>
      </c>
      <c r="H139" s="800">
        <v>4</v>
      </c>
      <c r="I139" s="800">
        <v>5</v>
      </c>
      <c r="J139" s="800">
        <v>6</v>
      </c>
      <c r="K139" s="801">
        <v>7</v>
      </c>
      <c r="L139" s="800">
        <v>8</v>
      </c>
      <c r="M139" s="800">
        <v>9</v>
      </c>
      <c r="N139" s="800">
        <v>10</v>
      </c>
      <c r="O139" s="800">
        <v>11</v>
      </c>
      <c r="P139" s="800">
        <v>12</v>
      </c>
      <c r="Q139" s="800">
        <v>13</v>
      </c>
      <c r="R139" s="801">
        <v>14</v>
      </c>
      <c r="S139" s="800">
        <v>15</v>
      </c>
      <c r="T139" s="800">
        <v>16</v>
      </c>
      <c r="U139" s="800">
        <v>17</v>
      </c>
      <c r="V139" s="800">
        <v>18</v>
      </c>
      <c r="W139" s="800">
        <v>19</v>
      </c>
      <c r="X139" s="800">
        <v>20</v>
      </c>
      <c r="Y139" s="801">
        <v>21</v>
      </c>
      <c r="Z139" s="800">
        <v>22</v>
      </c>
      <c r="AA139" s="800">
        <v>23</v>
      </c>
      <c r="AB139" s="800">
        <v>24</v>
      </c>
      <c r="AC139" s="800">
        <v>25</v>
      </c>
      <c r="AD139" s="800">
        <v>26</v>
      </c>
      <c r="AE139" s="800">
        <v>27</v>
      </c>
      <c r="AF139" s="801">
        <v>28</v>
      </c>
      <c r="AG139" s="800">
        <v>29</v>
      </c>
      <c r="AH139" s="800">
        <v>30</v>
      </c>
      <c r="AI139" s="802">
        <v>31</v>
      </c>
      <c r="AJ139" s="1169"/>
      <c r="AK139" s="364"/>
      <c r="AL139" s="364"/>
      <c r="AM139" s="364"/>
      <c r="AN139" s="364"/>
      <c r="AO139" s="364"/>
      <c r="AP139" s="364"/>
      <c r="AQ139" s="364"/>
      <c r="AR139" s="364"/>
      <c r="AS139" s="364"/>
      <c r="AT139" s="364"/>
      <c r="AU139" s="364"/>
      <c r="AV139" s="364"/>
      <c r="AW139" s="364"/>
      <c r="AX139" s="364"/>
      <c r="AY139" s="364"/>
      <c r="AZ139" s="364"/>
      <c r="BA139" s="364"/>
      <c r="BB139" s="364"/>
      <c r="BC139" s="364"/>
      <c r="BD139" s="364"/>
      <c r="BE139" s="364"/>
      <c r="BF139" s="364"/>
      <c r="BG139" s="364"/>
      <c r="BH139" s="364"/>
      <c r="BI139" s="364"/>
      <c r="BJ139" s="364"/>
      <c r="BK139" s="364"/>
      <c r="BL139" s="364"/>
      <c r="BM139" s="364"/>
      <c r="BN139" s="364"/>
      <c r="BO139" s="364"/>
      <c r="BP139" s="364"/>
      <c r="BQ139" s="364"/>
      <c r="BR139" s="364"/>
      <c r="BS139" s="364"/>
      <c r="BT139" s="364"/>
      <c r="BU139" s="364"/>
      <c r="BV139" s="364"/>
      <c r="BW139" s="364"/>
      <c r="BX139" s="364"/>
      <c r="BY139" s="364"/>
      <c r="BZ139" s="364"/>
      <c r="CA139" s="364"/>
      <c r="CB139" s="364"/>
      <c r="CC139" s="364"/>
      <c r="CD139" s="364"/>
      <c r="CE139" s="364"/>
      <c r="CF139" s="364"/>
      <c r="CG139" s="364"/>
      <c r="CH139" s="364"/>
      <c r="CI139" s="364"/>
      <c r="CJ139" s="364"/>
      <c r="CK139" s="364"/>
      <c r="CL139" s="364"/>
      <c r="CM139" s="364"/>
      <c r="CN139" s="364"/>
      <c r="CO139" s="364"/>
      <c r="CP139" s="364"/>
      <c r="CQ139" s="364"/>
      <c r="CR139" s="364"/>
      <c r="CS139" s="364"/>
      <c r="CT139" s="364"/>
      <c r="CU139" s="364"/>
      <c r="CV139" s="364"/>
      <c r="CW139" s="364"/>
      <c r="CX139" s="364"/>
      <c r="CY139" s="364"/>
      <c r="CZ139" s="364"/>
      <c r="DA139" s="364"/>
      <c r="DB139" s="364"/>
      <c r="DC139" s="364"/>
      <c r="DD139" s="364"/>
      <c r="DE139" s="364"/>
      <c r="DF139" s="364"/>
      <c r="DG139" s="364"/>
      <c r="DH139" s="364"/>
      <c r="DI139" s="364"/>
      <c r="DJ139" s="364"/>
      <c r="DK139" s="364"/>
      <c r="DL139" s="364"/>
      <c r="DM139" s="364"/>
      <c r="DN139" s="364"/>
      <c r="DO139" s="364"/>
      <c r="DP139" s="364"/>
      <c r="DQ139" s="364"/>
      <c r="DR139" s="364"/>
      <c r="DS139" s="364"/>
      <c r="DT139" s="364"/>
      <c r="DU139" s="364"/>
      <c r="DV139" s="364"/>
      <c r="DY139" s="365"/>
    </row>
    <row r="140" spans="2:190" ht="13.5" customHeight="1">
      <c r="B140" s="1182" t="s">
        <v>554</v>
      </c>
      <c r="C140" s="424"/>
      <c r="D140" s="1186"/>
      <c r="E140" s="1150">
        <v>551</v>
      </c>
      <c r="F140" s="1152">
        <v>448</v>
      </c>
      <c r="G140" s="1152">
        <v>97</v>
      </c>
      <c r="H140" s="1152">
        <v>415</v>
      </c>
      <c r="I140" s="1152">
        <v>390</v>
      </c>
      <c r="J140" s="1152">
        <v>75</v>
      </c>
      <c r="K140" s="1152">
        <v>48</v>
      </c>
      <c r="L140" s="1152">
        <v>553</v>
      </c>
      <c r="M140" s="1152">
        <v>448</v>
      </c>
      <c r="N140" s="1152">
        <v>97</v>
      </c>
      <c r="O140" s="1152">
        <v>415</v>
      </c>
      <c r="P140" s="1152">
        <v>390</v>
      </c>
      <c r="Q140" s="1152">
        <v>75</v>
      </c>
      <c r="R140" s="1152">
        <v>48</v>
      </c>
      <c r="S140" s="1152">
        <v>553</v>
      </c>
      <c r="T140" s="1152">
        <v>448</v>
      </c>
      <c r="U140" s="1152">
        <v>97</v>
      </c>
      <c r="V140" s="1152">
        <v>415</v>
      </c>
      <c r="W140" s="1152">
        <v>390</v>
      </c>
      <c r="X140" s="1152">
        <v>75</v>
      </c>
      <c r="Y140" s="1152">
        <v>48</v>
      </c>
      <c r="Z140" s="1152">
        <v>553</v>
      </c>
      <c r="AA140" s="1152">
        <v>448</v>
      </c>
      <c r="AB140" s="1152">
        <v>97</v>
      </c>
      <c r="AC140" s="1152">
        <v>415</v>
      </c>
      <c r="AD140" s="1152">
        <v>390</v>
      </c>
      <c r="AE140" s="1152">
        <v>75</v>
      </c>
      <c r="AF140" s="1152">
        <v>48</v>
      </c>
      <c r="AG140" s="1152">
        <v>553</v>
      </c>
      <c r="AH140" s="1152">
        <v>448</v>
      </c>
      <c r="AI140" s="1160">
        <v>97</v>
      </c>
      <c r="AJ140" s="1170">
        <f>SUM($E$7:$AH$7,$E$23:$AI$23,$E$39:$AH$39,$E55:AI$55,$E$72:$AI$72,$E$89:$AH$89,$E$106:$AI$106,$E$123:$AH$123,$E$140:$AI$140,$E$157:$AI$157,$E$174:$AF$174,$E$191:$AI$191)</f>
        <v>130000</v>
      </c>
      <c r="AK140" s="364"/>
      <c r="AL140" s="364"/>
      <c r="AM140" s="364"/>
      <c r="AN140" s="364"/>
      <c r="AO140" s="364"/>
      <c r="AP140" s="364"/>
      <c r="AQ140" s="364"/>
      <c r="AR140" s="364"/>
      <c r="AS140" s="364"/>
      <c r="AT140" s="364"/>
      <c r="AU140" s="364"/>
      <c r="AV140" s="364"/>
      <c r="AW140" s="364"/>
      <c r="AX140" s="364"/>
      <c r="AY140" s="364"/>
      <c r="AZ140" s="364"/>
      <c r="BA140" s="364"/>
      <c r="BB140" s="364"/>
      <c r="BC140" s="364"/>
      <c r="BD140" s="364"/>
      <c r="BE140" s="364"/>
      <c r="BF140" s="364"/>
      <c r="BG140" s="364"/>
      <c r="BH140" s="364"/>
      <c r="BI140" s="364"/>
      <c r="BJ140" s="364"/>
      <c r="BK140" s="364"/>
      <c r="BL140" s="364"/>
      <c r="BM140" s="364"/>
      <c r="BN140" s="364"/>
      <c r="BO140" s="364"/>
      <c r="BP140" s="364"/>
      <c r="BQ140" s="364"/>
      <c r="BR140" s="364"/>
      <c r="BS140" s="364"/>
      <c r="BT140" s="364"/>
      <c r="BU140" s="364"/>
      <c r="BV140" s="364"/>
      <c r="BW140" s="364"/>
      <c r="BX140" s="364"/>
      <c r="BY140" s="364"/>
      <c r="BZ140" s="364"/>
      <c r="CA140" s="364"/>
      <c r="CB140" s="364"/>
      <c r="CC140" s="364"/>
      <c r="CD140" s="364"/>
      <c r="CE140" s="364"/>
      <c r="CF140" s="364"/>
      <c r="CG140" s="364"/>
      <c r="CH140" s="364"/>
      <c r="CI140" s="364"/>
      <c r="CJ140" s="364"/>
      <c r="CK140" s="364"/>
      <c r="CL140" s="364"/>
      <c r="CM140" s="364"/>
      <c r="CN140" s="364"/>
      <c r="CO140" s="364"/>
      <c r="CP140" s="364"/>
      <c r="CQ140" s="364"/>
      <c r="CR140" s="364"/>
      <c r="CS140" s="364"/>
      <c r="CT140" s="364"/>
      <c r="CU140" s="364"/>
      <c r="CV140" s="364"/>
      <c r="CW140" s="364"/>
      <c r="CX140" s="364"/>
      <c r="CY140" s="364"/>
      <c r="CZ140" s="364"/>
      <c r="DA140" s="364"/>
      <c r="DB140" s="364"/>
      <c r="DC140" s="364"/>
      <c r="DD140" s="364"/>
      <c r="DE140" s="364"/>
      <c r="DF140" s="364"/>
      <c r="DG140" s="364"/>
      <c r="DH140" s="364"/>
      <c r="DI140" s="364"/>
      <c r="DJ140" s="364"/>
      <c r="DK140" s="364"/>
      <c r="DL140" s="364"/>
      <c r="DM140" s="364"/>
      <c r="DN140" s="364"/>
      <c r="DO140" s="364"/>
      <c r="DP140" s="364"/>
      <c r="DQ140" s="364"/>
      <c r="DR140" s="364"/>
      <c r="DS140" s="364"/>
      <c r="DT140" s="364"/>
      <c r="DU140" s="364"/>
      <c r="DV140" s="364"/>
      <c r="DY140" s="365"/>
    </row>
    <row r="141" spans="2:190" ht="13.5" customHeight="1">
      <c r="B141" s="701" t="s">
        <v>569</v>
      </c>
      <c r="C141" s="428"/>
      <c r="D141" s="1187"/>
      <c r="E141" s="702"/>
      <c r="F141" s="693"/>
      <c r="G141" s="693"/>
      <c r="H141" s="693"/>
      <c r="I141" s="693"/>
      <c r="J141" s="693"/>
      <c r="K141" s="693"/>
      <c r="L141" s="693"/>
      <c r="M141" s="693"/>
      <c r="N141" s="693"/>
      <c r="O141" s="693"/>
      <c r="P141" s="693"/>
      <c r="Q141" s="693"/>
      <c r="R141" s="693"/>
      <c r="S141" s="693"/>
      <c r="T141" s="693"/>
      <c r="U141" s="693"/>
      <c r="V141" s="693"/>
      <c r="W141" s="693"/>
      <c r="X141" s="693"/>
      <c r="Y141" s="693"/>
      <c r="Z141" s="693"/>
      <c r="AA141" s="693"/>
      <c r="AB141" s="693"/>
      <c r="AC141" s="693"/>
      <c r="AD141" s="693"/>
      <c r="AE141" s="693"/>
      <c r="AF141" s="693"/>
      <c r="AG141" s="693"/>
      <c r="AH141" s="693"/>
      <c r="AI141" s="693"/>
      <c r="AJ141" s="1171" t="s">
        <v>6196</v>
      </c>
      <c r="AK141" s="364"/>
      <c r="AL141" s="364"/>
      <c r="AM141" s="364"/>
      <c r="AN141" s="364"/>
      <c r="AO141" s="364"/>
      <c r="AP141" s="364"/>
      <c r="AQ141" s="364"/>
      <c r="AR141" s="364"/>
      <c r="AS141" s="364"/>
      <c r="AT141" s="364"/>
      <c r="AU141" s="364"/>
      <c r="AV141" s="364"/>
      <c r="AW141" s="364"/>
      <c r="AX141" s="364"/>
      <c r="AY141" s="364"/>
      <c r="AZ141" s="364"/>
      <c r="BA141" s="364"/>
      <c r="BB141" s="364"/>
      <c r="BC141" s="364"/>
      <c r="BD141" s="364"/>
      <c r="BE141" s="364"/>
      <c r="BF141" s="364"/>
      <c r="BG141" s="364"/>
      <c r="BH141" s="364"/>
      <c r="BI141" s="364"/>
      <c r="BJ141" s="364"/>
      <c r="BK141" s="364"/>
      <c r="BL141" s="364"/>
      <c r="BM141" s="364"/>
      <c r="BN141" s="364"/>
      <c r="BO141" s="364"/>
      <c r="BP141" s="364"/>
      <c r="BQ141" s="364"/>
      <c r="BR141" s="364"/>
      <c r="BS141" s="364"/>
      <c r="BT141" s="364"/>
      <c r="BU141" s="364"/>
      <c r="BV141" s="364"/>
      <c r="BW141" s="364"/>
      <c r="BX141" s="364"/>
      <c r="BY141" s="364"/>
      <c r="BZ141" s="364"/>
      <c r="CA141" s="364"/>
      <c r="CB141" s="364"/>
      <c r="CC141" s="364"/>
      <c r="CD141" s="364"/>
      <c r="CE141" s="364"/>
      <c r="CF141" s="364"/>
      <c r="CG141" s="364"/>
      <c r="CH141" s="364"/>
      <c r="CI141" s="364"/>
      <c r="CJ141" s="364"/>
      <c r="CK141" s="364"/>
      <c r="CL141" s="364"/>
      <c r="CM141" s="364"/>
      <c r="CN141" s="364"/>
      <c r="CO141" s="364"/>
      <c r="CP141" s="364"/>
      <c r="CQ141" s="364"/>
      <c r="CR141" s="364"/>
      <c r="CS141" s="364"/>
      <c r="CT141" s="364"/>
      <c r="CU141" s="364"/>
      <c r="CV141" s="364"/>
      <c r="CW141" s="364"/>
      <c r="CX141" s="364"/>
      <c r="CY141" s="364"/>
      <c r="CZ141" s="364"/>
      <c r="DA141" s="364"/>
      <c r="DB141" s="364"/>
      <c r="DC141" s="364"/>
      <c r="DD141" s="364"/>
      <c r="DE141" s="364"/>
      <c r="DF141" s="364"/>
      <c r="DG141" s="364"/>
      <c r="DH141" s="364"/>
      <c r="DI141" s="364"/>
      <c r="DJ141" s="364"/>
      <c r="DK141" s="364"/>
      <c r="DL141" s="364"/>
      <c r="DM141" s="364"/>
      <c r="DN141" s="364"/>
      <c r="DO141" s="364"/>
      <c r="DP141" s="364"/>
      <c r="DQ141" s="364"/>
      <c r="DR141" s="364"/>
      <c r="DS141" s="364"/>
      <c r="DT141" s="364"/>
      <c r="DU141" s="364"/>
      <c r="DV141" s="364"/>
      <c r="DY141" s="365"/>
    </row>
    <row r="142" spans="2:190" ht="13.5" customHeight="1">
      <c r="B142" s="423"/>
      <c r="C142" s="694" t="s">
        <v>555</v>
      </c>
      <c r="D142" s="1188"/>
      <c r="E142" s="695"/>
      <c r="F142" s="696"/>
      <c r="G142" s="696"/>
      <c r="H142" s="696"/>
      <c r="I142" s="696"/>
      <c r="J142" s="696"/>
      <c r="K142" s="696"/>
      <c r="L142" s="696"/>
      <c r="M142" s="696"/>
      <c r="N142" s="696"/>
      <c r="O142" s="696"/>
      <c r="P142" s="696"/>
      <c r="Q142" s="696"/>
      <c r="R142" s="696"/>
      <c r="S142" s="696"/>
      <c r="T142" s="696"/>
      <c r="U142" s="696"/>
      <c r="V142" s="696"/>
      <c r="W142" s="696"/>
      <c r="X142" s="696"/>
      <c r="Y142" s="696"/>
      <c r="Z142" s="696"/>
      <c r="AA142" s="696"/>
      <c r="AB142" s="696"/>
      <c r="AC142" s="696"/>
      <c r="AD142" s="696"/>
      <c r="AE142" s="696" t="s">
        <v>557</v>
      </c>
      <c r="AF142" s="696" t="s">
        <v>557</v>
      </c>
      <c r="AG142" s="696" t="s">
        <v>557</v>
      </c>
      <c r="AH142" s="696" t="s">
        <v>557</v>
      </c>
      <c r="AI142" s="696" t="s">
        <v>557</v>
      </c>
      <c r="AJ142" s="1172">
        <f>COUNTA(E9:AH9,E25:AI25,E41:AH41,E57:AI57,E74:AI74,E91:AH91,E108:AI108,E125:AH125,E142:AI142,E159:AI159,E176:AF176,E193:AI193)</f>
        <v>280</v>
      </c>
      <c r="AK142" s="364"/>
      <c r="AL142" s="364"/>
      <c r="AM142" s="364"/>
      <c r="AN142" s="364"/>
      <c r="AO142" s="364"/>
      <c r="AP142" s="364"/>
      <c r="AQ142" s="364"/>
      <c r="AR142" s="364"/>
      <c r="AS142" s="364"/>
      <c r="AT142" s="364"/>
      <c r="AU142" s="364"/>
      <c r="AV142" s="364"/>
      <c r="AW142" s="364"/>
      <c r="AX142" s="364"/>
      <c r="AY142" s="364"/>
      <c r="AZ142" s="364"/>
      <c r="BA142" s="364"/>
      <c r="BB142" s="364"/>
      <c r="BC142" s="364"/>
      <c r="BD142" s="364"/>
      <c r="BE142" s="364"/>
      <c r="BF142" s="364"/>
      <c r="BG142" s="364"/>
      <c r="BH142" s="364"/>
      <c r="BI142" s="364"/>
      <c r="BJ142" s="364"/>
      <c r="BK142" s="364"/>
      <c r="BL142" s="364"/>
      <c r="BM142" s="364"/>
      <c r="BN142" s="364"/>
      <c r="BO142" s="364"/>
      <c r="BP142" s="364"/>
      <c r="BQ142" s="364"/>
      <c r="BR142" s="364"/>
      <c r="BS142" s="364"/>
      <c r="BT142" s="364"/>
      <c r="BU142" s="364"/>
      <c r="BV142" s="364"/>
      <c r="BW142" s="364"/>
      <c r="BX142" s="364"/>
      <c r="BY142" s="364"/>
      <c r="BZ142" s="364"/>
      <c r="CA142" s="364"/>
      <c r="CB142" s="364"/>
      <c r="CC142" s="364"/>
      <c r="CD142" s="364"/>
      <c r="CE142" s="364"/>
      <c r="CF142" s="364"/>
      <c r="CG142" s="364"/>
      <c r="CH142" s="364"/>
      <c r="CI142" s="364"/>
      <c r="CJ142" s="364"/>
      <c r="CK142" s="364"/>
      <c r="CL142" s="364"/>
      <c r="CM142" s="364"/>
      <c r="CN142" s="364"/>
      <c r="CO142" s="364"/>
      <c r="CP142" s="364"/>
      <c r="CQ142" s="364"/>
      <c r="CR142" s="364"/>
      <c r="CS142" s="364"/>
      <c r="CT142" s="364"/>
      <c r="CU142" s="364"/>
      <c r="CV142" s="364"/>
      <c r="CW142" s="364"/>
      <c r="CX142" s="364"/>
      <c r="CY142" s="364"/>
      <c r="CZ142" s="364"/>
      <c r="DA142" s="364"/>
      <c r="DB142" s="364"/>
      <c r="DC142" s="364"/>
      <c r="DD142" s="364"/>
      <c r="DE142" s="364"/>
      <c r="DF142" s="364"/>
      <c r="DG142" s="364"/>
      <c r="DH142" s="364"/>
      <c r="DI142" s="364"/>
      <c r="DJ142" s="364"/>
      <c r="DK142" s="364"/>
      <c r="DL142" s="364"/>
      <c r="DM142" s="364"/>
      <c r="DN142" s="364"/>
      <c r="DO142" s="364"/>
      <c r="DP142" s="364"/>
      <c r="DQ142" s="364"/>
      <c r="DR142" s="364"/>
      <c r="DS142" s="364"/>
      <c r="DT142" s="364"/>
      <c r="DU142" s="364"/>
      <c r="DV142" s="364"/>
      <c r="DY142" s="365"/>
    </row>
    <row r="143" spans="2:190" ht="13.5" customHeight="1">
      <c r="B143" s="423"/>
      <c r="C143" s="694" t="s">
        <v>558</v>
      </c>
      <c r="D143" s="1188"/>
      <c r="E143" s="695"/>
      <c r="F143" s="696"/>
      <c r="G143" s="696"/>
      <c r="H143" s="696"/>
      <c r="I143" s="696"/>
      <c r="J143" s="696"/>
      <c r="K143" s="696"/>
      <c r="L143" s="696"/>
      <c r="M143" s="696"/>
      <c r="N143" s="696"/>
      <c r="O143" s="696"/>
      <c r="P143" s="696"/>
      <c r="Q143" s="696"/>
      <c r="R143" s="696"/>
      <c r="S143" s="696"/>
      <c r="T143" s="696"/>
      <c r="U143" s="696"/>
      <c r="V143" s="696"/>
      <c r="W143" s="696"/>
      <c r="X143" s="696"/>
      <c r="Y143" s="696"/>
      <c r="Z143" s="696"/>
      <c r="AA143" s="696"/>
      <c r="AB143" s="696"/>
      <c r="AC143" s="696"/>
      <c r="AD143" s="696"/>
      <c r="AE143" s="696"/>
      <c r="AF143" s="696"/>
      <c r="AG143" s="696"/>
      <c r="AH143" s="696"/>
      <c r="AI143" s="696"/>
      <c r="AJ143" s="1172">
        <f>COUNTA(E10:AH10,E26:AI26,E42:AH42,E58:AI58,E75:AI75,E92:AH92,E109:AI109,E126:AH126,E143:AI143,E160:AI160,E177:AF177,E194:AI194)</f>
        <v>0</v>
      </c>
      <c r="AK143" s="364"/>
      <c r="AL143" s="364"/>
      <c r="AM143" s="364"/>
      <c r="AN143" s="364"/>
      <c r="AO143" s="364"/>
      <c r="AP143" s="364"/>
      <c r="AQ143" s="364"/>
      <c r="AR143" s="364"/>
      <c r="AS143" s="364"/>
      <c r="AT143" s="364"/>
      <c r="AU143" s="364"/>
      <c r="AV143" s="364"/>
      <c r="AW143" s="364"/>
      <c r="AX143" s="364"/>
      <c r="AY143" s="364"/>
      <c r="AZ143" s="364"/>
      <c r="BA143" s="364"/>
      <c r="BB143" s="364"/>
      <c r="BC143" s="364"/>
      <c r="BD143" s="364"/>
      <c r="BE143" s="364"/>
      <c r="BF143" s="364"/>
      <c r="BG143" s="364"/>
      <c r="BH143" s="364"/>
      <c r="BI143" s="364"/>
      <c r="BJ143" s="364"/>
      <c r="BK143" s="364"/>
      <c r="BL143" s="364"/>
      <c r="BM143" s="364"/>
      <c r="BN143" s="364"/>
      <c r="BO143" s="364"/>
      <c r="BP143" s="364"/>
      <c r="BQ143" s="364"/>
      <c r="BR143" s="364"/>
      <c r="BS143" s="364"/>
      <c r="BT143" s="364"/>
      <c r="BU143" s="364"/>
      <c r="BV143" s="364"/>
      <c r="BW143" s="364"/>
      <c r="BX143" s="364"/>
      <c r="BY143" s="364"/>
      <c r="BZ143" s="364"/>
      <c r="CA143" s="364"/>
      <c r="CB143" s="364"/>
      <c r="CC143" s="364"/>
      <c r="CD143" s="364"/>
      <c r="CE143" s="364"/>
      <c r="CF143" s="364"/>
      <c r="CG143" s="364"/>
      <c r="CH143" s="364"/>
      <c r="CI143" s="364"/>
      <c r="CJ143" s="364"/>
      <c r="CK143" s="364"/>
      <c r="CL143" s="364"/>
      <c r="CM143" s="364"/>
      <c r="CN143" s="364"/>
      <c r="CO143" s="364"/>
      <c r="CP143" s="364"/>
      <c r="CQ143" s="364"/>
      <c r="CR143" s="364"/>
      <c r="CS143" s="364"/>
      <c r="CT143" s="364"/>
      <c r="CU143" s="364"/>
      <c r="CV143" s="364"/>
      <c r="CW143" s="364"/>
      <c r="CX143" s="364"/>
      <c r="CY143" s="364"/>
      <c r="CZ143" s="364"/>
      <c r="DA143" s="364"/>
      <c r="DB143" s="364"/>
      <c r="DC143" s="364"/>
      <c r="DD143" s="364"/>
      <c r="DE143" s="364"/>
      <c r="DF143" s="364"/>
      <c r="DG143" s="364"/>
      <c r="DH143" s="364"/>
      <c r="DI143" s="364"/>
      <c r="DJ143" s="364"/>
      <c r="DK143" s="364"/>
      <c r="DL143" s="364"/>
      <c r="DM143" s="364"/>
      <c r="DN143" s="364"/>
      <c r="DO143" s="364"/>
      <c r="DP143" s="364"/>
      <c r="DQ143" s="364"/>
      <c r="DR143" s="364"/>
      <c r="DS143" s="364"/>
      <c r="DT143" s="364"/>
      <c r="DU143" s="364"/>
      <c r="DV143" s="364"/>
      <c r="DY143" s="365"/>
    </row>
    <row r="144" spans="2:190" ht="13.5" customHeight="1">
      <c r="B144" s="1182" t="s">
        <v>570</v>
      </c>
      <c r="C144" s="424"/>
      <c r="D144" s="1186"/>
      <c r="E144" s="698" t="s">
        <v>557</v>
      </c>
      <c r="F144" s="699" t="s">
        <v>557</v>
      </c>
      <c r="G144" s="699" t="s">
        <v>557</v>
      </c>
      <c r="H144" s="699" t="s">
        <v>557</v>
      </c>
      <c r="I144" s="699" t="s">
        <v>557</v>
      </c>
      <c r="J144" s="699" t="s">
        <v>557</v>
      </c>
      <c r="K144" s="699"/>
      <c r="L144" s="699" t="s">
        <v>557</v>
      </c>
      <c r="M144" s="699" t="s">
        <v>557</v>
      </c>
      <c r="N144" s="699" t="s">
        <v>557</v>
      </c>
      <c r="O144" s="699" t="s">
        <v>557</v>
      </c>
      <c r="P144" s="699" t="s">
        <v>557</v>
      </c>
      <c r="Q144" s="699" t="s">
        <v>557</v>
      </c>
      <c r="R144" s="699"/>
      <c r="S144" s="699" t="s">
        <v>557</v>
      </c>
      <c r="T144" s="699" t="s">
        <v>557</v>
      </c>
      <c r="U144" s="699" t="s">
        <v>557</v>
      </c>
      <c r="V144" s="699" t="s">
        <v>557</v>
      </c>
      <c r="W144" s="699" t="s">
        <v>557</v>
      </c>
      <c r="X144" s="699" t="s">
        <v>557</v>
      </c>
      <c r="Y144" s="699"/>
      <c r="Z144" s="699" t="s">
        <v>557</v>
      </c>
      <c r="AA144" s="699" t="s">
        <v>557</v>
      </c>
      <c r="AB144" s="699" t="s">
        <v>557</v>
      </c>
      <c r="AC144" s="699" t="s">
        <v>557</v>
      </c>
      <c r="AD144" s="699" t="s">
        <v>557</v>
      </c>
      <c r="AE144" s="699" t="s">
        <v>557</v>
      </c>
      <c r="AF144" s="699"/>
      <c r="AG144" s="699" t="s">
        <v>557</v>
      </c>
      <c r="AH144" s="699" t="s">
        <v>557</v>
      </c>
      <c r="AI144" s="699" t="s">
        <v>557</v>
      </c>
      <c r="AJ144" s="1172">
        <f>COUNTA(E11:AH11,E27:AI27,E43:AH43,E59:AI59,E76:AI76,E93:AH93,E110:AI110,E127:AH127,E144:AI144,E161:AI161,E178:AF178,E195:AI195)</f>
        <v>287</v>
      </c>
      <c r="AK144" s="364"/>
      <c r="AL144" s="364"/>
      <c r="AM144" s="364"/>
      <c r="AN144" s="364"/>
      <c r="AO144" s="364"/>
      <c r="AP144" s="364"/>
      <c r="AQ144" s="364"/>
      <c r="AR144" s="364"/>
      <c r="AS144" s="364"/>
      <c r="AT144" s="364"/>
      <c r="AU144" s="364"/>
      <c r="AV144" s="364"/>
      <c r="AW144" s="364"/>
      <c r="AX144" s="364"/>
      <c r="AY144" s="364"/>
      <c r="AZ144" s="364"/>
      <c r="BA144" s="364"/>
      <c r="BB144" s="364"/>
      <c r="BC144" s="364"/>
      <c r="BD144" s="364"/>
      <c r="BE144" s="364"/>
      <c r="BF144" s="364"/>
      <c r="BG144" s="364"/>
      <c r="BH144" s="364"/>
      <c r="BI144" s="364"/>
      <c r="BJ144" s="364"/>
      <c r="BK144" s="364"/>
      <c r="BL144" s="364"/>
      <c r="BM144" s="364"/>
      <c r="BN144" s="364"/>
      <c r="BO144" s="364"/>
      <c r="BP144" s="364"/>
      <c r="BQ144" s="364"/>
      <c r="BR144" s="364"/>
      <c r="BS144" s="364"/>
      <c r="BT144" s="364"/>
      <c r="BU144" s="364"/>
      <c r="BV144" s="364"/>
      <c r="BW144" s="364"/>
      <c r="BX144" s="364"/>
      <c r="BY144" s="364"/>
      <c r="BZ144" s="364"/>
      <c r="CA144" s="364"/>
      <c r="CB144" s="364"/>
      <c r="CC144" s="364"/>
      <c r="CD144" s="364"/>
      <c r="CE144" s="364"/>
      <c r="CF144" s="364"/>
      <c r="CG144" s="364"/>
      <c r="CH144" s="364"/>
      <c r="CI144" s="364"/>
      <c r="CJ144" s="364"/>
      <c r="CK144" s="364"/>
      <c r="CL144" s="364"/>
      <c r="CM144" s="364"/>
      <c r="CN144" s="364"/>
      <c r="CO144" s="364"/>
      <c r="CP144" s="364"/>
      <c r="CQ144" s="364"/>
      <c r="CR144" s="364"/>
      <c r="CS144" s="364"/>
      <c r="CT144" s="364"/>
      <c r="CU144" s="364"/>
      <c r="CV144" s="364"/>
      <c r="CW144" s="364"/>
      <c r="CX144" s="364"/>
      <c r="CY144" s="364"/>
      <c r="CZ144" s="364"/>
      <c r="DA144" s="364"/>
      <c r="DB144" s="364"/>
      <c r="DC144" s="364"/>
      <c r="DD144" s="364"/>
      <c r="DE144" s="364"/>
      <c r="DF144" s="364"/>
      <c r="DG144" s="364"/>
      <c r="DH144" s="364"/>
      <c r="DI144" s="364"/>
      <c r="DJ144" s="364"/>
      <c r="DK144" s="364"/>
      <c r="DL144" s="364"/>
      <c r="DM144" s="364"/>
      <c r="DN144" s="364"/>
      <c r="DO144" s="364"/>
      <c r="DP144" s="364"/>
      <c r="DQ144" s="364"/>
      <c r="DR144" s="364"/>
      <c r="DS144" s="364"/>
      <c r="DT144" s="364"/>
      <c r="DU144" s="364"/>
      <c r="DV144" s="364"/>
      <c r="DY144" s="365"/>
    </row>
    <row r="145" spans="2:190" ht="13.5" customHeight="1">
      <c r="B145" s="705" t="s">
        <v>559</v>
      </c>
      <c r="C145" s="706"/>
      <c r="D145" s="1187"/>
      <c r="E145" s="437">
        <v>4</v>
      </c>
      <c r="F145" s="438">
        <v>4</v>
      </c>
      <c r="G145" s="438">
        <v>4</v>
      </c>
      <c r="H145" s="428">
        <v>4</v>
      </c>
      <c r="I145" s="428">
        <v>4</v>
      </c>
      <c r="J145" s="428">
        <v>4</v>
      </c>
      <c r="K145" s="428">
        <v>4</v>
      </c>
      <c r="L145" s="428">
        <v>4</v>
      </c>
      <c r="M145" s="428">
        <v>4</v>
      </c>
      <c r="N145" s="428">
        <v>4</v>
      </c>
      <c r="O145" s="428">
        <v>4</v>
      </c>
      <c r="P145" s="428">
        <v>4</v>
      </c>
      <c r="Q145" s="428">
        <v>4</v>
      </c>
      <c r="R145" s="428">
        <v>4</v>
      </c>
      <c r="S145" s="428">
        <v>4</v>
      </c>
      <c r="T145" s="428">
        <v>4</v>
      </c>
      <c r="U145" s="428">
        <v>4</v>
      </c>
      <c r="V145" s="428">
        <v>4</v>
      </c>
      <c r="W145" s="428">
        <v>4</v>
      </c>
      <c r="X145" s="428">
        <v>4</v>
      </c>
      <c r="Y145" s="428">
        <v>4</v>
      </c>
      <c r="Z145" s="438">
        <v>4</v>
      </c>
      <c r="AA145" s="438">
        <v>4</v>
      </c>
      <c r="AB145" s="438">
        <v>4</v>
      </c>
      <c r="AC145" s="438">
        <v>4</v>
      </c>
      <c r="AD145" s="438">
        <v>4</v>
      </c>
      <c r="AE145" s="438">
        <v>4</v>
      </c>
      <c r="AF145" s="438">
        <v>4</v>
      </c>
      <c r="AG145" s="438">
        <v>4</v>
      </c>
      <c r="AH145" s="438">
        <v>4</v>
      </c>
      <c r="AI145" s="439">
        <v>4</v>
      </c>
      <c r="AJ145" s="1171" t="s">
        <v>6196</v>
      </c>
      <c r="AK145" s="364"/>
      <c r="AL145" s="364"/>
      <c r="AM145" s="364"/>
      <c r="AN145" s="364"/>
      <c r="AO145" s="364"/>
      <c r="AP145" s="364"/>
      <c r="AQ145" s="364"/>
      <c r="AR145" s="364"/>
      <c r="AS145" s="364"/>
      <c r="AT145" s="364"/>
      <c r="AU145" s="364"/>
      <c r="AV145" s="364"/>
      <c r="AW145" s="364"/>
      <c r="AX145" s="364"/>
      <c r="AY145" s="364"/>
      <c r="AZ145" s="364"/>
      <c r="BA145" s="364"/>
      <c r="BB145" s="364"/>
      <c r="BC145" s="364"/>
      <c r="BD145" s="364"/>
      <c r="BE145" s="364"/>
      <c r="BF145" s="364"/>
      <c r="BG145" s="364"/>
      <c r="BH145" s="364"/>
      <c r="BI145" s="364"/>
      <c r="BJ145" s="364"/>
      <c r="BK145" s="364"/>
      <c r="BL145" s="364"/>
      <c r="BM145" s="364"/>
      <c r="BN145" s="364"/>
      <c r="BO145" s="364"/>
      <c r="BP145" s="364"/>
      <c r="BQ145" s="364"/>
      <c r="BR145" s="364"/>
      <c r="BS145" s="364"/>
      <c r="BT145" s="364"/>
      <c r="BU145" s="364"/>
      <c r="BV145" s="364"/>
      <c r="BW145" s="364"/>
      <c r="BX145" s="364"/>
      <c r="BY145" s="364"/>
      <c r="BZ145" s="364"/>
      <c r="CA145" s="364"/>
      <c r="CB145" s="364"/>
      <c r="CC145" s="364"/>
      <c r="CD145" s="364"/>
      <c r="CE145" s="364"/>
      <c r="CF145" s="364"/>
      <c r="CG145" s="364"/>
      <c r="CH145" s="364"/>
      <c r="CI145" s="364"/>
      <c r="CJ145" s="364"/>
      <c r="CK145" s="364"/>
      <c r="CL145" s="364"/>
      <c r="CM145" s="364"/>
      <c r="CN145" s="364"/>
      <c r="CO145" s="364"/>
      <c r="CP145" s="364"/>
      <c r="CQ145" s="364"/>
      <c r="CR145" s="364"/>
      <c r="CS145" s="364"/>
      <c r="CT145" s="364"/>
      <c r="CU145" s="364"/>
      <c r="CV145" s="364"/>
      <c r="CW145" s="364"/>
      <c r="CX145" s="364"/>
      <c r="CY145" s="364"/>
      <c r="CZ145" s="364"/>
      <c r="DA145" s="364"/>
      <c r="DB145" s="364"/>
      <c r="DC145" s="364"/>
      <c r="DD145" s="364"/>
      <c r="DE145" s="364"/>
      <c r="DF145" s="364"/>
      <c r="DG145" s="364"/>
      <c r="DH145" s="364"/>
      <c r="DI145" s="364"/>
      <c r="DJ145" s="364"/>
      <c r="DK145" s="364"/>
      <c r="DL145" s="364"/>
      <c r="DM145" s="364"/>
      <c r="DN145" s="364"/>
      <c r="DO145" s="364"/>
      <c r="DP145" s="364"/>
      <c r="DQ145" s="364"/>
      <c r="DR145" s="364"/>
      <c r="DS145" s="364"/>
      <c r="DT145" s="364"/>
      <c r="DU145" s="364"/>
      <c r="DV145" s="364"/>
      <c r="DY145" s="365"/>
    </row>
    <row r="146" spans="2:190" ht="13.5" customHeight="1">
      <c r="B146" s="423"/>
      <c r="C146" s="429" t="s">
        <v>168</v>
      </c>
      <c r="D146" s="1191" t="str">
        <f t="shared" ref="D146:D152" si="56">D78</f>
        <v>12,000kJ/kg</v>
      </c>
      <c r="E146" s="1165" t="str">
        <f t="shared" ref="E146:AI146" si="57">IF(E145=1,E145,"")</f>
        <v/>
      </c>
      <c r="F146" s="1163" t="str">
        <f t="shared" si="57"/>
        <v/>
      </c>
      <c r="G146" s="1163" t="str">
        <f t="shared" si="57"/>
        <v/>
      </c>
      <c r="H146" s="1163" t="str">
        <f t="shared" si="57"/>
        <v/>
      </c>
      <c r="I146" s="1163" t="str">
        <f t="shared" si="57"/>
        <v/>
      </c>
      <c r="J146" s="1163" t="str">
        <f t="shared" si="57"/>
        <v/>
      </c>
      <c r="K146" s="1163" t="str">
        <f t="shared" si="57"/>
        <v/>
      </c>
      <c r="L146" s="1163" t="str">
        <f t="shared" si="57"/>
        <v/>
      </c>
      <c r="M146" s="1163" t="str">
        <f t="shared" si="57"/>
        <v/>
      </c>
      <c r="N146" s="1163" t="str">
        <f t="shared" si="57"/>
        <v/>
      </c>
      <c r="O146" s="1163" t="str">
        <f t="shared" si="57"/>
        <v/>
      </c>
      <c r="P146" s="1163" t="str">
        <f t="shared" si="57"/>
        <v/>
      </c>
      <c r="Q146" s="1163" t="str">
        <f t="shared" si="57"/>
        <v/>
      </c>
      <c r="R146" s="1163" t="str">
        <f t="shared" si="57"/>
        <v/>
      </c>
      <c r="S146" s="1163" t="str">
        <f t="shared" si="57"/>
        <v/>
      </c>
      <c r="T146" s="1163" t="str">
        <f t="shared" si="57"/>
        <v/>
      </c>
      <c r="U146" s="1163" t="str">
        <f t="shared" si="57"/>
        <v/>
      </c>
      <c r="V146" s="1163" t="str">
        <f t="shared" si="57"/>
        <v/>
      </c>
      <c r="W146" s="1163" t="str">
        <f t="shared" si="57"/>
        <v/>
      </c>
      <c r="X146" s="1163" t="str">
        <f t="shared" si="57"/>
        <v/>
      </c>
      <c r="Y146" s="1163" t="str">
        <f t="shared" si="57"/>
        <v/>
      </c>
      <c r="Z146" s="1163" t="str">
        <f t="shared" si="57"/>
        <v/>
      </c>
      <c r="AA146" s="1163" t="str">
        <f t="shared" si="57"/>
        <v/>
      </c>
      <c r="AB146" s="1163" t="str">
        <f t="shared" si="57"/>
        <v/>
      </c>
      <c r="AC146" s="1163" t="str">
        <f t="shared" si="57"/>
        <v/>
      </c>
      <c r="AD146" s="1163" t="str">
        <f t="shared" si="57"/>
        <v/>
      </c>
      <c r="AE146" s="1163" t="str">
        <f t="shared" si="57"/>
        <v/>
      </c>
      <c r="AF146" s="1163" t="str">
        <f t="shared" si="57"/>
        <v/>
      </c>
      <c r="AG146" s="1163" t="str">
        <f t="shared" si="57"/>
        <v/>
      </c>
      <c r="AH146" s="1163" t="str">
        <f t="shared" si="57"/>
        <v/>
      </c>
      <c r="AI146" s="1166" t="str">
        <f t="shared" si="57"/>
        <v/>
      </c>
      <c r="AJ146" s="1173">
        <f>COUNTIF(E12:AH12,"1")+COUNTIF(E28:AI28,"1")+COUNTIF(E44:AH44,"1")+COUNTIF(E60:AI60,"1")+COUNTIF(E77:AI77,"1")+COUNTIF(E94:AH94,"1")+COUNTIF(E111:AI111,"1")+COUNTIF(E128:AH128,"1")+COUNTIF(E145:AI145,"1")+COUNTIF(E162:AI162,"1")+COUNTIF(E179:AF179,"1")+COUNTIF(E196:AI196,"1")</f>
        <v>3</v>
      </c>
      <c r="AK146" s="364"/>
      <c r="AL146" s="364"/>
      <c r="AM146" s="364"/>
      <c r="AN146" s="364"/>
      <c r="AO146" s="364"/>
      <c r="AP146" s="364"/>
      <c r="AQ146" s="364"/>
      <c r="AR146" s="364"/>
      <c r="AS146" s="364"/>
      <c r="AT146" s="364"/>
      <c r="AU146" s="364"/>
      <c r="AV146" s="364"/>
      <c r="AW146" s="364"/>
      <c r="AX146" s="364"/>
      <c r="AY146" s="364"/>
      <c r="AZ146" s="364"/>
      <c r="BA146" s="364"/>
      <c r="BB146" s="364"/>
      <c r="BC146" s="364"/>
      <c r="BD146" s="364"/>
      <c r="BE146" s="364"/>
      <c r="BF146" s="364"/>
      <c r="BG146" s="364"/>
      <c r="BH146" s="364"/>
      <c r="BI146" s="364"/>
      <c r="BJ146" s="364"/>
      <c r="BK146" s="364"/>
      <c r="BL146" s="364"/>
      <c r="BM146" s="364"/>
      <c r="BN146" s="364"/>
      <c r="BO146" s="364"/>
      <c r="BP146" s="364"/>
      <c r="BQ146" s="364"/>
      <c r="BR146" s="364"/>
      <c r="BS146" s="364"/>
      <c r="BT146" s="364"/>
      <c r="BU146" s="364"/>
      <c r="BV146" s="364"/>
      <c r="BW146" s="364"/>
      <c r="BX146" s="364"/>
      <c r="BY146" s="364"/>
      <c r="BZ146" s="364"/>
      <c r="CA146" s="364"/>
      <c r="CB146" s="364"/>
      <c r="CC146" s="364"/>
      <c r="CD146" s="364"/>
      <c r="CE146" s="364"/>
      <c r="CF146" s="364"/>
      <c r="CG146" s="364"/>
      <c r="CH146" s="364"/>
      <c r="CI146" s="364"/>
      <c r="CJ146" s="364"/>
      <c r="CK146" s="364"/>
      <c r="CL146" s="364"/>
      <c r="CM146" s="364"/>
      <c r="CN146" s="364"/>
      <c r="CO146" s="364"/>
      <c r="CP146" s="364"/>
      <c r="CQ146" s="364"/>
      <c r="CR146" s="364"/>
      <c r="CS146" s="364"/>
      <c r="CT146" s="364"/>
      <c r="CU146" s="364"/>
      <c r="CV146" s="364"/>
      <c r="CW146" s="364"/>
      <c r="CX146" s="364"/>
      <c r="CY146" s="364"/>
      <c r="CZ146" s="364"/>
      <c r="DA146" s="364"/>
      <c r="DB146" s="364"/>
      <c r="DC146" s="364"/>
      <c r="DD146" s="364"/>
      <c r="DE146" s="364"/>
      <c r="DF146" s="364"/>
      <c r="DG146" s="364"/>
      <c r="DH146" s="364"/>
      <c r="DI146" s="364"/>
      <c r="DJ146" s="364"/>
      <c r="DK146" s="364"/>
      <c r="DL146" s="364"/>
      <c r="DM146" s="364"/>
      <c r="DN146" s="364"/>
      <c r="DO146" s="364"/>
      <c r="DP146" s="364"/>
      <c r="DQ146" s="364"/>
      <c r="DR146" s="364"/>
      <c r="DS146" s="364"/>
      <c r="DT146" s="364"/>
      <c r="DU146" s="364"/>
      <c r="DV146" s="364"/>
      <c r="DY146" s="365"/>
    </row>
    <row r="147" spans="2:190" ht="13.5" customHeight="1">
      <c r="B147" s="423"/>
      <c r="C147" s="430" t="s">
        <v>169</v>
      </c>
      <c r="D147" s="1195" t="str">
        <f t="shared" si="56"/>
        <v>11,000kJ/kg</v>
      </c>
      <c r="E147" s="1156" t="str">
        <f t="shared" ref="E147:AI147" si="58">IF(E145=2,E145,"")</f>
        <v/>
      </c>
      <c r="F147" s="1157" t="str">
        <f t="shared" si="58"/>
        <v/>
      </c>
      <c r="G147" s="1157" t="str">
        <f t="shared" si="58"/>
        <v/>
      </c>
      <c r="H147" s="1157" t="str">
        <f t="shared" si="58"/>
        <v/>
      </c>
      <c r="I147" s="1157" t="str">
        <f t="shared" si="58"/>
        <v/>
      </c>
      <c r="J147" s="1157" t="str">
        <f t="shared" si="58"/>
        <v/>
      </c>
      <c r="K147" s="1157" t="str">
        <f t="shared" si="58"/>
        <v/>
      </c>
      <c r="L147" s="1157" t="str">
        <f t="shared" si="58"/>
        <v/>
      </c>
      <c r="M147" s="1157" t="str">
        <f t="shared" si="58"/>
        <v/>
      </c>
      <c r="N147" s="1157" t="str">
        <f t="shared" si="58"/>
        <v/>
      </c>
      <c r="O147" s="1157" t="str">
        <f t="shared" si="58"/>
        <v/>
      </c>
      <c r="P147" s="1157" t="str">
        <f t="shared" si="58"/>
        <v/>
      </c>
      <c r="Q147" s="1157" t="str">
        <f t="shared" si="58"/>
        <v/>
      </c>
      <c r="R147" s="1157" t="str">
        <f t="shared" si="58"/>
        <v/>
      </c>
      <c r="S147" s="1157" t="str">
        <f t="shared" si="58"/>
        <v/>
      </c>
      <c r="T147" s="1157" t="str">
        <f t="shared" si="58"/>
        <v/>
      </c>
      <c r="U147" s="1157" t="str">
        <f t="shared" si="58"/>
        <v/>
      </c>
      <c r="V147" s="1157" t="str">
        <f t="shared" si="58"/>
        <v/>
      </c>
      <c r="W147" s="1157" t="str">
        <f t="shared" si="58"/>
        <v/>
      </c>
      <c r="X147" s="1157" t="str">
        <f t="shared" si="58"/>
        <v/>
      </c>
      <c r="Y147" s="1157" t="str">
        <f t="shared" si="58"/>
        <v/>
      </c>
      <c r="Z147" s="1157" t="str">
        <f t="shared" si="58"/>
        <v/>
      </c>
      <c r="AA147" s="1157" t="str">
        <f t="shared" si="58"/>
        <v/>
      </c>
      <c r="AB147" s="1157" t="str">
        <f t="shared" si="58"/>
        <v/>
      </c>
      <c r="AC147" s="1157" t="str">
        <f t="shared" si="58"/>
        <v/>
      </c>
      <c r="AD147" s="1157" t="str">
        <f t="shared" si="58"/>
        <v/>
      </c>
      <c r="AE147" s="1157" t="str">
        <f t="shared" si="58"/>
        <v/>
      </c>
      <c r="AF147" s="1157" t="str">
        <f t="shared" si="58"/>
        <v/>
      </c>
      <c r="AG147" s="1157" t="str">
        <f t="shared" si="58"/>
        <v/>
      </c>
      <c r="AH147" s="1157" t="str">
        <f t="shared" si="58"/>
        <v/>
      </c>
      <c r="AI147" s="1158" t="str">
        <f t="shared" si="58"/>
        <v/>
      </c>
      <c r="AJ147" s="1174">
        <f>COUNTIF(E12:AH12,"2")+COUNTIF(E28:AI28,"2")+COUNTIF(E44:AH44,"2")+COUNTIF(E60:AI60,"2")+COUNTIF(E77:AI77,"2")+COUNTIF(E94:AH94,"2")+COUNTIF(E111:AI111,"2")+COUNTIF(E128:AH128,"2")+COUNTIF(E145:AI145,"2")+COUNTIF(E162:AI162,"2")+COUNTIF(E179:AF179,"2")+COUNTIF(E196:AI196,"2")</f>
        <v>3</v>
      </c>
      <c r="AK147" s="364"/>
      <c r="AL147" s="364"/>
      <c r="AM147" s="364"/>
      <c r="AN147" s="364"/>
      <c r="AO147" s="364"/>
      <c r="AP147" s="364"/>
      <c r="AQ147" s="364"/>
      <c r="AR147" s="364"/>
      <c r="AS147" s="364"/>
      <c r="AT147" s="364"/>
      <c r="AU147" s="364"/>
      <c r="AV147" s="364"/>
      <c r="AW147" s="364"/>
      <c r="AX147" s="364"/>
      <c r="AY147" s="364"/>
      <c r="AZ147" s="364"/>
      <c r="BA147" s="364"/>
      <c r="BB147" s="364"/>
      <c r="BC147" s="364"/>
      <c r="BD147" s="364"/>
      <c r="BE147" s="364"/>
      <c r="BF147" s="364"/>
      <c r="BG147" s="364"/>
      <c r="BH147" s="364"/>
      <c r="BI147" s="364"/>
      <c r="BJ147" s="364"/>
      <c r="BK147" s="364"/>
      <c r="BL147" s="364"/>
      <c r="BM147" s="364"/>
      <c r="BN147" s="364"/>
      <c r="BO147" s="364"/>
      <c r="BP147" s="364"/>
      <c r="BQ147" s="364"/>
      <c r="BR147" s="364"/>
      <c r="BS147" s="364"/>
      <c r="BT147" s="364"/>
      <c r="BU147" s="364"/>
      <c r="BV147" s="364"/>
      <c r="BW147" s="364"/>
      <c r="BX147" s="364"/>
      <c r="BY147" s="364"/>
      <c r="BZ147" s="364"/>
      <c r="CA147" s="364"/>
      <c r="CB147" s="364"/>
      <c r="CC147" s="364"/>
      <c r="CD147" s="364"/>
      <c r="CE147" s="364"/>
      <c r="CF147" s="364"/>
      <c r="CG147" s="364"/>
      <c r="CH147" s="364"/>
      <c r="CI147" s="364"/>
      <c r="CJ147" s="364"/>
      <c r="CK147" s="364"/>
      <c r="CL147" s="364"/>
      <c r="CM147" s="364"/>
      <c r="CN147" s="364"/>
      <c r="CO147" s="364"/>
      <c r="CP147" s="364"/>
      <c r="CQ147" s="364"/>
      <c r="CR147" s="364"/>
      <c r="CS147" s="364"/>
      <c r="CT147" s="364"/>
      <c r="CU147" s="364"/>
      <c r="CV147" s="364"/>
      <c r="CW147" s="364"/>
      <c r="CX147" s="364"/>
      <c r="CY147" s="364"/>
      <c r="CZ147" s="364"/>
      <c r="DA147" s="364"/>
      <c r="DB147" s="364"/>
      <c r="DC147" s="364"/>
      <c r="DD147" s="364"/>
      <c r="DE147" s="364"/>
      <c r="DF147" s="364"/>
      <c r="DG147" s="364"/>
      <c r="DH147" s="364"/>
      <c r="DI147" s="364"/>
      <c r="DJ147" s="364"/>
      <c r="DK147" s="364"/>
      <c r="DL147" s="364"/>
      <c r="DM147" s="364"/>
      <c r="DN147" s="364"/>
      <c r="DO147" s="364"/>
      <c r="DP147" s="364"/>
      <c r="DQ147" s="364"/>
      <c r="DR147" s="364"/>
      <c r="DS147" s="364"/>
      <c r="DT147" s="364"/>
      <c r="DU147" s="364"/>
      <c r="DV147" s="364"/>
      <c r="DY147" s="365"/>
    </row>
    <row r="148" spans="2:190" ht="13.5" customHeight="1">
      <c r="B148" s="423"/>
      <c r="C148" s="430" t="s">
        <v>170</v>
      </c>
      <c r="D148" s="1195" t="str">
        <f t="shared" si="56"/>
        <v>10,000kJ/kg</v>
      </c>
      <c r="E148" s="1156" t="str">
        <f t="shared" ref="E148:AI148" si="59">IF(E145=3,E145,"")</f>
        <v/>
      </c>
      <c r="F148" s="1157" t="str">
        <f t="shared" si="59"/>
        <v/>
      </c>
      <c r="G148" s="1157" t="str">
        <f t="shared" si="59"/>
        <v/>
      </c>
      <c r="H148" s="1157" t="str">
        <f t="shared" si="59"/>
        <v/>
      </c>
      <c r="I148" s="1157" t="str">
        <f t="shared" si="59"/>
        <v/>
      </c>
      <c r="J148" s="1157" t="str">
        <f t="shared" si="59"/>
        <v/>
      </c>
      <c r="K148" s="1157" t="str">
        <f t="shared" si="59"/>
        <v/>
      </c>
      <c r="L148" s="1157" t="str">
        <f t="shared" si="59"/>
        <v/>
      </c>
      <c r="M148" s="1157" t="str">
        <f t="shared" si="59"/>
        <v/>
      </c>
      <c r="N148" s="1157" t="str">
        <f t="shared" si="59"/>
        <v/>
      </c>
      <c r="O148" s="1157" t="str">
        <f t="shared" si="59"/>
        <v/>
      </c>
      <c r="P148" s="1157" t="str">
        <f t="shared" si="59"/>
        <v/>
      </c>
      <c r="Q148" s="1157" t="str">
        <f t="shared" si="59"/>
        <v/>
      </c>
      <c r="R148" s="1157" t="str">
        <f t="shared" si="59"/>
        <v/>
      </c>
      <c r="S148" s="1157" t="str">
        <f t="shared" si="59"/>
        <v/>
      </c>
      <c r="T148" s="1157" t="str">
        <f t="shared" si="59"/>
        <v/>
      </c>
      <c r="U148" s="1157" t="str">
        <f t="shared" si="59"/>
        <v/>
      </c>
      <c r="V148" s="1157" t="str">
        <f t="shared" si="59"/>
        <v/>
      </c>
      <c r="W148" s="1157" t="str">
        <f t="shared" si="59"/>
        <v/>
      </c>
      <c r="X148" s="1157" t="str">
        <f t="shared" si="59"/>
        <v/>
      </c>
      <c r="Y148" s="1157" t="str">
        <f t="shared" si="59"/>
        <v/>
      </c>
      <c r="Z148" s="1157" t="str">
        <f t="shared" si="59"/>
        <v/>
      </c>
      <c r="AA148" s="1157" t="str">
        <f t="shared" si="59"/>
        <v/>
      </c>
      <c r="AB148" s="1157" t="str">
        <f t="shared" si="59"/>
        <v/>
      </c>
      <c r="AC148" s="1157" t="str">
        <f t="shared" si="59"/>
        <v/>
      </c>
      <c r="AD148" s="1157" t="str">
        <f t="shared" si="59"/>
        <v/>
      </c>
      <c r="AE148" s="1157" t="str">
        <f t="shared" si="59"/>
        <v/>
      </c>
      <c r="AF148" s="1157" t="str">
        <f t="shared" si="59"/>
        <v/>
      </c>
      <c r="AG148" s="1157" t="str">
        <f t="shared" si="59"/>
        <v/>
      </c>
      <c r="AH148" s="1157" t="str">
        <f t="shared" si="59"/>
        <v/>
      </c>
      <c r="AI148" s="1158" t="str">
        <f t="shared" si="59"/>
        <v/>
      </c>
      <c r="AJ148" s="1174">
        <f>COUNTIF(E12:AH12,"3")+COUNTIF(E28:AI28,"3")+COUNTIF(E44:AH44,"3")+COUNTIF(E60:AI60,"3")+COUNTIF(E77:AI77,"3")+COUNTIF(E94:AH94,"3")+COUNTIF(E111:AI111,"3")+COUNTIF(E128:AH128,"3")+COUNTIF(E145:AI145,"3")+COUNTIF(E162:AI162,"3")+COUNTIF(E179:AF179,"3")+COUNTIF(E196:AI196,"3")</f>
        <v>53</v>
      </c>
      <c r="AK148" s="364"/>
      <c r="AL148" s="364"/>
      <c r="AM148" s="364"/>
      <c r="AN148" s="364"/>
      <c r="AO148" s="364"/>
      <c r="AP148" s="364"/>
      <c r="AQ148" s="364"/>
      <c r="AR148" s="364"/>
      <c r="AS148" s="364"/>
      <c r="AT148" s="364"/>
      <c r="AU148" s="364"/>
      <c r="AV148" s="364"/>
      <c r="AW148" s="364"/>
      <c r="AX148" s="364"/>
      <c r="AY148" s="364"/>
      <c r="AZ148" s="364"/>
      <c r="BA148" s="364"/>
      <c r="BB148" s="364"/>
      <c r="BC148" s="364"/>
      <c r="BD148" s="364"/>
      <c r="BE148" s="364"/>
      <c r="BF148" s="364"/>
      <c r="BG148" s="364"/>
      <c r="BH148" s="364"/>
      <c r="BI148" s="364"/>
      <c r="BJ148" s="364"/>
      <c r="BK148" s="364"/>
      <c r="BL148" s="364"/>
      <c r="BM148" s="364"/>
      <c r="BN148" s="364"/>
      <c r="BO148" s="364"/>
      <c r="BP148" s="364"/>
      <c r="BQ148" s="364"/>
      <c r="BR148" s="364"/>
      <c r="BS148" s="364"/>
      <c r="BT148" s="364"/>
      <c r="BU148" s="364"/>
      <c r="BV148" s="364"/>
      <c r="BW148" s="364"/>
      <c r="BX148" s="364"/>
      <c r="BY148" s="364"/>
      <c r="BZ148" s="364"/>
      <c r="CA148" s="364"/>
      <c r="CB148" s="364"/>
      <c r="CC148" s="364"/>
      <c r="CD148" s="364"/>
      <c r="CE148" s="364"/>
      <c r="CF148" s="364"/>
      <c r="CG148" s="364"/>
      <c r="CH148" s="364"/>
      <c r="CI148" s="364"/>
      <c r="CJ148" s="364"/>
      <c r="CK148" s="364"/>
      <c r="CL148" s="364"/>
      <c r="CM148" s="364"/>
      <c r="CN148" s="364"/>
      <c r="CO148" s="364"/>
      <c r="CP148" s="364"/>
      <c r="CQ148" s="364"/>
      <c r="CR148" s="364"/>
      <c r="CS148" s="364"/>
      <c r="CT148" s="364"/>
      <c r="CU148" s="364"/>
      <c r="CV148" s="364"/>
      <c r="CW148" s="364"/>
      <c r="CX148" s="364"/>
      <c r="CY148" s="364"/>
      <c r="CZ148" s="364"/>
      <c r="DA148" s="364"/>
      <c r="DB148" s="364"/>
      <c r="DC148" s="364"/>
      <c r="DD148" s="364"/>
      <c r="DE148" s="364"/>
      <c r="DF148" s="364"/>
      <c r="DG148" s="364"/>
      <c r="DH148" s="364"/>
      <c r="DI148" s="364"/>
      <c r="DJ148" s="364"/>
      <c r="DK148" s="364"/>
      <c r="DL148" s="364"/>
      <c r="DM148" s="364"/>
      <c r="DN148" s="364"/>
      <c r="DO148" s="364"/>
      <c r="DP148" s="364"/>
      <c r="DQ148" s="364"/>
      <c r="DR148" s="364"/>
      <c r="DS148" s="364"/>
      <c r="DT148" s="364"/>
      <c r="DU148" s="364"/>
      <c r="DV148" s="364"/>
      <c r="DY148" s="365"/>
    </row>
    <row r="149" spans="2:190" ht="13.5" customHeight="1">
      <c r="B149" s="423"/>
      <c r="C149" s="430" t="s">
        <v>171</v>
      </c>
      <c r="D149" s="1195" t="str">
        <f t="shared" si="56"/>
        <v>9,000kJ/kg</v>
      </c>
      <c r="E149" s="1156">
        <f>IF(E145=4,E145,"")</f>
        <v>4</v>
      </c>
      <c r="F149" s="1157">
        <f t="shared" ref="F149:AI149" si="60">IF(F145=4,F145,"")</f>
        <v>4</v>
      </c>
      <c r="G149" s="1157">
        <f t="shared" si="60"/>
        <v>4</v>
      </c>
      <c r="H149" s="1157">
        <f t="shared" si="60"/>
        <v>4</v>
      </c>
      <c r="I149" s="1157">
        <f t="shared" si="60"/>
        <v>4</v>
      </c>
      <c r="J149" s="1157">
        <f t="shared" si="60"/>
        <v>4</v>
      </c>
      <c r="K149" s="1157">
        <f t="shared" si="60"/>
        <v>4</v>
      </c>
      <c r="L149" s="1157">
        <f t="shared" si="60"/>
        <v>4</v>
      </c>
      <c r="M149" s="1157">
        <f t="shared" si="60"/>
        <v>4</v>
      </c>
      <c r="N149" s="1157">
        <f t="shared" si="60"/>
        <v>4</v>
      </c>
      <c r="O149" s="1157">
        <f t="shared" si="60"/>
        <v>4</v>
      </c>
      <c r="P149" s="1157">
        <f t="shared" si="60"/>
        <v>4</v>
      </c>
      <c r="Q149" s="1157">
        <f t="shared" si="60"/>
        <v>4</v>
      </c>
      <c r="R149" s="1157">
        <f t="shared" si="60"/>
        <v>4</v>
      </c>
      <c r="S149" s="1157">
        <f t="shared" si="60"/>
        <v>4</v>
      </c>
      <c r="T149" s="1157">
        <f t="shared" si="60"/>
        <v>4</v>
      </c>
      <c r="U149" s="1157">
        <f t="shared" si="60"/>
        <v>4</v>
      </c>
      <c r="V149" s="1157">
        <f t="shared" si="60"/>
        <v>4</v>
      </c>
      <c r="W149" s="1157">
        <f t="shared" si="60"/>
        <v>4</v>
      </c>
      <c r="X149" s="1157">
        <f t="shared" si="60"/>
        <v>4</v>
      </c>
      <c r="Y149" s="1157">
        <f t="shared" si="60"/>
        <v>4</v>
      </c>
      <c r="Z149" s="1157">
        <f t="shared" si="60"/>
        <v>4</v>
      </c>
      <c r="AA149" s="1157">
        <f t="shared" si="60"/>
        <v>4</v>
      </c>
      <c r="AB149" s="1157">
        <f t="shared" si="60"/>
        <v>4</v>
      </c>
      <c r="AC149" s="1157">
        <f t="shared" si="60"/>
        <v>4</v>
      </c>
      <c r="AD149" s="1157">
        <f t="shared" si="60"/>
        <v>4</v>
      </c>
      <c r="AE149" s="1157">
        <f t="shared" si="60"/>
        <v>4</v>
      </c>
      <c r="AF149" s="1157">
        <f t="shared" si="60"/>
        <v>4</v>
      </c>
      <c r="AG149" s="1157">
        <f t="shared" si="60"/>
        <v>4</v>
      </c>
      <c r="AH149" s="1157">
        <f t="shared" si="60"/>
        <v>4</v>
      </c>
      <c r="AI149" s="1158">
        <f t="shared" si="60"/>
        <v>4</v>
      </c>
      <c r="AJ149" s="1174">
        <f>COUNTIF(E12:AH12,"4")+COUNTIF(E28:AI28,"4")+COUNTIF(E44:AH44,"4")+COUNTIF(E60:AI60,"4")+COUNTIF(E77:AI77,"4")+COUNTIF(E94:AH94,"4")+COUNTIF(E111:AI111,"4")+COUNTIF(E128:AH128,"4")+COUNTIF(E145:AI145,"4")+COUNTIF(E162:AI162,"4")+COUNTIF(E179:AF179,"4")+COUNTIF(E196:AI196,"4")</f>
        <v>241</v>
      </c>
      <c r="AK149" s="364"/>
      <c r="AL149" s="364"/>
      <c r="AM149" s="364"/>
      <c r="AN149" s="364"/>
      <c r="AO149" s="364"/>
      <c r="AP149" s="364"/>
      <c r="AQ149" s="364"/>
      <c r="AR149" s="364"/>
      <c r="AS149" s="364"/>
      <c r="AT149" s="364"/>
      <c r="AU149" s="364"/>
      <c r="AV149" s="364"/>
      <c r="AW149" s="364"/>
      <c r="AX149" s="364"/>
      <c r="AY149" s="364"/>
      <c r="AZ149" s="364"/>
      <c r="BA149" s="364"/>
      <c r="BB149" s="364"/>
      <c r="BC149" s="364"/>
      <c r="BD149" s="364"/>
      <c r="BE149" s="364"/>
      <c r="BF149" s="364"/>
      <c r="BG149" s="364"/>
      <c r="BH149" s="364"/>
      <c r="BI149" s="364"/>
      <c r="BJ149" s="364"/>
      <c r="BK149" s="364"/>
      <c r="BL149" s="364"/>
      <c r="BM149" s="364"/>
      <c r="BN149" s="364"/>
      <c r="BO149" s="364"/>
      <c r="BP149" s="364"/>
      <c r="BQ149" s="364"/>
      <c r="BR149" s="364"/>
      <c r="BS149" s="364"/>
      <c r="BT149" s="364"/>
      <c r="BU149" s="364"/>
      <c r="BV149" s="364"/>
      <c r="BW149" s="364"/>
      <c r="BX149" s="364"/>
      <c r="BY149" s="364"/>
      <c r="BZ149" s="364"/>
      <c r="CA149" s="364"/>
      <c r="CB149" s="364"/>
      <c r="CC149" s="364"/>
      <c r="CD149" s="364"/>
      <c r="CE149" s="364"/>
      <c r="CF149" s="364"/>
      <c r="CG149" s="364"/>
      <c r="CH149" s="364"/>
      <c r="CI149" s="364"/>
      <c r="CJ149" s="364"/>
      <c r="CK149" s="364"/>
      <c r="CL149" s="364"/>
      <c r="CM149" s="364"/>
      <c r="CN149" s="364"/>
      <c r="CO149" s="364"/>
      <c r="CP149" s="364"/>
      <c r="CQ149" s="364"/>
      <c r="CR149" s="364"/>
      <c r="CS149" s="364"/>
      <c r="CT149" s="364"/>
      <c r="CU149" s="364"/>
      <c r="CV149" s="364"/>
      <c r="CW149" s="364"/>
      <c r="CX149" s="364"/>
      <c r="CY149" s="364"/>
      <c r="CZ149" s="364"/>
      <c r="DA149" s="364"/>
      <c r="DB149" s="364"/>
      <c r="DC149" s="364"/>
      <c r="DD149" s="364"/>
      <c r="DE149" s="364"/>
      <c r="DF149" s="364"/>
      <c r="DG149" s="364"/>
      <c r="DH149" s="364"/>
      <c r="DI149" s="364"/>
      <c r="DJ149" s="364"/>
      <c r="DK149" s="364"/>
      <c r="DL149" s="364"/>
      <c r="DM149" s="364"/>
      <c r="DN149" s="364"/>
      <c r="DO149" s="364"/>
      <c r="DP149" s="364"/>
      <c r="DQ149" s="364"/>
      <c r="DR149" s="364"/>
      <c r="DS149" s="364"/>
      <c r="DT149" s="364"/>
      <c r="DU149" s="364"/>
      <c r="DV149" s="364"/>
      <c r="DY149" s="365"/>
    </row>
    <row r="150" spans="2:190" ht="13.5" customHeight="1">
      <c r="B150" s="423"/>
      <c r="C150" s="430" t="s">
        <v>172</v>
      </c>
      <c r="D150" s="1195" t="str">
        <f t="shared" si="56"/>
        <v>8,000kJ/kg</v>
      </c>
      <c r="E150" s="1156" t="str">
        <f t="shared" ref="E150:AI150" si="61">IF(E145=5,E145,"")</f>
        <v/>
      </c>
      <c r="F150" s="1157" t="str">
        <f t="shared" si="61"/>
        <v/>
      </c>
      <c r="G150" s="1157" t="str">
        <f t="shared" si="61"/>
        <v/>
      </c>
      <c r="H150" s="1157" t="str">
        <f t="shared" si="61"/>
        <v/>
      </c>
      <c r="I150" s="1157" t="str">
        <f t="shared" si="61"/>
        <v/>
      </c>
      <c r="J150" s="1157" t="str">
        <f t="shared" si="61"/>
        <v/>
      </c>
      <c r="K150" s="1157" t="str">
        <f t="shared" si="61"/>
        <v/>
      </c>
      <c r="L150" s="1157" t="str">
        <f t="shared" si="61"/>
        <v/>
      </c>
      <c r="M150" s="1157" t="str">
        <f t="shared" si="61"/>
        <v/>
      </c>
      <c r="N150" s="1157" t="str">
        <f t="shared" si="61"/>
        <v/>
      </c>
      <c r="O150" s="1157" t="str">
        <f t="shared" si="61"/>
        <v/>
      </c>
      <c r="P150" s="1157" t="str">
        <f t="shared" si="61"/>
        <v/>
      </c>
      <c r="Q150" s="1157" t="str">
        <f t="shared" si="61"/>
        <v/>
      </c>
      <c r="R150" s="1157" t="str">
        <f t="shared" si="61"/>
        <v/>
      </c>
      <c r="S150" s="1157" t="str">
        <f t="shared" si="61"/>
        <v/>
      </c>
      <c r="T150" s="1157" t="str">
        <f t="shared" si="61"/>
        <v/>
      </c>
      <c r="U150" s="1157" t="str">
        <f t="shared" si="61"/>
        <v/>
      </c>
      <c r="V150" s="1157" t="str">
        <f t="shared" si="61"/>
        <v/>
      </c>
      <c r="W150" s="1157" t="str">
        <f t="shared" si="61"/>
        <v/>
      </c>
      <c r="X150" s="1157" t="str">
        <f t="shared" si="61"/>
        <v/>
      </c>
      <c r="Y150" s="1157" t="str">
        <f t="shared" si="61"/>
        <v/>
      </c>
      <c r="Z150" s="1157" t="str">
        <f t="shared" si="61"/>
        <v/>
      </c>
      <c r="AA150" s="1157" t="str">
        <f t="shared" si="61"/>
        <v/>
      </c>
      <c r="AB150" s="1157" t="str">
        <f t="shared" si="61"/>
        <v/>
      </c>
      <c r="AC150" s="1157" t="str">
        <f t="shared" si="61"/>
        <v/>
      </c>
      <c r="AD150" s="1157" t="str">
        <f t="shared" si="61"/>
        <v/>
      </c>
      <c r="AE150" s="1157" t="str">
        <f t="shared" si="61"/>
        <v/>
      </c>
      <c r="AF150" s="1157" t="str">
        <f t="shared" si="61"/>
        <v/>
      </c>
      <c r="AG150" s="1157" t="str">
        <f t="shared" si="61"/>
        <v/>
      </c>
      <c r="AH150" s="1157" t="str">
        <f t="shared" si="61"/>
        <v/>
      </c>
      <c r="AI150" s="1158" t="str">
        <f t="shared" si="61"/>
        <v/>
      </c>
      <c r="AJ150" s="1174">
        <f>COUNTIF(E12:AH12,"5")+COUNTIF(E28:AI28,"5")+COUNTIF(E44:AH44,"5")+COUNTIF(E60:AI60,"5")+COUNTIF(E77:AI77,"5")+COUNTIF(E94:AH94,"5")+COUNTIF(E111:AI111,"5")+COUNTIF(E128:AH128,"5")+COUNTIF(E145:AI145,"5")+COUNTIF(E162:AI162,"5")+COUNTIF(E179:AF179,"5")+COUNTIF(E196:AI196,"5")</f>
        <v>59</v>
      </c>
      <c r="AK150" s="364"/>
      <c r="AL150" s="364"/>
      <c r="AM150" s="364"/>
      <c r="AN150" s="364"/>
      <c r="AO150" s="364"/>
      <c r="AP150" s="364"/>
      <c r="AQ150" s="364"/>
      <c r="AR150" s="364"/>
      <c r="AS150" s="364"/>
      <c r="AT150" s="364"/>
      <c r="AU150" s="364"/>
      <c r="AV150" s="364"/>
      <c r="AW150" s="364"/>
      <c r="AX150" s="364"/>
      <c r="AY150" s="364"/>
      <c r="AZ150" s="364"/>
      <c r="BA150" s="364"/>
      <c r="BB150" s="364"/>
      <c r="BC150" s="364"/>
      <c r="BD150" s="364"/>
      <c r="BE150" s="364"/>
      <c r="BF150" s="364"/>
      <c r="BG150" s="364"/>
      <c r="BH150" s="364"/>
      <c r="BI150" s="364"/>
      <c r="BJ150" s="364"/>
      <c r="BK150" s="364"/>
      <c r="BL150" s="364"/>
      <c r="BM150" s="364"/>
      <c r="BN150" s="364"/>
      <c r="BO150" s="364"/>
      <c r="BP150" s="364"/>
      <c r="BQ150" s="364"/>
      <c r="BR150" s="364"/>
      <c r="BS150" s="364"/>
      <c r="BT150" s="364"/>
      <c r="BU150" s="364"/>
      <c r="BV150" s="364"/>
      <c r="BW150" s="364"/>
      <c r="BX150" s="364"/>
      <c r="BY150" s="364"/>
      <c r="BZ150" s="364"/>
      <c r="CA150" s="364"/>
      <c r="CB150" s="364"/>
      <c r="CC150" s="364"/>
      <c r="CD150" s="364"/>
      <c r="CE150" s="364"/>
      <c r="CF150" s="364"/>
      <c r="CG150" s="364"/>
      <c r="CH150" s="364"/>
      <c r="CI150" s="364"/>
      <c r="CJ150" s="364"/>
      <c r="CK150" s="364"/>
      <c r="CL150" s="364"/>
      <c r="CM150" s="364"/>
      <c r="CN150" s="364"/>
      <c r="CO150" s="364"/>
      <c r="CP150" s="364"/>
      <c r="CQ150" s="364"/>
      <c r="CR150" s="364"/>
      <c r="CS150" s="364"/>
      <c r="CT150" s="364"/>
      <c r="CU150" s="364"/>
      <c r="CV150" s="364"/>
      <c r="CW150" s="364"/>
      <c r="CX150" s="364"/>
      <c r="CY150" s="364"/>
      <c r="CZ150" s="364"/>
      <c r="DA150" s="364"/>
      <c r="DB150" s="364"/>
      <c r="DC150" s="364"/>
      <c r="DD150" s="364"/>
      <c r="DE150" s="364"/>
      <c r="DF150" s="364"/>
      <c r="DG150" s="364"/>
      <c r="DH150" s="364"/>
      <c r="DI150" s="364"/>
      <c r="DJ150" s="364"/>
      <c r="DK150" s="364"/>
      <c r="DL150" s="364"/>
      <c r="DM150" s="364"/>
      <c r="DN150" s="364"/>
      <c r="DO150" s="364"/>
      <c r="DP150" s="364"/>
      <c r="DQ150" s="364"/>
      <c r="DR150" s="364"/>
      <c r="DS150" s="364"/>
      <c r="DT150" s="364"/>
      <c r="DU150" s="364"/>
      <c r="DV150" s="364"/>
      <c r="DY150" s="365"/>
    </row>
    <row r="151" spans="2:190" ht="13.5" customHeight="1">
      <c r="B151" s="423"/>
      <c r="C151" s="430" t="s">
        <v>173</v>
      </c>
      <c r="D151" s="1195" t="str">
        <f t="shared" si="56"/>
        <v>7,000kJ/kg</v>
      </c>
      <c r="E151" s="1156" t="str">
        <f t="shared" ref="E151:AI151" si="62">IF(E145=6,E145,"")</f>
        <v/>
      </c>
      <c r="F151" s="1157" t="str">
        <f t="shared" si="62"/>
        <v/>
      </c>
      <c r="G151" s="1157" t="str">
        <f t="shared" si="62"/>
        <v/>
      </c>
      <c r="H151" s="1157" t="str">
        <f t="shared" si="62"/>
        <v/>
      </c>
      <c r="I151" s="1157" t="str">
        <f t="shared" si="62"/>
        <v/>
      </c>
      <c r="J151" s="1157" t="str">
        <f t="shared" si="62"/>
        <v/>
      </c>
      <c r="K151" s="1157" t="str">
        <f t="shared" si="62"/>
        <v/>
      </c>
      <c r="L151" s="1157" t="str">
        <f t="shared" si="62"/>
        <v/>
      </c>
      <c r="M151" s="1157" t="str">
        <f t="shared" si="62"/>
        <v/>
      </c>
      <c r="N151" s="1157" t="str">
        <f t="shared" si="62"/>
        <v/>
      </c>
      <c r="O151" s="1157" t="str">
        <f t="shared" si="62"/>
        <v/>
      </c>
      <c r="P151" s="1157" t="str">
        <f t="shared" si="62"/>
        <v/>
      </c>
      <c r="Q151" s="1157" t="str">
        <f t="shared" si="62"/>
        <v/>
      </c>
      <c r="R151" s="1157" t="str">
        <f t="shared" si="62"/>
        <v/>
      </c>
      <c r="S151" s="1157" t="str">
        <f t="shared" si="62"/>
        <v/>
      </c>
      <c r="T151" s="1157" t="str">
        <f t="shared" si="62"/>
        <v/>
      </c>
      <c r="U151" s="1157" t="str">
        <f t="shared" si="62"/>
        <v/>
      </c>
      <c r="V151" s="1157" t="str">
        <f t="shared" si="62"/>
        <v/>
      </c>
      <c r="W151" s="1157" t="str">
        <f t="shared" si="62"/>
        <v/>
      </c>
      <c r="X151" s="1157" t="str">
        <f t="shared" si="62"/>
        <v/>
      </c>
      <c r="Y151" s="1157" t="str">
        <f t="shared" si="62"/>
        <v/>
      </c>
      <c r="Z151" s="1157" t="str">
        <f t="shared" si="62"/>
        <v/>
      </c>
      <c r="AA151" s="1157" t="str">
        <f t="shared" si="62"/>
        <v/>
      </c>
      <c r="AB151" s="1157" t="str">
        <f t="shared" si="62"/>
        <v/>
      </c>
      <c r="AC151" s="1157" t="str">
        <f t="shared" si="62"/>
        <v/>
      </c>
      <c r="AD151" s="1157" t="str">
        <f t="shared" si="62"/>
        <v/>
      </c>
      <c r="AE151" s="1157" t="str">
        <f t="shared" si="62"/>
        <v/>
      </c>
      <c r="AF151" s="1157" t="str">
        <f t="shared" si="62"/>
        <v/>
      </c>
      <c r="AG151" s="1157" t="str">
        <f t="shared" si="62"/>
        <v/>
      </c>
      <c r="AH151" s="1157" t="str">
        <f t="shared" si="62"/>
        <v/>
      </c>
      <c r="AI151" s="1158" t="str">
        <f t="shared" si="62"/>
        <v/>
      </c>
      <c r="AJ151" s="1174">
        <f>COUNTIF(E12:AH12,"6")+COUNTIF(E28:AI28,"6")+COUNTIF(E44:AH44,"6")+COUNTIF(E60:AI60,"6")+COUNTIF(E77:AI77,"6")+COUNTIF(E94:AH94,"6")+COUNTIF(E111:AI111,"6")+COUNTIF(E128:AH128,"6")+COUNTIF(E145:AI145,"6")+COUNTIF(E162:AI162,"6")+COUNTIF(E179:AF179,"6")+COUNTIF(E196:AI196,"6")</f>
        <v>3</v>
      </c>
      <c r="AK151" s="364"/>
      <c r="AL151" s="364"/>
      <c r="AM151" s="364"/>
      <c r="AN151" s="364"/>
      <c r="AO151" s="364"/>
      <c r="AP151" s="364"/>
      <c r="AQ151" s="364"/>
      <c r="AR151" s="364"/>
      <c r="AS151" s="364"/>
      <c r="AT151" s="364"/>
      <c r="AU151" s="364"/>
      <c r="AV151" s="364"/>
      <c r="AW151" s="364"/>
      <c r="AX151" s="364"/>
      <c r="AY151" s="364"/>
      <c r="AZ151" s="364"/>
      <c r="BA151" s="364"/>
      <c r="BB151" s="364"/>
      <c r="BC151" s="364"/>
      <c r="BD151" s="364"/>
      <c r="BE151" s="364"/>
      <c r="BF151" s="364"/>
      <c r="BG151" s="364"/>
      <c r="BH151" s="364"/>
      <c r="BI151" s="364"/>
      <c r="BJ151" s="364"/>
      <c r="BK151" s="364"/>
      <c r="BL151" s="364"/>
      <c r="BM151" s="364"/>
      <c r="BN151" s="364"/>
      <c r="BO151" s="364"/>
      <c r="BP151" s="364"/>
      <c r="BQ151" s="364"/>
      <c r="BR151" s="364"/>
      <c r="BS151" s="364"/>
      <c r="BT151" s="364"/>
      <c r="BU151" s="364"/>
      <c r="BV151" s="364"/>
      <c r="BW151" s="364"/>
      <c r="BX151" s="364"/>
      <c r="BY151" s="364"/>
      <c r="BZ151" s="364"/>
      <c r="CA151" s="364"/>
      <c r="CB151" s="364"/>
      <c r="CC151" s="364"/>
      <c r="CD151" s="364"/>
      <c r="CE151" s="364"/>
      <c r="CF151" s="364"/>
      <c r="CG151" s="364"/>
      <c r="CH151" s="364"/>
      <c r="CI151" s="364"/>
      <c r="CJ151" s="364"/>
      <c r="CK151" s="364"/>
      <c r="CL151" s="364"/>
      <c r="CM151" s="364"/>
      <c r="CN151" s="364"/>
      <c r="CO151" s="364"/>
      <c r="CP151" s="364"/>
      <c r="CQ151" s="364"/>
      <c r="CR151" s="364"/>
      <c r="CS151" s="364"/>
      <c r="CT151" s="364"/>
      <c r="CU151" s="364"/>
      <c r="CV151" s="364"/>
      <c r="CW151" s="364"/>
      <c r="CX151" s="364"/>
      <c r="CY151" s="364"/>
      <c r="CZ151" s="364"/>
      <c r="DA151" s="364"/>
      <c r="DB151" s="364"/>
      <c r="DC151" s="364"/>
      <c r="DD151" s="364"/>
      <c r="DE151" s="364"/>
      <c r="DF151" s="364"/>
      <c r="DG151" s="364"/>
      <c r="DH151" s="364"/>
      <c r="DI151" s="364"/>
      <c r="DJ151" s="364"/>
      <c r="DK151" s="364"/>
      <c r="DL151" s="364"/>
      <c r="DM151" s="364"/>
      <c r="DN151" s="364"/>
      <c r="DO151" s="364"/>
      <c r="DP151" s="364"/>
      <c r="DQ151" s="364"/>
      <c r="DR151" s="364"/>
      <c r="DS151" s="364"/>
      <c r="DT151" s="364"/>
      <c r="DU151" s="364"/>
      <c r="DV151" s="364"/>
      <c r="DY151" s="365"/>
    </row>
    <row r="152" spans="2:190" ht="13.5" customHeight="1">
      <c r="B152" s="431"/>
      <c r="C152" s="424" t="s">
        <v>174</v>
      </c>
      <c r="D152" s="1192" t="str">
        <f t="shared" si="56"/>
        <v>6,000kJ/kg</v>
      </c>
      <c r="E152" s="698" t="str">
        <f t="shared" ref="E152:AI152" si="63">IF(E145=7,E145,"")</f>
        <v/>
      </c>
      <c r="F152" s="699" t="str">
        <f t="shared" si="63"/>
        <v/>
      </c>
      <c r="G152" s="699" t="str">
        <f t="shared" si="63"/>
        <v/>
      </c>
      <c r="H152" s="699" t="str">
        <f t="shared" si="63"/>
        <v/>
      </c>
      <c r="I152" s="699" t="str">
        <f t="shared" si="63"/>
        <v/>
      </c>
      <c r="J152" s="699" t="str">
        <f t="shared" si="63"/>
        <v/>
      </c>
      <c r="K152" s="699" t="str">
        <f t="shared" si="63"/>
        <v/>
      </c>
      <c r="L152" s="699" t="str">
        <f t="shared" si="63"/>
        <v/>
      </c>
      <c r="M152" s="699" t="str">
        <f t="shared" si="63"/>
        <v/>
      </c>
      <c r="N152" s="699" t="str">
        <f t="shared" si="63"/>
        <v/>
      </c>
      <c r="O152" s="699" t="str">
        <f t="shared" si="63"/>
        <v/>
      </c>
      <c r="P152" s="699" t="str">
        <f t="shared" si="63"/>
        <v/>
      </c>
      <c r="Q152" s="699" t="str">
        <f t="shared" si="63"/>
        <v/>
      </c>
      <c r="R152" s="699" t="str">
        <f t="shared" si="63"/>
        <v/>
      </c>
      <c r="S152" s="699" t="str">
        <f t="shared" si="63"/>
        <v/>
      </c>
      <c r="T152" s="699" t="str">
        <f t="shared" si="63"/>
        <v/>
      </c>
      <c r="U152" s="699" t="str">
        <f t="shared" si="63"/>
        <v/>
      </c>
      <c r="V152" s="699" t="str">
        <f t="shared" si="63"/>
        <v/>
      </c>
      <c r="W152" s="699" t="str">
        <f t="shared" si="63"/>
        <v/>
      </c>
      <c r="X152" s="699" t="str">
        <f t="shared" si="63"/>
        <v/>
      </c>
      <c r="Y152" s="699" t="str">
        <f t="shared" si="63"/>
        <v/>
      </c>
      <c r="Z152" s="699" t="str">
        <f t="shared" si="63"/>
        <v/>
      </c>
      <c r="AA152" s="699" t="str">
        <f t="shared" si="63"/>
        <v/>
      </c>
      <c r="AB152" s="699" t="str">
        <f t="shared" si="63"/>
        <v/>
      </c>
      <c r="AC152" s="699" t="str">
        <f t="shared" si="63"/>
        <v/>
      </c>
      <c r="AD152" s="699" t="str">
        <f t="shared" si="63"/>
        <v/>
      </c>
      <c r="AE152" s="699" t="str">
        <f t="shared" si="63"/>
        <v/>
      </c>
      <c r="AF152" s="699" t="str">
        <f t="shared" si="63"/>
        <v/>
      </c>
      <c r="AG152" s="699" t="str">
        <f t="shared" si="63"/>
        <v/>
      </c>
      <c r="AH152" s="699" t="str">
        <f t="shared" si="63"/>
        <v/>
      </c>
      <c r="AI152" s="1159" t="str">
        <f t="shared" si="63"/>
        <v/>
      </c>
      <c r="AJ152" s="1175">
        <f>COUNTIF(E12:AH12,"7")+COUNTIF(E28:AI28,"7")+COUNTIF(E44:AH44,"7")+COUNTIF(E60:AI60,"7")+COUNTIF(E77:AI77,"7")+COUNTIF(E94:AH94,"7")+COUNTIF(E111:AI111,"7")+COUNTIF(E128:AH128,"7")+COUNTIF(E145:AI145,"7")+COUNTIF(E162:AI162,"7")+COUNTIF(E179:AF179,"7")+COUNTIF(E196:AI196,"7")</f>
        <v>3</v>
      </c>
      <c r="AK152" s="364"/>
      <c r="AL152" s="364"/>
      <c r="AM152" s="364"/>
      <c r="AN152" s="364"/>
      <c r="AO152" s="364"/>
      <c r="AP152" s="364"/>
      <c r="AQ152" s="364"/>
      <c r="AR152" s="364"/>
      <c r="AS152" s="364"/>
      <c r="AT152" s="364"/>
      <c r="AU152" s="364"/>
      <c r="AV152" s="364"/>
      <c r="AW152" s="364"/>
      <c r="AX152" s="364"/>
      <c r="AY152" s="364"/>
      <c r="AZ152" s="364"/>
      <c r="BA152" s="364"/>
      <c r="BB152" s="364"/>
      <c r="BC152" s="364"/>
      <c r="BD152" s="364"/>
      <c r="BE152" s="364"/>
      <c r="BF152" s="364"/>
      <c r="BG152" s="364"/>
      <c r="BH152" s="364"/>
      <c r="BI152" s="364"/>
      <c r="BJ152" s="364"/>
      <c r="BK152" s="364"/>
      <c r="BL152" s="364"/>
      <c r="BM152" s="364"/>
      <c r="BN152" s="364"/>
      <c r="BO152" s="364"/>
      <c r="BP152" s="364"/>
      <c r="BQ152" s="364"/>
      <c r="BR152" s="364"/>
      <c r="BS152" s="364"/>
      <c r="BT152" s="364"/>
      <c r="BU152" s="364"/>
      <c r="BV152" s="364"/>
      <c r="BW152" s="364"/>
      <c r="BX152" s="364"/>
      <c r="BY152" s="364"/>
      <c r="BZ152" s="364"/>
      <c r="CA152" s="364"/>
      <c r="CB152" s="364"/>
      <c r="CC152" s="364"/>
      <c r="CD152" s="364"/>
      <c r="CE152" s="364"/>
      <c r="CF152" s="364"/>
      <c r="CG152" s="364"/>
      <c r="CH152" s="364"/>
      <c r="CI152" s="364"/>
      <c r="CJ152" s="364"/>
      <c r="CK152" s="364"/>
      <c r="CL152" s="364"/>
      <c r="CM152" s="364"/>
      <c r="CN152" s="364"/>
      <c r="CO152" s="364"/>
      <c r="CP152" s="364"/>
      <c r="CQ152" s="364"/>
      <c r="CR152" s="364"/>
      <c r="CS152" s="364"/>
      <c r="CT152" s="364"/>
      <c r="CU152" s="364"/>
      <c r="CV152" s="364"/>
      <c r="CW152" s="364"/>
      <c r="CX152" s="364"/>
      <c r="CY152" s="364"/>
      <c r="CZ152" s="364"/>
      <c r="DA152" s="364"/>
      <c r="DB152" s="364"/>
      <c r="DC152" s="364"/>
      <c r="DD152" s="364"/>
      <c r="DE152" s="364"/>
      <c r="DF152" s="364"/>
      <c r="DG152" s="364"/>
      <c r="DH152" s="364"/>
      <c r="DI152" s="364"/>
      <c r="DJ152" s="364"/>
      <c r="DK152" s="364"/>
      <c r="DL152" s="364"/>
      <c r="DM152" s="364"/>
      <c r="DN152" s="364"/>
      <c r="DO152" s="364"/>
      <c r="DP152" s="364"/>
      <c r="DQ152" s="364"/>
      <c r="DR152" s="364"/>
      <c r="DS152" s="364"/>
      <c r="DT152" s="364"/>
      <c r="DU152" s="364"/>
      <c r="DV152" s="364"/>
      <c r="DY152" s="365"/>
    </row>
    <row r="153" spans="2:190" ht="13.5" customHeight="1">
      <c r="B153" s="365"/>
      <c r="C153" s="365"/>
      <c r="GH153" s="365"/>
    </row>
    <row r="154" spans="2:190" ht="13.5" customHeight="1">
      <c r="B154" s="365"/>
      <c r="C154" s="365"/>
      <c r="GH154" s="365"/>
    </row>
    <row r="155" spans="2:190" ht="13.5" customHeight="1">
      <c r="B155" s="1731" t="s">
        <v>303</v>
      </c>
      <c r="C155" s="1732"/>
      <c r="D155" s="1733"/>
      <c r="E155" s="1731" t="s">
        <v>314</v>
      </c>
      <c r="F155" s="1732"/>
      <c r="G155" s="1732"/>
      <c r="H155" s="1732"/>
      <c r="I155" s="1732"/>
      <c r="J155" s="1732"/>
      <c r="K155" s="1732"/>
      <c r="L155" s="1732"/>
      <c r="M155" s="1732"/>
      <c r="N155" s="1732"/>
      <c r="O155" s="1732"/>
      <c r="P155" s="1732"/>
      <c r="Q155" s="1732"/>
      <c r="R155" s="1732"/>
      <c r="S155" s="1732"/>
      <c r="T155" s="1732"/>
      <c r="U155" s="1732"/>
      <c r="V155" s="1732"/>
      <c r="W155" s="1732"/>
      <c r="X155" s="1732"/>
      <c r="Y155" s="1732"/>
      <c r="Z155" s="1732"/>
      <c r="AA155" s="1732"/>
      <c r="AB155" s="1732"/>
      <c r="AC155" s="1732"/>
      <c r="AD155" s="1732"/>
      <c r="AE155" s="1732"/>
      <c r="AF155" s="1732"/>
      <c r="AG155" s="1732"/>
      <c r="AH155" s="1732"/>
      <c r="AI155" s="1733"/>
      <c r="AJ155" s="1168" t="s">
        <v>6195</v>
      </c>
      <c r="GH155" s="365"/>
    </row>
    <row r="156" spans="2:190" ht="13.5" customHeight="1">
      <c r="B156" s="701" t="s">
        <v>796</v>
      </c>
      <c r="C156" s="421"/>
      <c r="D156" s="1185"/>
      <c r="E156" s="804">
        <v>1</v>
      </c>
      <c r="F156" s="800">
        <v>2</v>
      </c>
      <c r="G156" s="800">
        <v>3</v>
      </c>
      <c r="H156" s="801">
        <v>4</v>
      </c>
      <c r="I156" s="800">
        <v>5</v>
      </c>
      <c r="J156" s="800">
        <v>6</v>
      </c>
      <c r="K156" s="800">
        <v>7</v>
      </c>
      <c r="L156" s="800">
        <v>8</v>
      </c>
      <c r="M156" s="800">
        <v>9</v>
      </c>
      <c r="N156" s="800">
        <v>10</v>
      </c>
      <c r="O156" s="801">
        <v>11</v>
      </c>
      <c r="P156" s="801">
        <v>12</v>
      </c>
      <c r="Q156" s="800">
        <v>13</v>
      </c>
      <c r="R156" s="800">
        <v>14</v>
      </c>
      <c r="S156" s="800">
        <v>15</v>
      </c>
      <c r="T156" s="800">
        <v>16</v>
      </c>
      <c r="U156" s="800">
        <v>17</v>
      </c>
      <c r="V156" s="801">
        <v>18</v>
      </c>
      <c r="W156" s="800">
        <v>19</v>
      </c>
      <c r="X156" s="800">
        <v>20</v>
      </c>
      <c r="Y156" s="800">
        <v>21</v>
      </c>
      <c r="Z156" s="800">
        <v>22</v>
      </c>
      <c r="AA156" s="800">
        <v>23</v>
      </c>
      <c r="AB156" s="800">
        <v>24</v>
      </c>
      <c r="AC156" s="801">
        <v>25</v>
      </c>
      <c r="AD156" s="800">
        <v>26</v>
      </c>
      <c r="AE156" s="800">
        <v>27</v>
      </c>
      <c r="AF156" s="800">
        <v>28</v>
      </c>
      <c r="AG156" s="800">
        <v>29</v>
      </c>
      <c r="AH156" s="800">
        <v>30</v>
      </c>
      <c r="AI156" s="802">
        <v>31</v>
      </c>
      <c r="AJ156" s="1169"/>
      <c r="GH156" s="365"/>
    </row>
    <row r="157" spans="2:190" ht="13.5" customHeight="1">
      <c r="B157" s="1182" t="s">
        <v>554</v>
      </c>
      <c r="C157" s="424"/>
      <c r="D157" s="1186"/>
      <c r="E157" s="1150">
        <v>374</v>
      </c>
      <c r="F157" s="1152">
        <v>347</v>
      </c>
      <c r="G157" s="1152">
        <v>67</v>
      </c>
      <c r="H157" s="1152">
        <v>43</v>
      </c>
      <c r="I157" s="1152">
        <v>492</v>
      </c>
      <c r="J157" s="1152">
        <v>398</v>
      </c>
      <c r="K157" s="1152">
        <v>86</v>
      </c>
      <c r="L157" s="1152">
        <v>370</v>
      </c>
      <c r="M157" s="1152">
        <v>347</v>
      </c>
      <c r="N157" s="1152">
        <v>67</v>
      </c>
      <c r="O157" s="1152">
        <v>43</v>
      </c>
      <c r="P157" s="1152">
        <v>492</v>
      </c>
      <c r="Q157" s="1152">
        <v>398</v>
      </c>
      <c r="R157" s="1152">
        <v>86</v>
      </c>
      <c r="S157" s="1152">
        <v>370</v>
      </c>
      <c r="T157" s="1152">
        <v>347</v>
      </c>
      <c r="U157" s="1152">
        <v>67</v>
      </c>
      <c r="V157" s="1152">
        <v>43</v>
      </c>
      <c r="W157" s="1152">
        <v>492</v>
      </c>
      <c r="X157" s="1152">
        <v>398</v>
      </c>
      <c r="Y157" s="1152">
        <v>86</v>
      </c>
      <c r="Z157" s="1152">
        <v>370</v>
      </c>
      <c r="AA157" s="1152">
        <v>347</v>
      </c>
      <c r="AB157" s="1152">
        <v>67</v>
      </c>
      <c r="AC157" s="1152">
        <v>43</v>
      </c>
      <c r="AD157" s="1152">
        <v>492</v>
      </c>
      <c r="AE157" s="1152">
        <v>398</v>
      </c>
      <c r="AF157" s="1152">
        <v>86</v>
      </c>
      <c r="AG157" s="1152">
        <v>370</v>
      </c>
      <c r="AH157" s="1152">
        <v>347</v>
      </c>
      <c r="AI157" s="1160">
        <v>67</v>
      </c>
      <c r="AJ157" s="1170">
        <f>SUM($E$7:$AH$7,$E$23:$AI$23,$E$39:$AH$39,$E55:AI$55,$E$72:$AI$72,$E$89:$AH$89,$E$106:$AI$106,$E$123:$AH$123,$E$140:$AI$140,$E$157:$AI$157,$E$174:$AF$174,$E$191:$AI$191)</f>
        <v>130000</v>
      </c>
      <c r="GH157" s="365"/>
    </row>
    <row r="158" spans="2:190" ht="13.5" customHeight="1">
      <c r="B158" s="701" t="s">
        <v>569</v>
      </c>
      <c r="C158" s="428"/>
      <c r="D158" s="1187"/>
      <c r="E158" s="702"/>
      <c r="F158" s="693"/>
      <c r="G158" s="693"/>
      <c r="H158" s="693"/>
      <c r="I158" s="693"/>
      <c r="J158" s="693"/>
      <c r="K158" s="693"/>
      <c r="L158" s="693"/>
      <c r="M158" s="693"/>
      <c r="N158" s="693"/>
      <c r="O158" s="693"/>
      <c r="P158" s="693"/>
      <c r="Q158" s="693"/>
      <c r="R158" s="693"/>
      <c r="S158" s="693"/>
      <c r="T158" s="693"/>
      <c r="U158" s="693"/>
      <c r="V158" s="693"/>
      <c r="W158" s="693"/>
      <c r="X158" s="693"/>
      <c r="Y158" s="693"/>
      <c r="Z158" s="693"/>
      <c r="AA158" s="693"/>
      <c r="AB158" s="693"/>
      <c r="AC158" s="693"/>
      <c r="AD158" s="693"/>
      <c r="AE158" s="693"/>
      <c r="AF158" s="693"/>
      <c r="AG158" s="693"/>
      <c r="AH158" s="693"/>
      <c r="AI158" s="703"/>
      <c r="AJ158" s="1171" t="s">
        <v>6196</v>
      </c>
      <c r="GH158" s="365"/>
    </row>
    <row r="159" spans="2:190" ht="13.5" customHeight="1">
      <c r="B159" s="423"/>
      <c r="C159" s="694" t="s">
        <v>555</v>
      </c>
      <c r="D159" s="1188"/>
      <c r="E159" s="695" t="s">
        <v>557</v>
      </c>
      <c r="F159" s="696" t="s">
        <v>557</v>
      </c>
      <c r="G159" s="696" t="s">
        <v>557</v>
      </c>
      <c r="H159" s="696" t="s">
        <v>557</v>
      </c>
      <c r="I159" s="696" t="s">
        <v>557</v>
      </c>
      <c r="J159" s="696" t="s">
        <v>557</v>
      </c>
      <c r="K159" s="696" t="s">
        <v>557</v>
      </c>
      <c r="L159" s="696" t="s">
        <v>557</v>
      </c>
      <c r="M159" s="696" t="s">
        <v>557</v>
      </c>
      <c r="N159" s="696" t="s">
        <v>557</v>
      </c>
      <c r="O159" s="696" t="s">
        <v>557</v>
      </c>
      <c r="P159" s="696" t="s">
        <v>557</v>
      </c>
      <c r="Q159" s="696" t="s">
        <v>557</v>
      </c>
      <c r="R159" s="696" t="s">
        <v>557</v>
      </c>
      <c r="S159" s="696" t="s">
        <v>557</v>
      </c>
      <c r="T159" s="696" t="s">
        <v>557</v>
      </c>
      <c r="U159" s="696" t="s">
        <v>557</v>
      </c>
      <c r="V159" s="696" t="s">
        <v>557</v>
      </c>
      <c r="W159" s="696" t="s">
        <v>557</v>
      </c>
      <c r="X159" s="696" t="s">
        <v>557</v>
      </c>
      <c r="Y159" s="696" t="s">
        <v>557</v>
      </c>
      <c r="Z159" s="696" t="s">
        <v>557</v>
      </c>
      <c r="AA159" s="696" t="s">
        <v>557</v>
      </c>
      <c r="AB159" s="696" t="s">
        <v>557</v>
      </c>
      <c r="AC159" s="696" t="s">
        <v>557</v>
      </c>
      <c r="AD159" s="696" t="s">
        <v>557</v>
      </c>
      <c r="AE159" s="696" t="s">
        <v>557</v>
      </c>
      <c r="AF159" s="696" t="s">
        <v>557</v>
      </c>
      <c r="AG159" s="696" t="s">
        <v>557</v>
      </c>
      <c r="AH159" s="696" t="s">
        <v>557</v>
      </c>
      <c r="AI159" s="697" t="s">
        <v>557</v>
      </c>
      <c r="AJ159" s="1172">
        <f>COUNTA(E9:AH9,E25:AI25,E41:AH41,E57:AI57,E74:AI74,E91:AH91,E108:AI108,E125:AH125,E142:AI142,E159:AI159,E176:AF176,E193:AI193)</f>
        <v>280</v>
      </c>
      <c r="GH159" s="365"/>
    </row>
    <row r="160" spans="2:190" ht="13.5" customHeight="1">
      <c r="B160" s="423"/>
      <c r="C160" s="694" t="s">
        <v>558</v>
      </c>
      <c r="D160" s="1188"/>
      <c r="E160" s="695"/>
      <c r="F160" s="696"/>
      <c r="G160" s="696"/>
      <c r="H160" s="696"/>
      <c r="I160" s="696"/>
      <c r="J160" s="696"/>
      <c r="K160" s="696"/>
      <c r="L160" s="696"/>
      <c r="M160" s="696"/>
      <c r="N160" s="696"/>
      <c r="O160" s="696"/>
      <c r="P160" s="696"/>
      <c r="Q160" s="696"/>
      <c r="R160" s="696"/>
      <c r="S160" s="696"/>
      <c r="T160" s="696"/>
      <c r="U160" s="696"/>
      <c r="V160" s="696"/>
      <c r="W160" s="696"/>
      <c r="X160" s="696"/>
      <c r="Y160" s="696"/>
      <c r="Z160" s="696"/>
      <c r="AA160" s="696"/>
      <c r="AB160" s="696"/>
      <c r="AC160" s="696"/>
      <c r="AD160" s="696"/>
      <c r="AE160" s="696"/>
      <c r="AF160" s="696"/>
      <c r="AG160" s="696"/>
      <c r="AH160" s="696"/>
      <c r="AI160" s="697"/>
      <c r="AJ160" s="1172">
        <f>COUNTA(E10:AH10,E26:AI26,E42:AH42,E58:AI58,E75:AI75,E92:AH92,E109:AI109,E126:AH126,E143:AI143,E160:AI160,E177:AF177,E194:AI194)</f>
        <v>0</v>
      </c>
      <c r="GH160" s="365"/>
    </row>
    <row r="161" spans="2:190" ht="13.5" customHeight="1">
      <c r="B161" s="1182" t="s">
        <v>570</v>
      </c>
      <c r="C161" s="424"/>
      <c r="D161" s="1186"/>
      <c r="E161" s="698"/>
      <c r="F161" s="699"/>
      <c r="G161" s="699"/>
      <c r="H161" s="699"/>
      <c r="I161" s="699" t="s">
        <v>557</v>
      </c>
      <c r="J161" s="699" t="s">
        <v>557</v>
      </c>
      <c r="K161" s="699" t="s">
        <v>557</v>
      </c>
      <c r="L161" s="699" t="s">
        <v>557</v>
      </c>
      <c r="M161" s="699" t="s">
        <v>557</v>
      </c>
      <c r="N161" s="699" t="s">
        <v>557</v>
      </c>
      <c r="O161" s="699"/>
      <c r="P161" s="699" t="s">
        <v>557</v>
      </c>
      <c r="Q161" s="699" t="s">
        <v>557</v>
      </c>
      <c r="R161" s="699" t="s">
        <v>557</v>
      </c>
      <c r="S161" s="699" t="s">
        <v>557</v>
      </c>
      <c r="T161" s="699" t="s">
        <v>557</v>
      </c>
      <c r="U161" s="699" t="s">
        <v>557</v>
      </c>
      <c r="V161" s="699"/>
      <c r="W161" s="699" t="s">
        <v>557</v>
      </c>
      <c r="X161" s="699" t="s">
        <v>557</v>
      </c>
      <c r="Y161" s="699" t="s">
        <v>557</v>
      </c>
      <c r="Z161" s="699" t="s">
        <v>557</v>
      </c>
      <c r="AA161" s="699" t="s">
        <v>557</v>
      </c>
      <c r="AB161" s="699" t="s">
        <v>557</v>
      </c>
      <c r="AC161" s="699"/>
      <c r="AD161" s="699" t="s">
        <v>557</v>
      </c>
      <c r="AE161" s="699" t="s">
        <v>557</v>
      </c>
      <c r="AF161" s="699" t="s">
        <v>557</v>
      </c>
      <c r="AG161" s="699" t="s">
        <v>557</v>
      </c>
      <c r="AH161" s="699" t="s">
        <v>557</v>
      </c>
      <c r="AI161" s="700" t="s">
        <v>557</v>
      </c>
      <c r="AJ161" s="1172">
        <f>COUNTA(E11:AH11,E27:AI27,E43:AH43,E59:AI59,E76:AI76,E93:AH93,E110:AI110,E127:AH127,E144:AI144,E161:AI161,E178:AF178,E195:AI195)</f>
        <v>287</v>
      </c>
      <c r="GH161" s="365"/>
    </row>
    <row r="162" spans="2:190" ht="13.5" customHeight="1">
      <c r="B162" s="705" t="s">
        <v>559</v>
      </c>
      <c r="C162" s="706"/>
      <c r="D162" s="1187"/>
      <c r="E162" s="437">
        <v>4</v>
      </c>
      <c r="F162" s="438">
        <v>4</v>
      </c>
      <c r="G162" s="438">
        <v>4</v>
      </c>
      <c r="H162" s="428">
        <v>4</v>
      </c>
      <c r="I162" s="428">
        <v>4</v>
      </c>
      <c r="J162" s="428">
        <v>4</v>
      </c>
      <c r="K162" s="428">
        <v>4</v>
      </c>
      <c r="L162" s="428">
        <v>4</v>
      </c>
      <c r="M162" s="428">
        <v>4</v>
      </c>
      <c r="N162" s="428">
        <v>4</v>
      </c>
      <c r="O162" s="428">
        <v>4</v>
      </c>
      <c r="P162" s="428">
        <v>4</v>
      </c>
      <c r="Q162" s="428">
        <v>4</v>
      </c>
      <c r="R162" s="428">
        <v>4</v>
      </c>
      <c r="S162" s="428">
        <v>4</v>
      </c>
      <c r="T162" s="428">
        <v>4</v>
      </c>
      <c r="U162" s="428">
        <v>4</v>
      </c>
      <c r="V162" s="428">
        <v>4</v>
      </c>
      <c r="W162" s="428">
        <v>4</v>
      </c>
      <c r="X162" s="428">
        <v>4</v>
      </c>
      <c r="Y162" s="428">
        <v>4</v>
      </c>
      <c r="Z162" s="428">
        <v>4</v>
      </c>
      <c r="AA162" s="428">
        <v>4</v>
      </c>
      <c r="AB162" s="428">
        <v>4</v>
      </c>
      <c r="AC162" s="428">
        <v>4</v>
      </c>
      <c r="AD162" s="428">
        <v>4</v>
      </c>
      <c r="AE162" s="428">
        <v>4</v>
      </c>
      <c r="AF162" s="428">
        <v>4</v>
      </c>
      <c r="AG162" s="428">
        <v>4</v>
      </c>
      <c r="AH162" s="428">
        <v>4</v>
      </c>
      <c r="AI162" s="425">
        <v>4</v>
      </c>
      <c r="AJ162" s="1171" t="s">
        <v>6276</v>
      </c>
      <c r="GH162" s="365"/>
    </row>
    <row r="163" spans="2:190" ht="13.5" customHeight="1">
      <c r="B163" s="423"/>
      <c r="C163" s="429" t="s">
        <v>168</v>
      </c>
      <c r="D163" s="1191" t="str">
        <f t="shared" ref="D163:D169" si="64">D95</f>
        <v>12,000kJ/kg</v>
      </c>
      <c r="E163" s="1165" t="str">
        <f t="shared" ref="E163:AI163" si="65">IF(E162=1,E162,"")</f>
        <v/>
      </c>
      <c r="F163" s="1163" t="str">
        <f t="shared" si="65"/>
        <v/>
      </c>
      <c r="G163" s="1163" t="str">
        <f t="shared" si="65"/>
        <v/>
      </c>
      <c r="H163" s="1163" t="str">
        <f t="shared" si="65"/>
        <v/>
      </c>
      <c r="I163" s="1163" t="str">
        <f t="shared" si="65"/>
        <v/>
      </c>
      <c r="J163" s="1163" t="str">
        <f t="shared" si="65"/>
        <v/>
      </c>
      <c r="K163" s="1163" t="str">
        <f t="shared" si="65"/>
        <v/>
      </c>
      <c r="L163" s="1163" t="str">
        <f t="shared" si="65"/>
        <v/>
      </c>
      <c r="M163" s="1163" t="str">
        <f t="shared" si="65"/>
        <v/>
      </c>
      <c r="N163" s="1163" t="str">
        <f t="shared" si="65"/>
        <v/>
      </c>
      <c r="O163" s="1163" t="str">
        <f t="shared" si="65"/>
        <v/>
      </c>
      <c r="P163" s="1163" t="str">
        <f t="shared" si="65"/>
        <v/>
      </c>
      <c r="Q163" s="1163" t="str">
        <f t="shared" si="65"/>
        <v/>
      </c>
      <c r="R163" s="1163" t="str">
        <f t="shared" si="65"/>
        <v/>
      </c>
      <c r="S163" s="1163" t="str">
        <f t="shared" si="65"/>
        <v/>
      </c>
      <c r="T163" s="1163" t="str">
        <f t="shared" si="65"/>
        <v/>
      </c>
      <c r="U163" s="1163" t="str">
        <f t="shared" si="65"/>
        <v/>
      </c>
      <c r="V163" s="1163" t="str">
        <f t="shared" si="65"/>
        <v/>
      </c>
      <c r="W163" s="1163" t="str">
        <f t="shared" si="65"/>
        <v/>
      </c>
      <c r="X163" s="1163" t="str">
        <f t="shared" si="65"/>
        <v/>
      </c>
      <c r="Y163" s="1163" t="str">
        <f t="shared" si="65"/>
        <v/>
      </c>
      <c r="Z163" s="1163" t="str">
        <f t="shared" si="65"/>
        <v/>
      </c>
      <c r="AA163" s="1163" t="str">
        <f t="shared" si="65"/>
        <v/>
      </c>
      <c r="AB163" s="1157" t="str">
        <f t="shared" si="65"/>
        <v/>
      </c>
      <c r="AC163" s="1157" t="str">
        <f t="shared" si="65"/>
        <v/>
      </c>
      <c r="AD163" s="1157" t="str">
        <f t="shared" si="65"/>
        <v/>
      </c>
      <c r="AE163" s="1157" t="str">
        <f t="shared" si="65"/>
        <v/>
      </c>
      <c r="AF163" s="1157" t="str">
        <f t="shared" si="65"/>
        <v/>
      </c>
      <c r="AG163" s="1157" t="str">
        <f t="shared" si="65"/>
        <v/>
      </c>
      <c r="AH163" s="1157" t="str">
        <f t="shared" si="65"/>
        <v/>
      </c>
      <c r="AI163" s="1162" t="str">
        <f t="shared" si="65"/>
        <v/>
      </c>
      <c r="AJ163" s="1173">
        <f>COUNTIF(E12:AH12,"1")+COUNTIF(E28:AI28,"1")+COUNTIF(E44:AH44,"1")+COUNTIF(E60:AI60,"1")+COUNTIF(E77:AI77,"1")+COUNTIF(E94:AH94,"1")+COUNTIF(E111:AI111,"1")+COUNTIF(E128:AH128,"1")+COUNTIF(E145:AI145,"1")+COUNTIF(E162:AI162,"1")+COUNTIF(E179:AF179,"1")+COUNTIF(E196:AI196,"1")</f>
        <v>3</v>
      </c>
      <c r="GH163" s="365"/>
    </row>
    <row r="164" spans="2:190" ht="13.5" customHeight="1">
      <c r="B164" s="423"/>
      <c r="C164" s="430" t="s">
        <v>169</v>
      </c>
      <c r="D164" s="1195" t="str">
        <f t="shared" si="64"/>
        <v>11,000kJ/kg</v>
      </c>
      <c r="E164" s="1156" t="str">
        <f t="shared" ref="E164:AI164" si="66">IF(E162=2,E162,"")</f>
        <v/>
      </c>
      <c r="F164" s="1157" t="str">
        <f t="shared" si="66"/>
        <v/>
      </c>
      <c r="G164" s="1157" t="str">
        <f t="shared" si="66"/>
        <v/>
      </c>
      <c r="H164" s="1157" t="str">
        <f t="shared" si="66"/>
        <v/>
      </c>
      <c r="I164" s="1157" t="str">
        <f t="shared" si="66"/>
        <v/>
      </c>
      <c r="J164" s="1157" t="str">
        <f t="shared" si="66"/>
        <v/>
      </c>
      <c r="K164" s="1157" t="str">
        <f t="shared" si="66"/>
        <v/>
      </c>
      <c r="L164" s="1157" t="str">
        <f t="shared" si="66"/>
        <v/>
      </c>
      <c r="M164" s="1157" t="str">
        <f t="shared" si="66"/>
        <v/>
      </c>
      <c r="N164" s="1157" t="str">
        <f t="shared" si="66"/>
        <v/>
      </c>
      <c r="O164" s="1157" t="str">
        <f t="shared" si="66"/>
        <v/>
      </c>
      <c r="P164" s="1157" t="str">
        <f t="shared" si="66"/>
        <v/>
      </c>
      <c r="Q164" s="1157" t="str">
        <f t="shared" si="66"/>
        <v/>
      </c>
      <c r="R164" s="1157" t="str">
        <f t="shared" si="66"/>
        <v/>
      </c>
      <c r="S164" s="1157" t="str">
        <f t="shared" si="66"/>
        <v/>
      </c>
      <c r="T164" s="1157" t="str">
        <f t="shared" si="66"/>
        <v/>
      </c>
      <c r="U164" s="1157" t="str">
        <f t="shared" si="66"/>
        <v/>
      </c>
      <c r="V164" s="1157" t="str">
        <f t="shared" si="66"/>
        <v/>
      </c>
      <c r="W164" s="1157" t="str">
        <f t="shared" si="66"/>
        <v/>
      </c>
      <c r="X164" s="1157" t="str">
        <f t="shared" si="66"/>
        <v/>
      </c>
      <c r="Y164" s="1157" t="str">
        <f t="shared" si="66"/>
        <v/>
      </c>
      <c r="Z164" s="1157" t="str">
        <f t="shared" si="66"/>
        <v/>
      </c>
      <c r="AA164" s="1157" t="str">
        <f t="shared" si="66"/>
        <v/>
      </c>
      <c r="AB164" s="1157" t="str">
        <f t="shared" si="66"/>
        <v/>
      </c>
      <c r="AC164" s="1157" t="str">
        <f t="shared" si="66"/>
        <v/>
      </c>
      <c r="AD164" s="1157" t="str">
        <f t="shared" si="66"/>
        <v/>
      </c>
      <c r="AE164" s="1157" t="str">
        <f t="shared" si="66"/>
        <v/>
      </c>
      <c r="AF164" s="1157" t="str">
        <f t="shared" si="66"/>
        <v/>
      </c>
      <c r="AG164" s="1157" t="str">
        <f t="shared" si="66"/>
        <v/>
      </c>
      <c r="AH164" s="1157" t="str">
        <f t="shared" si="66"/>
        <v/>
      </c>
      <c r="AI164" s="1162" t="str">
        <f t="shared" si="66"/>
        <v/>
      </c>
      <c r="AJ164" s="1174">
        <f>COUNTIF(E12:AH12,"2")+COUNTIF(E28:AI28,"2")+COUNTIF(E44:AH44,"2")+COUNTIF(E60:AI60,"2")+COUNTIF(E77:AI77,"2")+COUNTIF(E94:AH94,"2")+COUNTIF(E111:AI111,"2")+COUNTIF(E128:AH128,"2")+COUNTIF(E145:AI145,"2")+COUNTIF(E162:AI162,"2")+COUNTIF(E179:AF179,"2")+COUNTIF(E196:AI196,"2")</f>
        <v>3</v>
      </c>
      <c r="GH164" s="365"/>
    </row>
    <row r="165" spans="2:190" ht="13.5" customHeight="1">
      <c r="B165" s="423"/>
      <c r="C165" s="430" t="s">
        <v>170</v>
      </c>
      <c r="D165" s="1195" t="str">
        <f t="shared" si="64"/>
        <v>10,000kJ/kg</v>
      </c>
      <c r="E165" s="1156" t="str">
        <f t="shared" ref="E165:AI165" si="67">IF(E162=3,E162,"")</f>
        <v/>
      </c>
      <c r="F165" s="1157" t="str">
        <f t="shared" si="67"/>
        <v/>
      </c>
      <c r="G165" s="1157" t="str">
        <f t="shared" si="67"/>
        <v/>
      </c>
      <c r="H165" s="1157" t="str">
        <f t="shared" si="67"/>
        <v/>
      </c>
      <c r="I165" s="1157" t="str">
        <f t="shared" si="67"/>
        <v/>
      </c>
      <c r="J165" s="1157" t="str">
        <f t="shared" si="67"/>
        <v/>
      </c>
      <c r="K165" s="1157" t="str">
        <f t="shared" si="67"/>
        <v/>
      </c>
      <c r="L165" s="1157" t="str">
        <f t="shared" si="67"/>
        <v/>
      </c>
      <c r="M165" s="1157" t="str">
        <f t="shared" si="67"/>
        <v/>
      </c>
      <c r="N165" s="1157" t="str">
        <f t="shared" si="67"/>
        <v/>
      </c>
      <c r="O165" s="1157" t="str">
        <f t="shared" si="67"/>
        <v/>
      </c>
      <c r="P165" s="1157" t="str">
        <f t="shared" si="67"/>
        <v/>
      </c>
      <c r="Q165" s="1157" t="str">
        <f t="shared" si="67"/>
        <v/>
      </c>
      <c r="R165" s="1157" t="str">
        <f t="shared" si="67"/>
        <v/>
      </c>
      <c r="S165" s="1157" t="str">
        <f t="shared" si="67"/>
        <v/>
      </c>
      <c r="T165" s="1157" t="str">
        <f t="shared" si="67"/>
        <v/>
      </c>
      <c r="U165" s="1157" t="str">
        <f t="shared" si="67"/>
        <v/>
      </c>
      <c r="V165" s="1157" t="str">
        <f t="shared" si="67"/>
        <v/>
      </c>
      <c r="W165" s="1157" t="str">
        <f t="shared" si="67"/>
        <v/>
      </c>
      <c r="X165" s="1157" t="str">
        <f t="shared" si="67"/>
        <v/>
      </c>
      <c r="Y165" s="1157" t="str">
        <f t="shared" si="67"/>
        <v/>
      </c>
      <c r="Z165" s="1157" t="str">
        <f t="shared" si="67"/>
        <v/>
      </c>
      <c r="AA165" s="1157" t="str">
        <f t="shared" si="67"/>
        <v/>
      </c>
      <c r="AB165" s="1157" t="str">
        <f t="shared" si="67"/>
        <v/>
      </c>
      <c r="AC165" s="1157" t="str">
        <f t="shared" si="67"/>
        <v/>
      </c>
      <c r="AD165" s="1157" t="str">
        <f t="shared" si="67"/>
        <v/>
      </c>
      <c r="AE165" s="1157" t="str">
        <f t="shared" si="67"/>
        <v/>
      </c>
      <c r="AF165" s="1157" t="str">
        <f t="shared" si="67"/>
        <v/>
      </c>
      <c r="AG165" s="1157" t="str">
        <f t="shared" si="67"/>
        <v/>
      </c>
      <c r="AH165" s="1157" t="str">
        <f t="shared" si="67"/>
        <v/>
      </c>
      <c r="AI165" s="1162" t="str">
        <f t="shared" si="67"/>
        <v/>
      </c>
      <c r="AJ165" s="1174">
        <f>COUNTIF(E12:AH12,"3")+COUNTIF(E28:AI28,"3")+COUNTIF(E44:AH44,"3")+COUNTIF(E60:AI60,"3")+COUNTIF(E77:AI77,"3")+COUNTIF(E94:AH94,"3")+COUNTIF(E111:AI111,"3")+COUNTIF(E128:AH128,"3")+COUNTIF(E145:AI145,"3")+COUNTIF(E162:AI162,"3")+COUNTIF(E179:AF179,"3")+COUNTIF(E196:AI196,"3")</f>
        <v>53</v>
      </c>
      <c r="GH165" s="365"/>
    </row>
    <row r="166" spans="2:190" ht="13.5" customHeight="1">
      <c r="B166" s="423"/>
      <c r="C166" s="430" t="s">
        <v>171</v>
      </c>
      <c r="D166" s="1195" t="str">
        <f t="shared" si="64"/>
        <v>9,000kJ/kg</v>
      </c>
      <c r="E166" s="1156">
        <f t="shared" ref="E166:AI166" si="68">IF(E162=4,E162,"")</f>
        <v>4</v>
      </c>
      <c r="F166" s="1157">
        <f t="shared" si="68"/>
        <v>4</v>
      </c>
      <c r="G166" s="1157">
        <f t="shared" si="68"/>
        <v>4</v>
      </c>
      <c r="H166" s="1157">
        <f t="shared" si="68"/>
        <v>4</v>
      </c>
      <c r="I166" s="1157">
        <f t="shared" si="68"/>
        <v>4</v>
      </c>
      <c r="J166" s="1157">
        <f t="shared" si="68"/>
        <v>4</v>
      </c>
      <c r="K166" s="1157">
        <f t="shared" si="68"/>
        <v>4</v>
      </c>
      <c r="L166" s="1157">
        <f t="shared" si="68"/>
        <v>4</v>
      </c>
      <c r="M166" s="1157">
        <f t="shared" si="68"/>
        <v>4</v>
      </c>
      <c r="N166" s="1157">
        <f t="shared" si="68"/>
        <v>4</v>
      </c>
      <c r="O166" s="1157">
        <f t="shared" si="68"/>
        <v>4</v>
      </c>
      <c r="P166" s="1157">
        <f t="shared" si="68"/>
        <v>4</v>
      </c>
      <c r="Q166" s="1157">
        <f t="shared" si="68"/>
        <v>4</v>
      </c>
      <c r="R166" s="1157">
        <f t="shared" si="68"/>
        <v>4</v>
      </c>
      <c r="S166" s="1157">
        <f t="shared" si="68"/>
        <v>4</v>
      </c>
      <c r="T166" s="1157">
        <f t="shared" si="68"/>
        <v>4</v>
      </c>
      <c r="U166" s="1157">
        <f t="shared" si="68"/>
        <v>4</v>
      </c>
      <c r="V166" s="1157">
        <f t="shared" si="68"/>
        <v>4</v>
      </c>
      <c r="W166" s="1157">
        <f t="shared" si="68"/>
        <v>4</v>
      </c>
      <c r="X166" s="1157">
        <f t="shared" si="68"/>
        <v>4</v>
      </c>
      <c r="Y166" s="1157">
        <f t="shared" si="68"/>
        <v>4</v>
      </c>
      <c r="Z166" s="1157">
        <f t="shared" si="68"/>
        <v>4</v>
      </c>
      <c r="AA166" s="1157">
        <f t="shared" si="68"/>
        <v>4</v>
      </c>
      <c r="AB166" s="1157">
        <f t="shared" si="68"/>
        <v>4</v>
      </c>
      <c r="AC166" s="1157">
        <f t="shared" si="68"/>
        <v>4</v>
      </c>
      <c r="AD166" s="1157">
        <f t="shared" si="68"/>
        <v>4</v>
      </c>
      <c r="AE166" s="1157">
        <f t="shared" si="68"/>
        <v>4</v>
      </c>
      <c r="AF166" s="1157">
        <f t="shared" si="68"/>
        <v>4</v>
      </c>
      <c r="AG166" s="1157">
        <f t="shared" si="68"/>
        <v>4</v>
      </c>
      <c r="AH166" s="1157">
        <f t="shared" si="68"/>
        <v>4</v>
      </c>
      <c r="AI166" s="1162">
        <f t="shared" si="68"/>
        <v>4</v>
      </c>
      <c r="AJ166" s="1174">
        <f>COUNTIF(E12:AH12,"4")+COUNTIF(E28:AI28,"4")+COUNTIF(E44:AH44,"4")+COUNTIF(E60:AI60,"4")+COUNTIF(E77:AI77,"4")+COUNTIF(E94:AH94,"4")+COUNTIF(E111:AI111,"4")+COUNTIF(E128:AH128,"4")+COUNTIF(E145:AI145,"4")+COUNTIF(E162:AI162,"4")+COUNTIF(E179:AF179,"4")+COUNTIF(E196:AI196,"4")</f>
        <v>241</v>
      </c>
      <c r="GH166" s="365"/>
    </row>
    <row r="167" spans="2:190" ht="13.5" customHeight="1">
      <c r="B167" s="423"/>
      <c r="C167" s="430" t="s">
        <v>172</v>
      </c>
      <c r="D167" s="1195" t="str">
        <f t="shared" si="64"/>
        <v>8,000kJ/kg</v>
      </c>
      <c r="E167" s="1156" t="str">
        <f t="shared" ref="E167:AI167" si="69">IF(E162=5,E162,"")</f>
        <v/>
      </c>
      <c r="F167" s="1157" t="str">
        <f t="shared" si="69"/>
        <v/>
      </c>
      <c r="G167" s="1157" t="str">
        <f t="shared" si="69"/>
        <v/>
      </c>
      <c r="H167" s="1157" t="str">
        <f t="shared" si="69"/>
        <v/>
      </c>
      <c r="I167" s="1157" t="str">
        <f t="shared" si="69"/>
        <v/>
      </c>
      <c r="J167" s="1157" t="str">
        <f t="shared" si="69"/>
        <v/>
      </c>
      <c r="K167" s="1157" t="str">
        <f t="shared" si="69"/>
        <v/>
      </c>
      <c r="L167" s="1157" t="str">
        <f t="shared" si="69"/>
        <v/>
      </c>
      <c r="M167" s="1157" t="str">
        <f t="shared" si="69"/>
        <v/>
      </c>
      <c r="N167" s="1157" t="str">
        <f t="shared" si="69"/>
        <v/>
      </c>
      <c r="O167" s="1157" t="str">
        <f t="shared" si="69"/>
        <v/>
      </c>
      <c r="P167" s="1157" t="str">
        <f t="shared" si="69"/>
        <v/>
      </c>
      <c r="Q167" s="1157" t="str">
        <f t="shared" si="69"/>
        <v/>
      </c>
      <c r="R167" s="1157" t="str">
        <f t="shared" si="69"/>
        <v/>
      </c>
      <c r="S167" s="1157" t="str">
        <f t="shared" si="69"/>
        <v/>
      </c>
      <c r="T167" s="1157" t="str">
        <f t="shared" si="69"/>
        <v/>
      </c>
      <c r="U167" s="1157" t="str">
        <f t="shared" si="69"/>
        <v/>
      </c>
      <c r="V167" s="1157" t="str">
        <f t="shared" si="69"/>
        <v/>
      </c>
      <c r="W167" s="1157" t="str">
        <f t="shared" si="69"/>
        <v/>
      </c>
      <c r="X167" s="1157" t="str">
        <f t="shared" si="69"/>
        <v/>
      </c>
      <c r="Y167" s="1157" t="str">
        <f t="shared" si="69"/>
        <v/>
      </c>
      <c r="Z167" s="1157" t="str">
        <f t="shared" si="69"/>
        <v/>
      </c>
      <c r="AA167" s="1157" t="str">
        <f t="shared" si="69"/>
        <v/>
      </c>
      <c r="AB167" s="1157" t="str">
        <f t="shared" si="69"/>
        <v/>
      </c>
      <c r="AC167" s="1157" t="str">
        <f t="shared" si="69"/>
        <v/>
      </c>
      <c r="AD167" s="1157" t="str">
        <f t="shared" si="69"/>
        <v/>
      </c>
      <c r="AE167" s="1157" t="str">
        <f t="shared" si="69"/>
        <v/>
      </c>
      <c r="AF167" s="1157" t="str">
        <f t="shared" si="69"/>
        <v/>
      </c>
      <c r="AG167" s="1157" t="str">
        <f t="shared" si="69"/>
        <v/>
      </c>
      <c r="AH167" s="1157" t="str">
        <f t="shared" si="69"/>
        <v/>
      </c>
      <c r="AI167" s="1162" t="str">
        <f t="shared" si="69"/>
        <v/>
      </c>
      <c r="AJ167" s="1174">
        <f>COUNTIF(E12:AH12,"5")+COUNTIF(E28:AI28,"5")+COUNTIF(E44:AH44,"5")+COUNTIF(E60:AI60,"5")+COUNTIF(E77:AI77,"5")+COUNTIF(E94:AH94,"5")+COUNTIF(E111:AI111,"5")+COUNTIF(E128:AH128,"5")+COUNTIF(E145:AI145,"5")+COUNTIF(E162:AI162,"5")+COUNTIF(E179:AF179,"5")+COUNTIF(E196:AI196,"5")</f>
        <v>59</v>
      </c>
      <c r="GH167" s="365"/>
    </row>
    <row r="168" spans="2:190" ht="13.5" customHeight="1">
      <c r="B168" s="423"/>
      <c r="C168" s="430" t="s">
        <v>173</v>
      </c>
      <c r="D168" s="1195" t="str">
        <f t="shared" si="64"/>
        <v>7,000kJ/kg</v>
      </c>
      <c r="E168" s="1156" t="str">
        <f t="shared" ref="E168:AI168" si="70">IF(E162=6,E162,"")</f>
        <v/>
      </c>
      <c r="F168" s="1157" t="str">
        <f t="shared" si="70"/>
        <v/>
      </c>
      <c r="G168" s="1157" t="str">
        <f t="shared" si="70"/>
        <v/>
      </c>
      <c r="H168" s="1157" t="str">
        <f t="shared" si="70"/>
        <v/>
      </c>
      <c r="I168" s="1157" t="str">
        <f t="shared" si="70"/>
        <v/>
      </c>
      <c r="J168" s="1157" t="str">
        <f t="shared" si="70"/>
        <v/>
      </c>
      <c r="K168" s="1157" t="str">
        <f t="shared" si="70"/>
        <v/>
      </c>
      <c r="L168" s="1157" t="str">
        <f t="shared" si="70"/>
        <v/>
      </c>
      <c r="M168" s="1157" t="str">
        <f t="shared" si="70"/>
        <v/>
      </c>
      <c r="N168" s="1157" t="str">
        <f t="shared" si="70"/>
        <v/>
      </c>
      <c r="O168" s="1157" t="str">
        <f t="shared" si="70"/>
        <v/>
      </c>
      <c r="P168" s="1157" t="str">
        <f t="shared" si="70"/>
        <v/>
      </c>
      <c r="Q168" s="1157" t="str">
        <f t="shared" si="70"/>
        <v/>
      </c>
      <c r="R168" s="1157" t="str">
        <f t="shared" si="70"/>
        <v/>
      </c>
      <c r="S168" s="1157" t="str">
        <f t="shared" si="70"/>
        <v/>
      </c>
      <c r="T168" s="1157" t="str">
        <f t="shared" si="70"/>
        <v/>
      </c>
      <c r="U168" s="1157" t="str">
        <f t="shared" si="70"/>
        <v/>
      </c>
      <c r="V168" s="1157" t="str">
        <f t="shared" si="70"/>
        <v/>
      </c>
      <c r="W168" s="1157" t="str">
        <f t="shared" si="70"/>
        <v/>
      </c>
      <c r="X168" s="1157" t="str">
        <f t="shared" si="70"/>
        <v/>
      </c>
      <c r="Y168" s="1157" t="str">
        <f t="shared" si="70"/>
        <v/>
      </c>
      <c r="Z168" s="1157" t="str">
        <f t="shared" si="70"/>
        <v/>
      </c>
      <c r="AA168" s="1157" t="str">
        <f t="shared" si="70"/>
        <v/>
      </c>
      <c r="AB168" s="1157" t="str">
        <f t="shared" si="70"/>
        <v/>
      </c>
      <c r="AC168" s="1157" t="str">
        <f t="shared" si="70"/>
        <v/>
      </c>
      <c r="AD168" s="1157" t="str">
        <f t="shared" si="70"/>
        <v/>
      </c>
      <c r="AE168" s="1157" t="str">
        <f t="shared" si="70"/>
        <v/>
      </c>
      <c r="AF168" s="1157" t="str">
        <f t="shared" si="70"/>
        <v/>
      </c>
      <c r="AG168" s="1157" t="str">
        <f t="shared" si="70"/>
        <v/>
      </c>
      <c r="AH168" s="1157" t="str">
        <f t="shared" si="70"/>
        <v/>
      </c>
      <c r="AI168" s="1162" t="str">
        <f t="shared" si="70"/>
        <v/>
      </c>
      <c r="AJ168" s="1174">
        <f>COUNTIF(E12:AH12,"6")+COUNTIF(E28:AI28,"6")+COUNTIF(E44:AH44,"6")+COUNTIF(E60:AI60,"6")+COUNTIF(E77:AI77,"6")+COUNTIF(E94:AH94,"6")+COUNTIF(E111:AI111,"6")+COUNTIF(E128:AH128,"6")+COUNTIF(E145:AI145,"6")+COUNTIF(E162:AI162,"6")+COUNTIF(E179:AF179,"6")+COUNTIF(E196:AI196,"6")</f>
        <v>3</v>
      </c>
      <c r="GH168" s="365"/>
    </row>
    <row r="169" spans="2:190" ht="13.5" customHeight="1">
      <c r="B169" s="431"/>
      <c r="C169" s="424" t="s">
        <v>174</v>
      </c>
      <c r="D169" s="1192" t="str">
        <f t="shared" si="64"/>
        <v>6,000kJ/kg</v>
      </c>
      <c r="E169" s="698" t="str">
        <f t="shared" ref="E169:AI169" si="71">IF(E162=7,E162,"")</f>
        <v/>
      </c>
      <c r="F169" s="699" t="str">
        <f t="shared" si="71"/>
        <v/>
      </c>
      <c r="G169" s="699" t="str">
        <f t="shared" si="71"/>
        <v/>
      </c>
      <c r="H169" s="699" t="str">
        <f t="shared" si="71"/>
        <v/>
      </c>
      <c r="I169" s="699" t="str">
        <f t="shared" si="71"/>
        <v/>
      </c>
      <c r="J169" s="699" t="str">
        <f t="shared" si="71"/>
        <v/>
      </c>
      <c r="K169" s="699" t="str">
        <f t="shared" si="71"/>
        <v/>
      </c>
      <c r="L169" s="699" t="str">
        <f t="shared" si="71"/>
        <v/>
      </c>
      <c r="M169" s="699" t="str">
        <f t="shared" si="71"/>
        <v/>
      </c>
      <c r="N169" s="699" t="str">
        <f t="shared" si="71"/>
        <v/>
      </c>
      <c r="O169" s="699" t="str">
        <f t="shared" si="71"/>
        <v/>
      </c>
      <c r="P169" s="699" t="str">
        <f t="shared" si="71"/>
        <v/>
      </c>
      <c r="Q169" s="699" t="str">
        <f t="shared" si="71"/>
        <v/>
      </c>
      <c r="R169" s="699" t="str">
        <f t="shared" si="71"/>
        <v/>
      </c>
      <c r="S169" s="699" t="str">
        <f t="shared" si="71"/>
        <v/>
      </c>
      <c r="T169" s="699" t="str">
        <f t="shared" si="71"/>
        <v/>
      </c>
      <c r="U169" s="699" t="str">
        <f t="shared" si="71"/>
        <v/>
      </c>
      <c r="V169" s="699" t="str">
        <f t="shared" si="71"/>
        <v/>
      </c>
      <c r="W169" s="699" t="str">
        <f t="shared" si="71"/>
        <v/>
      </c>
      <c r="X169" s="699" t="str">
        <f t="shared" si="71"/>
        <v/>
      </c>
      <c r="Y169" s="699" t="str">
        <f t="shared" si="71"/>
        <v/>
      </c>
      <c r="Z169" s="699" t="str">
        <f t="shared" si="71"/>
        <v/>
      </c>
      <c r="AA169" s="699" t="str">
        <f t="shared" si="71"/>
        <v/>
      </c>
      <c r="AB169" s="699" t="str">
        <f t="shared" si="71"/>
        <v/>
      </c>
      <c r="AC169" s="699" t="str">
        <f t="shared" si="71"/>
        <v/>
      </c>
      <c r="AD169" s="699" t="str">
        <f t="shared" si="71"/>
        <v/>
      </c>
      <c r="AE169" s="699" t="str">
        <f t="shared" si="71"/>
        <v/>
      </c>
      <c r="AF169" s="699" t="str">
        <f t="shared" si="71"/>
        <v/>
      </c>
      <c r="AG169" s="699" t="str">
        <f t="shared" si="71"/>
        <v/>
      </c>
      <c r="AH169" s="699" t="str">
        <f t="shared" si="71"/>
        <v/>
      </c>
      <c r="AI169" s="700" t="str">
        <f t="shared" si="71"/>
        <v/>
      </c>
      <c r="AJ169" s="1175">
        <f>COUNTIF(E12:AH12,"7")+COUNTIF(E28:AI28,"7")+COUNTIF(E44:AH44,"7")+COUNTIF(E60:AI60,"7")+COUNTIF(E77:AI77,"7")+COUNTIF(E94:AH94,"7")+COUNTIF(E111:AI111,"7")+COUNTIF(E128:AH128,"7")+COUNTIF(E145:AI145,"7")+COUNTIF(E162:AI162,"7")+COUNTIF(E179:AF179,"7")+COUNTIF(E196:AI196,"7")</f>
        <v>3</v>
      </c>
      <c r="GH169" s="365"/>
    </row>
    <row r="170" spans="2:190" ht="13.5" customHeight="1">
      <c r="B170" s="365"/>
      <c r="C170" s="365"/>
      <c r="GH170" s="365"/>
    </row>
    <row r="171" spans="2:190" ht="13.5" customHeight="1">
      <c r="B171" s="365"/>
      <c r="C171" s="365"/>
      <c r="GH171" s="365"/>
    </row>
    <row r="172" spans="2:190" ht="13.5" customHeight="1">
      <c r="B172" s="1731" t="s">
        <v>303</v>
      </c>
      <c r="C172" s="1732"/>
      <c r="D172" s="1733"/>
      <c r="E172" s="1731" t="s">
        <v>315</v>
      </c>
      <c r="F172" s="1732"/>
      <c r="G172" s="1732"/>
      <c r="H172" s="1732"/>
      <c r="I172" s="1732"/>
      <c r="J172" s="1732"/>
      <c r="K172" s="1732"/>
      <c r="L172" s="1732"/>
      <c r="M172" s="1732"/>
      <c r="N172" s="1732"/>
      <c r="O172" s="1732"/>
      <c r="P172" s="1732"/>
      <c r="Q172" s="1732"/>
      <c r="R172" s="1732"/>
      <c r="S172" s="1732"/>
      <c r="T172" s="1732"/>
      <c r="U172" s="1732"/>
      <c r="V172" s="1732"/>
      <c r="W172" s="1732"/>
      <c r="X172" s="1732"/>
      <c r="Y172" s="1732"/>
      <c r="Z172" s="1732"/>
      <c r="AA172" s="1732"/>
      <c r="AB172" s="1732"/>
      <c r="AC172" s="1732"/>
      <c r="AD172" s="1732"/>
      <c r="AE172" s="1732"/>
      <c r="AF172" s="1733"/>
      <c r="AG172" s="1168" t="s">
        <v>6195</v>
      </c>
      <c r="GH172" s="365"/>
    </row>
    <row r="173" spans="2:190" ht="13.5" customHeight="1">
      <c r="B173" s="701" t="s">
        <v>796</v>
      </c>
      <c r="C173" s="421"/>
      <c r="D173" s="1185"/>
      <c r="E173" s="804">
        <v>1</v>
      </c>
      <c r="F173" s="800">
        <v>2</v>
      </c>
      <c r="G173" s="800">
        <v>3</v>
      </c>
      <c r="H173" s="800">
        <v>4</v>
      </c>
      <c r="I173" s="800">
        <v>5</v>
      </c>
      <c r="J173" s="800">
        <v>6</v>
      </c>
      <c r="K173" s="800">
        <v>7</v>
      </c>
      <c r="L173" s="801">
        <v>8</v>
      </c>
      <c r="M173" s="800">
        <v>9</v>
      </c>
      <c r="N173" s="800">
        <v>10</v>
      </c>
      <c r="O173" s="801">
        <v>11</v>
      </c>
      <c r="P173" s="800">
        <v>12</v>
      </c>
      <c r="Q173" s="800">
        <v>13</v>
      </c>
      <c r="R173" s="800">
        <v>14</v>
      </c>
      <c r="S173" s="801">
        <v>15</v>
      </c>
      <c r="T173" s="800">
        <v>16</v>
      </c>
      <c r="U173" s="800">
        <v>17</v>
      </c>
      <c r="V173" s="800">
        <v>18</v>
      </c>
      <c r="W173" s="800">
        <v>19</v>
      </c>
      <c r="X173" s="800">
        <v>20</v>
      </c>
      <c r="Y173" s="800">
        <v>21</v>
      </c>
      <c r="Z173" s="801">
        <v>22</v>
      </c>
      <c r="AA173" s="801">
        <v>23</v>
      </c>
      <c r="AB173" s="800">
        <v>24</v>
      </c>
      <c r="AC173" s="800">
        <v>25</v>
      </c>
      <c r="AD173" s="800">
        <v>26</v>
      </c>
      <c r="AE173" s="800">
        <v>27</v>
      </c>
      <c r="AF173" s="802">
        <v>28</v>
      </c>
      <c r="AG173" s="1169"/>
      <c r="GH173" s="365"/>
    </row>
    <row r="174" spans="2:190" ht="13.5" customHeight="1">
      <c r="B174" s="1182" t="s">
        <v>554</v>
      </c>
      <c r="C174" s="424"/>
      <c r="D174" s="1186"/>
      <c r="E174" s="1150">
        <v>50</v>
      </c>
      <c r="F174" s="1152">
        <v>539</v>
      </c>
      <c r="G174" s="1152">
        <v>437</v>
      </c>
      <c r="H174" s="1152">
        <v>94</v>
      </c>
      <c r="I174" s="1152">
        <v>405</v>
      </c>
      <c r="J174" s="1152">
        <v>380</v>
      </c>
      <c r="K174" s="1152">
        <v>73</v>
      </c>
      <c r="L174" s="1152">
        <v>46</v>
      </c>
      <c r="M174" s="1152">
        <v>539</v>
      </c>
      <c r="N174" s="1152">
        <v>437</v>
      </c>
      <c r="O174" s="1152">
        <v>94</v>
      </c>
      <c r="P174" s="1152">
        <v>405</v>
      </c>
      <c r="Q174" s="1152">
        <v>380</v>
      </c>
      <c r="R174" s="1152">
        <v>73</v>
      </c>
      <c r="S174" s="1152">
        <v>46</v>
      </c>
      <c r="T174" s="1152">
        <v>539</v>
      </c>
      <c r="U174" s="1152">
        <v>437</v>
      </c>
      <c r="V174" s="1152">
        <v>94</v>
      </c>
      <c r="W174" s="1152">
        <v>405</v>
      </c>
      <c r="X174" s="1152">
        <v>380</v>
      </c>
      <c r="Y174" s="1152">
        <v>73</v>
      </c>
      <c r="Z174" s="1152">
        <v>46</v>
      </c>
      <c r="AA174" s="1152">
        <v>539</v>
      </c>
      <c r="AB174" s="1152">
        <v>437</v>
      </c>
      <c r="AC174" s="1152">
        <v>94</v>
      </c>
      <c r="AD174" s="1152">
        <v>405</v>
      </c>
      <c r="AE174" s="1152">
        <v>380</v>
      </c>
      <c r="AF174" s="1160">
        <v>73</v>
      </c>
      <c r="AG174" s="1170">
        <f>SUM($E$7:$AH$7,$E$23:$AI$23,$E$39:$AH$39,$E55:AI$55,$E$72:$AI$72,$E$89:$AH$89,$E$106:$AI$106,$E$123:$AH$123,$E$140:$AI$140,$E$157:$AI$157,$E$174:$AF$174,$E$191:$AI$191)</f>
        <v>130000</v>
      </c>
      <c r="GH174" s="365"/>
    </row>
    <row r="175" spans="2:190" ht="13.5" customHeight="1">
      <c r="B175" s="701" t="s">
        <v>569</v>
      </c>
      <c r="C175" s="428"/>
      <c r="D175" s="1187"/>
      <c r="E175" s="702"/>
      <c r="F175" s="693"/>
      <c r="G175" s="693"/>
      <c r="H175" s="693"/>
      <c r="I175" s="693"/>
      <c r="J175" s="693"/>
      <c r="K175" s="693"/>
      <c r="L175" s="693"/>
      <c r="M175" s="693"/>
      <c r="N175" s="693"/>
      <c r="O175" s="693"/>
      <c r="P175" s="693"/>
      <c r="Q175" s="693"/>
      <c r="R175" s="693"/>
      <c r="S175" s="693"/>
      <c r="T175" s="693"/>
      <c r="U175" s="693"/>
      <c r="V175" s="693"/>
      <c r="W175" s="693"/>
      <c r="X175" s="693"/>
      <c r="Y175" s="693"/>
      <c r="Z175" s="693"/>
      <c r="AA175" s="693"/>
      <c r="AB175" s="693"/>
      <c r="AC175" s="693"/>
      <c r="AD175" s="693"/>
      <c r="AE175" s="693"/>
      <c r="AF175" s="693"/>
      <c r="AG175" s="1171" t="s">
        <v>6196</v>
      </c>
      <c r="GH175" s="365"/>
    </row>
    <row r="176" spans="2:190" ht="13.5" customHeight="1">
      <c r="B176" s="423"/>
      <c r="C176" s="694" t="s">
        <v>6274</v>
      </c>
      <c r="D176" s="1188"/>
      <c r="E176" s="695" t="s">
        <v>557</v>
      </c>
      <c r="F176" s="696" t="s">
        <v>557</v>
      </c>
      <c r="G176" s="696" t="s">
        <v>557</v>
      </c>
      <c r="H176" s="696" t="s">
        <v>557</v>
      </c>
      <c r="I176" s="696" t="s">
        <v>557</v>
      </c>
      <c r="J176" s="696" t="s">
        <v>557</v>
      </c>
      <c r="K176" s="696" t="s">
        <v>557</v>
      </c>
      <c r="L176" s="696" t="s">
        <v>557</v>
      </c>
      <c r="M176" s="696" t="s">
        <v>557</v>
      </c>
      <c r="N176" s="696" t="s">
        <v>557</v>
      </c>
      <c r="O176" s="696" t="s">
        <v>557</v>
      </c>
      <c r="P176" s="696" t="s">
        <v>557</v>
      </c>
      <c r="Q176" s="696" t="s">
        <v>557</v>
      </c>
      <c r="R176" s="696" t="s">
        <v>557</v>
      </c>
      <c r="S176" s="696" t="s">
        <v>557</v>
      </c>
      <c r="T176" s="696" t="s">
        <v>557</v>
      </c>
      <c r="U176" s="696" t="s">
        <v>557</v>
      </c>
      <c r="V176" s="696" t="s">
        <v>557</v>
      </c>
      <c r="W176" s="696" t="s">
        <v>557</v>
      </c>
      <c r="X176" s="696" t="s">
        <v>557</v>
      </c>
      <c r="Y176" s="696" t="s">
        <v>557</v>
      </c>
      <c r="Z176" s="696" t="s">
        <v>557</v>
      </c>
      <c r="AA176" s="696" t="s">
        <v>557</v>
      </c>
      <c r="AB176" s="696" t="s">
        <v>557</v>
      </c>
      <c r="AC176" s="696" t="s">
        <v>557</v>
      </c>
      <c r="AD176" s="696" t="s">
        <v>557</v>
      </c>
      <c r="AE176" s="696" t="s">
        <v>557</v>
      </c>
      <c r="AF176" s="696" t="s">
        <v>557</v>
      </c>
      <c r="AG176" s="1172">
        <f>COUNTA(E9:AH9,E25:AI25,E41:AH41,E57:AI57,E74:AI74,E91:AH91,E108:AI108,E125:AH125,E142:AI142,E159:AI159,E176:AF176,E193:AI193)</f>
        <v>280</v>
      </c>
      <c r="GH176" s="365"/>
    </row>
    <row r="177" spans="2:190" ht="13.5" customHeight="1">
      <c r="B177" s="423"/>
      <c r="C177" s="694" t="s">
        <v>6275</v>
      </c>
      <c r="D177" s="1188"/>
      <c r="E177" s="695"/>
      <c r="F177" s="696"/>
      <c r="G177" s="696"/>
      <c r="H177" s="696"/>
      <c r="I177" s="696"/>
      <c r="J177" s="696"/>
      <c r="K177" s="696"/>
      <c r="L177" s="696"/>
      <c r="M177" s="696"/>
      <c r="N177" s="696"/>
      <c r="O177" s="696"/>
      <c r="P177" s="696"/>
      <c r="Q177" s="696"/>
      <c r="R177" s="696"/>
      <c r="S177" s="696"/>
      <c r="T177" s="696"/>
      <c r="U177" s="696"/>
      <c r="V177" s="696"/>
      <c r="W177" s="696"/>
      <c r="X177" s="696"/>
      <c r="Y177" s="696"/>
      <c r="Z177" s="696"/>
      <c r="AA177" s="696"/>
      <c r="AB177" s="696"/>
      <c r="AC177" s="696"/>
      <c r="AD177" s="696"/>
      <c r="AE177" s="696"/>
      <c r="AF177" s="696"/>
      <c r="AG177" s="1172">
        <f>COUNTA(E10:AH10,E26:AI26,E42:AH42,E58:AI58,E75:AI75,E92:AH92,E109:AI109,E126:AH126,E143:AI143,E160:AI160,E177:AF177,E194:AI194)</f>
        <v>0</v>
      </c>
      <c r="GH177" s="365"/>
    </row>
    <row r="178" spans="2:190" ht="13.5" customHeight="1">
      <c r="B178" s="1182" t="s">
        <v>570</v>
      </c>
      <c r="C178" s="424"/>
      <c r="D178" s="1186"/>
      <c r="E178" s="698"/>
      <c r="F178" s="699" t="s">
        <v>557</v>
      </c>
      <c r="G178" s="699" t="s">
        <v>557</v>
      </c>
      <c r="H178" s="699" t="s">
        <v>557</v>
      </c>
      <c r="I178" s="699" t="s">
        <v>557</v>
      </c>
      <c r="J178" s="699" t="s">
        <v>557</v>
      </c>
      <c r="K178" s="699" t="s">
        <v>557</v>
      </c>
      <c r="L178" s="699"/>
      <c r="M178" s="699" t="s">
        <v>557</v>
      </c>
      <c r="N178" s="699" t="s">
        <v>557</v>
      </c>
      <c r="O178" s="699" t="s">
        <v>557</v>
      </c>
      <c r="P178" s="699" t="s">
        <v>557</v>
      </c>
      <c r="Q178" s="699" t="s">
        <v>557</v>
      </c>
      <c r="R178" s="699" t="s">
        <v>557</v>
      </c>
      <c r="S178" s="699"/>
      <c r="T178" s="699" t="s">
        <v>557</v>
      </c>
      <c r="U178" s="699" t="s">
        <v>557</v>
      </c>
      <c r="V178" s="699" t="s">
        <v>557</v>
      </c>
      <c r="W178" s="699" t="s">
        <v>557</v>
      </c>
      <c r="X178" s="699" t="s">
        <v>557</v>
      </c>
      <c r="Y178" s="699" t="s">
        <v>557</v>
      </c>
      <c r="Z178" s="699"/>
      <c r="AA178" s="699" t="s">
        <v>557</v>
      </c>
      <c r="AB178" s="699" t="s">
        <v>557</v>
      </c>
      <c r="AC178" s="699" t="s">
        <v>557</v>
      </c>
      <c r="AD178" s="699" t="s">
        <v>557</v>
      </c>
      <c r="AE178" s="699" t="s">
        <v>557</v>
      </c>
      <c r="AF178" s="699" t="s">
        <v>557</v>
      </c>
      <c r="AG178" s="1172">
        <f>COUNTA(E11:AH11,E27:AI27,E43:AH43,E59:AI59,E76:AI76,E93:AH93,E110:AI110,E127:AH127,E144:AI144,E161:AI161,E178:AF178,E195:AI195)</f>
        <v>287</v>
      </c>
      <c r="GH178" s="365"/>
    </row>
    <row r="179" spans="2:190" ht="13.5" customHeight="1">
      <c r="B179" s="705" t="s">
        <v>559</v>
      </c>
      <c r="C179" s="706"/>
      <c r="D179" s="1187"/>
      <c r="E179" s="432">
        <v>2</v>
      </c>
      <c r="F179" s="433">
        <v>2</v>
      </c>
      <c r="G179" s="433">
        <v>2</v>
      </c>
      <c r="H179" s="433">
        <v>1</v>
      </c>
      <c r="I179" s="433">
        <v>1</v>
      </c>
      <c r="J179" s="433">
        <v>1</v>
      </c>
      <c r="K179" s="433">
        <v>3</v>
      </c>
      <c r="L179" s="433">
        <v>3</v>
      </c>
      <c r="M179" s="433">
        <v>3</v>
      </c>
      <c r="N179" s="433">
        <v>3</v>
      </c>
      <c r="O179" s="433">
        <v>3</v>
      </c>
      <c r="P179" s="433">
        <v>3</v>
      </c>
      <c r="Q179" s="433">
        <v>3</v>
      </c>
      <c r="R179" s="433">
        <v>3</v>
      </c>
      <c r="S179" s="433">
        <v>3</v>
      </c>
      <c r="T179" s="433">
        <v>3</v>
      </c>
      <c r="U179" s="433">
        <v>3</v>
      </c>
      <c r="V179" s="433">
        <v>3</v>
      </c>
      <c r="W179" s="433">
        <v>3</v>
      </c>
      <c r="X179" s="433">
        <v>3</v>
      </c>
      <c r="Y179" s="433">
        <v>3</v>
      </c>
      <c r="Z179" s="433">
        <v>3</v>
      </c>
      <c r="AA179" s="433">
        <v>3</v>
      </c>
      <c r="AB179" s="433">
        <v>3</v>
      </c>
      <c r="AC179" s="433">
        <v>3</v>
      </c>
      <c r="AD179" s="433">
        <v>3</v>
      </c>
      <c r="AE179" s="433">
        <v>3</v>
      </c>
      <c r="AF179" s="433">
        <v>3</v>
      </c>
      <c r="AG179" s="1171" t="s">
        <v>6276</v>
      </c>
      <c r="GH179" s="365"/>
    </row>
    <row r="180" spans="2:190" ht="13.5" customHeight="1">
      <c r="B180" s="423"/>
      <c r="C180" s="429" t="s">
        <v>168</v>
      </c>
      <c r="D180" s="1191" t="str">
        <f t="shared" ref="D180:D186" si="72">D112</f>
        <v>12,000kJ/kg</v>
      </c>
      <c r="E180" s="1156" t="str">
        <f t="shared" ref="E180:AF180" si="73">IF(E179=1,E179,"")</f>
        <v/>
      </c>
      <c r="F180" s="1157" t="str">
        <f t="shared" si="73"/>
        <v/>
      </c>
      <c r="G180" s="1157" t="str">
        <f t="shared" si="73"/>
        <v/>
      </c>
      <c r="H180" s="1157">
        <f t="shared" si="73"/>
        <v>1</v>
      </c>
      <c r="I180" s="1157">
        <f t="shared" si="73"/>
        <v>1</v>
      </c>
      <c r="J180" s="1157">
        <f t="shared" si="73"/>
        <v>1</v>
      </c>
      <c r="K180" s="1157" t="str">
        <f t="shared" si="73"/>
        <v/>
      </c>
      <c r="L180" s="1157" t="str">
        <f t="shared" si="73"/>
        <v/>
      </c>
      <c r="M180" s="1157" t="str">
        <f t="shared" si="73"/>
        <v/>
      </c>
      <c r="N180" s="1157" t="str">
        <f t="shared" si="73"/>
        <v/>
      </c>
      <c r="O180" s="1157" t="str">
        <f t="shared" si="73"/>
        <v/>
      </c>
      <c r="P180" s="1157" t="str">
        <f t="shared" si="73"/>
        <v/>
      </c>
      <c r="Q180" s="1157" t="str">
        <f t="shared" si="73"/>
        <v/>
      </c>
      <c r="R180" s="1157" t="str">
        <f t="shared" si="73"/>
        <v/>
      </c>
      <c r="S180" s="1157" t="str">
        <f t="shared" si="73"/>
        <v/>
      </c>
      <c r="T180" s="1157" t="str">
        <f t="shared" si="73"/>
        <v/>
      </c>
      <c r="U180" s="1157" t="str">
        <f t="shared" si="73"/>
        <v/>
      </c>
      <c r="V180" s="1157" t="str">
        <f t="shared" si="73"/>
        <v/>
      </c>
      <c r="W180" s="1157" t="str">
        <f t="shared" si="73"/>
        <v/>
      </c>
      <c r="X180" s="1157" t="str">
        <f t="shared" si="73"/>
        <v/>
      </c>
      <c r="Y180" s="1157" t="str">
        <f t="shared" si="73"/>
        <v/>
      </c>
      <c r="Z180" s="1157" t="str">
        <f t="shared" si="73"/>
        <v/>
      </c>
      <c r="AA180" s="1157" t="str">
        <f t="shared" si="73"/>
        <v/>
      </c>
      <c r="AB180" s="1157" t="str">
        <f t="shared" si="73"/>
        <v/>
      </c>
      <c r="AC180" s="1157" t="str">
        <f t="shared" si="73"/>
        <v/>
      </c>
      <c r="AD180" s="1157" t="str">
        <f t="shared" si="73"/>
        <v/>
      </c>
      <c r="AE180" s="1157" t="str">
        <f t="shared" si="73"/>
        <v/>
      </c>
      <c r="AF180" s="1157" t="str">
        <f t="shared" si="73"/>
        <v/>
      </c>
      <c r="AG180" s="1173">
        <f>COUNTIF(E12:AH12,"1")+COUNTIF(E28:AI28,"1")+COUNTIF(E44:AH44,"1")+COUNTIF(E60:AI60,"1")+COUNTIF(E77:AI77,"1")+COUNTIF(E94:AH94,"1")+COUNTIF(E111:AI111,"1")+COUNTIF(E128:AH128,"1")+COUNTIF(E145:AI145,"1")+COUNTIF(E162:AI162,"1")+COUNTIF(E179:AF179,"1")+COUNTIF(E196:AI196,"1")</f>
        <v>3</v>
      </c>
      <c r="GH180" s="365"/>
    </row>
    <row r="181" spans="2:190" ht="13.5" customHeight="1">
      <c r="B181" s="423"/>
      <c r="C181" s="430" t="s">
        <v>169</v>
      </c>
      <c r="D181" s="1195" t="str">
        <f t="shared" si="72"/>
        <v>11,000kJ/kg</v>
      </c>
      <c r="E181" s="1156">
        <f t="shared" ref="E181:AF181" si="74">IF(E179=2,E179,"")</f>
        <v>2</v>
      </c>
      <c r="F181" s="1157">
        <f t="shared" si="74"/>
        <v>2</v>
      </c>
      <c r="G181" s="1157">
        <f t="shared" si="74"/>
        <v>2</v>
      </c>
      <c r="H181" s="1157" t="str">
        <f t="shared" si="74"/>
        <v/>
      </c>
      <c r="I181" s="1157" t="str">
        <f t="shared" si="74"/>
        <v/>
      </c>
      <c r="J181" s="1157" t="str">
        <f t="shared" si="74"/>
        <v/>
      </c>
      <c r="K181" s="1157" t="str">
        <f t="shared" si="74"/>
        <v/>
      </c>
      <c r="L181" s="1157" t="str">
        <f t="shared" si="74"/>
        <v/>
      </c>
      <c r="M181" s="1157" t="str">
        <f t="shared" si="74"/>
        <v/>
      </c>
      <c r="N181" s="1157" t="str">
        <f t="shared" si="74"/>
        <v/>
      </c>
      <c r="O181" s="1157" t="str">
        <f t="shared" si="74"/>
        <v/>
      </c>
      <c r="P181" s="1157" t="str">
        <f t="shared" si="74"/>
        <v/>
      </c>
      <c r="Q181" s="1157" t="str">
        <f t="shared" si="74"/>
        <v/>
      </c>
      <c r="R181" s="1157" t="str">
        <f t="shared" si="74"/>
        <v/>
      </c>
      <c r="S181" s="1157" t="str">
        <f t="shared" si="74"/>
        <v/>
      </c>
      <c r="T181" s="1157" t="str">
        <f t="shared" si="74"/>
        <v/>
      </c>
      <c r="U181" s="1157" t="str">
        <f t="shared" si="74"/>
        <v/>
      </c>
      <c r="V181" s="1157" t="str">
        <f t="shared" si="74"/>
        <v/>
      </c>
      <c r="W181" s="1157" t="str">
        <f t="shared" si="74"/>
        <v/>
      </c>
      <c r="X181" s="1157" t="str">
        <f t="shared" si="74"/>
        <v/>
      </c>
      <c r="Y181" s="1157" t="str">
        <f t="shared" si="74"/>
        <v/>
      </c>
      <c r="Z181" s="1157" t="str">
        <f t="shared" si="74"/>
        <v/>
      </c>
      <c r="AA181" s="1157" t="str">
        <f t="shared" si="74"/>
        <v/>
      </c>
      <c r="AB181" s="1157" t="str">
        <f t="shared" si="74"/>
        <v/>
      </c>
      <c r="AC181" s="1157" t="str">
        <f t="shared" si="74"/>
        <v/>
      </c>
      <c r="AD181" s="1157" t="str">
        <f t="shared" si="74"/>
        <v/>
      </c>
      <c r="AE181" s="1157" t="str">
        <f t="shared" si="74"/>
        <v/>
      </c>
      <c r="AF181" s="1158" t="str">
        <f t="shared" si="74"/>
        <v/>
      </c>
      <c r="AG181" s="1174">
        <f>COUNTIF(E12:AH12,"2")+COUNTIF(E28:AI28,"2")+COUNTIF(E44:AH44,"2")+COUNTIF(E60:AI60,"2")+COUNTIF(E77:AI77,"2")+COUNTIF(E94:AH94,"2")+COUNTIF(E111:AI111,"2")+COUNTIF(E128:AH128,"2")+COUNTIF(E145:AI145,"2")+COUNTIF(E162:AI162,"2")+COUNTIF(E179:AF179,"2")+COUNTIF(E196:AI196,"2")</f>
        <v>3</v>
      </c>
      <c r="GH181" s="365"/>
    </row>
    <row r="182" spans="2:190" ht="13.5" customHeight="1">
      <c r="B182" s="423"/>
      <c r="C182" s="430" t="s">
        <v>170</v>
      </c>
      <c r="D182" s="1195" t="str">
        <f t="shared" si="72"/>
        <v>10,000kJ/kg</v>
      </c>
      <c r="E182" s="1156" t="str">
        <f t="shared" ref="E182:AF182" si="75">IF(E179=3,E179,"")</f>
        <v/>
      </c>
      <c r="F182" s="1157" t="str">
        <f t="shared" si="75"/>
        <v/>
      </c>
      <c r="G182" s="1157" t="str">
        <f t="shared" si="75"/>
        <v/>
      </c>
      <c r="H182" s="1157" t="str">
        <f t="shared" si="75"/>
        <v/>
      </c>
      <c r="I182" s="1157" t="str">
        <f t="shared" si="75"/>
        <v/>
      </c>
      <c r="J182" s="1157" t="str">
        <f t="shared" si="75"/>
        <v/>
      </c>
      <c r="K182" s="1157">
        <f t="shared" si="75"/>
        <v>3</v>
      </c>
      <c r="L182" s="1157">
        <f t="shared" si="75"/>
        <v>3</v>
      </c>
      <c r="M182" s="1157">
        <f t="shared" si="75"/>
        <v>3</v>
      </c>
      <c r="N182" s="1157">
        <f t="shared" si="75"/>
        <v>3</v>
      </c>
      <c r="O182" s="1157">
        <f t="shared" si="75"/>
        <v>3</v>
      </c>
      <c r="P182" s="1157">
        <f t="shared" si="75"/>
        <v>3</v>
      </c>
      <c r="Q182" s="1157">
        <f t="shared" si="75"/>
        <v>3</v>
      </c>
      <c r="R182" s="1157">
        <f t="shared" si="75"/>
        <v>3</v>
      </c>
      <c r="S182" s="1157">
        <f t="shared" si="75"/>
        <v>3</v>
      </c>
      <c r="T182" s="1157">
        <f t="shared" si="75"/>
        <v>3</v>
      </c>
      <c r="U182" s="1157">
        <f t="shared" si="75"/>
        <v>3</v>
      </c>
      <c r="V182" s="1157">
        <f t="shared" si="75"/>
        <v>3</v>
      </c>
      <c r="W182" s="1157">
        <f t="shared" si="75"/>
        <v>3</v>
      </c>
      <c r="X182" s="1157">
        <f t="shared" si="75"/>
        <v>3</v>
      </c>
      <c r="Y182" s="1157">
        <f t="shared" si="75"/>
        <v>3</v>
      </c>
      <c r="Z182" s="1157">
        <f t="shared" si="75"/>
        <v>3</v>
      </c>
      <c r="AA182" s="1157">
        <f t="shared" si="75"/>
        <v>3</v>
      </c>
      <c r="AB182" s="1157">
        <f t="shared" si="75"/>
        <v>3</v>
      </c>
      <c r="AC182" s="1157">
        <f t="shared" si="75"/>
        <v>3</v>
      </c>
      <c r="AD182" s="1157">
        <f t="shared" si="75"/>
        <v>3</v>
      </c>
      <c r="AE182" s="1157">
        <f t="shared" si="75"/>
        <v>3</v>
      </c>
      <c r="AF182" s="1158">
        <f t="shared" si="75"/>
        <v>3</v>
      </c>
      <c r="AG182" s="1174">
        <f>COUNTIF(E12:AH12,"3")+COUNTIF(E28:AI28,"3")+COUNTIF(E44:AH44,"3")+COUNTIF(E60:AI60,"3")+COUNTIF(E77:AI77,"3")+COUNTIF(E94:AH94,"3")+COUNTIF(E111:AI111,"3")+COUNTIF(E128:AH128,"3")+COUNTIF(E145:AI145,"3")+COUNTIF(E162:AI162,"3")+COUNTIF(E179:AF179,"3")+COUNTIF(E196:AI196,"3")</f>
        <v>53</v>
      </c>
      <c r="GH182" s="365"/>
    </row>
    <row r="183" spans="2:190" ht="13.5" customHeight="1">
      <c r="B183" s="423"/>
      <c r="C183" s="430" t="s">
        <v>171</v>
      </c>
      <c r="D183" s="1195" t="str">
        <f t="shared" si="72"/>
        <v>9,000kJ/kg</v>
      </c>
      <c r="E183" s="1156" t="str">
        <f t="shared" ref="E183:AF183" si="76">IF(E179=4,E179,"")</f>
        <v/>
      </c>
      <c r="F183" s="1157" t="str">
        <f t="shared" si="76"/>
        <v/>
      </c>
      <c r="G183" s="1157" t="str">
        <f t="shared" si="76"/>
        <v/>
      </c>
      <c r="H183" s="1157" t="str">
        <f t="shared" si="76"/>
        <v/>
      </c>
      <c r="I183" s="1157" t="str">
        <f t="shared" si="76"/>
        <v/>
      </c>
      <c r="J183" s="1157" t="str">
        <f t="shared" si="76"/>
        <v/>
      </c>
      <c r="K183" s="1157" t="str">
        <f t="shared" si="76"/>
        <v/>
      </c>
      <c r="L183" s="1157" t="str">
        <f t="shared" si="76"/>
        <v/>
      </c>
      <c r="M183" s="1157" t="str">
        <f t="shared" si="76"/>
        <v/>
      </c>
      <c r="N183" s="1157" t="str">
        <f t="shared" si="76"/>
        <v/>
      </c>
      <c r="O183" s="1157" t="str">
        <f t="shared" si="76"/>
        <v/>
      </c>
      <c r="P183" s="1157" t="str">
        <f t="shared" si="76"/>
        <v/>
      </c>
      <c r="Q183" s="1157" t="str">
        <f t="shared" si="76"/>
        <v/>
      </c>
      <c r="R183" s="1157" t="str">
        <f t="shared" si="76"/>
        <v/>
      </c>
      <c r="S183" s="1157" t="str">
        <f t="shared" si="76"/>
        <v/>
      </c>
      <c r="T183" s="1157" t="str">
        <f t="shared" si="76"/>
        <v/>
      </c>
      <c r="U183" s="1157" t="str">
        <f t="shared" si="76"/>
        <v/>
      </c>
      <c r="V183" s="1157" t="str">
        <f t="shared" si="76"/>
        <v/>
      </c>
      <c r="W183" s="1157" t="str">
        <f t="shared" si="76"/>
        <v/>
      </c>
      <c r="X183" s="1157" t="str">
        <f t="shared" si="76"/>
        <v/>
      </c>
      <c r="Y183" s="1157" t="str">
        <f t="shared" si="76"/>
        <v/>
      </c>
      <c r="Z183" s="1157" t="str">
        <f t="shared" si="76"/>
        <v/>
      </c>
      <c r="AA183" s="1157" t="str">
        <f t="shared" si="76"/>
        <v/>
      </c>
      <c r="AB183" s="1157" t="str">
        <f t="shared" si="76"/>
        <v/>
      </c>
      <c r="AC183" s="1157" t="str">
        <f t="shared" si="76"/>
        <v/>
      </c>
      <c r="AD183" s="1157" t="str">
        <f t="shared" si="76"/>
        <v/>
      </c>
      <c r="AE183" s="1157" t="str">
        <f t="shared" si="76"/>
        <v/>
      </c>
      <c r="AF183" s="1158" t="str">
        <f t="shared" si="76"/>
        <v/>
      </c>
      <c r="AG183" s="1174">
        <f>COUNTIF(E12:AH12,"4")+COUNTIF(E28:AI28,"4")+COUNTIF(E44:AH44,"4")+COUNTIF(E60:AI60,"4")+COUNTIF(E77:AI77,"4")+COUNTIF(E94:AH94,"4")+COUNTIF(E111:AI111,"4")+COUNTIF(E128:AH128,"4")+COUNTIF(E145:AI145,"4")+COUNTIF(E162:AI162,"4")+COUNTIF(E179:AF179,"4")+COUNTIF(E196:AI196,"4")</f>
        <v>241</v>
      </c>
      <c r="GH183" s="365"/>
    </row>
    <row r="184" spans="2:190" ht="13.5" customHeight="1">
      <c r="B184" s="423"/>
      <c r="C184" s="430" t="s">
        <v>172</v>
      </c>
      <c r="D184" s="1195" t="str">
        <f t="shared" si="72"/>
        <v>8,000kJ/kg</v>
      </c>
      <c r="E184" s="1156" t="str">
        <f t="shared" ref="E184:AF184" si="77">IF(E179=5,E179,"")</f>
        <v/>
      </c>
      <c r="F184" s="1157" t="str">
        <f t="shared" si="77"/>
        <v/>
      </c>
      <c r="G184" s="1157" t="str">
        <f t="shared" si="77"/>
        <v/>
      </c>
      <c r="H184" s="1157" t="str">
        <f t="shared" si="77"/>
        <v/>
      </c>
      <c r="I184" s="1157" t="str">
        <f t="shared" si="77"/>
        <v/>
      </c>
      <c r="J184" s="1157" t="str">
        <f t="shared" si="77"/>
        <v/>
      </c>
      <c r="K184" s="1157" t="str">
        <f t="shared" si="77"/>
        <v/>
      </c>
      <c r="L184" s="1157" t="str">
        <f t="shared" si="77"/>
        <v/>
      </c>
      <c r="M184" s="1157" t="str">
        <f t="shared" si="77"/>
        <v/>
      </c>
      <c r="N184" s="1157" t="str">
        <f t="shared" si="77"/>
        <v/>
      </c>
      <c r="O184" s="1157" t="str">
        <f t="shared" si="77"/>
        <v/>
      </c>
      <c r="P184" s="1157" t="str">
        <f t="shared" si="77"/>
        <v/>
      </c>
      <c r="Q184" s="1157" t="str">
        <f t="shared" si="77"/>
        <v/>
      </c>
      <c r="R184" s="1157" t="str">
        <f t="shared" si="77"/>
        <v/>
      </c>
      <c r="S184" s="1157" t="str">
        <f t="shared" si="77"/>
        <v/>
      </c>
      <c r="T184" s="1157" t="str">
        <f t="shared" si="77"/>
        <v/>
      </c>
      <c r="U184" s="1157" t="str">
        <f t="shared" si="77"/>
        <v/>
      </c>
      <c r="V184" s="1157" t="str">
        <f t="shared" si="77"/>
        <v/>
      </c>
      <c r="W184" s="1157" t="str">
        <f t="shared" si="77"/>
        <v/>
      </c>
      <c r="X184" s="1157" t="str">
        <f t="shared" si="77"/>
        <v/>
      </c>
      <c r="Y184" s="1157" t="str">
        <f t="shared" si="77"/>
        <v/>
      </c>
      <c r="Z184" s="1157" t="str">
        <f t="shared" si="77"/>
        <v/>
      </c>
      <c r="AA184" s="1157" t="str">
        <f t="shared" si="77"/>
        <v/>
      </c>
      <c r="AB184" s="1157" t="str">
        <f t="shared" si="77"/>
        <v/>
      </c>
      <c r="AC184" s="1157" t="str">
        <f t="shared" si="77"/>
        <v/>
      </c>
      <c r="AD184" s="1157" t="str">
        <f t="shared" si="77"/>
        <v/>
      </c>
      <c r="AE184" s="1157" t="str">
        <f t="shared" si="77"/>
        <v/>
      </c>
      <c r="AF184" s="1158" t="str">
        <f t="shared" si="77"/>
        <v/>
      </c>
      <c r="AG184" s="1174">
        <f>COUNTIF(E12:AH12,"5")+COUNTIF(E28:AI28,"5")+COUNTIF(E44:AH44,"5")+COUNTIF(E60:AI60,"5")+COUNTIF(E77:AI77,"5")+COUNTIF(E94:AH94,"5")+COUNTIF(E111:AI111,"5")+COUNTIF(E128:AH128,"5")+COUNTIF(E145:AI145,"5")+COUNTIF(E162:AI162,"5")+COUNTIF(E179:AF179,"5")+COUNTIF(E196:AI196,"5")</f>
        <v>59</v>
      </c>
      <c r="GH184" s="365"/>
    </row>
    <row r="185" spans="2:190" ht="13.5" customHeight="1">
      <c r="B185" s="423"/>
      <c r="C185" s="430" t="s">
        <v>173</v>
      </c>
      <c r="D185" s="1195" t="str">
        <f t="shared" si="72"/>
        <v>7,000kJ/kg</v>
      </c>
      <c r="E185" s="1156" t="str">
        <f t="shared" ref="E185:AF185" si="78">IF(E179=6,E179,"")</f>
        <v/>
      </c>
      <c r="F185" s="1157" t="str">
        <f t="shared" si="78"/>
        <v/>
      </c>
      <c r="G185" s="1157" t="str">
        <f t="shared" si="78"/>
        <v/>
      </c>
      <c r="H185" s="1157" t="str">
        <f t="shared" si="78"/>
        <v/>
      </c>
      <c r="I185" s="1157" t="str">
        <f t="shared" si="78"/>
        <v/>
      </c>
      <c r="J185" s="1157" t="str">
        <f t="shared" si="78"/>
        <v/>
      </c>
      <c r="K185" s="1157" t="str">
        <f t="shared" si="78"/>
        <v/>
      </c>
      <c r="L185" s="1157" t="str">
        <f t="shared" si="78"/>
        <v/>
      </c>
      <c r="M185" s="1157" t="str">
        <f t="shared" si="78"/>
        <v/>
      </c>
      <c r="N185" s="1157" t="str">
        <f t="shared" si="78"/>
        <v/>
      </c>
      <c r="O185" s="1157" t="str">
        <f t="shared" si="78"/>
        <v/>
      </c>
      <c r="P185" s="1157" t="str">
        <f t="shared" si="78"/>
        <v/>
      </c>
      <c r="Q185" s="1157" t="str">
        <f t="shared" si="78"/>
        <v/>
      </c>
      <c r="R185" s="1157" t="str">
        <f t="shared" si="78"/>
        <v/>
      </c>
      <c r="S185" s="1157" t="str">
        <f t="shared" si="78"/>
        <v/>
      </c>
      <c r="T185" s="1157" t="str">
        <f t="shared" si="78"/>
        <v/>
      </c>
      <c r="U185" s="1157" t="str">
        <f t="shared" si="78"/>
        <v/>
      </c>
      <c r="V185" s="1157" t="str">
        <f t="shared" si="78"/>
        <v/>
      </c>
      <c r="W185" s="1157" t="str">
        <f t="shared" si="78"/>
        <v/>
      </c>
      <c r="X185" s="1157" t="str">
        <f t="shared" si="78"/>
        <v/>
      </c>
      <c r="Y185" s="1157" t="str">
        <f t="shared" si="78"/>
        <v/>
      </c>
      <c r="Z185" s="1157" t="str">
        <f t="shared" si="78"/>
        <v/>
      </c>
      <c r="AA185" s="1157" t="str">
        <f t="shared" si="78"/>
        <v/>
      </c>
      <c r="AB185" s="1157" t="str">
        <f t="shared" si="78"/>
        <v/>
      </c>
      <c r="AC185" s="1157" t="str">
        <f t="shared" si="78"/>
        <v/>
      </c>
      <c r="AD185" s="1157" t="str">
        <f t="shared" si="78"/>
        <v/>
      </c>
      <c r="AE185" s="1157" t="str">
        <f t="shared" si="78"/>
        <v/>
      </c>
      <c r="AF185" s="1158" t="str">
        <f t="shared" si="78"/>
        <v/>
      </c>
      <c r="AG185" s="1174">
        <f>COUNTIF(E12:AH12,"6")+COUNTIF(E28:AI28,"6")+COUNTIF(E44:AH44,"6")+COUNTIF(E60:AI60,"6")+COUNTIF(E77:AI77,"6")+COUNTIF(E94:AH94,"6")+COUNTIF(E111:AI111,"6")+COUNTIF(E128:AH128,"6")+COUNTIF(E145:AI145,"6")+COUNTIF(E162:AI162,"6")+COUNTIF(E179:AF179,"6")+COUNTIF(E196:AI196,"6")</f>
        <v>3</v>
      </c>
      <c r="GH185" s="365"/>
    </row>
    <row r="186" spans="2:190" ht="13.5" customHeight="1">
      <c r="B186" s="431"/>
      <c r="C186" s="424" t="s">
        <v>174</v>
      </c>
      <c r="D186" s="1192" t="str">
        <f t="shared" si="72"/>
        <v>6,000kJ/kg</v>
      </c>
      <c r="E186" s="698" t="str">
        <f t="shared" ref="E186:AF186" si="79">IF(E179=7,E179,"")</f>
        <v/>
      </c>
      <c r="F186" s="699" t="str">
        <f t="shared" si="79"/>
        <v/>
      </c>
      <c r="G186" s="699" t="str">
        <f t="shared" si="79"/>
        <v/>
      </c>
      <c r="H186" s="699" t="str">
        <f t="shared" si="79"/>
        <v/>
      </c>
      <c r="I186" s="699" t="str">
        <f t="shared" si="79"/>
        <v/>
      </c>
      <c r="J186" s="699" t="str">
        <f t="shared" si="79"/>
        <v/>
      </c>
      <c r="K186" s="699" t="str">
        <f t="shared" si="79"/>
        <v/>
      </c>
      <c r="L186" s="699" t="str">
        <f t="shared" si="79"/>
        <v/>
      </c>
      <c r="M186" s="699" t="str">
        <f t="shared" si="79"/>
        <v/>
      </c>
      <c r="N186" s="699" t="str">
        <f t="shared" si="79"/>
        <v/>
      </c>
      <c r="O186" s="699" t="str">
        <f t="shared" si="79"/>
        <v/>
      </c>
      <c r="P186" s="699" t="str">
        <f t="shared" si="79"/>
        <v/>
      </c>
      <c r="Q186" s="699" t="str">
        <f t="shared" si="79"/>
        <v/>
      </c>
      <c r="R186" s="699" t="str">
        <f t="shared" si="79"/>
        <v/>
      </c>
      <c r="S186" s="699" t="str">
        <f t="shared" si="79"/>
        <v/>
      </c>
      <c r="T186" s="699" t="str">
        <f t="shared" si="79"/>
        <v/>
      </c>
      <c r="U186" s="699" t="str">
        <f t="shared" si="79"/>
        <v/>
      </c>
      <c r="V186" s="699" t="str">
        <f t="shared" si="79"/>
        <v/>
      </c>
      <c r="W186" s="699" t="str">
        <f t="shared" si="79"/>
        <v/>
      </c>
      <c r="X186" s="699" t="str">
        <f t="shared" si="79"/>
        <v/>
      </c>
      <c r="Y186" s="699" t="str">
        <f t="shared" si="79"/>
        <v/>
      </c>
      <c r="Z186" s="699" t="str">
        <f t="shared" si="79"/>
        <v/>
      </c>
      <c r="AA186" s="699" t="str">
        <f t="shared" si="79"/>
        <v/>
      </c>
      <c r="AB186" s="699" t="str">
        <f t="shared" si="79"/>
        <v/>
      </c>
      <c r="AC186" s="699" t="str">
        <f t="shared" si="79"/>
        <v/>
      </c>
      <c r="AD186" s="699" t="str">
        <f t="shared" si="79"/>
        <v/>
      </c>
      <c r="AE186" s="699" t="str">
        <f t="shared" si="79"/>
        <v/>
      </c>
      <c r="AF186" s="1159" t="str">
        <f t="shared" si="79"/>
        <v/>
      </c>
      <c r="AG186" s="1175">
        <f>COUNTIF(E12:AH12,"7")+COUNTIF(E28:AI28,"7")+COUNTIF(E44:AH44,"7")+COUNTIF(E60:AI60,"7")+COUNTIF(E77:AI77,"7")+COUNTIF(E94:AH94,"7")+COUNTIF(E111:AI111,"7")+COUNTIF(E128:AH128,"7")+COUNTIF(E145:AI145,"7")+COUNTIF(E162:AI162,"7")+COUNTIF(E179:AF179,"7")+COUNTIF(E196:AI196,"7")</f>
        <v>3</v>
      </c>
      <c r="GH186" s="365"/>
    </row>
    <row r="187" spans="2:190" ht="13.5" customHeight="1">
      <c r="B187" s="365"/>
      <c r="C187" s="365"/>
      <c r="GH187" s="365"/>
    </row>
    <row r="188" spans="2:190" ht="13.5" customHeight="1">
      <c r="B188" s="365"/>
      <c r="C188" s="365"/>
      <c r="GH188" s="365"/>
    </row>
    <row r="189" spans="2:190" ht="13.5" customHeight="1">
      <c r="B189" s="1731" t="s">
        <v>303</v>
      </c>
      <c r="C189" s="1732"/>
      <c r="D189" s="1733"/>
      <c r="E189" s="1731" t="s">
        <v>316</v>
      </c>
      <c r="F189" s="1732"/>
      <c r="G189" s="1732"/>
      <c r="H189" s="1732"/>
      <c r="I189" s="1732"/>
      <c r="J189" s="1732"/>
      <c r="K189" s="1732"/>
      <c r="L189" s="1732"/>
      <c r="M189" s="1732"/>
      <c r="N189" s="1732"/>
      <c r="O189" s="1732"/>
      <c r="P189" s="1732"/>
      <c r="Q189" s="1732"/>
      <c r="R189" s="1732"/>
      <c r="S189" s="1732"/>
      <c r="T189" s="1732"/>
      <c r="U189" s="1732"/>
      <c r="V189" s="1732"/>
      <c r="W189" s="1732"/>
      <c r="X189" s="1732"/>
      <c r="Y189" s="1732"/>
      <c r="Z189" s="1732"/>
      <c r="AA189" s="1732"/>
      <c r="AB189" s="1732"/>
      <c r="AC189" s="1732"/>
      <c r="AD189" s="1732"/>
      <c r="AE189" s="1732"/>
      <c r="AF189" s="1732"/>
      <c r="AG189" s="1732"/>
      <c r="AH189" s="1732"/>
      <c r="AI189" s="1733"/>
      <c r="AJ189" s="1168" t="s">
        <v>6195</v>
      </c>
      <c r="AK189" s="1176"/>
      <c r="GH189" s="365"/>
    </row>
    <row r="190" spans="2:190" ht="13.5" customHeight="1">
      <c r="B190" s="701" t="s">
        <v>796</v>
      </c>
      <c r="C190" s="421"/>
      <c r="D190" s="1185"/>
      <c r="E190" s="804">
        <v>1</v>
      </c>
      <c r="F190" s="800">
        <v>2</v>
      </c>
      <c r="G190" s="800">
        <v>3</v>
      </c>
      <c r="H190" s="800">
        <v>4</v>
      </c>
      <c r="I190" s="800">
        <v>5</v>
      </c>
      <c r="J190" s="800">
        <v>6</v>
      </c>
      <c r="K190" s="800">
        <v>7</v>
      </c>
      <c r="L190" s="801">
        <v>8</v>
      </c>
      <c r="M190" s="800">
        <v>9</v>
      </c>
      <c r="N190" s="800">
        <v>10</v>
      </c>
      <c r="O190" s="800">
        <v>11</v>
      </c>
      <c r="P190" s="800">
        <v>12</v>
      </c>
      <c r="Q190" s="800">
        <v>13</v>
      </c>
      <c r="R190" s="800">
        <v>14</v>
      </c>
      <c r="S190" s="801">
        <v>15</v>
      </c>
      <c r="T190" s="800">
        <v>16</v>
      </c>
      <c r="U190" s="800">
        <v>17</v>
      </c>
      <c r="V190" s="800">
        <v>18</v>
      </c>
      <c r="W190" s="800">
        <v>19</v>
      </c>
      <c r="X190" s="801">
        <v>20</v>
      </c>
      <c r="Y190" s="800">
        <v>21</v>
      </c>
      <c r="Z190" s="801">
        <v>22</v>
      </c>
      <c r="AA190" s="800">
        <v>23</v>
      </c>
      <c r="AB190" s="800">
        <v>24</v>
      </c>
      <c r="AC190" s="800">
        <v>25</v>
      </c>
      <c r="AD190" s="800">
        <v>26</v>
      </c>
      <c r="AE190" s="800">
        <v>27</v>
      </c>
      <c r="AF190" s="800">
        <v>28</v>
      </c>
      <c r="AG190" s="801">
        <v>29</v>
      </c>
      <c r="AH190" s="800">
        <v>30</v>
      </c>
      <c r="AI190" s="802">
        <v>31</v>
      </c>
      <c r="AJ190" s="1169"/>
      <c r="AK190" s="1177"/>
      <c r="GH190" s="365"/>
    </row>
    <row r="191" spans="2:190" ht="13.5" customHeight="1">
      <c r="B191" s="1182" t="s">
        <v>554</v>
      </c>
      <c r="C191" s="424"/>
      <c r="D191" s="1186"/>
      <c r="E191" s="1150">
        <v>52</v>
      </c>
      <c r="F191" s="1152">
        <v>592</v>
      </c>
      <c r="G191" s="1152">
        <v>480</v>
      </c>
      <c r="H191" s="1152">
        <v>103</v>
      </c>
      <c r="I191" s="1152">
        <v>445</v>
      </c>
      <c r="J191" s="1152">
        <v>418</v>
      </c>
      <c r="K191" s="1152">
        <v>80</v>
      </c>
      <c r="L191" s="1152">
        <v>51</v>
      </c>
      <c r="M191" s="1152">
        <v>592</v>
      </c>
      <c r="N191" s="1152">
        <v>480</v>
      </c>
      <c r="O191" s="1152">
        <v>103</v>
      </c>
      <c r="P191" s="1152">
        <v>445</v>
      </c>
      <c r="Q191" s="1152">
        <v>418</v>
      </c>
      <c r="R191" s="1152">
        <v>80</v>
      </c>
      <c r="S191" s="1152">
        <v>51</v>
      </c>
      <c r="T191" s="1152">
        <v>592</v>
      </c>
      <c r="U191" s="1152">
        <v>480</v>
      </c>
      <c r="V191" s="1152">
        <v>103</v>
      </c>
      <c r="W191" s="1152">
        <v>445</v>
      </c>
      <c r="X191" s="1152">
        <v>418</v>
      </c>
      <c r="Y191" s="1152">
        <v>80</v>
      </c>
      <c r="Z191" s="1152">
        <v>51</v>
      </c>
      <c r="AA191" s="1152">
        <v>592</v>
      </c>
      <c r="AB191" s="1152">
        <v>480</v>
      </c>
      <c r="AC191" s="1152">
        <v>103</v>
      </c>
      <c r="AD191" s="1152">
        <v>445</v>
      </c>
      <c r="AE191" s="1152">
        <v>418</v>
      </c>
      <c r="AF191" s="1152">
        <v>80</v>
      </c>
      <c r="AG191" s="1152">
        <v>51</v>
      </c>
      <c r="AH191" s="1152">
        <v>592</v>
      </c>
      <c r="AI191" s="1160">
        <v>480</v>
      </c>
      <c r="AJ191" s="1170">
        <f>SUM($E$7:$AH$7,$E$23:$AI$23,$E$39:$AH$39,$E55:AI$55,$E$72:$AI$72,$E$89:$AH$89,$E$106:$AI$106,$E$123:$AH$123,$E$140:$AI$140,$E$157:$AI$157,$E$174:$AF$174,$E$191:$AI$191)</f>
        <v>130000</v>
      </c>
      <c r="AK191" s="1178"/>
      <c r="GH191" s="365"/>
    </row>
    <row r="192" spans="2:190" ht="13.5" customHeight="1">
      <c r="B192" s="701" t="s">
        <v>569</v>
      </c>
      <c r="C192" s="428"/>
      <c r="D192" s="1187"/>
      <c r="E192" s="702"/>
      <c r="F192" s="693"/>
      <c r="G192" s="693"/>
      <c r="H192" s="693"/>
      <c r="I192" s="693"/>
      <c r="J192" s="693"/>
      <c r="K192" s="693"/>
      <c r="L192" s="693"/>
      <c r="M192" s="693"/>
      <c r="N192" s="693"/>
      <c r="O192" s="693"/>
      <c r="P192" s="693"/>
      <c r="Q192" s="693"/>
      <c r="R192" s="693"/>
      <c r="S192" s="693"/>
      <c r="T192" s="693"/>
      <c r="U192" s="693"/>
      <c r="V192" s="693"/>
      <c r="W192" s="693"/>
      <c r="X192" s="693"/>
      <c r="Y192" s="693"/>
      <c r="Z192" s="693"/>
      <c r="AA192" s="693"/>
      <c r="AB192" s="693"/>
      <c r="AC192" s="693"/>
      <c r="AD192" s="693"/>
      <c r="AE192" s="693"/>
      <c r="AF192" s="693"/>
      <c r="AG192" s="693"/>
      <c r="AH192" s="693"/>
      <c r="AI192" s="693"/>
      <c r="AJ192" s="1171" t="s">
        <v>6276</v>
      </c>
      <c r="AK192" s="1179"/>
      <c r="GH192" s="365"/>
    </row>
    <row r="193" spans="2:190" ht="13.5" customHeight="1">
      <c r="B193" s="423"/>
      <c r="C193" s="694" t="s">
        <v>6274</v>
      </c>
      <c r="D193" s="1188"/>
      <c r="E193" s="695" t="s">
        <v>557</v>
      </c>
      <c r="F193" s="696" t="s">
        <v>557</v>
      </c>
      <c r="G193" s="696" t="s">
        <v>557</v>
      </c>
      <c r="H193" s="696" t="s">
        <v>557</v>
      </c>
      <c r="I193" s="696" t="s">
        <v>557</v>
      </c>
      <c r="J193" s="696" t="s">
        <v>557</v>
      </c>
      <c r="K193" s="696" t="s">
        <v>557</v>
      </c>
      <c r="L193" s="696" t="s">
        <v>557</v>
      </c>
      <c r="M193" s="696" t="s">
        <v>557</v>
      </c>
      <c r="N193" s="696" t="s">
        <v>557</v>
      </c>
      <c r="O193" s="696" t="s">
        <v>557</v>
      </c>
      <c r="P193" s="696" t="s">
        <v>557</v>
      </c>
      <c r="Q193" s="696" t="s">
        <v>557</v>
      </c>
      <c r="R193" s="696" t="s">
        <v>557</v>
      </c>
      <c r="S193" s="696" t="s">
        <v>557</v>
      </c>
      <c r="T193" s="696" t="s">
        <v>557</v>
      </c>
      <c r="U193" s="696" t="s">
        <v>557</v>
      </c>
      <c r="V193" s="696" t="s">
        <v>557</v>
      </c>
      <c r="W193" s="696" t="s">
        <v>557</v>
      </c>
      <c r="X193" s="696" t="s">
        <v>557</v>
      </c>
      <c r="Y193" s="696" t="s">
        <v>557</v>
      </c>
      <c r="Z193" s="696" t="s">
        <v>557</v>
      </c>
      <c r="AA193" s="696" t="s">
        <v>557</v>
      </c>
      <c r="AB193" s="696" t="s">
        <v>557</v>
      </c>
      <c r="AC193" s="696" t="s">
        <v>557</v>
      </c>
      <c r="AD193" s="696" t="s">
        <v>557</v>
      </c>
      <c r="AE193" s="696" t="s">
        <v>557</v>
      </c>
      <c r="AF193" s="696" t="s">
        <v>557</v>
      </c>
      <c r="AG193" s="696" t="s">
        <v>557</v>
      </c>
      <c r="AH193" s="696" t="s">
        <v>557</v>
      </c>
      <c r="AI193" s="697" t="s">
        <v>557</v>
      </c>
      <c r="AJ193" s="1172">
        <f>COUNTA(E9:AH9,E25:AI25,E41:AH41,E57:AI57,E74:AI74,E91:AH91,E108:AI108,E125:AH125,E142:AI142,E159:AI159,E176:AF176,E193:AI193)</f>
        <v>280</v>
      </c>
      <c r="AK193" s="1180"/>
      <c r="GH193" s="365"/>
    </row>
    <row r="194" spans="2:190" ht="13.5" customHeight="1">
      <c r="B194" s="423"/>
      <c r="C194" s="694" t="s">
        <v>6275</v>
      </c>
      <c r="D194" s="1188"/>
      <c r="E194" s="695"/>
      <c r="F194" s="696"/>
      <c r="G194" s="696"/>
      <c r="H194" s="696"/>
      <c r="I194" s="696"/>
      <c r="J194" s="696"/>
      <c r="K194" s="696"/>
      <c r="L194" s="696"/>
      <c r="M194" s="696"/>
      <c r="N194" s="696"/>
      <c r="O194" s="696"/>
      <c r="P194" s="696"/>
      <c r="Q194" s="696"/>
      <c r="R194" s="696"/>
      <c r="S194" s="696"/>
      <c r="T194" s="696"/>
      <c r="U194" s="696"/>
      <c r="V194" s="696"/>
      <c r="W194" s="696"/>
      <c r="X194" s="696"/>
      <c r="Y194" s="696"/>
      <c r="Z194" s="696"/>
      <c r="AA194" s="696"/>
      <c r="AB194" s="696"/>
      <c r="AC194" s="696"/>
      <c r="AD194" s="696"/>
      <c r="AE194" s="696"/>
      <c r="AF194" s="696"/>
      <c r="AG194" s="696"/>
      <c r="AH194" s="696"/>
      <c r="AI194" s="697"/>
      <c r="AJ194" s="1172">
        <f>COUNTA(E10:AH10,E26:AI26,E42:AH42,E58:AI58,E75:AI75,E92:AH92,E109:AI109,E126:AH126,E143:AI143,E160:AI160,E177:AF177,E194:AI194)</f>
        <v>0</v>
      </c>
      <c r="AK194" s="1180"/>
      <c r="GH194" s="365"/>
    </row>
    <row r="195" spans="2:190" ht="13.5" customHeight="1">
      <c r="B195" s="1182" t="s">
        <v>570</v>
      </c>
      <c r="C195" s="424"/>
      <c r="D195" s="1186"/>
      <c r="E195" s="698"/>
      <c r="F195" s="699" t="s">
        <v>557</v>
      </c>
      <c r="G195" s="699" t="s">
        <v>557</v>
      </c>
      <c r="H195" s="699" t="s">
        <v>557</v>
      </c>
      <c r="I195" s="699" t="s">
        <v>557</v>
      </c>
      <c r="J195" s="699" t="s">
        <v>557</v>
      </c>
      <c r="K195" s="699" t="s">
        <v>557</v>
      </c>
      <c r="L195" s="699"/>
      <c r="M195" s="699" t="s">
        <v>557</v>
      </c>
      <c r="N195" s="699" t="s">
        <v>557</v>
      </c>
      <c r="O195" s="699" t="s">
        <v>557</v>
      </c>
      <c r="P195" s="699" t="s">
        <v>557</v>
      </c>
      <c r="Q195" s="699" t="s">
        <v>557</v>
      </c>
      <c r="R195" s="699" t="s">
        <v>557</v>
      </c>
      <c r="S195" s="699"/>
      <c r="T195" s="699" t="s">
        <v>557</v>
      </c>
      <c r="U195" s="699" t="s">
        <v>557</v>
      </c>
      <c r="V195" s="699" t="s">
        <v>557</v>
      </c>
      <c r="W195" s="699" t="s">
        <v>557</v>
      </c>
      <c r="X195" s="699" t="s">
        <v>557</v>
      </c>
      <c r="Y195" s="699" t="s">
        <v>557</v>
      </c>
      <c r="Z195" s="699"/>
      <c r="AA195" s="699" t="s">
        <v>557</v>
      </c>
      <c r="AB195" s="699" t="s">
        <v>557</v>
      </c>
      <c r="AC195" s="699" t="s">
        <v>557</v>
      </c>
      <c r="AD195" s="699" t="s">
        <v>557</v>
      </c>
      <c r="AE195" s="699" t="s">
        <v>557</v>
      </c>
      <c r="AF195" s="699" t="s">
        <v>557</v>
      </c>
      <c r="AG195" s="699"/>
      <c r="AH195" s="699" t="s">
        <v>557</v>
      </c>
      <c r="AI195" s="700" t="s">
        <v>557</v>
      </c>
      <c r="AJ195" s="1172">
        <f>COUNTA(E11:AH11,E27:AI27,E43:AH43,E59:AI59,E76:AI76,E93:AH93,E110:AI110,E127:AH127,E144:AI144,E161:AI161,E178:AF178,E195:AI195)</f>
        <v>287</v>
      </c>
      <c r="AK195" s="1180"/>
      <c r="GH195" s="365"/>
    </row>
    <row r="196" spans="2:190" ht="13.5" customHeight="1">
      <c r="B196" s="705" t="s">
        <v>559</v>
      </c>
      <c r="C196" s="706"/>
      <c r="D196" s="1187"/>
      <c r="E196" s="433">
        <v>3</v>
      </c>
      <c r="F196" s="433">
        <v>3</v>
      </c>
      <c r="G196" s="433">
        <v>3</v>
      </c>
      <c r="H196" s="433">
        <v>3</v>
      </c>
      <c r="I196" s="433">
        <v>3</v>
      </c>
      <c r="J196" s="433">
        <v>3</v>
      </c>
      <c r="K196" s="433">
        <v>3</v>
      </c>
      <c r="L196" s="433">
        <v>3</v>
      </c>
      <c r="M196" s="433">
        <v>3</v>
      </c>
      <c r="N196" s="433">
        <v>3</v>
      </c>
      <c r="O196" s="433">
        <v>3</v>
      </c>
      <c r="P196" s="433">
        <v>3</v>
      </c>
      <c r="Q196" s="433">
        <v>3</v>
      </c>
      <c r="R196" s="433">
        <v>3</v>
      </c>
      <c r="S196" s="433">
        <v>3</v>
      </c>
      <c r="T196" s="433">
        <v>3</v>
      </c>
      <c r="U196" s="433">
        <v>3</v>
      </c>
      <c r="V196" s="433">
        <v>3</v>
      </c>
      <c r="W196" s="433">
        <v>3</v>
      </c>
      <c r="X196" s="433">
        <v>3</v>
      </c>
      <c r="Y196" s="433">
        <v>3</v>
      </c>
      <c r="Z196" s="433">
        <v>3</v>
      </c>
      <c r="AA196" s="433">
        <v>3</v>
      </c>
      <c r="AB196" s="433">
        <v>3</v>
      </c>
      <c r="AC196" s="433">
        <v>3</v>
      </c>
      <c r="AD196" s="433">
        <v>3</v>
      </c>
      <c r="AE196" s="433">
        <v>3</v>
      </c>
      <c r="AF196" s="433">
        <v>3</v>
      </c>
      <c r="AG196" s="433">
        <v>3</v>
      </c>
      <c r="AH196" s="433">
        <v>3</v>
      </c>
      <c r="AI196" s="433">
        <v>3</v>
      </c>
      <c r="AJ196" s="1171" t="s">
        <v>6276</v>
      </c>
      <c r="AK196" s="1179"/>
      <c r="GH196" s="365"/>
    </row>
    <row r="197" spans="2:190" ht="13.5" customHeight="1">
      <c r="B197" s="423"/>
      <c r="C197" s="429" t="s">
        <v>168</v>
      </c>
      <c r="D197" s="1191" t="str">
        <f t="shared" ref="D197:D203" si="80">D129</f>
        <v>12,000kJ/kg</v>
      </c>
      <c r="E197" s="1156" t="str">
        <f t="shared" ref="E197:AI197" si="81">IF(E196=1,E196,"")</f>
        <v/>
      </c>
      <c r="F197" s="1157" t="str">
        <f t="shared" si="81"/>
        <v/>
      </c>
      <c r="G197" s="1157" t="str">
        <f t="shared" si="81"/>
        <v/>
      </c>
      <c r="H197" s="1157" t="str">
        <f t="shared" si="81"/>
        <v/>
      </c>
      <c r="I197" s="1157" t="str">
        <f t="shared" si="81"/>
        <v/>
      </c>
      <c r="J197" s="1157" t="str">
        <f t="shared" si="81"/>
        <v/>
      </c>
      <c r="K197" s="1157" t="str">
        <f t="shared" si="81"/>
        <v/>
      </c>
      <c r="L197" s="1157" t="str">
        <f t="shared" si="81"/>
        <v/>
      </c>
      <c r="M197" s="1157" t="str">
        <f t="shared" si="81"/>
        <v/>
      </c>
      <c r="N197" s="1157" t="str">
        <f t="shared" si="81"/>
        <v/>
      </c>
      <c r="O197" s="1157" t="str">
        <f t="shared" si="81"/>
        <v/>
      </c>
      <c r="P197" s="1157" t="str">
        <f t="shared" si="81"/>
        <v/>
      </c>
      <c r="Q197" s="1157" t="str">
        <f t="shared" si="81"/>
        <v/>
      </c>
      <c r="R197" s="1157" t="str">
        <f t="shared" si="81"/>
        <v/>
      </c>
      <c r="S197" s="1157" t="str">
        <f t="shared" si="81"/>
        <v/>
      </c>
      <c r="T197" s="1157" t="str">
        <f t="shared" si="81"/>
        <v/>
      </c>
      <c r="U197" s="1157" t="str">
        <f t="shared" si="81"/>
        <v/>
      </c>
      <c r="V197" s="1157" t="str">
        <f t="shared" si="81"/>
        <v/>
      </c>
      <c r="W197" s="1157" t="str">
        <f t="shared" si="81"/>
        <v/>
      </c>
      <c r="X197" s="1157" t="str">
        <f t="shared" si="81"/>
        <v/>
      </c>
      <c r="Y197" s="1157" t="str">
        <f t="shared" si="81"/>
        <v/>
      </c>
      <c r="Z197" s="1157" t="str">
        <f t="shared" si="81"/>
        <v/>
      </c>
      <c r="AA197" s="1157" t="str">
        <f t="shared" si="81"/>
        <v/>
      </c>
      <c r="AB197" s="1157" t="str">
        <f t="shared" si="81"/>
        <v/>
      </c>
      <c r="AC197" s="1157" t="str">
        <f t="shared" si="81"/>
        <v/>
      </c>
      <c r="AD197" s="1157" t="str">
        <f t="shared" si="81"/>
        <v/>
      </c>
      <c r="AE197" s="1157" t="str">
        <f t="shared" si="81"/>
        <v/>
      </c>
      <c r="AF197" s="1157" t="str">
        <f t="shared" si="81"/>
        <v/>
      </c>
      <c r="AG197" s="1163" t="str">
        <f t="shared" si="81"/>
        <v/>
      </c>
      <c r="AH197" s="1163" t="str">
        <f t="shared" si="81"/>
        <v/>
      </c>
      <c r="AI197" s="1164" t="str">
        <f t="shared" si="81"/>
        <v/>
      </c>
      <c r="AJ197" s="1173">
        <f>COUNTIF(E12:AH12,"1")+COUNTIF(E28:AI28,"1")+COUNTIF(E44:AH44,"1")+COUNTIF(E60:AI60,"1")+COUNTIF(E77:AI77,"1")+COUNTIF(E94:AH94,"1")+COUNTIF(E111:AI111,"1")+COUNTIF(E128:AH128,"1")+COUNTIF(E145:AI145,"1")+COUNTIF(E162:AI162,"1")+COUNTIF(E179:AF179,"1")+COUNTIF(E196:AI196,"1")</f>
        <v>3</v>
      </c>
      <c r="AK197" s="1181"/>
      <c r="GH197" s="365"/>
    </row>
    <row r="198" spans="2:190" ht="13.5" customHeight="1">
      <c r="B198" s="423"/>
      <c r="C198" s="430" t="s">
        <v>169</v>
      </c>
      <c r="D198" s="1195" t="str">
        <f t="shared" si="80"/>
        <v>11,000kJ/kg</v>
      </c>
      <c r="E198" s="1156" t="str">
        <f t="shared" ref="E198:AI198" si="82">IF(E196=2,E196,"")</f>
        <v/>
      </c>
      <c r="F198" s="1157" t="str">
        <f t="shared" si="82"/>
        <v/>
      </c>
      <c r="G198" s="1157" t="str">
        <f t="shared" si="82"/>
        <v/>
      </c>
      <c r="H198" s="1157" t="str">
        <f t="shared" si="82"/>
        <v/>
      </c>
      <c r="I198" s="1157" t="str">
        <f t="shared" si="82"/>
        <v/>
      </c>
      <c r="J198" s="1157" t="str">
        <f t="shared" si="82"/>
        <v/>
      </c>
      <c r="K198" s="1157" t="str">
        <f t="shared" si="82"/>
        <v/>
      </c>
      <c r="L198" s="1157" t="str">
        <f t="shared" si="82"/>
        <v/>
      </c>
      <c r="M198" s="1157" t="str">
        <f t="shared" si="82"/>
        <v/>
      </c>
      <c r="N198" s="1157" t="str">
        <f t="shared" si="82"/>
        <v/>
      </c>
      <c r="O198" s="1157" t="str">
        <f t="shared" si="82"/>
        <v/>
      </c>
      <c r="P198" s="1157" t="str">
        <f t="shared" si="82"/>
        <v/>
      </c>
      <c r="Q198" s="1157" t="str">
        <f t="shared" si="82"/>
        <v/>
      </c>
      <c r="R198" s="1157" t="str">
        <f t="shared" si="82"/>
        <v/>
      </c>
      <c r="S198" s="1157" t="str">
        <f t="shared" si="82"/>
        <v/>
      </c>
      <c r="T198" s="1157" t="str">
        <f t="shared" si="82"/>
        <v/>
      </c>
      <c r="U198" s="1157" t="str">
        <f t="shared" si="82"/>
        <v/>
      </c>
      <c r="V198" s="1157" t="str">
        <f t="shared" si="82"/>
        <v/>
      </c>
      <c r="W198" s="1157" t="str">
        <f t="shared" si="82"/>
        <v/>
      </c>
      <c r="X198" s="1157" t="str">
        <f t="shared" si="82"/>
        <v/>
      </c>
      <c r="Y198" s="1157" t="str">
        <f t="shared" si="82"/>
        <v/>
      </c>
      <c r="Z198" s="1157" t="str">
        <f t="shared" si="82"/>
        <v/>
      </c>
      <c r="AA198" s="1157" t="str">
        <f t="shared" si="82"/>
        <v/>
      </c>
      <c r="AB198" s="1157" t="str">
        <f t="shared" si="82"/>
        <v/>
      </c>
      <c r="AC198" s="1157" t="str">
        <f t="shared" si="82"/>
        <v/>
      </c>
      <c r="AD198" s="1157" t="str">
        <f t="shared" si="82"/>
        <v/>
      </c>
      <c r="AE198" s="1157" t="str">
        <f t="shared" si="82"/>
        <v/>
      </c>
      <c r="AF198" s="1157" t="str">
        <f t="shared" si="82"/>
        <v/>
      </c>
      <c r="AG198" s="1157" t="str">
        <f t="shared" si="82"/>
        <v/>
      </c>
      <c r="AH198" s="1157" t="str">
        <f t="shared" si="82"/>
        <v/>
      </c>
      <c r="AI198" s="1162" t="str">
        <f t="shared" si="82"/>
        <v/>
      </c>
      <c r="AJ198" s="1174">
        <f>COUNTIF(E12:AH12,"2")+COUNTIF(E28:AI28,"2")+COUNTIF(E44:AH44,"2")+COUNTIF(E60:AI60,"2")+COUNTIF(E77:AI77,"2")+COUNTIF(E94:AH94,"2")+COUNTIF(E111:AI111,"2")+COUNTIF(E128:AH128,"2")+COUNTIF(E145:AI145,"2")+COUNTIF(E162:AI162,"2")+COUNTIF(E179:AF179,"2")+COUNTIF(E196:AI196,"2")</f>
        <v>3</v>
      </c>
      <c r="AK198" s="1181"/>
      <c r="GH198" s="365"/>
    </row>
    <row r="199" spans="2:190" ht="13.5" customHeight="1">
      <c r="B199" s="423"/>
      <c r="C199" s="430" t="s">
        <v>170</v>
      </c>
      <c r="D199" s="1195" t="str">
        <f t="shared" si="80"/>
        <v>10,000kJ/kg</v>
      </c>
      <c r="E199" s="1156">
        <f t="shared" ref="E199:AI199" si="83">IF(E196=3,E196,"")</f>
        <v>3</v>
      </c>
      <c r="F199" s="1157">
        <f t="shared" si="83"/>
        <v>3</v>
      </c>
      <c r="G199" s="1157">
        <f t="shared" si="83"/>
        <v>3</v>
      </c>
      <c r="H199" s="1157">
        <f t="shared" si="83"/>
        <v>3</v>
      </c>
      <c r="I199" s="1157">
        <f t="shared" si="83"/>
        <v>3</v>
      </c>
      <c r="J199" s="1157">
        <f t="shared" si="83"/>
        <v>3</v>
      </c>
      <c r="K199" s="1157">
        <f t="shared" si="83"/>
        <v>3</v>
      </c>
      <c r="L199" s="1157">
        <f t="shared" si="83"/>
        <v>3</v>
      </c>
      <c r="M199" s="1157">
        <f t="shared" si="83"/>
        <v>3</v>
      </c>
      <c r="N199" s="1157">
        <f t="shared" si="83"/>
        <v>3</v>
      </c>
      <c r="O199" s="1157">
        <f t="shared" si="83"/>
        <v>3</v>
      </c>
      <c r="P199" s="1157">
        <f t="shared" si="83"/>
        <v>3</v>
      </c>
      <c r="Q199" s="1157">
        <f t="shared" si="83"/>
        <v>3</v>
      </c>
      <c r="R199" s="1157">
        <f t="shared" si="83"/>
        <v>3</v>
      </c>
      <c r="S199" s="1157">
        <f t="shared" si="83"/>
        <v>3</v>
      </c>
      <c r="T199" s="1157">
        <f t="shared" si="83"/>
        <v>3</v>
      </c>
      <c r="U199" s="1157">
        <f t="shared" si="83"/>
        <v>3</v>
      </c>
      <c r="V199" s="1157">
        <f t="shared" si="83"/>
        <v>3</v>
      </c>
      <c r="W199" s="1157">
        <f t="shared" si="83"/>
        <v>3</v>
      </c>
      <c r="X199" s="1157">
        <f t="shared" si="83"/>
        <v>3</v>
      </c>
      <c r="Y199" s="1157">
        <f t="shared" si="83"/>
        <v>3</v>
      </c>
      <c r="Z199" s="1157">
        <f t="shared" si="83"/>
        <v>3</v>
      </c>
      <c r="AA199" s="1157">
        <f t="shared" si="83"/>
        <v>3</v>
      </c>
      <c r="AB199" s="1157">
        <f t="shared" si="83"/>
        <v>3</v>
      </c>
      <c r="AC199" s="1157">
        <f t="shared" si="83"/>
        <v>3</v>
      </c>
      <c r="AD199" s="1157">
        <f t="shared" si="83"/>
        <v>3</v>
      </c>
      <c r="AE199" s="1157">
        <f t="shared" si="83"/>
        <v>3</v>
      </c>
      <c r="AF199" s="1157">
        <f t="shared" si="83"/>
        <v>3</v>
      </c>
      <c r="AG199" s="1157">
        <f t="shared" si="83"/>
        <v>3</v>
      </c>
      <c r="AH199" s="1157">
        <f t="shared" si="83"/>
        <v>3</v>
      </c>
      <c r="AI199" s="1162">
        <f t="shared" si="83"/>
        <v>3</v>
      </c>
      <c r="AJ199" s="1174">
        <f>COUNTIF(E12:AH12,"3")+COUNTIF(E28:AI28,"3")+COUNTIF(E44:AH44,"3")+COUNTIF(E60:AI60,"3")+COUNTIF(E77:AI77,"3")+COUNTIF(E94:AH94,"3")+COUNTIF(E111:AI111,"3")+COUNTIF(E128:AH128,"3")+COUNTIF(E145:AI145,"3")+COUNTIF(E162:AI162,"3")+COUNTIF(E179:AF179,"3")+COUNTIF(E196:AI196,"3")</f>
        <v>53</v>
      </c>
      <c r="AK199" s="1181"/>
      <c r="GH199" s="365"/>
    </row>
    <row r="200" spans="2:190" ht="13.5" customHeight="1">
      <c r="B200" s="423"/>
      <c r="C200" s="430" t="s">
        <v>171</v>
      </c>
      <c r="D200" s="1195" t="str">
        <f t="shared" si="80"/>
        <v>9,000kJ/kg</v>
      </c>
      <c r="E200" s="1156" t="str">
        <f t="shared" ref="E200:AI200" si="84">IF(E196=4,E196,"")</f>
        <v/>
      </c>
      <c r="F200" s="1157" t="str">
        <f t="shared" si="84"/>
        <v/>
      </c>
      <c r="G200" s="1157" t="str">
        <f t="shared" si="84"/>
        <v/>
      </c>
      <c r="H200" s="1157" t="str">
        <f t="shared" si="84"/>
        <v/>
      </c>
      <c r="I200" s="1157" t="str">
        <f t="shared" si="84"/>
        <v/>
      </c>
      <c r="J200" s="1157" t="str">
        <f t="shared" si="84"/>
        <v/>
      </c>
      <c r="K200" s="1157" t="str">
        <f t="shared" si="84"/>
        <v/>
      </c>
      <c r="L200" s="1157" t="str">
        <f t="shared" si="84"/>
        <v/>
      </c>
      <c r="M200" s="1157" t="str">
        <f t="shared" si="84"/>
        <v/>
      </c>
      <c r="N200" s="1157" t="str">
        <f t="shared" si="84"/>
        <v/>
      </c>
      <c r="O200" s="1157" t="str">
        <f t="shared" si="84"/>
        <v/>
      </c>
      <c r="P200" s="1157" t="str">
        <f t="shared" si="84"/>
        <v/>
      </c>
      <c r="Q200" s="1157" t="str">
        <f t="shared" si="84"/>
        <v/>
      </c>
      <c r="R200" s="1157" t="str">
        <f t="shared" si="84"/>
        <v/>
      </c>
      <c r="S200" s="1157" t="str">
        <f t="shared" si="84"/>
        <v/>
      </c>
      <c r="T200" s="1157" t="str">
        <f t="shared" si="84"/>
        <v/>
      </c>
      <c r="U200" s="1157" t="str">
        <f t="shared" si="84"/>
        <v/>
      </c>
      <c r="V200" s="1157" t="str">
        <f t="shared" si="84"/>
        <v/>
      </c>
      <c r="W200" s="1157" t="str">
        <f t="shared" si="84"/>
        <v/>
      </c>
      <c r="X200" s="1157" t="str">
        <f t="shared" si="84"/>
        <v/>
      </c>
      <c r="Y200" s="1157" t="str">
        <f t="shared" si="84"/>
        <v/>
      </c>
      <c r="Z200" s="1157" t="str">
        <f t="shared" si="84"/>
        <v/>
      </c>
      <c r="AA200" s="1157" t="str">
        <f t="shared" si="84"/>
        <v/>
      </c>
      <c r="AB200" s="1157" t="str">
        <f t="shared" si="84"/>
        <v/>
      </c>
      <c r="AC200" s="1157" t="str">
        <f t="shared" si="84"/>
        <v/>
      </c>
      <c r="AD200" s="1157" t="str">
        <f t="shared" si="84"/>
        <v/>
      </c>
      <c r="AE200" s="1157" t="str">
        <f t="shared" si="84"/>
        <v/>
      </c>
      <c r="AF200" s="1157" t="str">
        <f t="shared" si="84"/>
        <v/>
      </c>
      <c r="AG200" s="1157" t="str">
        <f t="shared" si="84"/>
        <v/>
      </c>
      <c r="AH200" s="1157" t="str">
        <f t="shared" si="84"/>
        <v/>
      </c>
      <c r="AI200" s="1162" t="str">
        <f t="shared" si="84"/>
        <v/>
      </c>
      <c r="AJ200" s="1174">
        <f>COUNTIF(E12:AH12,"4")+COUNTIF(E28:AI28,"4")+COUNTIF(E44:AH44,"4")+COUNTIF(E60:AI60,"4")+COUNTIF(E77:AI77,"4")+COUNTIF(E94:AH94,"4")+COUNTIF(E111:AI111,"4")+COUNTIF(E128:AH128,"4")+COUNTIF(E145:AI145,"4")+COUNTIF(E162:AI162,"4")+COUNTIF(E179:AF179,"4")+COUNTIF(E196:AI196,"4")</f>
        <v>241</v>
      </c>
      <c r="AK200" s="1181"/>
      <c r="GH200" s="365"/>
    </row>
    <row r="201" spans="2:190" ht="13.5" customHeight="1">
      <c r="B201" s="423"/>
      <c r="C201" s="430" t="s">
        <v>172</v>
      </c>
      <c r="D201" s="1195" t="str">
        <f t="shared" si="80"/>
        <v>8,000kJ/kg</v>
      </c>
      <c r="E201" s="1156" t="str">
        <f t="shared" ref="E201:AI201" si="85">IF(E196=5,E196,"")</f>
        <v/>
      </c>
      <c r="F201" s="1157" t="str">
        <f t="shared" si="85"/>
        <v/>
      </c>
      <c r="G201" s="1157" t="str">
        <f t="shared" si="85"/>
        <v/>
      </c>
      <c r="H201" s="1157" t="str">
        <f t="shared" si="85"/>
        <v/>
      </c>
      <c r="I201" s="1157" t="str">
        <f t="shared" si="85"/>
        <v/>
      </c>
      <c r="J201" s="1157" t="str">
        <f t="shared" si="85"/>
        <v/>
      </c>
      <c r="K201" s="1157" t="str">
        <f t="shared" si="85"/>
        <v/>
      </c>
      <c r="L201" s="1157" t="str">
        <f t="shared" si="85"/>
        <v/>
      </c>
      <c r="M201" s="1157" t="str">
        <f t="shared" si="85"/>
        <v/>
      </c>
      <c r="N201" s="1157" t="str">
        <f t="shared" si="85"/>
        <v/>
      </c>
      <c r="O201" s="1157" t="str">
        <f t="shared" si="85"/>
        <v/>
      </c>
      <c r="P201" s="1157" t="str">
        <f t="shared" si="85"/>
        <v/>
      </c>
      <c r="Q201" s="1157" t="str">
        <f t="shared" si="85"/>
        <v/>
      </c>
      <c r="R201" s="1157" t="str">
        <f t="shared" si="85"/>
        <v/>
      </c>
      <c r="S201" s="1157" t="str">
        <f t="shared" si="85"/>
        <v/>
      </c>
      <c r="T201" s="1157" t="str">
        <f t="shared" si="85"/>
        <v/>
      </c>
      <c r="U201" s="1157" t="str">
        <f t="shared" si="85"/>
        <v/>
      </c>
      <c r="V201" s="1157" t="str">
        <f t="shared" si="85"/>
        <v/>
      </c>
      <c r="W201" s="1157" t="str">
        <f t="shared" si="85"/>
        <v/>
      </c>
      <c r="X201" s="1157" t="str">
        <f t="shared" si="85"/>
        <v/>
      </c>
      <c r="Y201" s="1157" t="str">
        <f t="shared" si="85"/>
        <v/>
      </c>
      <c r="Z201" s="1157" t="str">
        <f t="shared" si="85"/>
        <v/>
      </c>
      <c r="AA201" s="1157" t="str">
        <f t="shared" si="85"/>
        <v/>
      </c>
      <c r="AB201" s="1157" t="str">
        <f t="shared" si="85"/>
        <v/>
      </c>
      <c r="AC201" s="1157" t="str">
        <f t="shared" si="85"/>
        <v/>
      </c>
      <c r="AD201" s="1157" t="str">
        <f t="shared" si="85"/>
        <v/>
      </c>
      <c r="AE201" s="1157" t="str">
        <f t="shared" si="85"/>
        <v/>
      </c>
      <c r="AF201" s="1157" t="str">
        <f t="shared" si="85"/>
        <v/>
      </c>
      <c r="AG201" s="1157" t="str">
        <f t="shared" si="85"/>
        <v/>
      </c>
      <c r="AH201" s="1157" t="str">
        <f t="shared" si="85"/>
        <v/>
      </c>
      <c r="AI201" s="1162" t="str">
        <f t="shared" si="85"/>
        <v/>
      </c>
      <c r="AJ201" s="1174">
        <f>COUNTIF(E12:AH12,"5")+COUNTIF(E28:AI28,"5")+COUNTIF(E44:AH44,"5")+COUNTIF(E60:AI60,"5")+COUNTIF(E77:AI77,"5")+COUNTIF(E94:AH94,"5")+COUNTIF(E111:AI111,"5")+COUNTIF(E128:AH128,"5")+COUNTIF(E145:AI145,"5")+COUNTIF(E162:AI162,"5")+COUNTIF(E179:AF179,"5")+COUNTIF(E196:AI196,"5")</f>
        <v>59</v>
      </c>
      <c r="AK201" s="1181"/>
      <c r="GH201" s="365"/>
    </row>
    <row r="202" spans="2:190" ht="13.5" customHeight="1">
      <c r="B202" s="423"/>
      <c r="C202" s="430" t="s">
        <v>173</v>
      </c>
      <c r="D202" s="1195" t="str">
        <f t="shared" si="80"/>
        <v>7,000kJ/kg</v>
      </c>
      <c r="E202" s="1156" t="str">
        <f t="shared" ref="E202:AI202" si="86">IF(E196=6,E196,"")</f>
        <v/>
      </c>
      <c r="F202" s="1157" t="str">
        <f t="shared" si="86"/>
        <v/>
      </c>
      <c r="G202" s="1157" t="str">
        <f t="shared" si="86"/>
        <v/>
      </c>
      <c r="H202" s="1157" t="str">
        <f t="shared" si="86"/>
        <v/>
      </c>
      <c r="I202" s="1157" t="str">
        <f t="shared" si="86"/>
        <v/>
      </c>
      <c r="J202" s="1157" t="str">
        <f t="shared" si="86"/>
        <v/>
      </c>
      <c r="K202" s="1157" t="str">
        <f t="shared" si="86"/>
        <v/>
      </c>
      <c r="L202" s="1157" t="str">
        <f t="shared" si="86"/>
        <v/>
      </c>
      <c r="M202" s="1157" t="str">
        <f t="shared" si="86"/>
        <v/>
      </c>
      <c r="N202" s="1157" t="str">
        <f t="shared" si="86"/>
        <v/>
      </c>
      <c r="O202" s="1157" t="str">
        <f t="shared" si="86"/>
        <v/>
      </c>
      <c r="P202" s="1157" t="str">
        <f t="shared" si="86"/>
        <v/>
      </c>
      <c r="Q202" s="1157" t="str">
        <f t="shared" si="86"/>
        <v/>
      </c>
      <c r="R202" s="1157" t="str">
        <f t="shared" si="86"/>
        <v/>
      </c>
      <c r="S202" s="1157" t="str">
        <f t="shared" si="86"/>
        <v/>
      </c>
      <c r="T202" s="1157" t="str">
        <f t="shared" si="86"/>
        <v/>
      </c>
      <c r="U202" s="1157" t="str">
        <f t="shared" si="86"/>
        <v/>
      </c>
      <c r="V202" s="1157" t="str">
        <f t="shared" si="86"/>
        <v/>
      </c>
      <c r="W202" s="1157" t="str">
        <f t="shared" si="86"/>
        <v/>
      </c>
      <c r="X202" s="1157" t="str">
        <f t="shared" si="86"/>
        <v/>
      </c>
      <c r="Y202" s="1157" t="str">
        <f t="shared" si="86"/>
        <v/>
      </c>
      <c r="Z202" s="1157" t="str">
        <f t="shared" si="86"/>
        <v/>
      </c>
      <c r="AA202" s="1157" t="str">
        <f t="shared" si="86"/>
        <v/>
      </c>
      <c r="AB202" s="1157" t="str">
        <f t="shared" si="86"/>
        <v/>
      </c>
      <c r="AC202" s="1157" t="str">
        <f t="shared" si="86"/>
        <v/>
      </c>
      <c r="AD202" s="1157" t="str">
        <f t="shared" si="86"/>
        <v/>
      </c>
      <c r="AE202" s="1157" t="str">
        <f t="shared" si="86"/>
        <v/>
      </c>
      <c r="AF202" s="1157" t="str">
        <f t="shared" si="86"/>
        <v/>
      </c>
      <c r="AG202" s="1157" t="str">
        <f t="shared" si="86"/>
        <v/>
      </c>
      <c r="AH202" s="1157" t="str">
        <f t="shared" si="86"/>
        <v/>
      </c>
      <c r="AI202" s="1162" t="str">
        <f t="shared" si="86"/>
        <v/>
      </c>
      <c r="AJ202" s="1174">
        <f>COUNTIF(E12:AH12,"6")+COUNTIF(E28:AI28,"6")+COUNTIF(E44:AH44,"6")+COUNTIF(E60:AI60,"6")+COUNTIF(E77:AI77,"6")+COUNTIF(E94:AH94,"6")+COUNTIF(E111:AI111,"6")+COUNTIF(E128:AH128,"6")+COUNTIF(E145:AI145,"6")+COUNTIF(E162:AI162,"6")+COUNTIF(E179:AF179,"6")+COUNTIF(E196:AI196,"6")</f>
        <v>3</v>
      </c>
      <c r="AK202" s="1181"/>
      <c r="GH202" s="365"/>
    </row>
    <row r="203" spans="2:190" ht="13.5" customHeight="1">
      <c r="B203" s="431"/>
      <c r="C203" s="424" t="s">
        <v>174</v>
      </c>
      <c r="D203" s="1192" t="str">
        <f t="shared" si="80"/>
        <v>6,000kJ/kg</v>
      </c>
      <c r="E203" s="698" t="str">
        <f t="shared" ref="E203:AI203" si="87">IF(E196=7,E196,"")</f>
        <v/>
      </c>
      <c r="F203" s="699" t="str">
        <f t="shared" si="87"/>
        <v/>
      </c>
      <c r="G203" s="699" t="str">
        <f t="shared" si="87"/>
        <v/>
      </c>
      <c r="H203" s="699" t="str">
        <f t="shared" si="87"/>
        <v/>
      </c>
      <c r="I203" s="699" t="str">
        <f t="shared" si="87"/>
        <v/>
      </c>
      <c r="J203" s="699" t="str">
        <f t="shared" si="87"/>
        <v/>
      </c>
      <c r="K203" s="699" t="str">
        <f t="shared" si="87"/>
        <v/>
      </c>
      <c r="L203" s="699" t="str">
        <f t="shared" si="87"/>
        <v/>
      </c>
      <c r="M203" s="699" t="str">
        <f t="shared" si="87"/>
        <v/>
      </c>
      <c r="N203" s="699" t="str">
        <f t="shared" si="87"/>
        <v/>
      </c>
      <c r="O203" s="699" t="str">
        <f t="shared" si="87"/>
        <v/>
      </c>
      <c r="P203" s="699" t="str">
        <f t="shared" si="87"/>
        <v/>
      </c>
      <c r="Q203" s="699" t="str">
        <f t="shared" si="87"/>
        <v/>
      </c>
      <c r="R203" s="699" t="str">
        <f t="shared" si="87"/>
        <v/>
      </c>
      <c r="S203" s="699" t="str">
        <f t="shared" si="87"/>
        <v/>
      </c>
      <c r="T203" s="699" t="str">
        <f t="shared" si="87"/>
        <v/>
      </c>
      <c r="U203" s="699" t="str">
        <f t="shared" si="87"/>
        <v/>
      </c>
      <c r="V203" s="699" t="str">
        <f t="shared" si="87"/>
        <v/>
      </c>
      <c r="W203" s="699" t="str">
        <f t="shared" si="87"/>
        <v/>
      </c>
      <c r="X203" s="699" t="str">
        <f t="shared" si="87"/>
        <v/>
      </c>
      <c r="Y203" s="699" t="str">
        <f t="shared" si="87"/>
        <v/>
      </c>
      <c r="Z203" s="699" t="str">
        <f t="shared" si="87"/>
        <v/>
      </c>
      <c r="AA203" s="699" t="str">
        <f t="shared" si="87"/>
        <v/>
      </c>
      <c r="AB203" s="699" t="str">
        <f t="shared" si="87"/>
        <v/>
      </c>
      <c r="AC203" s="699" t="str">
        <f t="shared" si="87"/>
        <v/>
      </c>
      <c r="AD203" s="699" t="str">
        <f t="shared" si="87"/>
        <v/>
      </c>
      <c r="AE203" s="699" t="str">
        <f t="shared" si="87"/>
        <v/>
      </c>
      <c r="AF203" s="699" t="str">
        <f t="shared" si="87"/>
        <v/>
      </c>
      <c r="AG203" s="699" t="str">
        <f t="shared" si="87"/>
        <v/>
      </c>
      <c r="AH203" s="699" t="str">
        <f t="shared" si="87"/>
        <v/>
      </c>
      <c r="AI203" s="700" t="str">
        <f t="shared" si="87"/>
        <v/>
      </c>
      <c r="AJ203" s="1175">
        <f>COUNTIF(E12:AH12,"7")+COUNTIF(E28:AI28,"7")+COUNTIF(E44:AH44,"7")+COUNTIF(E60:AI60,"7")+COUNTIF(E77:AI77,"7")+COUNTIF(E94:AH94,"7")+COUNTIF(E111:AI111,"7")+COUNTIF(E128:AH128,"7")+COUNTIF(E145:AI145,"7")+COUNTIF(E162:AI162,"7")+COUNTIF(E179:AF179,"7")+COUNTIF(E196:AI196,"7")</f>
        <v>3</v>
      </c>
      <c r="AK203" s="1181"/>
      <c r="GH203" s="365"/>
    </row>
    <row r="204" spans="2:190" ht="18" customHeight="1">
      <c r="GH204" s="365"/>
    </row>
    <row r="205" spans="2:190" ht="21" customHeight="1">
      <c r="B205" s="831" t="s">
        <v>573</v>
      </c>
      <c r="C205" s="831"/>
      <c r="G205" s="1211"/>
      <c r="H205" s="1211"/>
      <c r="I205" s="1211"/>
      <c r="J205" s="1211"/>
      <c r="K205" s="1211"/>
      <c r="L205" s="1211"/>
      <c r="M205" s="1211"/>
      <c r="N205" s="1211"/>
      <c r="O205" s="1211"/>
      <c r="P205" s="1211"/>
      <c r="Q205" s="1211"/>
      <c r="R205" s="1211"/>
      <c r="S205" s="1211"/>
      <c r="T205" s="1211"/>
      <c r="U205" s="1211"/>
      <c r="V205" s="1211"/>
      <c r="W205" s="1211"/>
      <c r="X205" s="1211"/>
      <c r="Y205" s="1211"/>
      <c r="AJ205" s="832"/>
      <c r="AK205" s="832"/>
      <c r="AL205" s="832"/>
      <c r="AM205" s="832"/>
      <c r="AN205" s="832"/>
      <c r="AO205" s="832"/>
      <c r="AP205" s="832"/>
      <c r="AQ205" s="832"/>
      <c r="AR205" s="832"/>
      <c r="AS205" s="832"/>
      <c r="AT205" s="832"/>
      <c r="AU205" s="832"/>
      <c r="AV205" s="832"/>
      <c r="AW205" s="832"/>
      <c r="AX205" s="832"/>
      <c r="AY205" s="832"/>
      <c r="AZ205" s="832"/>
      <c r="BA205" s="832"/>
      <c r="BB205" s="832"/>
      <c r="BC205" s="832"/>
      <c r="BD205" s="832"/>
      <c r="BE205" s="832"/>
      <c r="BF205" s="832"/>
      <c r="BG205" s="832"/>
      <c r="BH205" s="832"/>
      <c r="BI205" s="832"/>
      <c r="DN205" s="361"/>
      <c r="DO205" s="361"/>
      <c r="FR205" s="361"/>
      <c r="FS205" s="361"/>
      <c r="FT205" s="361"/>
      <c r="FU205" s="361"/>
      <c r="FV205" s="361"/>
      <c r="FW205" s="361"/>
      <c r="GH205" s="365"/>
    </row>
    <row r="206" spans="2:190" ht="21" customHeight="1">
      <c r="B206" s="832" t="s">
        <v>379</v>
      </c>
      <c r="C206" s="832"/>
      <c r="AJ206" s="832"/>
      <c r="AK206" s="832"/>
      <c r="AL206" s="832"/>
      <c r="AM206" s="832"/>
      <c r="AN206" s="832"/>
      <c r="AO206" s="832"/>
      <c r="AP206" s="832"/>
      <c r="AQ206" s="832"/>
      <c r="AR206" s="832"/>
      <c r="AS206" s="832"/>
      <c r="AT206" s="832"/>
      <c r="AU206" s="832"/>
      <c r="AV206" s="832"/>
      <c r="AW206" s="832"/>
      <c r="AX206" s="832"/>
      <c r="AY206" s="832"/>
      <c r="AZ206" s="832"/>
      <c r="BA206" s="832"/>
      <c r="BB206" s="832"/>
      <c r="BC206" s="832"/>
      <c r="BD206" s="832"/>
      <c r="BE206" s="832"/>
      <c r="BF206" s="832"/>
      <c r="BG206" s="832"/>
      <c r="BH206" s="832"/>
      <c r="BI206" s="832"/>
      <c r="CQ206" s="436"/>
      <c r="CR206" s="436"/>
      <c r="CS206" s="436"/>
      <c r="CT206" s="361"/>
      <c r="CU206" s="361"/>
      <c r="CV206" s="361"/>
      <c r="CW206" s="361"/>
      <c r="CX206" s="361"/>
      <c r="CY206" s="361"/>
      <c r="CZ206" s="361"/>
      <c r="DA206" s="361"/>
      <c r="DB206" s="361"/>
      <c r="DC206" s="361"/>
      <c r="DD206" s="361"/>
      <c r="DE206" s="361"/>
      <c r="DF206" s="361"/>
      <c r="DG206" s="361"/>
      <c r="DH206" s="361"/>
      <c r="DI206" s="361"/>
      <c r="DJ206" s="361"/>
      <c r="DK206" s="361"/>
      <c r="DL206" s="361"/>
      <c r="DM206" s="361"/>
      <c r="DN206" s="436"/>
      <c r="DP206" s="361"/>
      <c r="DQ206" s="361"/>
      <c r="DR206" s="361"/>
      <c r="DS206" s="361"/>
      <c r="DT206" s="361"/>
      <c r="DU206" s="361"/>
      <c r="DV206" s="361"/>
      <c r="DW206" s="361"/>
      <c r="GH206" s="365"/>
    </row>
    <row r="207" spans="2:190" ht="21" customHeight="1">
      <c r="B207" s="833" t="s">
        <v>567</v>
      </c>
      <c r="C207" s="833"/>
      <c r="G207" s="440"/>
      <c r="H207" s="440"/>
      <c r="I207" s="440"/>
      <c r="J207" s="440"/>
      <c r="K207" s="440"/>
      <c r="L207" s="440"/>
      <c r="M207" s="440"/>
      <c r="N207" s="440"/>
      <c r="O207" s="440"/>
      <c r="P207" s="440"/>
      <c r="Q207" s="440"/>
      <c r="R207" s="440"/>
      <c r="S207" s="440"/>
      <c r="T207" s="440"/>
      <c r="U207" s="440"/>
      <c r="V207" s="440"/>
      <c r="W207" s="440"/>
      <c r="X207" s="440"/>
      <c r="Y207" s="440"/>
      <c r="Z207" s="440"/>
      <c r="AA207" s="440"/>
      <c r="AB207" s="440"/>
      <c r="AC207" s="440"/>
      <c r="AD207" s="440"/>
      <c r="AE207" s="440"/>
      <c r="AF207" s="440"/>
      <c r="AG207" s="440"/>
      <c r="AH207" s="440"/>
      <c r="AI207" s="440"/>
      <c r="AJ207" s="833"/>
      <c r="AK207" s="833"/>
      <c r="AL207" s="833"/>
      <c r="AM207" s="833"/>
      <c r="AN207" s="833"/>
      <c r="AO207" s="833"/>
      <c r="AP207" s="833"/>
      <c r="AQ207" s="833"/>
      <c r="AR207" s="833"/>
      <c r="AS207" s="833"/>
      <c r="AT207" s="833"/>
      <c r="AU207" s="833"/>
      <c r="AV207" s="833"/>
      <c r="AW207" s="833"/>
      <c r="AX207" s="833"/>
      <c r="AY207" s="833"/>
      <c r="AZ207" s="833"/>
      <c r="BA207" s="833"/>
      <c r="BB207" s="833"/>
      <c r="BC207" s="833"/>
      <c r="BD207" s="833"/>
      <c r="BE207" s="833"/>
      <c r="BF207" s="833"/>
      <c r="BG207" s="832"/>
      <c r="BH207" s="832"/>
      <c r="BI207" s="832"/>
      <c r="CQ207" s="436"/>
      <c r="CR207" s="436"/>
      <c r="CS207" s="436"/>
      <c r="CT207" s="436"/>
      <c r="CU207" s="436"/>
      <c r="CV207" s="436"/>
      <c r="CW207" s="436"/>
      <c r="CX207" s="436"/>
      <c r="CY207" s="436"/>
      <c r="CZ207" s="436"/>
      <c r="DA207" s="436"/>
      <c r="DB207" s="436"/>
      <c r="DC207" s="436"/>
      <c r="DD207" s="436"/>
      <c r="DE207" s="436"/>
      <c r="DF207" s="436"/>
      <c r="DG207" s="436"/>
      <c r="DH207" s="436"/>
      <c r="DI207" s="436"/>
      <c r="DJ207" s="436"/>
      <c r="DK207" s="436"/>
      <c r="DL207" s="436"/>
      <c r="DM207" s="436"/>
      <c r="DN207" s="436"/>
      <c r="GH207" s="365"/>
    </row>
    <row r="208" spans="2:190" ht="21" customHeight="1">
      <c r="B208" s="833" t="s">
        <v>572</v>
      </c>
      <c r="C208" s="833"/>
      <c r="G208" s="440"/>
      <c r="H208" s="440"/>
      <c r="I208" s="440"/>
      <c r="J208" s="440"/>
      <c r="K208" s="440"/>
      <c r="L208" s="440"/>
      <c r="M208" s="440"/>
      <c r="N208" s="440"/>
      <c r="O208" s="440"/>
      <c r="P208" s="440"/>
      <c r="Q208" s="440"/>
      <c r="R208" s="440"/>
      <c r="S208" s="440"/>
      <c r="T208" s="440"/>
      <c r="U208" s="440"/>
      <c r="V208" s="440"/>
      <c r="W208" s="440"/>
      <c r="X208" s="440"/>
      <c r="Y208" s="440"/>
      <c r="Z208" s="440"/>
      <c r="AA208" s="440"/>
      <c r="AB208" s="440"/>
      <c r="AC208" s="440"/>
      <c r="AD208" s="440"/>
      <c r="AE208" s="440"/>
      <c r="AF208" s="440"/>
      <c r="AG208" s="440"/>
      <c r="AH208" s="440"/>
      <c r="AI208" s="440"/>
      <c r="AJ208" s="833"/>
      <c r="AK208" s="833"/>
      <c r="AL208" s="833"/>
      <c r="AM208" s="833"/>
      <c r="AN208" s="833"/>
      <c r="AO208" s="833"/>
      <c r="AP208" s="833"/>
      <c r="AQ208" s="833"/>
      <c r="AR208" s="833"/>
      <c r="AS208" s="833"/>
      <c r="AT208" s="833"/>
      <c r="AU208" s="833"/>
      <c r="AV208" s="833"/>
      <c r="AW208" s="833"/>
      <c r="AX208" s="833"/>
      <c r="AY208" s="833"/>
      <c r="AZ208" s="833"/>
      <c r="BA208" s="833"/>
      <c r="BB208" s="833"/>
      <c r="BC208" s="833"/>
      <c r="BD208" s="833"/>
      <c r="BE208" s="833"/>
      <c r="BF208" s="833"/>
      <c r="BG208" s="832"/>
      <c r="BH208" s="832"/>
      <c r="BI208" s="832"/>
      <c r="CQ208" s="436"/>
      <c r="CR208" s="436"/>
      <c r="CS208" s="436"/>
      <c r="CT208" s="436"/>
      <c r="CU208" s="436"/>
      <c r="CV208" s="436"/>
      <c r="CW208" s="436"/>
      <c r="CX208" s="436"/>
      <c r="CY208" s="436"/>
      <c r="CZ208" s="436"/>
      <c r="DA208" s="436"/>
      <c r="DB208" s="436"/>
      <c r="DC208" s="436"/>
      <c r="DD208" s="436"/>
      <c r="DE208" s="436"/>
      <c r="DF208" s="436"/>
      <c r="DG208" s="436"/>
      <c r="DH208" s="436"/>
      <c r="DI208" s="436"/>
      <c r="DJ208" s="436"/>
      <c r="DK208" s="436"/>
      <c r="DL208" s="436"/>
      <c r="DM208" s="436"/>
      <c r="DN208" s="436"/>
      <c r="GH208" s="365"/>
    </row>
    <row r="209" spans="2:190" ht="21" customHeight="1">
      <c r="B209" s="833" t="s">
        <v>575</v>
      </c>
      <c r="C209" s="833"/>
      <c r="G209" s="440"/>
      <c r="H209" s="440"/>
      <c r="I209" s="440"/>
      <c r="J209" s="440"/>
      <c r="K209" s="440"/>
      <c r="L209" s="440"/>
      <c r="M209" s="440"/>
      <c r="N209" s="440"/>
      <c r="O209" s="440"/>
      <c r="P209" s="440"/>
      <c r="Q209" s="440"/>
      <c r="R209" s="440"/>
      <c r="S209" s="440"/>
      <c r="T209" s="440"/>
      <c r="U209" s="440"/>
      <c r="V209" s="440"/>
      <c r="W209" s="440"/>
      <c r="X209" s="440"/>
      <c r="Y209" s="440"/>
      <c r="Z209" s="440"/>
      <c r="AA209" s="440"/>
      <c r="AB209" s="440"/>
      <c r="AC209" s="440"/>
      <c r="AD209" s="440"/>
      <c r="AE209" s="440"/>
      <c r="AF209" s="440"/>
      <c r="AG209" s="440"/>
      <c r="AH209" s="440"/>
      <c r="AI209" s="440"/>
      <c r="AJ209" s="833"/>
      <c r="AK209" s="833"/>
      <c r="AL209" s="833"/>
      <c r="AM209" s="833"/>
      <c r="AN209" s="833"/>
      <c r="AO209" s="833"/>
      <c r="AP209" s="833"/>
      <c r="AQ209" s="833"/>
      <c r="AR209" s="833"/>
      <c r="AS209" s="833"/>
      <c r="AT209" s="833"/>
      <c r="AU209" s="833"/>
      <c r="AV209" s="833"/>
      <c r="AW209" s="833"/>
      <c r="AX209" s="833"/>
      <c r="AY209" s="833"/>
      <c r="AZ209" s="833"/>
      <c r="BA209" s="833"/>
      <c r="BB209" s="833"/>
      <c r="BC209" s="833"/>
      <c r="BD209" s="833"/>
      <c r="BE209" s="833"/>
      <c r="BF209" s="833"/>
      <c r="BG209" s="832"/>
      <c r="BH209" s="832"/>
      <c r="BI209" s="832"/>
      <c r="CQ209" s="436"/>
      <c r="CR209" s="436"/>
      <c r="CS209" s="436"/>
      <c r="CT209" s="436"/>
      <c r="CU209" s="436"/>
      <c r="CV209" s="436"/>
      <c r="CW209" s="436"/>
      <c r="CX209" s="436"/>
      <c r="CY209" s="436"/>
      <c r="CZ209" s="436"/>
      <c r="DA209" s="436"/>
      <c r="DB209" s="436"/>
      <c r="DC209" s="436"/>
      <c r="DD209" s="436"/>
      <c r="DE209" s="436"/>
      <c r="DF209" s="436"/>
      <c r="DG209" s="436"/>
      <c r="DH209" s="436"/>
      <c r="DI209" s="436"/>
      <c r="DJ209" s="436"/>
      <c r="DK209" s="436"/>
      <c r="DL209" s="436"/>
      <c r="DM209" s="436"/>
      <c r="DN209" s="436"/>
      <c r="GH209" s="365"/>
    </row>
    <row r="210" spans="2:190" ht="21" customHeight="1">
      <c r="B210" s="833" t="s">
        <v>568</v>
      </c>
      <c r="C210" s="833"/>
      <c r="G210" s="440"/>
      <c r="H210" s="440"/>
      <c r="I210" s="440"/>
      <c r="J210" s="440"/>
      <c r="K210" s="440"/>
      <c r="L210" s="440"/>
      <c r="M210" s="440"/>
      <c r="N210" s="440"/>
      <c r="O210" s="440"/>
      <c r="P210" s="440"/>
      <c r="Q210" s="440"/>
      <c r="R210" s="440"/>
      <c r="S210" s="440"/>
      <c r="T210" s="440"/>
      <c r="U210" s="440"/>
      <c r="V210" s="440"/>
      <c r="W210" s="440"/>
      <c r="X210" s="440"/>
      <c r="Y210" s="440"/>
      <c r="Z210" s="440"/>
      <c r="AA210" s="440"/>
      <c r="AB210" s="440"/>
      <c r="AC210" s="440"/>
      <c r="AD210" s="440"/>
      <c r="AE210" s="440"/>
      <c r="AF210" s="440"/>
      <c r="AG210" s="440"/>
      <c r="AH210" s="440"/>
      <c r="AI210" s="440"/>
      <c r="AJ210" s="833"/>
      <c r="AK210" s="833"/>
      <c r="AL210" s="833"/>
      <c r="AM210" s="833"/>
      <c r="AN210" s="833"/>
      <c r="AO210" s="833"/>
      <c r="AP210" s="833"/>
      <c r="AQ210" s="833"/>
      <c r="AR210" s="833"/>
      <c r="AS210" s="833"/>
      <c r="AT210" s="833"/>
      <c r="AU210" s="833"/>
      <c r="AV210" s="833"/>
      <c r="AW210" s="833"/>
      <c r="AX210" s="833"/>
      <c r="AY210" s="833"/>
      <c r="AZ210" s="833"/>
      <c r="BA210" s="833"/>
      <c r="BB210" s="833"/>
      <c r="BC210" s="833"/>
      <c r="BD210" s="833"/>
      <c r="BE210" s="833"/>
      <c r="BF210" s="833"/>
      <c r="BG210" s="832"/>
      <c r="BH210" s="832"/>
      <c r="BI210" s="832"/>
      <c r="CQ210" s="436"/>
      <c r="CR210" s="436"/>
      <c r="CS210" s="436"/>
      <c r="CT210" s="436"/>
      <c r="CU210" s="436"/>
      <c r="CV210" s="436"/>
      <c r="CW210" s="436"/>
      <c r="CX210" s="436"/>
      <c r="CY210" s="436"/>
      <c r="CZ210" s="436"/>
      <c r="DA210" s="436"/>
      <c r="DB210" s="436"/>
      <c r="DC210" s="436"/>
      <c r="DD210" s="436"/>
      <c r="DE210" s="436"/>
      <c r="DF210" s="436"/>
      <c r="DG210" s="436"/>
      <c r="DH210" s="436"/>
      <c r="DI210" s="436"/>
      <c r="DJ210" s="436"/>
      <c r="DK210" s="436"/>
      <c r="DL210" s="436"/>
      <c r="DM210" s="436"/>
      <c r="DN210" s="436"/>
      <c r="GH210" s="365"/>
    </row>
    <row r="211" spans="2:190" ht="21" customHeight="1">
      <c r="B211" s="833" t="s">
        <v>560</v>
      </c>
      <c r="C211" s="833"/>
      <c r="G211" s="440"/>
      <c r="H211" s="440"/>
      <c r="I211" s="440"/>
      <c r="J211" s="440"/>
      <c r="K211" s="440"/>
      <c r="L211" s="440"/>
      <c r="M211" s="440"/>
      <c r="N211" s="440"/>
      <c r="O211" s="440"/>
      <c r="P211" s="440"/>
      <c r="Q211" s="440"/>
      <c r="R211" s="440"/>
      <c r="S211" s="440"/>
      <c r="T211" s="440"/>
      <c r="U211" s="440"/>
      <c r="V211" s="440"/>
      <c r="W211" s="440"/>
      <c r="X211" s="440"/>
      <c r="Y211" s="440"/>
      <c r="Z211" s="440"/>
      <c r="AA211" s="440"/>
      <c r="AB211" s="440"/>
      <c r="AC211" s="440"/>
      <c r="AD211" s="440"/>
      <c r="AE211" s="440"/>
      <c r="AF211" s="440"/>
      <c r="AG211" s="440"/>
      <c r="AH211" s="440"/>
      <c r="AI211" s="440"/>
      <c r="AJ211" s="833"/>
      <c r="AK211" s="833"/>
      <c r="AL211" s="833"/>
      <c r="AM211" s="833"/>
      <c r="AN211" s="833"/>
      <c r="AO211" s="833"/>
      <c r="AP211" s="833"/>
      <c r="AQ211" s="833"/>
      <c r="AR211" s="833"/>
      <c r="AS211" s="833"/>
      <c r="AT211" s="833"/>
      <c r="AU211" s="833"/>
      <c r="AV211" s="833"/>
      <c r="AW211" s="833"/>
      <c r="AX211" s="833"/>
      <c r="AY211" s="833"/>
      <c r="AZ211" s="833"/>
      <c r="BA211" s="833"/>
      <c r="BB211" s="833"/>
      <c r="BC211" s="833"/>
      <c r="BD211" s="833"/>
      <c r="BE211" s="833"/>
      <c r="BF211" s="833"/>
      <c r="BG211" s="832"/>
      <c r="BH211" s="832"/>
      <c r="BI211" s="832"/>
      <c r="CQ211" s="436"/>
      <c r="CR211" s="436"/>
      <c r="CS211" s="436"/>
      <c r="CT211" s="436"/>
      <c r="CU211" s="436"/>
      <c r="CV211" s="436"/>
      <c r="CW211" s="436"/>
      <c r="CX211" s="436"/>
      <c r="CY211" s="436"/>
      <c r="CZ211" s="436"/>
      <c r="DA211" s="436"/>
      <c r="DB211" s="436"/>
      <c r="DC211" s="436"/>
      <c r="DD211" s="436"/>
      <c r="DE211" s="436"/>
      <c r="DF211" s="436"/>
      <c r="DG211" s="436"/>
      <c r="DH211" s="436"/>
      <c r="DI211" s="436"/>
      <c r="DJ211" s="436"/>
      <c r="DK211" s="436"/>
      <c r="DL211" s="436"/>
      <c r="DM211" s="436"/>
      <c r="DN211" s="436"/>
      <c r="GH211" s="365"/>
    </row>
    <row r="212" spans="2:190" ht="21" customHeight="1">
      <c r="B212" s="832" t="s">
        <v>380</v>
      </c>
      <c r="C212" s="833"/>
      <c r="G212" s="440"/>
      <c r="H212" s="440"/>
      <c r="I212" s="440"/>
      <c r="J212" s="440"/>
      <c r="K212" s="440"/>
      <c r="L212" s="440"/>
      <c r="M212" s="440"/>
      <c r="N212" s="440"/>
      <c r="O212" s="440"/>
      <c r="P212" s="440"/>
      <c r="Q212" s="440"/>
      <c r="R212" s="440"/>
      <c r="S212" s="440"/>
      <c r="T212" s="440"/>
      <c r="U212" s="440"/>
      <c r="V212" s="440"/>
      <c r="W212" s="440"/>
      <c r="X212" s="440"/>
      <c r="Y212" s="440"/>
      <c r="Z212" s="440"/>
      <c r="AA212" s="440"/>
      <c r="AB212" s="440"/>
      <c r="AC212" s="440"/>
      <c r="AD212" s="440"/>
      <c r="AE212" s="440"/>
      <c r="AF212" s="440"/>
      <c r="AG212" s="440"/>
      <c r="AH212" s="440"/>
      <c r="AI212" s="440"/>
      <c r="AJ212" s="833"/>
      <c r="AK212" s="833"/>
      <c r="AL212" s="833"/>
      <c r="AM212" s="833"/>
      <c r="AN212" s="833"/>
      <c r="AO212" s="833"/>
      <c r="AP212" s="833"/>
      <c r="AQ212" s="833"/>
      <c r="AR212" s="833"/>
      <c r="AS212" s="833"/>
      <c r="AT212" s="833"/>
      <c r="AU212" s="833"/>
      <c r="AV212" s="833"/>
      <c r="AW212" s="833"/>
      <c r="AX212" s="833"/>
      <c r="AY212" s="833"/>
      <c r="AZ212" s="833"/>
      <c r="BA212" s="833"/>
      <c r="BB212" s="833"/>
      <c r="BC212" s="833"/>
      <c r="BD212" s="833"/>
      <c r="BE212" s="833"/>
      <c r="BF212" s="833"/>
      <c r="BG212" s="832"/>
      <c r="BH212" s="832"/>
      <c r="BI212" s="832"/>
      <c r="CQ212" s="436"/>
      <c r="CR212" s="436"/>
      <c r="CS212" s="436"/>
      <c r="CT212" s="436"/>
      <c r="CU212" s="436"/>
      <c r="CV212" s="436"/>
      <c r="CW212" s="436"/>
      <c r="CX212" s="436"/>
      <c r="CY212" s="436"/>
      <c r="CZ212" s="436"/>
      <c r="DA212" s="436"/>
      <c r="DB212" s="436"/>
      <c r="DC212" s="436"/>
      <c r="DD212" s="436"/>
      <c r="DE212" s="436"/>
      <c r="DF212" s="436"/>
      <c r="DG212" s="436"/>
      <c r="DH212" s="436"/>
      <c r="DI212" s="436"/>
      <c r="DJ212" s="436"/>
      <c r="DK212" s="436"/>
      <c r="DL212" s="436"/>
      <c r="DM212" s="436"/>
      <c r="DN212" s="436"/>
      <c r="GH212" s="365"/>
    </row>
    <row r="213" spans="2:190" ht="21" customHeight="1">
      <c r="B213" s="832" t="s">
        <v>6280</v>
      </c>
      <c r="C213" s="833"/>
      <c r="G213" s="440"/>
      <c r="H213" s="440"/>
      <c r="I213" s="440"/>
      <c r="J213" s="440"/>
      <c r="K213" s="440"/>
      <c r="L213" s="440"/>
      <c r="M213" s="440"/>
      <c r="N213" s="440"/>
      <c r="O213" s="440"/>
      <c r="P213" s="440"/>
      <c r="Q213" s="440"/>
      <c r="R213" s="440"/>
      <c r="S213" s="440"/>
      <c r="T213" s="440"/>
      <c r="U213" s="440"/>
      <c r="V213" s="440"/>
      <c r="W213" s="440"/>
      <c r="X213" s="440"/>
      <c r="Y213" s="440"/>
      <c r="Z213" s="440"/>
      <c r="AA213" s="440"/>
      <c r="AB213" s="440"/>
      <c r="AC213" s="440"/>
      <c r="AD213" s="440"/>
      <c r="AE213" s="440"/>
      <c r="AF213" s="440"/>
      <c r="AG213" s="440"/>
      <c r="AH213" s="440"/>
      <c r="AI213" s="440"/>
      <c r="AJ213" s="833"/>
      <c r="AK213" s="833"/>
      <c r="AL213" s="833"/>
      <c r="AM213" s="833"/>
      <c r="AN213" s="833"/>
      <c r="AO213" s="833"/>
      <c r="AP213" s="833"/>
      <c r="AQ213" s="833"/>
      <c r="AR213" s="833"/>
      <c r="AS213" s="833"/>
      <c r="AT213" s="833"/>
      <c r="AU213" s="833"/>
      <c r="AV213" s="833"/>
      <c r="AW213" s="833"/>
      <c r="AX213" s="833"/>
      <c r="AY213" s="833"/>
      <c r="AZ213" s="833"/>
      <c r="BA213" s="833"/>
      <c r="BB213" s="833"/>
      <c r="BC213" s="833"/>
      <c r="BD213" s="833"/>
      <c r="BE213" s="833"/>
      <c r="BF213" s="833"/>
      <c r="BG213" s="832"/>
      <c r="BH213" s="832"/>
      <c r="BI213" s="832"/>
      <c r="CQ213" s="436"/>
      <c r="CR213" s="436"/>
      <c r="CS213" s="436"/>
      <c r="CT213" s="436"/>
      <c r="CU213" s="436"/>
      <c r="CV213" s="436"/>
      <c r="CW213" s="436"/>
      <c r="CX213" s="436"/>
      <c r="CY213" s="436"/>
      <c r="CZ213" s="436"/>
      <c r="DA213" s="436"/>
      <c r="DB213" s="436"/>
      <c r="DC213" s="436"/>
      <c r="DD213" s="436"/>
      <c r="DE213" s="436"/>
      <c r="DF213" s="436"/>
      <c r="DG213" s="436"/>
      <c r="DH213" s="436"/>
      <c r="DI213" s="436"/>
      <c r="DJ213" s="436"/>
      <c r="DK213" s="436"/>
      <c r="DL213" s="436"/>
      <c r="DM213" s="436"/>
      <c r="DN213" s="436"/>
      <c r="GH213" s="365"/>
    </row>
    <row r="214" spans="2:190" ht="21" customHeight="1">
      <c r="B214" s="832" t="s">
        <v>561</v>
      </c>
      <c r="C214" s="832"/>
      <c r="AJ214" s="832"/>
      <c r="AK214" s="832"/>
      <c r="AL214" s="832"/>
      <c r="AM214" s="832"/>
      <c r="AN214" s="832"/>
      <c r="AO214" s="832"/>
      <c r="AP214" s="832"/>
      <c r="AQ214" s="832"/>
      <c r="AR214" s="832"/>
      <c r="AS214" s="832"/>
      <c r="AT214" s="832"/>
      <c r="AU214" s="832"/>
      <c r="AV214" s="832"/>
      <c r="AW214" s="832"/>
      <c r="AX214" s="832"/>
      <c r="AY214" s="832"/>
      <c r="AZ214" s="832"/>
      <c r="BA214" s="832"/>
      <c r="BB214" s="832"/>
      <c r="BC214" s="832"/>
      <c r="BD214" s="832"/>
      <c r="BE214" s="832"/>
      <c r="BF214" s="832"/>
      <c r="BG214" s="832"/>
      <c r="BH214" s="832"/>
      <c r="BI214" s="832"/>
      <c r="CQ214" s="436"/>
      <c r="CR214" s="436"/>
      <c r="CS214" s="436"/>
      <c r="CT214" s="436"/>
      <c r="CU214" s="436"/>
      <c r="CV214" s="436"/>
      <c r="CW214" s="436"/>
      <c r="CX214" s="436"/>
      <c r="CY214" s="436"/>
      <c r="CZ214" s="436"/>
      <c r="DA214" s="436"/>
      <c r="DB214" s="436"/>
      <c r="DC214" s="436"/>
      <c r="DD214" s="436"/>
      <c r="DE214" s="436"/>
      <c r="DF214" s="436"/>
      <c r="DG214" s="436"/>
      <c r="DH214" s="436"/>
      <c r="DI214" s="436"/>
      <c r="DJ214" s="436"/>
      <c r="DK214" s="436"/>
      <c r="DL214" s="436"/>
      <c r="DM214" s="436"/>
      <c r="DN214" s="436"/>
      <c r="GH214" s="365"/>
    </row>
    <row r="215" spans="2:190" ht="21" customHeight="1">
      <c r="B215" s="834" t="s">
        <v>603</v>
      </c>
      <c r="C215" s="834"/>
      <c r="G215" s="436"/>
      <c r="H215" s="436"/>
      <c r="I215" s="436"/>
      <c r="J215" s="436"/>
      <c r="K215" s="436"/>
      <c r="L215" s="436"/>
      <c r="AJ215" s="832"/>
      <c r="AK215" s="832"/>
      <c r="AL215" s="832"/>
      <c r="AM215" s="832"/>
      <c r="AN215" s="832"/>
      <c r="AO215" s="832"/>
      <c r="AP215" s="832"/>
      <c r="AQ215" s="832"/>
      <c r="AR215" s="832"/>
      <c r="AS215" s="832"/>
      <c r="AT215" s="832"/>
      <c r="AU215" s="832"/>
      <c r="AV215" s="832"/>
      <c r="AW215" s="832"/>
      <c r="AX215" s="832"/>
      <c r="AY215" s="832"/>
      <c r="AZ215" s="832"/>
      <c r="BA215" s="832"/>
      <c r="BB215" s="832"/>
      <c r="BC215" s="832"/>
      <c r="BD215" s="832"/>
      <c r="BE215" s="832"/>
      <c r="BF215" s="832"/>
      <c r="BG215" s="832"/>
      <c r="BH215" s="832"/>
      <c r="BI215" s="832"/>
      <c r="DW215" s="365"/>
      <c r="DX215" s="365"/>
      <c r="DY215" s="365"/>
      <c r="DZ215" s="365"/>
      <c r="EA215" s="365"/>
      <c r="EB215" s="365"/>
      <c r="EC215" s="365"/>
      <c r="ED215" s="365"/>
      <c r="EE215" s="365"/>
      <c r="EF215" s="365"/>
      <c r="EG215" s="365"/>
      <c r="EH215" s="365"/>
      <c r="EI215" s="365"/>
      <c r="EJ215" s="365"/>
      <c r="EK215" s="365"/>
      <c r="EL215" s="365"/>
      <c r="EM215" s="365"/>
      <c r="EN215" s="365"/>
      <c r="EO215" s="365"/>
      <c r="EP215" s="365"/>
      <c r="EQ215" s="365"/>
      <c r="ER215" s="365"/>
      <c r="ES215" s="365"/>
      <c r="ET215" s="365"/>
      <c r="EU215" s="365"/>
      <c r="EV215" s="365"/>
      <c r="EW215" s="365"/>
      <c r="EX215" s="365"/>
      <c r="EY215" s="365"/>
      <c r="EZ215" s="365"/>
      <c r="FA215" s="365"/>
      <c r="FB215" s="365"/>
      <c r="FC215" s="365"/>
      <c r="FD215" s="365"/>
      <c r="FE215" s="365"/>
      <c r="FF215" s="365"/>
      <c r="FG215" s="365"/>
      <c r="FH215" s="365"/>
      <c r="FI215" s="365"/>
      <c r="FJ215" s="365"/>
      <c r="FK215" s="365"/>
      <c r="FL215" s="365"/>
      <c r="FM215" s="365"/>
      <c r="FN215" s="365"/>
      <c r="FO215" s="365"/>
      <c r="FP215" s="365"/>
      <c r="FQ215" s="365"/>
      <c r="FR215" s="365"/>
      <c r="FS215" s="365"/>
      <c r="FT215" s="365"/>
      <c r="FU215" s="365"/>
      <c r="FV215" s="365"/>
      <c r="FW215" s="365"/>
      <c r="FX215" s="365"/>
      <c r="FY215" s="365"/>
      <c r="FZ215" s="365"/>
      <c r="GA215" s="365"/>
      <c r="GB215" s="365"/>
      <c r="GC215" s="365"/>
      <c r="GD215" s="365"/>
      <c r="GE215" s="365"/>
      <c r="GF215" s="365"/>
      <c r="GH215" s="365"/>
    </row>
    <row r="216" spans="2:190" ht="21.75" customHeight="1">
      <c r="B216" s="832" t="s">
        <v>576</v>
      </c>
      <c r="C216" s="832"/>
      <c r="AJ216" s="832"/>
      <c r="AK216" s="832"/>
      <c r="AL216" s="832"/>
      <c r="AM216" s="832"/>
      <c r="AN216" s="832"/>
      <c r="AO216" s="832"/>
      <c r="AP216" s="832"/>
      <c r="AQ216" s="832"/>
      <c r="AR216" s="832"/>
      <c r="AS216" s="832"/>
      <c r="AT216" s="832"/>
      <c r="AU216" s="832"/>
      <c r="AV216" s="832"/>
      <c r="AW216" s="832"/>
      <c r="AX216" s="832"/>
      <c r="AY216" s="832"/>
      <c r="AZ216" s="832"/>
      <c r="BA216" s="832"/>
      <c r="BB216" s="832"/>
      <c r="BC216" s="832"/>
      <c r="BD216" s="832"/>
      <c r="BE216" s="832"/>
      <c r="BF216" s="832"/>
      <c r="BG216" s="832"/>
      <c r="BH216" s="832"/>
      <c r="BI216" s="832"/>
      <c r="DW216" s="365"/>
      <c r="DX216" s="365"/>
      <c r="DY216" s="365"/>
      <c r="DZ216" s="365"/>
      <c r="EA216" s="365"/>
      <c r="EB216" s="365"/>
      <c r="EC216" s="365"/>
      <c r="ED216" s="365"/>
      <c r="EE216" s="365"/>
      <c r="EF216" s="365"/>
      <c r="EG216" s="365"/>
      <c r="EH216" s="365"/>
      <c r="EI216" s="365"/>
      <c r="EJ216" s="365"/>
      <c r="EK216" s="365"/>
      <c r="EL216" s="365"/>
      <c r="EM216" s="365"/>
      <c r="EN216" s="365"/>
      <c r="EO216" s="365"/>
      <c r="EP216" s="365"/>
      <c r="EQ216" s="365"/>
      <c r="ER216" s="365"/>
      <c r="ES216" s="365"/>
      <c r="ET216" s="365"/>
      <c r="EU216" s="365"/>
      <c r="EV216" s="365"/>
      <c r="EW216" s="365"/>
      <c r="EX216" s="365"/>
      <c r="EY216" s="365"/>
      <c r="EZ216" s="365"/>
      <c r="FA216" s="365"/>
      <c r="FB216" s="365"/>
      <c r="FC216" s="365"/>
      <c r="FD216" s="365"/>
      <c r="FE216" s="365"/>
      <c r="FF216" s="365"/>
      <c r="FG216" s="365"/>
      <c r="FH216" s="365"/>
      <c r="FI216" s="365"/>
      <c r="FJ216" s="365"/>
      <c r="FK216" s="365"/>
      <c r="FL216" s="365"/>
      <c r="FM216" s="365"/>
      <c r="FN216" s="365"/>
      <c r="FO216" s="365"/>
      <c r="FP216" s="365"/>
      <c r="FQ216" s="365"/>
      <c r="FR216" s="365"/>
      <c r="FS216" s="365"/>
      <c r="FT216" s="365"/>
      <c r="FU216" s="365"/>
      <c r="FV216" s="365"/>
      <c r="FW216" s="365"/>
      <c r="FX216" s="365"/>
      <c r="FY216" s="365"/>
      <c r="FZ216" s="365"/>
      <c r="GA216" s="365"/>
      <c r="GB216" s="365"/>
      <c r="GC216" s="365"/>
      <c r="GD216" s="365"/>
      <c r="GE216" s="365"/>
      <c r="GF216" s="365"/>
      <c r="GH216" s="365"/>
    </row>
    <row r="217" spans="2:190" s="366" customFormat="1" ht="21.75" customHeight="1">
      <c r="B217" s="834" t="s">
        <v>807</v>
      </c>
      <c r="C217" s="834"/>
      <c r="D217" s="1196"/>
      <c r="E217" s="436"/>
      <c r="F217" s="436"/>
      <c r="G217" s="436"/>
      <c r="H217" s="436"/>
      <c r="I217" s="436"/>
      <c r="J217" s="436"/>
      <c r="K217" s="436"/>
      <c r="L217" s="436"/>
      <c r="M217" s="436"/>
      <c r="N217" s="436"/>
      <c r="O217" s="436"/>
      <c r="P217" s="436"/>
      <c r="Q217" s="436"/>
      <c r="R217" s="436"/>
      <c r="S217" s="436"/>
      <c r="T217" s="436"/>
      <c r="U217" s="436"/>
      <c r="V217" s="436"/>
      <c r="W217" s="436"/>
      <c r="X217" s="436"/>
      <c r="Y217" s="436"/>
      <c r="Z217" s="436"/>
      <c r="AA217" s="436"/>
      <c r="AB217" s="436"/>
      <c r="AC217" s="436"/>
      <c r="AD217" s="436"/>
      <c r="AE217" s="436"/>
      <c r="AF217" s="436"/>
      <c r="AG217" s="436"/>
      <c r="AH217" s="436"/>
      <c r="AI217" s="436"/>
      <c r="AJ217" s="834"/>
      <c r="AK217" s="834"/>
      <c r="AL217" s="834"/>
      <c r="AM217" s="834"/>
      <c r="AN217" s="834"/>
      <c r="AO217" s="834"/>
      <c r="AP217" s="834"/>
      <c r="AQ217" s="834"/>
      <c r="AR217" s="834"/>
      <c r="AS217" s="834"/>
      <c r="AT217" s="834"/>
      <c r="AU217" s="834"/>
      <c r="AV217" s="834"/>
      <c r="AW217" s="834"/>
      <c r="AX217" s="834"/>
      <c r="AY217" s="834"/>
      <c r="AZ217" s="834"/>
      <c r="BA217" s="834"/>
      <c r="BB217" s="834"/>
      <c r="BC217" s="834"/>
      <c r="BD217" s="834"/>
      <c r="BE217" s="834"/>
      <c r="BF217" s="834"/>
      <c r="BG217" s="834"/>
      <c r="BH217" s="834"/>
      <c r="BI217" s="834"/>
      <c r="BJ217" s="436"/>
      <c r="BK217" s="436"/>
      <c r="BL217" s="436"/>
      <c r="BM217" s="436"/>
      <c r="BN217" s="436"/>
      <c r="BO217" s="436"/>
      <c r="BP217" s="436"/>
      <c r="BQ217" s="436"/>
      <c r="BR217" s="436"/>
      <c r="BS217" s="436"/>
      <c r="BT217" s="436"/>
      <c r="BU217" s="436"/>
      <c r="BV217" s="436"/>
      <c r="BW217" s="436"/>
      <c r="BX217" s="436"/>
      <c r="BY217" s="436"/>
      <c r="BZ217" s="436"/>
      <c r="CA217" s="436"/>
      <c r="CB217" s="436"/>
      <c r="CC217" s="436"/>
      <c r="CD217" s="436"/>
      <c r="CE217" s="436"/>
      <c r="CF217" s="436"/>
      <c r="CG217" s="436"/>
      <c r="CH217" s="436"/>
      <c r="CI217" s="436"/>
      <c r="CJ217" s="436"/>
      <c r="CK217" s="436"/>
      <c r="CL217" s="436"/>
      <c r="CM217" s="436"/>
      <c r="CN217" s="436"/>
      <c r="CO217" s="436"/>
      <c r="CP217" s="436"/>
      <c r="CQ217" s="436"/>
      <c r="CR217" s="436"/>
      <c r="CS217" s="436"/>
      <c r="CT217" s="436"/>
      <c r="CU217" s="436"/>
      <c r="CV217" s="436"/>
      <c r="CW217" s="436"/>
      <c r="CX217" s="436"/>
      <c r="CY217" s="436"/>
      <c r="CZ217" s="436"/>
      <c r="DA217" s="436"/>
      <c r="DB217" s="436"/>
      <c r="DC217" s="436"/>
      <c r="DD217" s="436"/>
      <c r="DE217" s="436"/>
      <c r="DF217" s="436"/>
      <c r="DG217" s="436"/>
      <c r="DH217" s="436"/>
      <c r="DI217" s="436"/>
      <c r="DJ217" s="436"/>
      <c r="DK217" s="436"/>
      <c r="DL217" s="436"/>
      <c r="DM217" s="436"/>
      <c r="DN217" s="436"/>
      <c r="DO217" s="436"/>
      <c r="DP217" s="436"/>
      <c r="DQ217" s="436"/>
      <c r="DR217" s="436"/>
      <c r="DS217" s="436"/>
      <c r="DT217" s="436"/>
      <c r="DU217" s="436"/>
      <c r="DV217" s="436"/>
      <c r="DW217" s="436"/>
      <c r="DX217" s="436"/>
      <c r="DY217" s="436"/>
      <c r="DZ217" s="436"/>
      <c r="EA217" s="436"/>
      <c r="EB217" s="436"/>
      <c r="EC217" s="436"/>
      <c r="ED217" s="436"/>
      <c r="EE217" s="436"/>
      <c r="EF217" s="436"/>
      <c r="EG217" s="436"/>
      <c r="EH217" s="436"/>
      <c r="EI217" s="436"/>
      <c r="EJ217" s="436"/>
      <c r="EK217" s="436"/>
      <c r="EL217" s="436"/>
      <c r="EM217" s="436"/>
      <c r="EN217" s="436"/>
      <c r="EO217" s="436"/>
      <c r="EP217" s="436"/>
      <c r="EQ217" s="436"/>
      <c r="ER217" s="436"/>
      <c r="ES217" s="436"/>
      <c r="ET217" s="436"/>
      <c r="EU217" s="436"/>
      <c r="EV217" s="436"/>
      <c r="EW217" s="436"/>
      <c r="EX217" s="436"/>
      <c r="EY217" s="436"/>
      <c r="EZ217" s="436"/>
      <c r="FA217" s="436"/>
      <c r="FB217" s="436"/>
      <c r="FC217" s="436"/>
      <c r="FD217" s="436"/>
      <c r="FE217" s="436"/>
      <c r="FF217" s="436"/>
      <c r="FG217" s="436"/>
      <c r="FH217" s="436"/>
      <c r="FI217" s="436"/>
      <c r="FJ217" s="436"/>
      <c r="FK217" s="436"/>
      <c r="FL217" s="436"/>
      <c r="FM217" s="436"/>
      <c r="FN217" s="436"/>
      <c r="FO217" s="436"/>
      <c r="FP217" s="436"/>
      <c r="FQ217" s="436"/>
      <c r="FR217" s="436"/>
      <c r="FS217" s="436"/>
      <c r="FT217" s="436"/>
      <c r="FU217" s="436"/>
      <c r="FV217" s="436"/>
      <c r="FW217" s="436"/>
      <c r="FX217" s="436"/>
      <c r="FY217" s="436"/>
      <c r="FZ217" s="436"/>
      <c r="GA217" s="436"/>
      <c r="GB217" s="436"/>
      <c r="GC217" s="436"/>
      <c r="GD217" s="436"/>
      <c r="GE217" s="436"/>
      <c r="GF217" s="436"/>
      <c r="GH217" s="436"/>
    </row>
    <row r="218" spans="2:190" s="366" customFormat="1" ht="17.25" customHeight="1">
      <c r="B218" s="834" t="s">
        <v>815</v>
      </c>
      <c r="C218" s="834"/>
      <c r="D218" s="1196"/>
      <c r="E218" s="436"/>
      <c r="F218" s="436"/>
      <c r="G218" s="436"/>
      <c r="H218" s="436"/>
      <c r="I218" s="436"/>
      <c r="J218" s="436"/>
      <c r="K218" s="436"/>
      <c r="L218" s="436"/>
      <c r="M218" s="436"/>
      <c r="N218" s="436"/>
      <c r="O218" s="436"/>
      <c r="P218" s="436"/>
      <c r="Q218" s="436"/>
      <c r="R218" s="436"/>
      <c r="S218" s="436"/>
      <c r="T218" s="436"/>
      <c r="U218" s="436"/>
      <c r="V218" s="436"/>
      <c r="W218" s="436"/>
      <c r="X218" s="436"/>
      <c r="Y218" s="436"/>
      <c r="Z218" s="436"/>
      <c r="AA218" s="436"/>
      <c r="AB218" s="436"/>
      <c r="AC218" s="436"/>
      <c r="AD218" s="436"/>
      <c r="AE218" s="436"/>
      <c r="AF218" s="436"/>
      <c r="AG218" s="436"/>
      <c r="AH218" s="436"/>
      <c r="AI218" s="436"/>
      <c r="AJ218" s="834"/>
      <c r="AK218" s="834"/>
      <c r="AL218" s="834"/>
      <c r="AM218" s="834"/>
      <c r="AN218" s="834"/>
      <c r="AO218" s="834"/>
      <c r="AP218" s="834"/>
      <c r="AQ218" s="834"/>
      <c r="AR218" s="834"/>
      <c r="AS218" s="834"/>
      <c r="AT218" s="834"/>
      <c r="AU218" s="834"/>
      <c r="AV218" s="834"/>
      <c r="AW218" s="834"/>
      <c r="AX218" s="834"/>
      <c r="AY218" s="834"/>
      <c r="AZ218" s="834"/>
      <c r="BA218" s="834"/>
      <c r="BB218" s="834"/>
      <c r="BC218" s="834"/>
      <c r="BD218" s="834"/>
      <c r="BE218" s="834"/>
      <c r="BF218" s="834"/>
      <c r="BG218" s="835"/>
      <c r="BH218" s="835"/>
      <c r="BI218" s="835"/>
      <c r="BJ218" s="826"/>
      <c r="BK218" s="826"/>
      <c r="BL218" s="826"/>
      <c r="BM218" s="826"/>
      <c r="BN218" s="826"/>
      <c r="BO218" s="826"/>
      <c r="BP218" s="826"/>
      <c r="BQ218" s="826"/>
      <c r="BR218" s="826"/>
      <c r="BS218" s="826"/>
      <c r="BT218" s="826"/>
      <c r="BU218" s="826"/>
      <c r="BV218" s="826"/>
      <c r="BW218" s="826"/>
      <c r="BX218" s="826"/>
      <c r="BY218" s="826"/>
      <c r="BZ218" s="826"/>
      <c r="CA218" s="826"/>
      <c r="CB218" s="826"/>
      <c r="CC218" s="826"/>
      <c r="CD218" s="826"/>
      <c r="CE218" s="826"/>
      <c r="CF218" s="826"/>
      <c r="CG218" s="826"/>
      <c r="CH218" s="826"/>
      <c r="CI218" s="826"/>
      <c r="CJ218" s="826"/>
      <c r="CK218" s="826"/>
      <c r="CL218" s="826"/>
      <c r="CM218" s="826"/>
      <c r="CN218" s="826"/>
      <c r="CO218" s="826"/>
      <c r="CP218" s="826"/>
      <c r="CQ218" s="826"/>
      <c r="CR218" s="826"/>
      <c r="CS218" s="826"/>
      <c r="CT218" s="826"/>
      <c r="CU218" s="826"/>
      <c r="CV218" s="826"/>
      <c r="CW218" s="826"/>
      <c r="CX218" s="826"/>
      <c r="CY218" s="826"/>
      <c r="CZ218" s="826"/>
      <c r="DA218" s="826"/>
      <c r="DB218" s="826"/>
      <c r="DC218" s="826"/>
      <c r="DD218" s="826"/>
      <c r="DE218" s="826"/>
      <c r="DF218" s="826"/>
      <c r="DG218" s="826"/>
      <c r="DH218" s="826"/>
      <c r="DI218" s="826"/>
      <c r="DJ218" s="826"/>
      <c r="DK218" s="826"/>
      <c r="DL218" s="826"/>
      <c r="DM218" s="826"/>
      <c r="DN218" s="826"/>
      <c r="DO218" s="826"/>
      <c r="DP218" s="826"/>
      <c r="DQ218" s="826"/>
      <c r="DR218" s="826"/>
      <c r="DS218" s="826"/>
      <c r="DT218" s="826"/>
      <c r="DU218" s="826"/>
      <c r="DV218" s="826"/>
      <c r="DW218" s="826"/>
      <c r="DX218" s="826"/>
      <c r="DY218" s="826"/>
      <c r="DZ218" s="826"/>
      <c r="EA218" s="826"/>
      <c r="EB218" s="826"/>
      <c r="EC218" s="826"/>
      <c r="ED218" s="826"/>
      <c r="EE218" s="826"/>
      <c r="EF218" s="826"/>
      <c r="EG218" s="826"/>
      <c r="EH218" s="826"/>
      <c r="EI218" s="826"/>
      <c r="EJ218" s="826"/>
      <c r="EK218" s="826"/>
      <c r="EL218" s="826"/>
      <c r="EM218" s="826"/>
      <c r="EN218" s="826"/>
      <c r="EO218" s="826"/>
      <c r="EP218" s="826"/>
      <c r="EQ218" s="826"/>
      <c r="ER218" s="826"/>
      <c r="ES218" s="826"/>
      <c r="ET218" s="826"/>
      <c r="EU218" s="826"/>
      <c r="EV218" s="826"/>
      <c r="EW218" s="826"/>
      <c r="EX218" s="826"/>
      <c r="EY218" s="826"/>
      <c r="EZ218" s="826"/>
      <c r="FA218" s="826"/>
      <c r="FB218" s="826"/>
      <c r="FC218" s="826"/>
      <c r="FD218" s="826"/>
      <c r="FE218" s="826"/>
      <c r="FF218" s="826"/>
      <c r="FG218" s="826"/>
      <c r="FH218" s="826"/>
      <c r="FI218" s="826"/>
      <c r="FJ218" s="826"/>
      <c r="FK218" s="826"/>
      <c r="FL218" s="826"/>
      <c r="FM218" s="826"/>
      <c r="FN218" s="826"/>
      <c r="FO218" s="826"/>
      <c r="FP218" s="826"/>
      <c r="FQ218" s="826"/>
      <c r="FR218" s="826"/>
      <c r="FS218" s="826"/>
      <c r="FT218" s="826"/>
      <c r="FU218" s="826"/>
      <c r="FV218" s="826"/>
      <c r="FW218" s="826"/>
      <c r="FX218" s="826"/>
      <c r="FY218" s="826"/>
      <c r="FZ218" s="826"/>
      <c r="GA218" s="826"/>
      <c r="GB218" s="826"/>
      <c r="GC218" s="826"/>
      <c r="GD218" s="826"/>
      <c r="GE218" s="826"/>
      <c r="GF218" s="826"/>
      <c r="GH218" s="436"/>
    </row>
    <row r="219" spans="2:190" ht="13.5" customHeight="1">
      <c r="BG219" s="440"/>
      <c r="BH219" s="440"/>
      <c r="BI219" s="440"/>
      <c r="BJ219" s="440"/>
      <c r="BK219" s="440"/>
      <c r="BL219" s="440"/>
      <c r="BM219" s="440"/>
      <c r="BN219" s="440"/>
      <c r="BO219" s="440"/>
      <c r="BP219" s="440"/>
      <c r="BQ219" s="440"/>
      <c r="BR219" s="440"/>
      <c r="BS219" s="440"/>
      <c r="BT219" s="440"/>
      <c r="BU219" s="440"/>
      <c r="BV219" s="440"/>
      <c r="BW219" s="440"/>
      <c r="BX219" s="440"/>
      <c r="BY219" s="440"/>
      <c r="BZ219" s="440"/>
      <c r="CA219" s="440"/>
      <c r="CB219" s="440"/>
      <c r="CC219" s="440"/>
      <c r="CD219" s="440"/>
      <c r="CE219" s="440"/>
      <c r="CF219" s="440"/>
      <c r="CG219" s="440"/>
      <c r="CH219" s="440"/>
      <c r="CI219" s="440"/>
      <c r="CJ219" s="440"/>
      <c r="CK219" s="440"/>
      <c r="CL219" s="440"/>
      <c r="CM219" s="440"/>
      <c r="CN219" s="440"/>
      <c r="CO219" s="440"/>
      <c r="CP219" s="440"/>
      <c r="CQ219" s="440"/>
      <c r="CR219" s="440"/>
      <c r="CS219" s="440"/>
      <c r="CT219" s="440"/>
      <c r="CU219" s="440"/>
      <c r="CV219" s="440"/>
      <c r="CW219" s="440"/>
      <c r="CX219" s="440"/>
      <c r="CY219" s="440"/>
      <c r="CZ219" s="440"/>
      <c r="DA219" s="440"/>
      <c r="DB219" s="440"/>
      <c r="DC219" s="440"/>
      <c r="DD219" s="440"/>
      <c r="DE219" s="440"/>
      <c r="DF219" s="440"/>
      <c r="DG219" s="440"/>
      <c r="DH219" s="440"/>
      <c r="DI219" s="440"/>
      <c r="DJ219" s="440"/>
      <c r="DK219" s="440"/>
      <c r="DL219" s="440"/>
      <c r="DM219" s="440"/>
      <c r="DN219" s="440"/>
      <c r="DO219" s="440"/>
      <c r="DP219" s="440"/>
      <c r="DQ219" s="440"/>
      <c r="DR219" s="440"/>
      <c r="DS219" s="440"/>
      <c r="DT219" s="440"/>
      <c r="DU219" s="440"/>
      <c r="DV219" s="440"/>
      <c r="DW219" s="440"/>
      <c r="DX219" s="440"/>
      <c r="DY219" s="440"/>
      <c r="DZ219" s="440"/>
      <c r="EA219" s="440"/>
      <c r="EB219" s="440"/>
      <c r="EC219" s="440"/>
      <c r="ED219" s="440"/>
      <c r="EE219" s="440"/>
      <c r="EF219" s="440"/>
      <c r="EG219" s="440"/>
      <c r="EH219" s="440"/>
      <c r="EI219" s="440"/>
      <c r="EJ219" s="440"/>
      <c r="EK219" s="440"/>
      <c r="EL219" s="440"/>
      <c r="EM219" s="440"/>
      <c r="EN219" s="440"/>
      <c r="EO219" s="440"/>
      <c r="EP219" s="440"/>
      <c r="EQ219" s="440"/>
      <c r="ER219" s="440"/>
      <c r="ES219" s="440"/>
      <c r="ET219" s="440"/>
      <c r="EU219" s="440"/>
      <c r="EV219" s="440"/>
      <c r="EW219" s="440"/>
      <c r="EX219" s="440"/>
      <c r="EY219" s="440"/>
      <c r="EZ219" s="440"/>
      <c r="FA219" s="440"/>
      <c r="FB219" s="440"/>
      <c r="FC219" s="440"/>
      <c r="FD219" s="440"/>
      <c r="FE219" s="440"/>
      <c r="FF219" s="440"/>
      <c r="FG219" s="440"/>
      <c r="FH219" s="440"/>
      <c r="FI219" s="440"/>
      <c r="FJ219" s="440"/>
      <c r="FK219" s="440"/>
      <c r="FL219" s="440"/>
      <c r="FM219" s="440"/>
      <c r="FN219" s="440"/>
      <c r="FO219" s="440"/>
      <c r="FP219" s="440"/>
      <c r="FQ219" s="440"/>
      <c r="FR219" s="440"/>
      <c r="FS219" s="440"/>
      <c r="FT219" s="440"/>
      <c r="FU219" s="440"/>
      <c r="FV219" s="440"/>
      <c r="FW219" s="440"/>
      <c r="FX219" s="440"/>
      <c r="FY219" s="440"/>
      <c r="FZ219" s="440"/>
      <c r="GA219" s="440"/>
      <c r="GB219" s="440"/>
      <c r="GC219" s="440"/>
      <c r="GD219" s="440"/>
      <c r="GE219" s="440"/>
      <c r="GF219" s="440"/>
      <c r="GH219" s="365"/>
    </row>
    <row r="220" spans="2:190" ht="13.5" customHeight="1">
      <c r="D220" s="1198" t="s">
        <v>6197</v>
      </c>
      <c r="E220" s="1167" t="str">
        <f t="shared" ref="E220:AH220" si="88">E12&amp;COUNTA(E9:E10)&amp;COUNTA(E11)</f>
        <v>411</v>
      </c>
      <c r="F220" s="1167" t="str">
        <f t="shared" si="88"/>
        <v>411</v>
      </c>
      <c r="G220" s="1167" t="str">
        <f t="shared" si="88"/>
        <v>411</v>
      </c>
      <c r="H220" s="1167" t="str">
        <f t="shared" si="88"/>
        <v>411</v>
      </c>
      <c r="I220" s="1167" t="str">
        <f t="shared" si="88"/>
        <v>411</v>
      </c>
      <c r="J220" s="1167" t="str">
        <f t="shared" si="88"/>
        <v>410</v>
      </c>
      <c r="K220" s="1167" t="str">
        <f t="shared" si="88"/>
        <v>411</v>
      </c>
      <c r="L220" s="1167" t="str">
        <f t="shared" si="88"/>
        <v>411</v>
      </c>
      <c r="M220" s="1167" t="str">
        <f t="shared" si="88"/>
        <v>411</v>
      </c>
      <c r="N220" s="1167" t="str">
        <f t="shared" si="88"/>
        <v>411</v>
      </c>
      <c r="O220" s="1167" t="str">
        <f t="shared" si="88"/>
        <v>411</v>
      </c>
      <c r="P220" s="1167" t="str">
        <f t="shared" si="88"/>
        <v>411</v>
      </c>
      <c r="Q220" s="1167" t="str">
        <f t="shared" si="88"/>
        <v>410</v>
      </c>
      <c r="R220" s="1167" t="str">
        <f t="shared" si="88"/>
        <v>411</v>
      </c>
      <c r="S220" s="1167" t="str">
        <f t="shared" si="88"/>
        <v>411</v>
      </c>
      <c r="T220" s="1167" t="str">
        <f t="shared" si="88"/>
        <v>411</v>
      </c>
      <c r="U220" s="1167" t="str">
        <f t="shared" si="88"/>
        <v>411</v>
      </c>
      <c r="V220" s="1167" t="str">
        <f t="shared" si="88"/>
        <v>411</v>
      </c>
      <c r="W220" s="1167" t="str">
        <f t="shared" si="88"/>
        <v>411</v>
      </c>
      <c r="X220" s="1167" t="str">
        <f t="shared" si="88"/>
        <v>410</v>
      </c>
      <c r="Y220" s="1167" t="str">
        <f t="shared" si="88"/>
        <v>411</v>
      </c>
      <c r="Z220" s="1167" t="str">
        <f t="shared" si="88"/>
        <v>411</v>
      </c>
      <c r="AA220" s="1167" t="str">
        <f t="shared" si="88"/>
        <v>411</v>
      </c>
      <c r="AB220" s="1167" t="str">
        <f t="shared" si="88"/>
        <v>411</v>
      </c>
      <c r="AC220" s="1167" t="str">
        <f t="shared" si="88"/>
        <v>411</v>
      </c>
      <c r="AD220" s="1167" t="str">
        <f t="shared" si="88"/>
        <v>411</v>
      </c>
      <c r="AE220" s="1167" t="str">
        <f t="shared" si="88"/>
        <v>410</v>
      </c>
      <c r="AF220" s="1167" t="str">
        <f t="shared" si="88"/>
        <v>411</v>
      </c>
      <c r="AG220" s="1167" t="str">
        <f t="shared" si="88"/>
        <v>411</v>
      </c>
      <c r="AH220" s="1167" t="str">
        <f t="shared" si="88"/>
        <v>411</v>
      </c>
      <c r="AI220" s="1167" t="str">
        <f>E28&amp;COUNTA(E25:E26)&amp;COUNTA(E27)</f>
        <v>411</v>
      </c>
      <c r="AJ220" s="1167" t="str">
        <f t="shared" ref="AJ220:BM220" si="89">F28&amp;COUNTA(F25:F26)&amp;COUNTA(F27)</f>
        <v>411</v>
      </c>
      <c r="AK220" s="441" t="str">
        <f t="shared" si="89"/>
        <v>400</v>
      </c>
      <c r="AL220" s="441" t="str">
        <f t="shared" si="89"/>
        <v>400</v>
      </c>
      <c r="AM220" s="441" t="str">
        <f t="shared" si="89"/>
        <v>400</v>
      </c>
      <c r="AN220" s="441" t="str">
        <f t="shared" si="89"/>
        <v>400</v>
      </c>
      <c r="AO220" s="441" t="str">
        <f t="shared" si="89"/>
        <v>400</v>
      </c>
      <c r="AP220" s="441" t="str">
        <f t="shared" si="89"/>
        <v>400</v>
      </c>
      <c r="AQ220" s="441" t="str">
        <f t="shared" si="89"/>
        <v>400</v>
      </c>
      <c r="AR220" s="441" t="str">
        <f t="shared" si="89"/>
        <v>400</v>
      </c>
      <c r="AS220" s="441" t="str">
        <f t="shared" si="89"/>
        <v>400</v>
      </c>
      <c r="AT220" s="441" t="str">
        <f t="shared" si="89"/>
        <v>400</v>
      </c>
      <c r="AU220" s="441" t="str">
        <f t="shared" si="89"/>
        <v>400</v>
      </c>
      <c r="AV220" s="441" t="str">
        <f t="shared" si="89"/>
        <v>400</v>
      </c>
      <c r="AW220" s="441" t="str">
        <f t="shared" si="89"/>
        <v>400</v>
      </c>
      <c r="AX220" s="441" t="str">
        <f t="shared" si="89"/>
        <v>400</v>
      </c>
      <c r="AY220" s="441" t="str">
        <f t="shared" si="89"/>
        <v>400</v>
      </c>
      <c r="AZ220" s="441" t="str">
        <f t="shared" si="89"/>
        <v>400</v>
      </c>
      <c r="BA220" s="441" t="str">
        <f t="shared" si="89"/>
        <v>400</v>
      </c>
      <c r="BB220" s="441" t="str">
        <f t="shared" si="89"/>
        <v>400</v>
      </c>
      <c r="BC220" s="441" t="str">
        <f t="shared" si="89"/>
        <v>400</v>
      </c>
      <c r="BD220" s="441" t="str">
        <f t="shared" si="89"/>
        <v>400</v>
      </c>
      <c r="BE220" s="441" t="str">
        <f t="shared" si="89"/>
        <v>400</v>
      </c>
      <c r="BF220" s="441" t="str">
        <f t="shared" si="89"/>
        <v>400</v>
      </c>
      <c r="BG220" s="441" t="str">
        <f t="shared" si="89"/>
        <v>400</v>
      </c>
      <c r="BH220" s="441" t="str">
        <f t="shared" si="89"/>
        <v>400</v>
      </c>
      <c r="BI220" s="441" t="str">
        <f t="shared" si="89"/>
        <v>400</v>
      </c>
      <c r="BJ220" s="441" t="str">
        <f t="shared" si="89"/>
        <v>400</v>
      </c>
      <c r="BK220" s="441" t="str">
        <f t="shared" si="89"/>
        <v>400</v>
      </c>
      <c r="BL220" s="441" t="str">
        <f t="shared" si="89"/>
        <v>411</v>
      </c>
      <c r="BM220" s="441" t="str">
        <f t="shared" si="89"/>
        <v>411</v>
      </c>
      <c r="BN220" s="441" t="str">
        <f t="shared" ref="BN220:CQ220" si="90">E44&amp;COUNTA(E41:E42)&amp;COUNTA(E43)</f>
        <v>410</v>
      </c>
      <c r="BO220" s="441" t="str">
        <f t="shared" si="90"/>
        <v>411</v>
      </c>
      <c r="BP220" s="441" t="str">
        <f t="shared" si="90"/>
        <v>411</v>
      </c>
      <c r="BQ220" s="441" t="str">
        <f t="shared" si="90"/>
        <v>411</v>
      </c>
      <c r="BR220" s="441" t="str">
        <f t="shared" si="90"/>
        <v>411</v>
      </c>
      <c r="BS220" s="441" t="str">
        <f t="shared" si="90"/>
        <v>411</v>
      </c>
      <c r="BT220" s="441" t="str">
        <f t="shared" si="90"/>
        <v>411</v>
      </c>
      <c r="BU220" s="441" t="str">
        <f t="shared" si="90"/>
        <v>410</v>
      </c>
      <c r="BV220" s="441" t="str">
        <f t="shared" si="90"/>
        <v>411</v>
      </c>
      <c r="BW220" s="441" t="str">
        <f t="shared" si="90"/>
        <v>411</v>
      </c>
      <c r="BX220" s="441" t="str">
        <f t="shared" si="90"/>
        <v>411</v>
      </c>
      <c r="BY220" s="441" t="str">
        <f t="shared" si="90"/>
        <v>411</v>
      </c>
      <c r="BZ220" s="441" t="str">
        <f t="shared" si="90"/>
        <v>411</v>
      </c>
      <c r="CA220" s="441" t="str">
        <f t="shared" si="90"/>
        <v>411</v>
      </c>
      <c r="CB220" s="441" t="str">
        <f t="shared" si="90"/>
        <v>410</v>
      </c>
      <c r="CC220" s="441" t="str">
        <f t="shared" si="90"/>
        <v>411</v>
      </c>
      <c r="CD220" s="441" t="str">
        <f t="shared" si="90"/>
        <v>411</v>
      </c>
      <c r="CE220" s="441" t="str">
        <f t="shared" si="90"/>
        <v>411</v>
      </c>
      <c r="CF220" s="441" t="str">
        <f t="shared" si="90"/>
        <v>411</v>
      </c>
      <c r="CG220" s="441" t="str">
        <f t="shared" si="90"/>
        <v>411</v>
      </c>
      <c r="CH220" s="441" t="str">
        <f t="shared" si="90"/>
        <v>411</v>
      </c>
      <c r="CI220" s="441" t="str">
        <f t="shared" si="90"/>
        <v>410</v>
      </c>
      <c r="CJ220" s="441" t="str">
        <f t="shared" si="90"/>
        <v>411</v>
      </c>
      <c r="CK220" s="441" t="str">
        <f t="shared" si="90"/>
        <v>411</v>
      </c>
      <c r="CL220" s="441" t="str">
        <f t="shared" si="90"/>
        <v>411</v>
      </c>
      <c r="CM220" s="441" t="str">
        <f t="shared" si="90"/>
        <v>411</v>
      </c>
      <c r="CN220" s="441" t="str">
        <f t="shared" si="90"/>
        <v>411</v>
      </c>
      <c r="CO220" s="441" t="str">
        <f t="shared" si="90"/>
        <v>411</v>
      </c>
      <c r="CP220" s="441" t="str">
        <f t="shared" si="90"/>
        <v>410</v>
      </c>
      <c r="CQ220" s="441" t="str">
        <f t="shared" si="90"/>
        <v>411</v>
      </c>
      <c r="CR220" s="441" t="str">
        <f t="shared" ref="CR220:DU220" si="91">E60&amp;COUNTA(E57:E58)&amp;COUNTA(E59)</f>
        <v>411</v>
      </c>
      <c r="CS220" s="441" t="str">
        <f t="shared" si="91"/>
        <v>411</v>
      </c>
      <c r="CT220" s="441" t="str">
        <f t="shared" si="91"/>
        <v>411</v>
      </c>
      <c r="CU220" s="441" t="str">
        <f t="shared" si="91"/>
        <v>411</v>
      </c>
      <c r="CV220" s="441" t="str">
        <f t="shared" si="91"/>
        <v>411</v>
      </c>
      <c r="CW220" s="441" t="str">
        <f t="shared" si="91"/>
        <v>410</v>
      </c>
      <c r="CX220" s="441" t="str">
        <f t="shared" si="91"/>
        <v>411</v>
      </c>
      <c r="CY220" s="441" t="str">
        <f t="shared" si="91"/>
        <v>411</v>
      </c>
      <c r="CZ220" s="441" t="str">
        <f t="shared" si="91"/>
        <v>411</v>
      </c>
      <c r="DA220" s="441" t="str">
        <f t="shared" si="91"/>
        <v>411</v>
      </c>
      <c r="DB220" s="441" t="str">
        <f t="shared" si="91"/>
        <v>401</v>
      </c>
      <c r="DC220" s="441" t="str">
        <f t="shared" si="91"/>
        <v>401</v>
      </c>
      <c r="DD220" s="441" t="str">
        <f t="shared" si="91"/>
        <v>400</v>
      </c>
      <c r="DE220" s="441" t="str">
        <f t="shared" si="91"/>
        <v>401</v>
      </c>
      <c r="DF220" s="441" t="str">
        <f t="shared" si="91"/>
        <v>401</v>
      </c>
      <c r="DG220" s="441" t="str">
        <f t="shared" si="91"/>
        <v>401</v>
      </c>
      <c r="DH220" s="441" t="str">
        <f t="shared" si="91"/>
        <v>401</v>
      </c>
      <c r="DI220" s="441" t="str">
        <f t="shared" si="91"/>
        <v>401</v>
      </c>
      <c r="DJ220" s="441" t="str">
        <f t="shared" si="91"/>
        <v>401</v>
      </c>
      <c r="DK220" s="441" t="str">
        <f t="shared" si="91"/>
        <v>400</v>
      </c>
      <c r="DL220" s="441" t="str">
        <f t="shared" si="91"/>
        <v>401</v>
      </c>
      <c r="DM220" s="441" t="str">
        <f t="shared" si="91"/>
        <v>401</v>
      </c>
      <c r="DN220" s="441" t="str">
        <f t="shared" si="91"/>
        <v>401</v>
      </c>
      <c r="DO220" s="441" t="str">
        <f t="shared" si="91"/>
        <v>401</v>
      </c>
      <c r="DP220" s="441" t="str">
        <f t="shared" si="91"/>
        <v>411</v>
      </c>
      <c r="DQ220" s="441" t="str">
        <f t="shared" si="91"/>
        <v>411</v>
      </c>
      <c r="DR220" s="441" t="str">
        <f t="shared" si="91"/>
        <v>410</v>
      </c>
      <c r="DS220" s="441" t="str">
        <f t="shared" si="91"/>
        <v>411</v>
      </c>
      <c r="DT220" s="441" t="str">
        <f t="shared" si="91"/>
        <v>411</v>
      </c>
      <c r="DU220" s="441" t="str">
        <f t="shared" si="91"/>
        <v>411</v>
      </c>
      <c r="DV220" s="442" t="str">
        <f>AI60&amp;COUNTA(AI57:AI58)&amp;COUNTA(AI59)</f>
        <v>411</v>
      </c>
      <c r="GF220" s="440"/>
      <c r="GH220" s="365"/>
    </row>
    <row r="221" spans="2:190" ht="13.5" customHeight="1">
      <c r="D221" s="1197" t="s">
        <v>6198</v>
      </c>
      <c r="E221" s="1167" t="str">
        <f>E77&amp;COUNTA(E74:E75)&amp;COUNTA(E76)</f>
        <v>511</v>
      </c>
      <c r="F221" s="1167" t="str">
        <f t="shared" ref="F221:AI221" si="92">F77&amp;COUNTA(F74:F75)&amp;COUNTA(F76)</f>
        <v>511</v>
      </c>
      <c r="G221" s="1167" t="str">
        <f t="shared" si="92"/>
        <v>510</v>
      </c>
      <c r="H221" s="1167" t="str">
        <f t="shared" si="92"/>
        <v>511</v>
      </c>
      <c r="I221" s="1167" t="str">
        <f t="shared" si="92"/>
        <v>511</v>
      </c>
      <c r="J221" s="1167" t="str">
        <f t="shared" si="92"/>
        <v>511</v>
      </c>
      <c r="K221" s="1167" t="str">
        <f t="shared" si="92"/>
        <v>511</v>
      </c>
      <c r="L221" s="1167" t="str">
        <f t="shared" si="92"/>
        <v>511</v>
      </c>
      <c r="M221" s="1167" t="str">
        <f t="shared" si="92"/>
        <v>511</v>
      </c>
      <c r="N221" s="1167" t="str">
        <f t="shared" si="92"/>
        <v>510</v>
      </c>
      <c r="O221" s="1167" t="str">
        <f t="shared" si="92"/>
        <v>511</v>
      </c>
      <c r="P221" s="1167" t="str">
        <f t="shared" si="92"/>
        <v>511</v>
      </c>
      <c r="Q221" s="1167" t="str">
        <f t="shared" si="92"/>
        <v>511</v>
      </c>
      <c r="R221" s="1167" t="str">
        <f t="shared" si="92"/>
        <v>511</v>
      </c>
      <c r="S221" s="1167" t="str">
        <f t="shared" si="92"/>
        <v>511</v>
      </c>
      <c r="T221" s="1167" t="str">
        <f t="shared" si="92"/>
        <v>511</v>
      </c>
      <c r="U221" s="1167" t="str">
        <f t="shared" si="92"/>
        <v>510</v>
      </c>
      <c r="V221" s="1167" t="str">
        <f t="shared" si="92"/>
        <v>511</v>
      </c>
      <c r="W221" s="1167" t="str">
        <f t="shared" si="92"/>
        <v>511</v>
      </c>
      <c r="X221" s="1167" t="str">
        <f t="shared" si="92"/>
        <v>711</v>
      </c>
      <c r="Y221" s="1167" t="str">
        <f t="shared" si="92"/>
        <v>711</v>
      </c>
      <c r="Z221" s="1167" t="str">
        <f t="shared" si="92"/>
        <v>711</v>
      </c>
      <c r="AA221" s="1167" t="str">
        <f t="shared" si="92"/>
        <v>611</v>
      </c>
      <c r="AB221" s="1167" t="str">
        <f t="shared" si="92"/>
        <v>610</v>
      </c>
      <c r="AC221" s="1167" t="str">
        <f t="shared" si="92"/>
        <v>611</v>
      </c>
      <c r="AD221" s="1167" t="str">
        <f t="shared" si="92"/>
        <v>511</v>
      </c>
      <c r="AE221" s="1167" t="str">
        <f t="shared" si="92"/>
        <v>511</v>
      </c>
      <c r="AF221" s="1167" t="str">
        <f t="shared" si="92"/>
        <v>511</v>
      </c>
      <c r="AG221" s="1167" t="str">
        <f t="shared" si="92"/>
        <v>511</v>
      </c>
      <c r="AH221" s="1167" t="str">
        <f t="shared" si="92"/>
        <v>511</v>
      </c>
      <c r="AI221" s="1167" t="str">
        <f t="shared" si="92"/>
        <v>510</v>
      </c>
      <c r="AJ221" s="1167" t="str">
        <f t="shared" ref="AJ221:BM221" si="93">E94&amp;COUNTA(E91:E92)&amp;COUNTA(E93)</f>
        <v>511</v>
      </c>
      <c r="AK221" s="441" t="str">
        <f t="shared" si="93"/>
        <v>511</v>
      </c>
      <c r="AL221" s="441" t="str">
        <f t="shared" si="93"/>
        <v>511</v>
      </c>
      <c r="AM221" s="441" t="str">
        <f t="shared" si="93"/>
        <v>511</v>
      </c>
      <c r="AN221" s="441" t="str">
        <f t="shared" si="93"/>
        <v>511</v>
      </c>
      <c r="AO221" s="441" t="str">
        <f t="shared" si="93"/>
        <v>511</v>
      </c>
      <c r="AP221" s="441" t="str">
        <f t="shared" si="93"/>
        <v>510</v>
      </c>
      <c r="AQ221" s="441" t="str">
        <f t="shared" si="93"/>
        <v>511</v>
      </c>
      <c r="AR221" s="441" t="str">
        <f t="shared" si="93"/>
        <v>511</v>
      </c>
      <c r="AS221" s="441" t="str">
        <f t="shared" si="93"/>
        <v>511</v>
      </c>
      <c r="AT221" s="441" t="str">
        <f t="shared" si="93"/>
        <v>511</v>
      </c>
      <c r="AU221" s="441" t="str">
        <f t="shared" si="93"/>
        <v>511</v>
      </c>
      <c r="AV221" s="441" t="str">
        <f t="shared" si="93"/>
        <v>511</v>
      </c>
      <c r="AW221" s="441" t="str">
        <f t="shared" si="93"/>
        <v>510</v>
      </c>
      <c r="AX221" s="441" t="str">
        <f t="shared" si="93"/>
        <v>511</v>
      </c>
      <c r="AY221" s="441" t="str">
        <f t="shared" si="93"/>
        <v>511</v>
      </c>
      <c r="AZ221" s="441" t="str">
        <f t="shared" si="93"/>
        <v>511</v>
      </c>
      <c r="BA221" s="441" t="str">
        <f t="shared" si="93"/>
        <v>511</v>
      </c>
      <c r="BB221" s="441" t="str">
        <f t="shared" si="93"/>
        <v>511</v>
      </c>
      <c r="BC221" s="441" t="str">
        <f t="shared" si="93"/>
        <v>511</v>
      </c>
      <c r="BD221" s="441" t="str">
        <f t="shared" si="93"/>
        <v>510</v>
      </c>
      <c r="BE221" s="441" t="str">
        <f t="shared" si="93"/>
        <v>511</v>
      </c>
      <c r="BF221" s="441" t="str">
        <f t="shared" si="93"/>
        <v>511</v>
      </c>
      <c r="BG221" s="441" t="str">
        <f t="shared" si="93"/>
        <v>511</v>
      </c>
      <c r="BH221" s="441" t="str">
        <f t="shared" si="93"/>
        <v>511</v>
      </c>
      <c r="BI221" s="441" t="str">
        <f t="shared" si="93"/>
        <v>511</v>
      </c>
      <c r="BJ221" s="441" t="str">
        <f t="shared" si="93"/>
        <v>511</v>
      </c>
      <c r="BK221" s="441" t="str">
        <f t="shared" si="93"/>
        <v>510</v>
      </c>
      <c r="BL221" s="441" t="str">
        <f t="shared" si="93"/>
        <v>511</v>
      </c>
      <c r="BM221" s="441" t="str">
        <f t="shared" si="93"/>
        <v>511</v>
      </c>
      <c r="BN221" s="441" t="str">
        <f t="shared" ref="BN221:CR221" si="94">E111&amp;COUNTA(E108:E109)&amp;COUNTA(E110)</f>
        <v>511</v>
      </c>
      <c r="BO221" s="441" t="str">
        <f t="shared" si="94"/>
        <v>511</v>
      </c>
      <c r="BP221" s="441" t="str">
        <f t="shared" si="94"/>
        <v>511</v>
      </c>
      <c r="BQ221" s="441" t="str">
        <f t="shared" si="94"/>
        <v>511</v>
      </c>
      <c r="BR221" s="441" t="str">
        <f t="shared" si="94"/>
        <v>410</v>
      </c>
      <c r="BS221" s="441" t="str">
        <f t="shared" si="94"/>
        <v>411</v>
      </c>
      <c r="BT221" s="441" t="str">
        <f t="shared" si="94"/>
        <v>411</v>
      </c>
      <c r="BU221" s="441" t="str">
        <f t="shared" si="94"/>
        <v>411</v>
      </c>
      <c r="BV221" s="441" t="str">
        <f t="shared" si="94"/>
        <v>411</v>
      </c>
      <c r="BW221" s="441" t="str">
        <f t="shared" si="94"/>
        <v>411</v>
      </c>
      <c r="BX221" s="441" t="str">
        <f t="shared" si="94"/>
        <v>411</v>
      </c>
      <c r="BY221" s="441" t="str">
        <f t="shared" si="94"/>
        <v>410</v>
      </c>
      <c r="BZ221" s="441" t="str">
        <f t="shared" si="94"/>
        <v>411</v>
      </c>
      <c r="CA221" s="441" t="str">
        <f t="shared" si="94"/>
        <v>411</v>
      </c>
      <c r="CB221" s="441" t="str">
        <f t="shared" si="94"/>
        <v>411</v>
      </c>
      <c r="CC221" s="441" t="str">
        <f t="shared" si="94"/>
        <v>411</v>
      </c>
      <c r="CD221" s="441" t="str">
        <f t="shared" si="94"/>
        <v>411</v>
      </c>
      <c r="CE221" s="441" t="str">
        <f t="shared" si="94"/>
        <v>411</v>
      </c>
      <c r="CF221" s="441" t="str">
        <f t="shared" si="94"/>
        <v>410</v>
      </c>
      <c r="CG221" s="441" t="str">
        <f t="shared" si="94"/>
        <v>411</v>
      </c>
      <c r="CH221" s="441" t="str">
        <f t="shared" si="94"/>
        <v>411</v>
      </c>
      <c r="CI221" s="441" t="str">
        <f t="shared" si="94"/>
        <v>411</v>
      </c>
      <c r="CJ221" s="441" t="str">
        <f t="shared" si="94"/>
        <v>411</v>
      </c>
      <c r="CK221" s="441" t="str">
        <f t="shared" si="94"/>
        <v>411</v>
      </c>
      <c r="CL221" s="441" t="str">
        <f t="shared" si="94"/>
        <v>411</v>
      </c>
      <c r="CM221" s="441" t="str">
        <f t="shared" si="94"/>
        <v>410</v>
      </c>
      <c r="CN221" s="441" t="str">
        <f t="shared" si="94"/>
        <v>411</v>
      </c>
      <c r="CO221" s="441" t="str">
        <f t="shared" si="94"/>
        <v>411</v>
      </c>
      <c r="CP221" s="441" t="str">
        <f t="shared" si="94"/>
        <v>411</v>
      </c>
      <c r="CQ221" s="441" t="str">
        <f t="shared" si="94"/>
        <v>411</v>
      </c>
      <c r="CR221" s="441" t="str">
        <f t="shared" si="94"/>
        <v>411</v>
      </c>
      <c r="CS221" s="441" t="str">
        <f t="shared" ref="CS221:DU221" si="95">E128&amp;COUNTA(E125:E126)&amp;COUNTA(E127)</f>
        <v>411</v>
      </c>
      <c r="CT221" s="441" t="str">
        <f t="shared" si="95"/>
        <v>410</v>
      </c>
      <c r="CU221" s="441" t="str">
        <f t="shared" si="95"/>
        <v>411</v>
      </c>
      <c r="CV221" s="441" t="str">
        <f t="shared" si="95"/>
        <v>411</v>
      </c>
      <c r="CW221" s="441" t="str">
        <f t="shared" si="95"/>
        <v>411</v>
      </c>
      <c r="CX221" s="441" t="str">
        <f t="shared" si="95"/>
        <v>411</v>
      </c>
      <c r="CY221" s="441" t="str">
        <f t="shared" si="95"/>
        <v>411</v>
      </c>
      <c r="CZ221" s="441" t="str">
        <f t="shared" si="95"/>
        <v>411</v>
      </c>
      <c r="DA221" s="441" t="str">
        <f t="shared" si="95"/>
        <v>410</v>
      </c>
      <c r="DB221" s="441" t="str">
        <f t="shared" si="95"/>
        <v>411</v>
      </c>
      <c r="DC221" s="441" t="str">
        <f t="shared" si="95"/>
        <v>411</v>
      </c>
      <c r="DD221" s="441" t="str">
        <f t="shared" si="95"/>
        <v>411</v>
      </c>
      <c r="DE221" s="441" t="str">
        <f t="shared" si="95"/>
        <v>401</v>
      </c>
      <c r="DF221" s="441" t="str">
        <f t="shared" si="95"/>
        <v>401</v>
      </c>
      <c r="DG221" s="441" t="str">
        <f t="shared" si="95"/>
        <v>401</v>
      </c>
      <c r="DH221" s="441" t="str">
        <f t="shared" si="95"/>
        <v>400</v>
      </c>
      <c r="DI221" s="441" t="str">
        <f t="shared" si="95"/>
        <v>401</v>
      </c>
      <c r="DJ221" s="441" t="str">
        <f t="shared" si="95"/>
        <v>401</v>
      </c>
      <c r="DK221" s="441" t="str">
        <f t="shared" si="95"/>
        <v>401</v>
      </c>
      <c r="DL221" s="441" t="str">
        <f t="shared" si="95"/>
        <v>401</v>
      </c>
      <c r="DM221" s="441" t="str">
        <f t="shared" si="95"/>
        <v>401</v>
      </c>
      <c r="DN221" s="441" t="str">
        <f t="shared" si="95"/>
        <v>401</v>
      </c>
      <c r="DO221" s="441" t="str">
        <f t="shared" si="95"/>
        <v>400</v>
      </c>
      <c r="DP221" s="441" t="str">
        <f t="shared" si="95"/>
        <v>401</v>
      </c>
      <c r="DQ221" s="441" t="str">
        <f t="shared" si="95"/>
        <v>401</v>
      </c>
      <c r="DR221" s="441" t="str">
        <f t="shared" si="95"/>
        <v>401</v>
      </c>
      <c r="DS221" s="441" t="str">
        <f t="shared" si="95"/>
        <v>401</v>
      </c>
      <c r="DT221" s="441" t="str">
        <f t="shared" si="95"/>
        <v>401</v>
      </c>
      <c r="DU221" s="441" t="str">
        <f t="shared" si="95"/>
        <v>401</v>
      </c>
      <c r="DV221" s="442" t="str">
        <f>AH128&amp;COUNTA(AH125:AH126)&amp;COUNTA(AH127)</f>
        <v>400</v>
      </c>
      <c r="GH221" s="365"/>
    </row>
    <row r="222" spans="2:190" ht="13.5" customHeight="1">
      <c r="D222" s="1197" t="s">
        <v>6199</v>
      </c>
      <c r="E222" s="1167" t="str">
        <f>E145&amp;COUNTA(E142:E143)&amp;COUNTA(E144)</f>
        <v>401</v>
      </c>
      <c r="F222" s="1167" t="str">
        <f t="shared" ref="F222:AI222" si="96">F145&amp;COUNTA(F142:F143)&amp;COUNTA(F144)</f>
        <v>401</v>
      </c>
      <c r="G222" s="1167" t="str">
        <f t="shared" si="96"/>
        <v>401</v>
      </c>
      <c r="H222" s="1167" t="str">
        <f t="shared" si="96"/>
        <v>401</v>
      </c>
      <c r="I222" s="1167" t="str">
        <f t="shared" si="96"/>
        <v>401</v>
      </c>
      <c r="J222" s="1167" t="str">
        <f t="shared" si="96"/>
        <v>401</v>
      </c>
      <c r="K222" s="1167" t="str">
        <f t="shared" si="96"/>
        <v>400</v>
      </c>
      <c r="L222" s="1167" t="str">
        <f t="shared" si="96"/>
        <v>401</v>
      </c>
      <c r="M222" s="1167" t="str">
        <f t="shared" si="96"/>
        <v>401</v>
      </c>
      <c r="N222" s="1167" t="str">
        <f t="shared" si="96"/>
        <v>401</v>
      </c>
      <c r="O222" s="1167" t="str">
        <f t="shared" si="96"/>
        <v>401</v>
      </c>
      <c r="P222" s="1167" t="str">
        <f t="shared" si="96"/>
        <v>401</v>
      </c>
      <c r="Q222" s="1167" t="str">
        <f t="shared" si="96"/>
        <v>401</v>
      </c>
      <c r="R222" s="1167" t="str">
        <f t="shared" si="96"/>
        <v>400</v>
      </c>
      <c r="S222" s="1167" t="str">
        <f t="shared" si="96"/>
        <v>401</v>
      </c>
      <c r="T222" s="1167" t="str">
        <f t="shared" si="96"/>
        <v>401</v>
      </c>
      <c r="U222" s="1167" t="str">
        <f t="shared" si="96"/>
        <v>401</v>
      </c>
      <c r="V222" s="1167" t="str">
        <f t="shared" si="96"/>
        <v>401</v>
      </c>
      <c r="W222" s="1167" t="str">
        <f t="shared" si="96"/>
        <v>401</v>
      </c>
      <c r="X222" s="1167" t="str">
        <f t="shared" si="96"/>
        <v>401</v>
      </c>
      <c r="Y222" s="1167" t="str">
        <f t="shared" si="96"/>
        <v>400</v>
      </c>
      <c r="Z222" s="1167" t="str">
        <f t="shared" si="96"/>
        <v>401</v>
      </c>
      <c r="AA222" s="1167" t="str">
        <f t="shared" si="96"/>
        <v>401</v>
      </c>
      <c r="AB222" s="1167" t="str">
        <f t="shared" si="96"/>
        <v>401</v>
      </c>
      <c r="AC222" s="1167" t="str">
        <f t="shared" si="96"/>
        <v>401</v>
      </c>
      <c r="AD222" s="1167" t="str">
        <f t="shared" si="96"/>
        <v>401</v>
      </c>
      <c r="AE222" s="1167" t="str">
        <f t="shared" si="96"/>
        <v>411</v>
      </c>
      <c r="AF222" s="1167" t="str">
        <f t="shared" si="96"/>
        <v>410</v>
      </c>
      <c r="AG222" s="1167" t="str">
        <f t="shared" si="96"/>
        <v>411</v>
      </c>
      <c r="AH222" s="1167" t="str">
        <f t="shared" si="96"/>
        <v>411</v>
      </c>
      <c r="AI222" s="1167" t="str">
        <f t="shared" si="96"/>
        <v>411</v>
      </c>
      <c r="AJ222" s="1167" t="str">
        <f t="shared" ref="AJ222:BN222" si="97">E162&amp;COUNTA(E159:E160)&amp;COUNTA(E161)</f>
        <v>410</v>
      </c>
      <c r="AK222" s="441" t="str">
        <f t="shared" si="97"/>
        <v>410</v>
      </c>
      <c r="AL222" s="441" t="str">
        <f t="shared" si="97"/>
        <v>410</v>
      </c>
      <c r="AM222" s="441" t="str">
        <f t="shared" si="97"/>
        <v>410</v>
      </c>
      <c r="AN222" s="441" t="str">
        <f t="shared" si="97"/>
        <v>411</v>
      </c>
      <c r="AO222" s="441" t="str">
        <f t="shared" si="97"/>
        <v>411</v>
      </c>
      <c r="AP222" s="441" t="str">
        <f t="shared" si="97"/>
        <v>411</v>
      </c>
      <c r="AQ222" s="441" t="str">
        <f t="shared" si="97"/>
        <v>411</v>
      </c>
      <c r="AR222" s="441" t="str">
        <f t="shared" si="97"/>
        <v>411</v>
      </c>
      <c r="AS222" s="441" t="str">
        <f t="shared" si="97"/>
        <v>411</v>
      </c>
      <c r="AT222" s="441" t="str">
        <f t="shared" si="97"/>
        <v>410</v>
      </c>
      <c r="AU222" s="441" t="str">
        <f t="shared" si="97"/>
        <v>411</v>
      </c>
      <c r="AV222" s="441" t="str">
        <f t="shared" si="97"/>
        <v>411</v>
      </c>
      <c r="AW222" s="441" t="str">
        <f t="shared" si="97"/>
        <v>411</v>
      </c>
      <c r="AX222" s="441" t="str">
        <f t="shared" si="97"/>
        <v>411</v>
      </c>
      <c r="AY222" s="441" t="str">
        <f t="shared" si="97"/>
        <v>411</v>
      </c>
      <c r="AZ222" s="441" t="str">
        <f t="shared" si="97"/>
        <v>411</v>
      </c>
      <c r="BA222" s="441" t="str">
        <f t="shared" si="97"/>
        <v>410</v>
      </c>
      <c r="BB222" s="441" t="str">
        <f t="shared" si="97"/>
        <v>411</v>
      </c>
      <c r="BC222" s="441" t="str">
        <f t="shared" si="97"/>
        <v>411</v>
      </c>
      <c r="BD222" s="441" t="str">
        <f t="shared" si="97"/>
        <v>411</v>
      </c>
      <c r="BE222" s="441" t="str">
        <f t="shared" si="97"/>
        <v>411</v>
      </c>
      <c r="BF222" s="441" t="str">
        <f t="shared" si="97"/>
        <v>411</v>
      </c>
      <c r="BG222" s="441" t="str">
        <f t="shared" si="97"/>
        <v>411</v>
      </c>
      <c r="BH222" s="441" t="str">
        <f t="shared" si="97"/>
        <v>410</v>
      </c>
      <c r="BI222" s="441" t="str">
        <f t="shared" si="97"/>
        <v>411</v>
      </c>
      <c r="BJ222" s="441" t="str">
        <f t="shared" si="97"/>
        <v>411</v>
      </c>
      <c r="BK222" s="441" t="str">
        <f t="shared" si="97"/>
        <v>411</v>
      </c>
      <c r="BL222" s="441" t="str">
        <f t="shared" si="97"/>
        <v>411</v>
      </c>
      <c r="BM222" s="441" t="str">
        <f t="shared" si="97"/>
        <v>411</v>
      </c>
      <c r="BN222" s="441" t="str">
        <f t="shared" si="97"/>
        <v>411</v>
      </c>
      <c r="BO222" s="441" t="str">
        <f t="shared" ref="BO222:CP222" si="98">E179&amp;COUNTA(E176:E177)&amp;COUNTA(E178)</f>
        <v>210</v>
      </c>
      <c r="BP222" s="441" t="str">
        <f t="shared" si="98"/>
        <v>211</v>
      </c>
      <c r="BQ222" s="441" t="str">
        <f t="shared" si="98"/>
        <v>211</v>
      </c>
      <c r="BR222" s="441" t="str">
        <f t="shared" si="98"/>
        <v>111</v>
      </c>
      <c r="BS222" s="441" t="str">
        <f t="shared" si="98"/>
        <v>111</v>
      </c>
      <c r="BT222" s="441" t="str">
        <f t="shared" si="98"/>
        <v>111</v>
      </c>
      <c r="BU222" s="441" t="str">
        <f t="shared" si="98"/>
        <v>311</v>
      </c>
      <c r="BV222" s="441" t="str">
        <f t="shared" si="98"/>
        <v>310</v>
      </c>
      <c r="BW222" s="441" t="str">
        <f t="shared" si="98"/>
        <v>311</v>
      </c>
      <c r="BX222" s="441" t="str">
        <f t="shared" si="98"/>
        <v>311</v>
      </c>
      <c r="BY222" s="441" t="str">
        <f t="shared" si="98"/>
        <v>311</v>
      </c>
      <c r="BZ222" s="441" t="str">
        <f t="shared" si="98"/>
        <v>311</v>
      </c>
      <c r="CA222" s="441" t="str">
        <f t="shared" si="98"/>
        <v>311</v>
      </c>
      <c r="CB222" s="441" t="str">
        <f t="shared" si="98"/>
        <v>311</v>
      </c>
      <c r="CC222" s="441" t="str">
        <f t="shared" si="98"/>
        <v>310</v>
      </c>
      <c r="CD222" s="441" t="str">
        <f t="shared" si="98"/>
        <v>311</v>
      </c>
      <c r="CE222" s="441" t="str">
        <f t="shared" si="98"/>
        <v>311</v>
      </c>
      <c r="CF222" s="441" t="str">
        <f t="shared" si="98"/>
        <v>311</v>
      </c>
      <c r="CG222" s="441" t="str">
        <f t="shared" si="98"/>
        <v>311</v>
      </c>
      <c r="CH222" s="441" t="str">
        <f t="shared" si="98"/>
        <v>311</v>
      </c>
      <c r="CI222" s="441" t="str">
        <f t="shared" si="98"/>
        <v>311</v>
      </c>
      <c r="CJ222" s="441" t="str">
        <f t="shared" si="98"/>
        <v>310</v>
      </c>
      <c r="CK222" s="441" t="str">
        <f t="shared" si="98"/>
        <v>311</v>
      </c>
      <c r="CL222" s="441" t="str">
        <f t="shared" si="98"/>
        <v>311</v>
      </c>
      <c r="CM222" s="441" t="str">
        <f t="shared" si="98"/>
        <v>311</v>
      </c>
      <c r="CN222" s="441" t="str">
        <f t="shared" si="98"/>
        <v>311</v>
      </c>
      <c r="CO222" s="441" t="str">
        <f t="shared" si="98"/>
        <v>311</v>
      </c>
      <c r="CP222" s="441" t="str">
        <f t="shared" si="98"/>
        <v>311</v>
      </c>
      <c r="CQ222" s="441" t="str">
        <f t="shared" ref="CQ222:DT222" si="99">E196&amp;COUNTA(E193:E194)&amp;COUNTA(E195)</f>
        <v>310</v>
      </c>
      <c r="CR222" s="441" t="str">
        <f t="shared" si="99"/>
        <v>311</v>
      </c>
      <c r="CS222" s="441" t="str">
        <f t="shared" si="99"/>
        <v>311</v>
      </c>
      <c r="CT222" s="441" t="str">
        <f t="shared" si="99"/>
        <v>311</v>
      </c>
      <c r="CU222" s="441" t="str">
        <f t="shared" si="99"/>
        <v>311</v>
      </c>
      <c r="CV222" s="441" t="str">
        <f t="shared" si="99"/>
        <v>311</v>
      </c>
      <c r="CW222" s="441" t="str">
        <f t="shared" si="99"/>
        <v>311</v>
      </c>
      <c r="CX222" s="441" t="str">
        <f t="shared" si="99"/>
        <v>310</v>
      </c>
      <c r="CY222" s="441" t="str">
        <f t="shared" si="99"/>
        <v>311</v>
      </c>
      <c r="CZ222" s="441" t="str">
        <f t="shared" si="99"/>
        <v>311</v>
      </c>
      <c r="DA222" s="441" t="str">
        <f t="shared" si="99"/>
        <v>311</v>
      </c>
      <c r="DB222" s="441" t="str">
        <f t="shared" si="99"/>
        <v>311</v>
      </c>
      <c r="DC222" s="441" t="str">
        <f t="shared" si="99"/>
        <v>311</v>
      </c>
      <c r="DD222" s="441" t="str">
        <f t="shared" si="99"/>
        <v>311</v>
      </c>
      <c r="DE222" s="441" t="str">
        <f t="shared" si="99"/>
        <v>310</v>
      </c>
      <c r="DF222" s="441" t="str">
        <f t="shared" si="99"/>
        <v>311</v>
      </c>
      <c r="DG222" s="441" t="str">
        <f t="shared" si="99"/>
        <v>311</v>
      </c>
      <c r="DH222" s="441" t="str">
        <f t="shared" si="99"/>
        <v>311</v>
      </c>
      <c r="DI222" s="441" t="str">
        <f t="shared" si="99"/>
        <v>311</v>
      </c>
      <c r="DJ222" s="441" t="str">
        <f t="shared" si="99"/>
        <v>311</v>
      </c>
      <c r="DK222" s="441" t="str">
        <f t="shared" si="99"/>
        <v>311</v>
      </c>
      <c r="DL222" s="441" t="str">
        <f t="shared" si="99"/>
        <v>310</v>
      </c>
      <c r="DM222" s="441" t="str">
        <f t="shared" si="99"/>
        <v>311</v>
      </c>
      <c r="DN222" s="441" t="str">
        <f t="shared" si="99"/>
        <v>311</v>
      </c>
      <c r="DO222" s="441" t="str">
        <f t="shared" si="99"/>
        <v>311</v>
      </c>
      <c r="DP222" s="441" t="str">
        <f t="shared" si="99"/>
        <v>311</v>
      </c>
      <c r="DQ222" s="441" t="str">
        <f t="shared" si="99"/>
        <v>311</v>
      </c>
      <c r="DR222" s="441" t="str">
        <f t="shared" si="99"/>
        <v>311</v>
      </c>
      <c r="DS222" s="441" t="str">
        <f t="shared" si="99"/>
        <v>310</v>
      </c>
      <c r="DT222" s="441" t="str">
        <f t="shared" si="99"/>
        <v>311</v>
      </c>
      <c r="DU222" s="441" t="str">
        <f>AI196&amp;COUNTA(AI193:AI194)&amp;COUNTA(AI195)</f>
        <v>311</v>
      </c>
      <c r="DV222" s="442"/>
      <c r="DW222" s="440"/>
      <c r="DX222" s="365"/>
    </row>
    <row r="223" spans="2:190" ht="13.5" customHeight="1">
      <c r="BG223" s="440"/>
      <c r="BH223" s="440"/>
      <c r="BI223" s="440"/>
      <c r="BJ223" s="440"/>
      <c r="BK223" s="440"/>
      <c r="BL223" s="440"/>
      <c r="BM223" s="440"/>
      <c r="BN223" s="440"/>
      <c r="BO223" s="440"/>
      <c r="BP223" s="440"/>
      <c r="BQ223" s="440"/>
      <c r="BR223" s="440"/>
      <c r="BS223" s="440"/>
      <c r="BT223" s="440"/>
      <c r="BU223" s="440"/>
      <c r="BV223" s="440"/>
      <c r="BW223" s="440"/>
      <c r="BX223" s="440"/>
      <c r="BY223" s="440"/>
      <c r="BZ223" s="440"/>
      <c r="CA223" s="440"/>
      <c r="CB223" s="440"/>
      <c r="CC223" s="440"/>
      <c r="CD223" s="440"/>
      <c r="CE223" s="440"/>
      <c r="CF223" s="440"/>
      <c r="CG223" s="440"/>
      <c r="CH223" s="440"/>
      <c r="CI223" s="440"/>
      <c r="CJ223" s="440"/>
      <c r="CK223" s="440"/>
      <c r="CL223" s="440"/>
      <c r="CM223" s="440"/>
      <c r="CN223" s="440"/>
      <c r="CO223" s="440"/>
      <c r="CP223" s="440"/>
      <c r="CQ223" s="440"/>
      <c r="CR223" s="440"/>
      <c r="CS223" s="440"/>
      <c r="CT223" s="440"/>
      <c r="CU223" s="440"/>
      <c r="CV223" s="440"/>
      <c r="CW223" s="440"/>
      <c r="CX223" s="440"/>
      <c r="CY223" s="440"/>
      <c r="CZ223" s="440"/>
      <c r="DA223" s="440"/>
      <c r="DB223" s="440"/>
      <c r="DC223" s="440"/>
      <c r="DD223" s="440"/>
      <c r="DE223" s="440"/>
      <c r="DF223" s="440"/>
      <c r="DG223" s="440"/>
      <c r="DH223" s="440"/>
      <c r="DI223" s="440"/>
      <c r="DJ223" s="440"/>
      <c r="DK223" s="440"/>
      <c r="DL223" s="440"/>
      <c r="DM223" s="440"/>
      <c r="DN223" s="440"/>
      <c r="DO223" s="440"/>
      <c r="DP223" s="440"/>
      <c r="DQ223" s="440"/>
      <c r="DR223" s="440"/>
      <c r="DS223" s="440"/>
      <c r="DT223" s="440"/>
      <c r="DU223" s="440"/>
      <c r="DV223" s="440"/>
      <c r="DW223" s="440"/>
      <c r="DX223" s="440"/>
      <c r="DY223" s="440"/>
      <c r="DZ223" s="440"/>
      <c r="EA223" s="440"/>
      <c r="EB223" s="440"/>
      <c r="EC223" s="440"/>
      <c r="ED223" s="440"/>
      <c r="EE223" s="440"/>
      <c r="EF223" s="440"/>
      <c r="EG223" s="440"/>
      <c r="EH223" s="440"/>
      <c r="EI223" s="440"/>
      <c r="EJ223" s="440"/>
      <c r="EK223" s="440"/>
      <c r="EL223" s="440"/>
      <c r="EM223" s="440"/>
      <c r="EN223" s="440"/>
      <c r="EO223" s="440"/>
      <c r="EP223" s="440"/>
      <c r="EQ223" s="440"/>
      <c r="ER223" s="440"/>
      <c r="ES223" s="440"/>
      <c r="ET223" s="440"/>
      <c r="EU223" s="440"/>
      <c r="EV223" s="440"/>
      <c r="EW223" s="440"/>
      <c r="EX223" s="440"/>
      <c r="EY223" s="440"/>
      <c r="EZ223" s="440"/>
      <c r="FA223" s="440"/>
      <c r="FB223" s="440"/>
      <c r="FC223" s="440"/>
      <c r="FD223" s="440"/>
      <c r="FE223" s="440"/>
      <c r="FF223" s="440"/>
      <c r="FG223" s="440"/>
      <c r="FH223" s="440"/>
      <c r="FI223" s="440"/>
      <c r="FJ223" s="440"/>
      <c r="FK223" s="440"/>
      <c r="FL223" s="440"/>
      <c r="FM223" s="440"/>
      <c r="FN223" s="440"/>
      <c r="FO223" s="440"/>
      <c r="FP223" s="440"/>
      <c r="FQ223" s="440"/>
      <c r="FR223" s="440"/>
      <c r="FS223" s="440"/>
      <c r="FT223" s="440"/>
      <c r="FU223" s="440"/>
      <c r="FV223" s="440"/>
      <c r="FW223" s="440"/>
      <c r="FX223" s="440"/>
      <c r="FY223" s="440"/>
      <c r="FZ223" s="440"/>
      <c r="GA223" s="440"/>
      <c r="GB223" s="440"/>
      <c r="GC223" s="440"/>
      <c r="GD223" s="440"/>
      <c r="GE223" s="440"/>
      <c r="GF223" s="440"/>
      <c r="GH223" s="365"/>
    </row>
    <row r="224" spans="2:190">
      <c r="GH224" s="365"/>
    </row>
    <row r="225" spans="190:190">
      <c r="GH225" s="365"/>
    </row>
    <row r="226" spans="190:190">
      <c r="GH226" s="365"/>
    </row>
    <row r="227" spans="190:190">
      <c r="GH227" s="365"/>
    </row>
    <row r="228" spans="190:190">
      <c r="GH228" s="365"/>
    </row>
    <row r="229" spans="190:190">
      <c r="GH229" s="365"/>
    </row>
    <row r="230" spans="190:190">
      <c r="GH230" s="365"/>
    </row>
    <row r="231" spans="190:190">
      <c r="GH231" s="365"/>
    </row>
    <row r="232" spans="190:190">
      <c r="GH232" s="365"/>
    </row>
    <row r="233" spans="190:190">
      <c r="GH233" s="365"/>
    </row>
    <row r="234" spans="190:190">
      <c r="GH234" s="365"/>
    </row>
    <row r="235" spans="190:190">
      <c r="GH235" s="365"/>
    </row>
    <row r="236" spans="190:190">
      <c r="GH236" s="365"/>
    </row>
    <row r="237" spans="190:190">
      <c r="GH237" s="365"/>
    </row>
    <row r="238" spans="190:190">
      <c r="GH238" s="365"/>
    </row>
    <row r="239" spans="190:190">
      <c r="GH239" s="365"/>
    </row>
    <row r="240" spans="190:190">
      <c r="GH240" s="365"/>
    </row>
    <row r="241" spans="190:190">
      <c r="GH241" s="365"/>
    </row>
    <row r="242" spans="190:190">
      <c r="GH242" s="365"/>
    </row>
    <row r="243" spans="190:190">
      <c r="GH243" s="365"/>
    </row>
    <row r="244" spans="190:190">
      <c r="GH244" s="365"/>
    </row>
  </sheetData>
  <mergeCells count="26">
    <mergeCell ref="B2:P2"/>
    <mergeCell ref="B3:AQ3"/>
    <mergeCell ref="B5:D5"/>
    <mergeCell ref="E5:AH5"/>
    <mergeCell ref="B21:D21"/>
    <mergeCell ref="E21:AI21"/>
    <mergeCell ref="B37:D37"/>
    <mergeCell ref="E37:AH37"/>
    <mergeCell ref="B53:D53"/>
    <mergeCell ref="E53:AI53"/>
    <mergeCell ref="B70:D70"/>
    <mergeCell ref="E70:AI70"/>
    <mergeCell ref="B87:D87"/>
    <mergeCell ref="E87:AH87"/>
    <mergeCell ref="B104:D104"/>
    <mergeCell ref="E104:AI104"/>
    <mergeCell ref="B121:D121"/>
    <mergeCell ref="E121:AH121"/>
    <mergeCell ref="B189:D189"/>
    <mergeCell ref="E189:AI189"/>
    <mergeCell ref="B138:D138"/>
    <mergeCell ref="E138:AI138"/>
    <mergeCell ref="B155:D155"/>
    <mergeCell ref="E155:AI155"/>
    <mergeCell ref="B172:D172"/>
    <mergeCell ref="E172:AF172"/>
  </mergeCells>
  <phoneticPr fontId="27"/>
  <conditionalFormatting sqref="E13:AH19 E29:AI36 E52:AI52 E45:AH51 E61:AI69 E78:AI84 E95:AH101 E129:AH136 E112:AI118 E146:AI152 E163:AI169 E197:AI203 E180:AF186">
    <cfRule type="cellIs" dxfId="0" priority="1" stopIfTrue="1" operator="between">
      <formula>1</formula>
      <formula>7</formula>
    </cfRule>
  </conditionalFormatting>
  <printOptions horizontalCentered="1"/>
  <pageMargins left="0.39370078740157483" right="0.39370078740157483" top="0.59055118110236227" bottom="0.59055118110236227" header="0.31496062992125984" footer="0.31496062992125984"/>
  <pageSetup paperSize="8" scale="70" pageOrder="overThenDown" orientation="landscape" horizontalDpi="300" verticalDpi="300" r:id="rId1"/>
  <headerFooter alignWithMargins="0"/>
  <rowBreaks count="3" manualBreakCount="3">
    <brk id="67" min="1" max="36" man="1"/>
    <brk id="135" min="1" max="36" man="1"/>
    <brk id="203" min="1" max="36" man="1"/>
  </rowBreaks>
  <colBreaks count="1" manualBreakCount="1">
    <brk id="66" min="1" max="73"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47"/>
  <sheetViews>
    <sheetView zoomScaleNormal="100" zoomScaleSheetLayoutView="100" workbookViewId="0"/>
  </sheetViews>
  <sheetFormatPr defaultColWidth="8.75" defaultRowHeight="13.5"/>
  <cols>
    <col min="1" max="1" width="8.75" style="1305" customWidth="1"/>
    <col min="2" max="2" width="11.125" style="1305" customWidth="1"/>
    <col min="3" max="3" width="20.625" style="1305" customWidth="1"/>
    <col min="4" max="4" width="15.125" style="1305" customWidth="1"/>
    <col min="5" max="5" width="11.125" style="1305" customWidth="1"/>
    <col min="6" max="6" width="82.25" style="1305" customWidth="1"/>
    <col min="7" max="7" width="2.25" style="1305" customWidth="1"/>
    <col min="8" max="24" width="11" style="1305" customWidth="1"/>
    <col min="25" max="25" width="2.5" style="1305" customWidth="1"/>
    <col min="26" max="26" width="8.75" style="1305"/>
    <col min="27" max="27" width="9.625" style="1305" bestFit="1" customWidth="1"/>
    <col min="28" max="29" width="8.75" style="1305"/>
    <col min="30" max="30" width="19.125" style="1305" bestFit="1" customWidth="1"/>
    <col min="31" max="31" width="6.875" style="1305" bestFit="1" customWidth="1"/>
    <col min="32" max="32" width="5.75" style="1305" bestFit="1" customWidth="1"/>
    <col min="33" max="33" width="4" style="1305" bestFit="1" customWidth="1"/>
    <col min="34" max="34" width="13.75" style="1305" customWidth="1"/>
    <col min="35" max="35" width="10.75" style="1305" customWidth="1"/>
    <col min="36" max="36" width="9.125" style="1305" bestFit="1" customWidth="1"/>
    <col min="37" max="16384" width="8.75" style="1305"/>
  </cols>
  <sheetData>
    <row r="1" spans="1:36" ht="14.25">
      <c r="A1" s="410" t="s">
        <v>6281</v>
      </c>
    </row>
    <row r="2" spans="1:36" ht="24" customHeight="1">
      <c r="A2" s="1771" t="s">
        <v>6360</v>
      </c>
      <c r="B2" s="1771"/>
      <c r="C2" s="1771"/>
      <c r="D2" s="1771"/>
      <c r="E2" s="1771"/>
      <c r="F2" s="1771"/>
    </row>
    <row r="3" spans="1:36">
      <c r="A3" s="1772" t="s">
        <v>818</v>
      </c>
      <c r="B3" s="1773"/>
      <c r="C3" s="1773"/>
      <c r="D3" s="1776" t="s">
        <v>819</v>
      </c>
      <c r="E3" s="1778" t="s">
        <v>820</v>
      </c>
      <c r="F3" s="1780" t="s">
        <v>821</v>
      </c>
    </row>
    <row r="4" spans="1:36">
      <c r="A4" s="1774"/>
      <c r="B4" s="1775"/>
      <c r="C4" s="1775"/>
      <c r="D4" s="1777"/>
      <c r="E4" s="1779"/>
      <c r="F4" s="1781"/>
    </row>
    <row r="5" spans="1:36" ht="18.600000000000001" customHeight="1">
      <c r="A5" s="1747" t="s">
        <v>822</v>
      </c>
      <c r="B5" s="1748"/>
      <c r="C5" s="1748"/>
      <c r="D5" s="1306" t="s">
        <v>6292</v>
      </c>
      <c r="E5" s="1307" t="s">
        <v>6293</v>
      </c>
      <c r="F5" s="1308"/>
    </row>
    <row r="6" spans="1:36" ht="18.600000000000001" customHeight="1">
      <c r="A6" s="1747" t="s">
        <v>823</v>
      </c>
      <c r="B6" s="1748"/>
      <c r="C6" s="1748"/>
      <c r="D6" s="1306" t="s">
        <v>824</v>
      </c>
      <c r="E6" s="1309">
        <v>600</v>
      </c>
      <c r="F6" s="1308"/>
    </row>
    <row r="7" spans="1:36" ht="18.600000000000001" customHeight="1">
      <c r="A7" s="1310" t="s">
        <v>825</v>
      </c>
      <c r="B7" s="1311"/>
      <c r="C7" s="1311"/>
      <c r="D7" s="1312" t="s">
        <v>6294</v>
      </c>
      <c r="E7" s="1313" t="s">
        <v>826</v>
      </c>
      <c r="F7" s="1308"/>
    </row>
    <row r="8" spans="1:36" ht="18" customHeight="1">
      <c r="A8" s="1749" t="s">
        <v>860</v>
      </c>
      <c r="B8" s="1752" t="s">
        <v>827</v>
      </c>
      <c r="C8" s="1753"/>
      <c r="D8" s="1312" t="s">
        <v>828</v>
      </c>
      <c r="E8" s="1313">
        <v>130000</v>
      </c>
      <c r="F8" s="1308"/>
    </row>
    <row r="9" spans="1:36">
      <c r="A9" s="1750"/>
      <c r="B9" s="1754" t="s">
        <v>829</v>
      </c>
      <c r="C9" s="1314" t="s">
        <v>830</v>
      </c>
      <c r="D9" s="1315" t="s">
        <v>831</v>
      </c>
      <c r="E9" s="1316"/>
      <c r="F9" s="1317" t="s">
        <v>832</v>
      </c>
    </row>
    <row r="10" spans="1:36">
      <c r="A10" s="1750"/>
      <c r="B10" s="1755"/>
      <c r="C10" s="1318" t="s">
        <v>833</v>
      </c>
      <c r="D10" s="1319" t="s">
        <v>831</v>
      </c>
      <c r="E10" s="1320"/>
      <c r="F10" s="1321" t="s">
        <v>832</v>
      </c>
    </row>
    <row r="11" spans="1:36">
      <c r="A11" s="1750"/>
      <c r="B11" s="1755"/>
      <c r="C11" s="1318" t="s">
        <v>834</v>
      </c>
      <c r="D11" s="1319" t="s">
        <v>831</v>
      </c>
      <c r="E11" s="1320"/>
      <c r="F11" s="1321" t="s">
        <v>832</v>
      </c>
    </row>
    <row r="12" spans="1:36">
      <c r="A12" s="1750"/>
      <c r="B12" s="1755"/>
      <c r="C12" s="1318" t="s">
        <v>835</v>
      </c>
      <c r="D12" s="1319" t="s">
        <v>836</v>
      </c>
      <c r="E12" s="1320"/>
      <c r="F12" s="1321" t="s">
        <v>832</v>
      </c>
    </row>
    <row r="13" spans="1:36">
      <c r="A13" s="1750"/>
      <c r="B13" s="1756" t="s">
        <v>837</v>
      </c>
      <c r="C13" s="1322" t="s">
        <v>838</v>
      </c>
      <c r="D13" s="1323" t="s">
        <v>6282</v>
      </c>
      <c r="E13" s="1324"/>
      <c r="F13" s="1325" t="s">
        <v>839</v>
      </c>
      <c r="AE13" s="1326"/>
      <c r="AF13" s="1326"/>
      <c r="AG13" s="1326"/>
      <c r="AH13" s="1326"/>
      <c r="AI13" s="1326"/>
      <c r="AJ13" s="1326"/>
    </row>
    <row r="14" spans="1:36">
      <c r="A14" s="1750"/>
      <c r="B14" s="1757"/>
      <c r="C14" s="1322" t="s">
        <v>840</v>
      </c>
      <c r="D14" s="1319" t="s">
        <v>6282</v>
      </c>
      <c r="E14" s="1320"/>
      <c r="F14" s="1321" t="s">
        <v>839</v>
      </c>
      <c r="AE14" s="1327"/>
      <c r="AF14" s="1326"/>
      <c r="AG14" s="1328"/>
      <c r="AH14" s="1326"/>
      <c r="AI14" s="1326"/>
      <c r="AJ14" s="1326"/>
    </row>
    <row r="15" spans="1:36" ht="16.5" customHeight="1">
      <c r="A15" s="1750"/>
      <c r="B15" s="1758" t="s">
        <v>6295</v>
      </c>
      <c r="C15" s="1322" t="s">
        <v>532</v>
      </c>
      <c r="D15" s="1319" t="s">
        <v>841</v>
      </c>
      <c r="E15" s="1320"/>
      <c r="F15" s="1325" t="s">
        <v>839</v>
      </c>
      <c r="AE15" s="1327"/>
      <c r="AF15" s="1326"/>
      <c r="AG15" s="1328"/>
      <c r="AH15" s="1326"/>
      <c r="AI15" s="1326"/>
      <c r="AJ15" s="1326"/>
    </row>
    <row r="16" spans="1:36" ht="16.5" customHeight="1">
      <c r="A16" s="1750"/>
      <c r="B16" s="1759"/>
      <c r="C16" s="1322" t="s">
        <v>6296</v>
      </c>
      <c r="D16" s="1319" t="s">
        <v>841</v>
      </c>
      <c r="E16" s="1320"/>
      <c r="F16" s="1321" t="s">
        <v>839</v>
      </c>
      <c r="AE16" s="1327"/>
      <c r="AF16" s="1326"/>
      <c r="AG16" s="1328"/>
      <c r="AH16" s="1326"/>
      <c r="AI16" s="1326"/>
      <c r="AJ16" s="1326"/>
    </row>
    <row r="17" spans="1:36" ht="16.5" customHeight="1">
      <c r="A17" s="1750"/>
      <c r="B17" s="1760"/>
      <c r="C17" s="1322" t="s">
        <v>6297</v>
      </c>
      <c r="D17" s="1319" t="s">
        <v>841</v>
      </c>
      <c r="E17" s="1329">
        <v>188952</v>
      </c>
      <c r="F17" s="1330" t="s">
        <v>6298</v>
      </c>
      <c r="AE17" s="1327"/>
      <c r="AF17" s="1326"/>
      <c r="AG17" s="1326"/>
      <c r="AH17" s="1326"/>
      <c r="AI17" s="1326"/>
      <c r="AJ17" s="1326"/>
    </row>
    <row r="18" spans="1:36" ht="16.5" customHeight="1">
      <c r="A18" s="1750"/>
      <c r="B18" s="1758" t="s">
        <v>6299</v>
      </c>
      <c r="C18" s="1331" t="s">
        <v>532</v>
      </c>
      <c r="D18" s="1332" t="s">
        <v>6282</v>
      </c>
      <c r="E18" s="1320"/>
      <c r="F18" s="1330" t="s">
        <v>839</v>
      </c>
      <c r="AE18" s="1327"/>
      <c r="AF18" s="1326"/>
      <c r="AG18" s="1326"/>
      <c r="AH18" s="1326"/>
      <c r="AI18" s="1326"/>
      <c r="AJ18" s="1326"/>
    </row>
    <row r="19" spans="1:36" ht="16.5" customHeight="1">
      <c r="A19" s="1750"/>
      <c r="B19" s="1761"/>
      <c r="C19" s="1333" t="s">
        <v>6297</v>
      </c>
      <c r="D19" s="1332" t="s">
        <v>6282</v>
      </c>
      <c r="E19" s="1329">
        <v>792519</v>
      </c>
      <c r="F19" s="829" t="s">
        <v>6300</v>
      </c>
      <c r="AE19" s="1326"/>
      <c r="AF19" s="1326"/>
      <c r="AG19" s="1326"/>
      <c r="AH19" s="1326"/>
      <c r="AI19" s="1326"/>
      <c r="AJ19" s="1326"/>
    </row>
    <row r="20" spans="1:36" ht="16.5">
      <c r="A20" s="1750"/>
      <c r="B20" s="1762" t="s">
        <v>843</v>
      </c>
      <c r="C20" s="1314" t="s">
        <v>830</v>
      </c>
      <c r="D20" s="1315" t="s">
        <v>6361</v>
      </c>
      <c r="E20" s="1334">
        <v>2.4900000000000002</v>
      </c>
      <c r="F20" s="1335" t="s">
        <v>844</v>
      </c>
    </row>
    <row r="21" spans="1:36" ht="16.5">
      <c r="A21" s="1750"/>
      <c r="B21" s="1763"/>
      <c r="C21" s="1318" t="s">
        <v>833</v>
      </c>
      <c r="D21" s="1319" t="s">
        <v>6361</v>
      </c>
      <c r="E21" s="1336">
        <v>2.71</v>
      </c>
      <c r="F21" s="1337" t="s">
        <v>845</v>
      </c>
    </row>
    <row r="22" spans="1:36" ht="16.5">
      <c r="A22" s="1750"/>
      <c r="B22" s="1763"/>
      <c r="C22" s="1318" t="s">
        <v>834</v>
      </c>
      <c r="D22" s="1319" t="s">
        <v>6362</v>
      </c>
      <c r="E22" s="1336">
        <v>2.58</v>
      </c>
      <c r="F22" s="1338" t="s">
        <v>6301</v>
      </c>
    </row>
    <row r="23" spans="1:36" ht="13.5" customHeight="1">
      <c r="A23" s="1750"/>
      <c r="B23" s="1763"/>
      <c r="C23" s="1318" t="s">
        <v>835</v>
      </c>
      <c r="D23" s="1319" t="s">
        <v>6363</v>
      </c>
      <c r="E23" s="1339">
        <f>2.23*10^-3</f>
        <v>2.2300000000000002E-3</v>
      </c>
      <c r="F23" s="1338" t="s">
        <v>6302</v>
      </c>
    </row>
    <row r="24" spans="1:36" ht="13.5" customHeight="1">
      <c r="A24" s="1750"/>
      <c r="B24" s="1763"/>
      <c r="C24" s="1340" t="s">
        <v>846</v>
      </c>
      <c r="D24" s="1341" t="s">
        <v>6364</v>
      </c>
      <c r="E24" s="1342">
        <v>5.5500000000000005E-4</v>
      </c>
      <c r="F24" s="1343" t="s">
        <v>845</v>
      </c>
    </row>
    <row r="25" spans="1:36" ht="16.5">
      <c r="A25" s="1750"/>
      <c r="B25" s="1764"/>
      <c r="C25" s="1344" t="s">
        <v>847</v>
      </c>
      <c r="D25" s="1345" t="s">
        <v>6365</v>
      </c>
      <c r="E25" s="1346">
        <v>5.7000000000000002E-2</v>
      </c>
      <c r="F25" s="1347" t="s">
        <v>845</v>
      </c>
    </row>
    <row r="26" spans="1:36" ht="16.5">
      <c r="A26" s="1750"/>
      <c r="B26" s="1765" t="s">
        <v>848</v>
      </c>
      <c r="C26" s="1348" t="str">
        <f>C9</f>
        <v>灯油</v>
      </c>
      <c r="D26" s="1349" t="s">
        <v>6366</v>
      </c>
      <c r="E26" s="1350">
        <f>E9*$E$20</f>
        <v>0</v>
      </c>
      <c r="F26" s="1351" t="s">
        <v>849</v>
      </c>
    </row>
    <row r="27" spans="1:36" ht="16.5">
      <c r="A27" s="1750"/>
      <c r="B27" s="1766"/>
      <c r="C27" s="1352" t="str">
        <f>C10</f>
        <v>A重油</v>
      </c>
      <c r="D27" s="1329" t="s">
        <v>6366</v>
      </c>
      <c r="E27" s="1353">
        <f>E10*$E$21</f>
        <v>0</v>
      </c>
      <c r="F27" s="828" t="s">
        <v>850</v>
      </c>
    </row>
    <row r="28" spans="1:36" ht="16.5">
      <c r="A28" s="1750"/>
      <c r="B28" s="1766"/>
      <c r="C28" s="1352" t="s">
        <v>834</v>
      </c>
      <c r="D28" s="1329" t="s">
        <v>6366</v>
      </c>
      <c r="E28" s="1353">
        <f>E11*$E$22</f>
        <v>0</v>
      </c>
      <c r="F28" s="828" t="s">
        <v>850</v>
      </c>
    </row>
    <row r="29" spans="1:36" ht="16.5">
      <c r="A29" s="1750"/>
      <c r="B29" s="1766"/>
      <c r="C29" s="1352" t="str">
        <f>C12</f>
        <v>都市ガス</v>
      </c>
      <c r="D29" s="1329" t="s">
        <v>6366</v>
      </c>
      <c r="E29" s="1353">
        <f>E12*$E$23</f>
        <v>0</v>
      </c>
      <c r="F29" s="828" t="s">
        <v>850</v>
      </c>
      <c r="AA29" s="1326"/>
    </row>
    <row r="30" spans="1:36" ht="16.5">
      <c r="A30" s="1750"/>
      <c r="B30" s="1766"/>
      <c r="C30" s="1352" t="s">
        <v>846</v>
      </c>
      <c r="D30" s="1329" t="s">
        <v>6366</v>
      </c>
      <c r="E30" s="1354">
        <f>E13*$E$24</f>
        <v>0</v>
      </c>
      <c r="F30" s="1355" t="s">
        <v>850</v>
      </c>
    </row>
    <row r="31" spans="1:36" ht="16.5">
      <c r="A31" s="1750"/>
      <c r="B31" s="1767"/>
      <c r="C31" s="1356" t="s">
        <v>851</v>
      </c>
      <c r="D31" s="1357" t="s">
        <v>6366</v>
      </c>
      <c r="E31" s="1358">
        <f>E26+E27+E28+E29+E30</f>
        <v>0</v>
      </c>
      <c r="F31" s="1359" t="s">
        <v>850</v>
      </c>
    </row>
    <row r="32" spans="1:36" ht="16.5">
      <c r="A32" s="1750"/>
      <c r="B32" s="1768" t="s">
        <v>852</v>
      </c>
      <c r="C32" s="1348" t="s">
        <v>853</v>
      </c>
      <c r="D32" s="1349" t="s">
        <v>6366</v>
      </c>
      <c r="E32" s="1360">
        <f>E14*$E$24</f>
        <v>0</v>
      </c>
      <c r="F32" s="827" t="s">
        <v>850</v>
      </c>
    </row>
    <row r="33" spans="1:6" ht="16.5">
      <c r="A33" s="1750"/>
      <c r="B33" s="1769"/>
      <c r="C33" s="1361" t="s">
        <v>854</v>
      </c>
      <c r="D33" s="1362" t="s">
        <v>6366</v>
      </c>
      <c r="E33" s="1353">
        <f>SUM(E18:E19)*$E$24</f>
        <v>439.84804500000001</v>
      </c>
      <c r="F33" s="828" t="s">
        <v>850</v>
      </c>
    </row>
    <row r="34" spans="1:6" ht="16.5">
      <c r="A34" s="1750"/>
      <c r="B34" s="1770"/>
      <c r="C34" s="1363" t="s">
        <v>847</v>
      </c>
      <c r="D34" s="1357" t="s">
        <v>6366</v>
      </c>
      <c r="E34" s="1364">
        <f>SUM(E15:E17)*$E$25</f>
        <v>10770.264000000001</v>
      </c>
      <c r="F34" s="829" t="s">
        <v>850</v>
      </c>
    </row>
    <row r="35" spans="1:6" ht="16.5">
      <c r="A35" s="1750"/>
      <c r="B35" s="1741" t="s">
        <v>855</v>
      </c>
      <c r="C35" s="1742"/>
      <c r="D35" s="1365" t="s">
        <v>6366</v>
      </c>
      <c r="E35" s="1366">
        <f>E31-E32-E34-E33</f>
        <v>-11210.112045000002</v>
      </c>
      <c r="F35" s="1308" t="s">
        <v>850</v>
      </c>
    </row>
    <row r="36" spans="1:6" ht="16.5">
      <c r="A36" s="1750"/>
      <c r="B36" s="1743" t="s">
        <v>6303</v>
      </c>
      <c r="C36" s="1744"/>
      <c r="D36" s="1367" t="s">
        <v>6367</v>
      </c>
      <c r="E36" s="1368">
        <f>(E35/E8)*1000</f>
        <v>-86.231631115384616</v>
      </c>
      <c r="F36" s="1369" t="s">
        <v>850</v>
      </c>
    </row>
    <row r="37" spans="1:6" ht="16.5">
      <c r="A37" s="1750"/>
      <c r="B37" s="1370" t="s">
        <v>6304</v>
      </c>
      <c r="C37" s="1371"/>
      <c r="D37" s="1372" t="s">
        <v>6367</v>
      </c>
      <c r="E37" s="1373">
        <f>ROUND(-240*LOG(E6)+485,0)</f>
        <v>-182</v>
      </c>
      <c r="F37" s="1374" t="s">
        <v>6305</v>
      </c>
    </row>
    <row r="38" spans="1:6">
      <c r="A38" s="1751"/>
      <c r="B38" s="1375" t="s">
        <v>856</v>
      </c>
      <c r="C38" s="1376"/>
      <c r="D38" s="1377" t="s">
        <v>6306</v>
      </c>
      <c r="E38" s="1378" t="str">
        <f>IF(E37=0,"判定不要",IF(E36&lt;E37,"適合","不適合" ))</f>
        <v>不適合</v>
      </c>
      <c r="F38" s="1379" t="s">
        <v>850</v>
      </c>
    </row>
    <row r="39" spans="1:6" s="1380" customFormat="1" ht="16.5" customHeight="1"/>
    <row r="40" spans="1:6">
      <c r="A40" s="830" t="s">
        <v>857</v>
      </c>
      <c r="B40" s="1380"/>
      <c r="C40" s="1380"/>
      <c r="D40" s="1380"/>
      <c r="E40" s="1380"/>
      <c r="F40" s="1380"/>
    </row>
    <row r="41" spans="1:6">
      <c r="A41" s="830" t="s">
        <v>858</v>
      </c>
      <c r="B41" s="1380"/>
      <c r="C41" s="1380"/>
      <c r="D41" s="1380"/>
      <c r="E41" s="1380"/>
      <c r="F41" s="1380"/>
    </row>
    <row r="42" spans="1:6">
      <c r="A42" s="1305" t="s">
        <v>6307</v>
      </c>
      <c r="B42" s="1380"/>
      <c r="C42" s="1380"/>
      <c r="D42" s="1380"/>
      <c r="E42" s="1380"/>
      <c r="F42" s="1380"/>
    </row>
    <row r="43" spans="1:6">
      <c r="A43" s="1380" t="s">
        <v>6308</v>
      </c>
      <c r="B43" s="1380"/>
      <c r="C43" s="1380"/>
      <c r="D43" s="1380"/>
      <c r="E43" s="1380"/>
      <c r="F43" s="1380"/>
    </row>
    <row r="44" spans="1:6">
      <c r="B44" s="1380"/>
      <c r="C44" s="1380"/>
      <c r="D44" s="1380"/>
      <c r="E44" s="1380"/>
      <c r="F44" s="1380"/>
    </row>
    <row r="45" spans="1:6">
      <c r="B45" s="1380"/>
      <c r="C45" s="1380"/>
      <c r="D45" s="1380"/>
      <c r="E45" s="1380"/>
      <c r="F45" s="1380"/>
    </row>
    <row r="46" spans="1:6">
      <c r="F46" s="1745" t="s">
        <v>859</v>
      </c>
    </row>
    <row r="47" spans="1:6">
      <c r="F47" s="1746"/>
    </row>
  </sheetData>
  <mergeCells count="19">
    <mergeCell ref="A5:C5"/>
    <mergeCell ref="A2:F2"/>
    <mergeCell ref="A3:C4"/>
    <mergeCell ref="D3:D4"/>
    <mergeCell ref="E3:E4"/>
    <mergeCell ref="F3:F4"/>
    <mergeCell ref="B35:C35"/>
    <mergeCell ref="B36:C36"/>
    <mergeCell ref="F46:F47"/>
    <mergeCell ref="A6:C6"/>
    <mergeCell ref="A8:A38"/>
    <mergeCell ref="B8:C8"/>
    <mergeCell ref="B9:B12"/>
    <mergeCell ref="B13:B14"/>
    <mergeCell ref="B15:B17"/>
    <mergeCell ref="B18:B19"/>
    <mergeCell ref="B20:B25"/>
    <mergeCell ref="B26:B31"/>
    <mergeCell ref="B32:B34"/>
  </mergeCells>
  <phoneticPr fontId="27"/>
  <pageMargins left="0.70866141732283472" right="0.70866141732283472" top="0.74803149606299213" bottom="0.74803149606299213" header="0.31496062992125984" footer="0.31496062992125984"/>
  <pageSetup paperSize="9" scale="5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43"/>
  <sheetViews>
    <sheetView zoomScaleNormal="100" zoomScaleSheetLayoutView="100" workbookViewId="0"/>
  </sheetViews>
  <sheetFormatPr defaultColWidth="8.75" defaultRowHeight="13.5"/>
  <cols>
    <col min="1" max="1" width="8.75" style="1305"/>
    <col min="2" max="2" width="11.125" style="1305" customWidth="1"/>
    <col min="3" max="3" width="20.625" style="1305" customWidth="1"/>
    <col min="4" max="4" width="15.125" style="1305" customWidth="1"/>
    <col min="5" max="5" width="11.125" style="1305" customWidth="1"/>
    <col min="6" max="6" width="82.25" style="1305" customWidth="1"/>
    <col min="7" max="7" width="2.25" style="1305" customWidth="1"/>
    <col min="8" max="24" width="11" style="1305" customWidth="1"/>
    <col min="25" max="25" width="2.5" style="1305" customWidth="1"/>
    <col min="26" max="26" width="8.75" style="1305"/>
    <col min="27" max="27" width="9.625" style="1305" bestFit="1" customWidth="1"/>
    <col min="28" max="29" width="8.75" style="1305"/>
    <col min="30" max="30" width="19.125" style="1305" bestFit="1" customWidth="1"/>
    <col min="31" max="31" width="6.875" style="1305" bestFit="1" customWidth="1"/>
    <col min="32" max="32" width="5.75" style="1305" bestFit="1" customWidth="1"/>
    <col min="33" max="33" width="4" style="1305" bestFit="1" customWidth="1"/>
    <col min="34" max="34" width="13.75" style="1305" customWidth="1"/>
    <col min="35" max="35" width="10.75" style="1305" customWidth="1"/>
    <col min="36" max="36" width="9.125" style="1305" bestFit="1" customWidth="1"/>
    <col min="37" max="16384" width="8.75" style="1305"/>
  </cols>
  <sheetData>
    <row r="1" spans="1:36" ht="14.25">
      <c r="A1" s="410" t="s">
        <v>6283</v>
      </c>
    </row>
    <row r="2" spans="1:36" ht="24" customHeight="1">
      <c r="A2" s="1771" t="s">
        <v>6368</v>
      </c>
      <c r="B2" s="1771"/>
      <c r="C2" s="1771"/>
      <c r="D2" s="1771"/>
      <c r="E2" s="1771"/>
      <c r="F2" s="1771"/>
    </row>
    <row r="3" spans="1:36">
      <c r="A3" s="1772" t="s">
        <v>818</v>
      </c>
      <c r="B3" s="1773"/>
      <c r="C3" s="1773"/>
      <c r="D3" s="1776" t="s">
        <v>819</v>
      </c>
      <c r="E3" s="1778" t="s">
        <v>820</v>
      </c>
      <c r="F3" s="1780" t="s">
        <v>821</v>
      </c>
    </row>
    <row r="4" spans="1:36">
      <c r="A4" s="1774"/>
      <c r="B4" s="1775"/>
      <c r="C4" s="1775"/>
      <c r="D4" s="1777"/>
      <c r="E4" s="1779"/>
      <c r="F4" s="1781"/>
    </row>
    <row r="5" spans="1:36" ht="18.600000000000001" customHeight="1">
      <c r="A5" s="1747" t="s">
        <v>822</v>
      </c>
      <c r="B5" s="1748"/>
      <c r="C5" s="1748"/>
      <c r="D5" s="1306" t="s">
        <v>6309</v>
      </c>
      <c r="E5" s="1307" t="s">
        <v>6310</v>
      </c>
      <c r="F5" s="1308"/>
    </row>
    <row r="6" spans="1:36" ht="18.600000000000001" customHeight="1">
      <c r="A6" s="1747" t="s">
        <v>823</v>
      </c>
      <c r="B6" s="1748"/>
      <c r="C6" s="1748"/>
      <c r="D6" s="1306" t="s">
        <v>824</v>
      </c>
      <c r="E6" s="1309">
        <v>600</v>
      </c>
      <c r="F6" s="1308"/>
    </row>
    <row r="7" spans="1:36" ht="18.600000000000001" customHeight="1">
      <c r="A7" s="1310" t="s">
        <v>825</v>
      </c>
      <c r="B7" s="1311"/>
      <c r="C7" s="1311"/>
      <c r="D7" s="1312" t="s">
        <v>6309</v>
      </c>
      <c r="E7" s="1313" t="s">
        <v>826</v>
      </c>
      <c r="F7" s="1308"/>
    </row>
    <row r="8" spans="1:36" ht="18" customHeight="1">
      <c r="A8" s="1749" t="s">
        <v>860</v>
      </c>
      <c r="B8" s="1752" t="s">
        <v>827</v>
      </c>
      <c r="C8" s="1753"/>
      <c r="D8" s="1312" t="s">
        <v>828</v>
      </c>
      <c r="E8" s="1313">
        <v>130000</v>
      </c>
      <c r="F8" s="1308"/>
    </row>
    <row r="9" spans="1:36">
      <c r="A9" s="1750"/>
      <c r="B9" s="1784" t="s">
        <v>829</v>
      </c>
      <c r="C9" s="1381" t="s">
        <v>830</v>
      </c>
      <c r="D9" s="1315" t="s">
        <v>831</v>
      </c>
      <c r="E9" s="1316"/>
      <c r="F9" s="1317" t="s">
        <v>832</v>
      </c>
    </row>
    <row r="10" spans="1:36">
      <c r="A10" s="1750"/>
      <c r="B10" s="1757"/>
      <c r="C10" s="1322" t="s">
        <v>833</v>
      </c>
      <c r="D10" s="1319" t="s">
        <v>831</v>
      </c>
      <c r="E10" s="1320"/>
      <c r="F10" s="1321" t="s">
        <v>832</v>
      </c>
    </row>
    <row r="11" spans="1:36">
      <c r="A11" s="1750"/>
      <c r="B11" s="1757"/>
      <c r="C11" s="1322" t="s">
        <v>834</v>
      </c>
      <c r="D11" s="1319" t="s">
        <v>831</v>
      </c>
      <c r="E11" s="1320"/>
      <c r="F11" s="1321" t="s">
        <v>832</v>
      </c>
    </row>
    <row r="12" spans="1:36">
      <c r="A12" s="1750"/>
      <c r="B12" s="1757"/>
      <c r="C12" s="1322" t="s">
        <v>835</v>
      </c>
      <c r="D12" s="1319" t="s">
        <v>836</v>
      </c>
      <c r="E12" s="1320"/>
      <c r="F12" s="1321" t="s">
        <v>832</v>
      </c>
    </row>
    <row r="13" spans="1:36">
      <c r="A13" s="1750"/>
      <c r="B13" s="1756" t="s">
        <v>837</v>
      </c>
      <c r="C13" s="1382" t="s">
        <v>838</v>
      </c>
      <c r="D13" s="1323" t="s">
        <v>6282</v>
      </c>
      <c r="E13" s="1324"/>
      <c r="F13" s="1325" t="s">
        <v>839</v>
      </c>
      <c r="AE13" s="1326"/>
      <c r="AF13" s="1326"/>
      <c r="AG13" s="1326"/>
      <c r="AH13" s="1326"/>
      <c r="AI13" s="1326"/>
      <c r="AJ13" s="1326"/>
    </row>
    <row r="14" spans="1:36">
      <c r="A14" s="1750"/>
      <c r="B14" s="1757"/>
      <c r="C14" s="1322" t="s">
        <v>840</v>
      </c>
      <c r="D14" s="1319" t="s">
        <v>6282</v>
      </c>
      <c r="E14" s="1320"/>
      <c r="F14" s="1321" t="s">
        <v>839</v>
      </c>
      <c r="AE14" s="1327"/>
      <c r="AF14" s="1326"/>
      <c r="AG14" s="1328"/>
      <c r="AH14" s="1326"/>
      <c r="AI14" s="1326"/>
      <c r="AJ14" s="1326"/>
    </row>
    <row r="15" spans="1:36" ht="13.5" customHeight="1">
      <c r="A15" s="1750"/>
      <c r="B15" s="1758" t="s">
        <v>6295</v>
      </c>
      <c r="C15" s="1383" t="s">
        <v>6296</v>
      </c>
      <c r="D15" s="1319" t="s">
        <v>841</v>
      </c>
      <c r="E15" s="1320"/>
      <c r="F15" s="1321" t="s">
        <v>839</v>
      </c>
      <c r="AE15" s="1327"/>
      <c r="AF15" s="1326"/>
      <c r="AG15" s="1328"/>
      <c r="AH15" s="1326"/>
      <c r="AI15" s="1326"/>
      <c r="AJ15" s="1326"/>
    </row>
    <row r="16" spans="1:36" ht="13.5" customHeight="1">
      <c r="A16" s="1750"/>
      <c r="B16" s="1760"/>
      <c r="C16" s="1383" t="s">
        <v>6311</v>
      </c>
      <c r="D16" s="1319" t="s">
        <v>841</v>
      </c>
      <c r="E16" s="1329">
        <v>188952</v>
      </c>
      <c r="F16" s="1321" t="s">
        <v>6312</v>
      </c>
      <c r="AE16" s="1327"/>
      <c r="AF16" s="1326"/>
      <c r="AG16" s="1326"/>
      <c r="AH16" s="1326"/>
      <c r="AI16" s="1326"/>
      <c r="AJ16" s="1326"/>
    </row>
    <row r="17" spans="1:36" ht="13.5" customHeight="1">
      <c r="A17" s="1750"/>
      <c r="B17" s="1758" t="s">
        <v>842</v>
      </c>
      <c r="C17" s="1785"/>
      <c r="D17" s="1332" t="s">
        <v>6282</v>
      </c>
      <c r="E17" s="1384">
        <v>792519</v>
      </c>
      <c r="F17" s="829" t="s">
        <v>6313</v>
      </c>
      <c r="AE17" s="1326"/>
      <c r="AF17" s="1326"/>
      <c r="AG17" s="1326"/>
      <c r="AH17" s="1326"/>
      <c r="AI17" s="1326"/>
      <c r="AJ17" s="1326"/>
    </row>
    <row r="18" spans="1:36" ht="16.5">
      <c r="A18" s="1750"/>
      <c r="B18" s="1762" t="s">
        <v>843</v>
      </c>
      <c r="C18" s="1314" t="s">
        <v>830</v>
      </c>
      <c r="D18" s="1315" t="s">
        <v>6361</v>
      </c>
      <c r="E18" s="1334">
        <v>2.4900000000000002</v>
      </c>
      <c r="F18" s="1335" t="s">
        <v>844</v>
      </c>
    </row>
    <row r="19" spans="1:36" ht="16.5">
      <c r="A19" s="1750"/>
      <c r="B19" s="1763"/>
      <c r="C19" s="1318" t="s">
        <v>833</v>
      </c>
      <c r="D19" s="1319" t="s">
        <v>6361</v>
      </c>
      <c r="E19" s="1336">
        <v>2.71</v>
      </c>
      <c r="F19" s="1337" t="s">
        <v>845</v>
      </c>
    </row>
    <row r="20" spans="1:36" ht="16.5">
      <c r="A20" s="1750"/>
      <c r="B20" s="1763"/>
      <c r="C20" s="1318" t="s">
        <v>834</v>
      </c>
      <c r="D20" s="1319" t="s">
        <v>6361</v>
      </c>
      <c r="E20" s="1336">
        <v>2.58</v>
      </c>
      <c r="F20" s="1338" t="s">
        <v>6301</v>
      </c>
    </row>
    <row r="21" spans="1:36" ht="13.5" customHeight="1">
      <c r="A21" s="1750"/>
      <c r="B21" s="1763"/>
      <c r="C21" s="1318" t="s">
        <v>835</v>
      </c>
      <c r="D21" s="1319" t="s">
        <v>6363</v>
      </c>
      <c r="E21" s="1339">
        <f>2.23*10^-3</f>
        <v>2.2300000000000002E-3</v>
      </c>
      <c r="F21" s="1338" t="s">
        <v>6301</v>
      </c>
    </row>
    <row r="22" spans="1:36" ht="13.5" customHeight="1">
      <c r="A22" s="1750"/>
      <c r="B22" s="1763"/>
      <c r="C22" s="1340" t="s">
        <v>846</v>
      </c>
      <c r="D22" s="1341" t="s">
        <v>6364</v>
      </c>
      <c r="E22" s="1342">
        <v>5.5500000000000005E-4</v>
      </c>
      <c r="F22" s="1343" t="s">
        <v>845</v>
      </c>
    </row>
    <row r="23" spans="1:36" ht="16.5">
      <c r="A23" s="1750"/>
      <c r="B23" s="1764"/>
      <c r="C23" s="1344" t="s">
        <v>847</v>
      </c>
      <c r="D23" s="1345" t="s">
        <v>6369</v>
      </c>
      <c r="E23" s="1346">
        <v>5.7000000000000002E-2</v>
      </c>
      <c r="F23" s="1347" t="s">
        <v>845</v>
      </c>
    </row>
    <row r="24" spans="1:36" ht="16.5">
      <c r="A24" s="1750"/>
      <c r="B24" s="1765" t="s">
        <v>848</v>
      </c>
      <c r="C24" s="1348" t="str">
        <f>C9</f>
        <v>灯油</v>
      </c>
      <c r="D24" s="1349" t="s">
        <v>6366</v>
      </c>
      <c r="E24" s="1350">
        <f>E9*$E$18</f>
        <v>0</v>
      </c>
      <c r="F24" s="1351" t="s">
        <v>849</v>
      </c>
    </row>
    <row r="25" spans="1:36" ht="16.5">
      <c r="A25" s="1750"/>
      <c r="B25" s="1766"/>
      <c r="C25" s="1352" t="str">
        <f>C10</f>
        <v>A重油</v>
      </c>
      <c r="D25" s="1329" t="s">
        <v>6366</v>
      </c>
      <c r="E25" s="1353">
        <f>E10*$E$19</f>
        <v>0</v>
      </c>
      <c r="F25" s="828" t="s">
        <v>850</v>
      </c>
    </row>
    <row r="26" spans="1:36" ht="16.5">
      <c r="A26" s="1750"/>
      <c r="B26" s="1766"/>
      <c r="C26" s="1352" t="s">
        <v>834</v>
      </c>
      <c r="D26" s="1329" t="s">
        <v>6366</v>
      </c>
      <c r="E26" s="1353">
        <f>E11*$E$20</f>
        <v>0</v>
      </c>
      <c r="F26" s="828" t="s">
        <v>850</v>
      </c>
    </row>
    <row r="27" spans="1:36" ht="16.5">
      <c r="A27" s="1750"/>
      <c r="B27" s="1766"/>
      <c r="C27" s="1352" t="str">
        <f>C12</f>
        <v>都市ガス</v>
      </c>
      <c r="D27" s="1329" t="s">
        <v>6366</v>
      </c>
      <c r="E27" s="1353">
        <f>E12*$E$21</f>
        <v>0</v>
      </c>
      <c r="F27" s="828" t="s">
        <v>850</v>
      </c>
      <c r="AA27" s="1326"/>
    </row>
    <row r="28" spans="1:36" ht="16.5">
      <c r="A28" s="1750"/>
      <c r="B28" s="1766"/>
      <c r="C28" s="1352" t="s">
        <v>846</v>
      </c>
      <c r="D28" s="1329" t="s">
        <v>6366</v>
      </c>
      <c r="E28" s="1354">
        <f>E13*$E$22</f>
        <v>0</v>
      </c>
      <c r="F28" s="1355" t="s">
        <v>850</v>
      </c>
    </row>
    <row r="29" spans="1:36" ht="16.5">
      <c r="A29" s="1750"/>
      <c r="B29" s="1767"/>
      <c r="C29" s="1356" t="s">
        <v>851</v>
      </c>
      <c r="D29" s="1357" t="s">
        <v>6366</v>
      </c>
      <c r="E29" s="1358">
        <f>E24+E25+E26+E27+E28</f>
        <v>0</v>
      </c>
      <c r="F29" s="1359" t="s">
        <v>850</v>
      </c>
    </row>
    <row r="30" spans="1:36" ht="16.5">
      <c r="A30" s="1750"/>
      <c r="B30" s="1768" t="s">
        <v>852</v>
      </c>
      <c r="C30" s="1348" t="s">
        <v>853</v>
      </c>
      <c r="D30" s="1349" t="s">
        <v>6366</v>
      </c>
      <c r="E30" s="1360">
        <f>E14*$E$22</f>
        <v>0</v>
      </c>
      <c r="F30" s="827" t="s">
        <v>850</v>
      </c>
    </row>
    <row r="31" spans="1:36" ht="16.5">
      <c r="A31" s="1750"/>
      <c r="B31" s="1769"/>
      <c r="C31" s="1361" t="s">
        <v>854</v>
      </c>
      <c r="D31" s="1362" t="s">
        <v>6366</v>
      </c>
      <c r="E31" s="1353">
        <f>E17*$E$22</f>
        <v>439.84804500000001</v>
      </c>
      <c r="F31" s="828" t="s">
        <v>850</v>
      </c>
    </row>
    <row r="32" spans="1:36" ht="16.5">
      <c r="A32" s="1750"/>
      <c r="B32" s="1770"/>
      <c r="C32" s="1363" t="s">
        <v>847</v>
      </c>
      <c r="D32" s="1357" t="s">
        <v>6366</v>
      </c>
      <c r="E32" s="1364">
        <f>SUM(E15:E16)*$E$23</f>
        <v>10770.264000000001</v>
      </c>
      <c r="F32" s="829" t="s">
        <v>850</v>
      </c>
    </row>
    <row r="33" spans="1:6" ht="16.5">
      <c r="A33" s="1750"/>
      <c r="B33" s="1741" t="s">
        <v>855</v>
      </c>
      <c r="C33" s="1742"/>
      <c r="D33" s="1365" t="s">
        <v>6366</v>
      </c>
      <c r="E33" s="1366">
        <f>E29-E30-E32-E31</f>
        <v>-11210.112045000002</v>
      </c>
      <c r="F33" s="1308" t="s">
        <v>850</v>
      </c>
    </row>
    <row r="34" spans="1:6" ht="16.5">
      <c r="A34" s="1751"/>
      <c r="B34" s="1782" t="s">
        <v>6314</v>
      </c>
      <c r="C34" s="1783"/>
      <c r="D34" s="1385" t="s">
        <v>6367</v>
      </c>
      <c r="E34" s="1386">
        <f>(E33/E8)*1000</f>
        <v>-86.231631115384616</v>
      </c>
      <c r="F34" s="1387" t="s">
        <v>850</v>
      </c>
    </row>
    <row r="35" spans="1:6" s="1380" customFormat="1" ht="16.5" customHeight="1"/>
    <row r="36" spans="1:6">
      <c r="A36" s="830" t="s">
        <v>857</v>
      </c>
      <c r="B36" s="1380"/>
      <c r="C36" s="1380"/>
      <c r="D36" s="1380"/>
      <c r="E36" s="1380"/>
      <c r="F36" s="1380"/>
    </row>
    <row r="37" spans="1:6">
      <c r="A37" s="830" t="s">
        <v>858</v>
      </c>
      <c r="B37" s="1380"/>
      <c r="C37" s="1380"/>
      <c r="D37" s="1380"/>
      <c r="E37" s="1380"/>
      <c r="F37" s="1380"/>
    </row>
    <row r="38" spans="1:6">
      <c r="A38" s="1305" t="s">
        <v>6315</v>
      </c>
      <c r="B38" s="1380"/>
      <c r="C38" s="1380"/>
      <c r="D38" s="1380"/>
      <c r="E38" s="1380"/>
      <c r="F38" s="1380"/>
    </row>
    <row r="39" spans="1:6">
      <c r="A39" s="1380" t="s">
        <v>6308</v>
      </c>
      <c r="B39" s="1380"/>
      <c r="C39" s="1380"/>
      <c r="D39" s="1380"/>
      <c r="E39" s="1380"/>
      <c r="F39" s="1380"/>
    </row>
    <row r="40" spans="1:6">
      <c r="B40" s="1380"/>
      <c r="C40" s="1380"/>
      <c r="D40" s="1380"/>
      <c r="E40" s="1380"/>
      <c r="F40" s="1380"/>
    </row>
    <row r="41" spans="1:6">
      <c r="B41" s="1380"/>
      <c r="C41" s="1380"/>
      <c r="D41" s="1380"/>
      <c r="E41" s="1380"/>
      <c r="F41" s="1380"/>
    </row>
    <row r="42" spans="1:6">
      <c r="F42" s="1745" t="s">
        <v>859</v>
      </c>
    </row>
    <row r="43" spans="1:6">
      <c r="F43" s="1746"/>
    </row>
  </sheetData>
  <mergeCells count="19">
    <mergeCell ref="A5:C5"/>
    <mergeCell ref="A2:F2"/>
    <mergeCell ref="A3:C4"/>
    <mergeCell ref="D3:D4"/>
    <mergeCell ref="E3:E4"/>
    <mergeCell ref="F3:F4"/>
    <mergeCell ref="B33:C33"/>
    <mergeCell ref="B34:C34"/>
    <mergeCell ref="F42:F43"/>
    <mergeCell ref="A6:C6"/>
    <mergeCell ref="A8:A34"/>
    <mergeCell ref="B8:C8"/>
    <mergeCell ref="B9:B12"/>
    <mergeCell ref="B13:B14"/>
    <mergeCell ref="B15:B16"/>
    <mergeCell ref="B17:C17"/>
    <mergeCell ref="B18:B23"/>
    <mergeCell ref="B24:B29"/>
    <mergeCell ref="B30:B32"/>
  </mergeCells>
  <phoneticPr fontId="27"/>
  <pageMargins left="0.70866141732283472" right="0.70866141732283472" top="0.74803149606299213" bottom="0.74803149606299213" header="0.31496062992125984" footer="0.31496062992125984"/>
  <pageSetup paperSize="9" scale="5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74"/>
  <sheetViews>
    <sheetView zoomScaleNormal="100" zoomScaleSheetLayoutView="100" workbookViewId="0"/>
  </sheetViews>
  <sheetFormatPr defaultColWidth="5.625" defaultRowHeight="19.5" customHeight="1"/>
  <cols>
    <col min="1" max="1" width="3.625" style="83" customWidth="1"/>
    <col min="2" max="2" width="11.625" style="83" customWidth="1"/>
    <col min="3" max="3" width="20.625" style="83" customWidth="1"/>
    <col min="4" max="4" width="14.625" style="83" customWidth="1"/>
    <col min="5" max="7" width="6.625" style="83" customWidth="1"/>
    <col min="8" max="8" width="14.625" style="83" customWidth="1"/>
    <col min="9" max="16384" width="5.625" style="83"/>
  </cols>
  <sheetData>
    <row r="1" spans="2:8" ht="9.9499999999999993" customHeight="1"/>
    <row r="2" spans="2:8" ht="20.100000000000001" customHeight="1">
      <c r="B2" s="664" t="s">
        <v>444</v>
      </c>
      <c r="H2" s="84"/>
    </row>
    <row r="3" spans="2:8" ht="19.5" customHeight="1">
      <c r="H3" s="84"/>
    </row>
    <row r="4" spans="2:8" ht="19.5" customHeight="1">
      <c r="B4" s="1790" t="s">
        <v>799</v>
      </c>
      <c r="C4" s="1790"/>
      <c r="D4" s="1790"/>
      <c r="E4" s="1790"/>
      <c r="F4" s="1790"/>
      <c r="G4" s="1790"/>
      <c r="H4" s="1790"/>
    </row>
    <row r="6" spans="2:8" ht="19.5" customHeight="1">
      <c r="B6" s="83" t="s">
        <v>798</v>
      </c>
    </row>
    <row r="7" spans="2:8" s="85" customFormat="1" ht="19.5" customHeight="1">
      <c r="B7" s="1791" t="s">
        <v>274</v>
      </c>
      <c r="C7" s="1786" t="s">
        <v>269</v>
      </c>
      <c r="D7" s="1786" t="s">
        <v>266</v>
      </c>
      <c r="E7" s="1793" t="s">
        <v>267</v>
      </c>
      <c r="F7" s="1793"/>
      <c r="G7" s="1794"/>
      <c r="H7" s="1786" t="s">
        <v>268</v>
      </c>
    </row>
    <row r="8" spans="2:8" ht="19.5" customHeight="1">
      <c r="B8" s="1792"/>
      <c r="C8" s="1787"/>
      <c r="D8" s="1787"/>
      <c r="E8" s="1795"/>
      <c r="F8" s="1795"/>
      <c r="G8" s="1796"/>
      <c r="H8" s="1787"/>
    </row>
    <row r="9" spans="2:8" ht="19.5" customHeight="1">
      <c r="B9" s="89" t="s">
        <v>272</v>
      </c>
      <c r="C9" s="394"/>
      <c r="D9" s="394"/>
      <c r="E9" s="395"/>
      <c r="F9" s="396"/>
      <c r="G9" s="397"/>
      <c r="H9" s="394"/>
    </row>
    <row r="10" spans="2:8" ht="19.5" customHeight="1">
      <c r="B10" s="86"/>
      <c r="C10" s="398"/>
      <c r="D10" s="398"/>
      <c r="E10" s="399"/>
      <c r="F10" s="400"/>
      <c r="G10" s="401"/>
      <c r="H10" s="398"/>
    </row>
    <row r="11" spans="2:8" ht="19.5" customHeight="1">
      <c r="B11" s="86"/>
      <c r="C11" s="398"/>
      <c r="D11" s="398"/>
      <c r="E11" s="399"/>
      <c r="F11" s="400"/>
      <c r="G11" s="401"/>
      <c r="H11" s="398"/>
    </row>
    <row r="12" spans="2:8" ht="19.5" customHeight="1">
      <c r="B12" s="86"/>
      <c r="C12" s="398"/>
      <c r="D12" s="398"/>
      <c r="E12" s="399"/>
      <c r="F12" s="400"/>
      <c r="G12" s="401"/>
      <c r="H12" s="398"/>
    </row>
    <row r="13" spans="2:8" ht="19.5" customHeight="1">
      <c r="B13" s="86"/>
      <c r="C13" s="398"/>
      <c r="D13" s="398"/>
      <c r="E13" s="399"/>
      <c r="F13" s="400"/>
      <c r="G13" s="401"/>
      <c r="H13" s="398"/>
    </row>
    <row r="14" spans="2:8" ht="19.5" customHeight="1">
      <c r="B14" s="88"/>
      <c r="C14" s="90" t="s">
        <v>206</v>
      </c>
      <c r="D14" s="91"/>
      <c r="E14" s="92"/>
      <c r="F14" s="93"/>
      <c r="G14" s="87"/>
      <c r="H14" s="94"/>
    </row>
    <row r="15" spans="2:8" ht="19.5" customHeight="1">
      <c r="B15" s="89" t="s">
        <v>273</v>
      </c>
      <c r="C15" s="394"/>
      <c r="D15" s="394"/>
      <c r="E15" s="395"/>
      <c r="F15" s="396"/>
      <c r="G15" s="397"/>
      <c r="H15" s="394"/>
    </row>
    <row r="16" spans="2:8" ht="19.5" customHeight="1">
      <c r="B16" s="86"/>
      <c r="C16" s="398"/>
      <c r="D16" s="398"/>
      <c r="E16" s="399"/>
      <c r="F16" s="400"/>
      <c r="G16" s="401"/>
      <c r="H16" s="398"/>
    </row>
    <row r="17" spans="2:8" ht="19.5" customHeight="1">
      <c r="B17" s="86"/>
      <c r="C17" s="398"/>
      <c r="D17" s="398"/>
      <c r="E17" s="399"/>
      <c r="F17" s="400"/>
      <c r="G17" s="401"/>
      <c r="H17" s="398"/>
    </row>
    <row r="18" spans="2:8" ht="19.5" customHeight="1">
      <c r="B18" s="86"/>
      <c r="C18" s="398"/>
      <c r="D18" s="398"/>
      <c r="E18" s="399"/>
      <c r="F18" s="400"/>
      <c r="G18" s="401"/>
      <c r="H18" s="398"/>
    </row>
    <row r="19" spans="2:8" ht="19.5" customHeight="1">
      <c r="B19" s="86"/>
      <c r="C19" s="398"/>
      <c r="D19" s="398"/>
      <c r="E19" s="399"/>
      <c r="F19" s="400"/>
      <c r="G19" s="401"/>
      <c r="H19" s="398"/>
    </row>
    <row r="20" spans="2:8" ht="19.5" customHeight="1">
      <c r="B20" s="88"/>
      <c r="C20" s="90" t="s">
        <v>206</v>
      </c>
      <c r="D20" s="91"/>
      <c r="E20" s="92"/>
      <c r="F20" s="93"/>
      <c r="G20" s="87"/>
      <c r="H20" s="94"/>
    </row>
    <row r="21" spans="2:8" ht="19.5" customHeight="1">
      <c r="B21" s="1788" t="s">
        <v>207</v>
      </c>
      <c r="C21" s="395"/>
      <c r="D21" s="394"/>
      <c r="E21" s="395"/>
      <c r="F21" s="396"/>
      <c r="G21" s="397"/>
      <c r="H21" s="394"/>
    </row>
    <row r="22" spans="2:8" ht="19.5" customHeight="1">
      <c r="B22" s="1789"/>
      <c r="C22" s="399"/>
      <c r="D22" s="398"/>
      <c r="E22" s="399"/>
      <c r="F22" s="400"/>
      <c r="G22" s="401"/>
      <c r="H22" s="398"/>
    </row>
    <row r="23" spans="2:8" ht="19.5" customHeight="1">
      <c r="B23" s="86"/>
      <c r="C23" s="398"/>
      <c r="D23" s="398"/>
      <c r="E23" s="399"/>
      <c r="F23" s="400"/>
      <c r="G23" s="401"/>
      <c r="H23" s="398"/>
    </row>
    <row r="24" spans="2:8" ht="19.5" customHeight="1">
      <c r="B24" s="86"/>
      <c r="C24" s="398"/>
      <c r="D24" s="398"/>
      <c r="E24" s="399"/>
      <c r="F24" s="400"/>
      <c r="G24" s="401"/>
      <c r="H24" s="398"/>
    </row>
    <row r="25" spans="2:8" ht="19.5" customHeight="1">
      <c r="B25" s="86"/>
      <c r="C25" s="402"/>
      <c r="D25" s="402"/>
      <c r="E25" s="403"/>
      <c r="F25" s="404"/>
      <c r="G25" s="405"/>
      <c r="H25" s="402"/>
    </row>
    <row r="26" spans="2:8" ht="19.5" customHeight="1">
      <c r="B26" s="88"/>
      <c r="C26" s="90" t="s">
        <v>206</v>
      </c>
      <c r="D26" s="91"/>
      <c r="E26" s="92"/>
      <c r="F26" s="93"/>
      <c r="G26" s="87"/>
      <c r="H26" s="94"/>
    </row>
    <row r="27" spans="2:8" ht="19.5" customHeight="1">
      <c r="B27" s="95" t="s">
        <v>205</v>
      </c>
      <c r="C27" s="93"/>
      <c r="D27" s="90"/>
      <c r="E27" s="92"/>
      <c r="F27" s="93"/>
      <c r="G27" s="87"/>
      <c r="H27" s="94"/>
    </row>
    <row r="28" spans="2:8" ht="19.5" customHeight="1">
      <c r="B28" s="83" t="s">
        <v>381</v>
      </c>
    </row>
    <row r="29" spans="2:8" ht="19.5" customHeight="1">
      <c r="B29" s="83" t="s">
        <v>687</v>
      </c>
    </row>
    <row r="30" spans="2:8" ht="19.5" customHeight="1">
      <c r="B30" s="1791" t="s">
        <v>274</v>
      </c>
      <c r="C30" s="1786" t="s">
        <v>269</v>
      </c>
      <c r="D30" s="1786" t="s">
        <v>266</v>
      </c>
      <c r="E30" s="1793" t="s">
        <v>267</v>
      </c>
      <c r="F30" s="1793"/>
      <c r="G30" s="1794"/>
      <c r="H30" s="1786" t="s">
        <v>268</v>
      </c>
    </row>
    <row r="31" spans="2:8" ht="19.5" customHeight="1">
      <c r="B31" s="1792"/>
      <c r="C31" s="1787"/>
      <c r="D31" s="1787"/>
      <c r="E31" s="1795"/>
      <c r="F31" s="1795"/>
      <c r="G31" s="1796"/>
      <c r="H31" s="1787"/>
    </row>
    <row r="32" spans="2:8" ht="19.5" customHeight="1">
      <c r="B32" s="89" t="s">
        <v>272</v>
      </c>
      <c r="C32" s="394"/>
      <c r="D32" s="394"/>
      <c r="E32" s="395"/>
      <c r="F32" s="396"/>
      <c r="G32" s="397"/>
      <c r="H32" s="394"/>
    </row>
    <row r="33" spans="2:8" ht="19.5" customHeight="1">
      <c r="B33" s="86"/>
      <c r="C33" s="398"/>
      <c r="D33" s="398"/>
      <c r="E33" s="399"/>
      <c r="F33" s="400"/>
      <c r="G33" s="401"/>
      <c r="H33" s="398"/>
    </row>
    <row r="34" spans="2:8" ht="19.5" customHeight="1">
      <c r="B34" s="86"/>
      <c r="C34" s="398"/>
      <c r="D34" s="398"/>
      <c r="E34" s="399"/>
      <c r="F34" s="400"/>
      <c r="G34" s="401"/>
      <c r="H34" s="398"/>
    </row>
    <row r="35" spans="2:8" ht="19.5" customHeight="1">
      <c r="B35" s="86"/>
      <c r="C35" s="398"/>
      <c r="D35" s="398"/>
      <c r="E35" s="399"/>
      <c r="F35" s="400"/>
      <c r="G35" s="401"/>
      <c r="H35" s="398"/>
    </row>
    <row r="36" spans="2:8" ht="19.5" customHeight="1">
      <c r="B36" s="86"/>
      <c r="C36" s="398"/>
      <c r="D36" s="398"/>
      <c r="E36" s="399"/>
      <c r="F36" s="400"/>
      <c r="G36" s="401"/>
      <c r="H36" s="398"/>
    </row>
    <row r="37" spans="2:8" ht="19.5" customHeight="1">
      <c r="B37" s="88"/>
      <c r="C37" s="90" t="s">
        <v>206</v>
      </c>
      <c r="D37" s="91"/>
      <c r="E37" s="92"/>
      <c r="F37" s="93"/>
      <c r="G37" s="87"/>
      <c r="H37" s="94"/>
    </row>
    <row r="38" spans="2:8" ht="19.5" customHeight="1">
      <c r="B38" s="89" t="s">
        <v>273</v>
      </c>
      <c r="C38" s="394"/>
      <c r="D38" s="394"/>
      <c r="E38" s="395"/>
      <c r="F38" s="396"/>
      <c r="G38" s="397"/>
      <c r="H38" s="394"/>
    </row>
    <row r="39" spans="2:8" ht="19.5" customHeight="1">
      <c r="B39" s="86"/>
      <c r="C39" s="398"/>
      <c r="D39" s="398"/>
      <c r="E39" s="399"/>
      <c r="F39" s="400"/>
      <c r="G39" s="401"/>
      <c r="H39" s="398"/>
    </row>
    <row r="40" spans="2:8" ht="19.5" customHeight="1">
      <c r="B40" s="86"/>
      <c r="C40" s="398"/>
      <c r="D40" s="398"/>
      <c r="E40" s="399"/>
      <c r="F40" s="400"/>
      <c r="G40" s="401"/>
      <c r="H40" s="398"/>
    </row>
    <row r="41" spans="2:8" ht="19.5" customHeight="1">
      <c r="B41" s="86"/>
      <c r="C41" s="398"/>
      <c r="D41" s="398"/>
      <c r="E41" s="399"/>
      <c r="F41" s="400"/>
      <c r="G41" s="401"/>
      <c r="H41" s="398"/>
    </row>
    <row r="42" spans="2:8" ht="19.5" customHeight="1">
      <c r="B42" s="86"/>
      <c r="C42" s="398"/>
      <c r="D42" s="398"/>
      <c r="E42" s="399"/>
      <c r="F42" s="400"/>
      <c r="G42" s="401"/>
      <c r="H42" s="398"/>
    </row>
    <row r="43" spans="2:8" ht="19.5" customHeight="1">
      <c r="B43" s="88"/>
      <c r="C43" s="90" t="s">
        <v>206</v>
      </c>
      <c r="D43" s="91"/>
      <c r="E43" s="92"/>
      <c r="F43" s="93"/>
      <c r="G43" s="87"/>
      <c r="H43" s="94"/>
    </row>
    <row r="44" spans="2:8" ht="19.5" customHeight="1">
      <c r="B44" s="1788" t="s">
        <v>207</v>
      </c>
      <c r="C44" s="395"/>
      <c r="D44" s="394"/>
      <c r="E44" s="395"/>
      <c r="F44" s="396"/>
      <c r="G44" s="397"/>
      <c r="H44" s="394"/>
    </row>
    <row r="45" spans="2:8" ht="19.5" customHeight="1">
      <c r="B45" s="1789"/>
      <c r="C45" s="399"/>
      <c r="D45" s="398"/>
      <c r="E45" s="399"/>
      <c r="F45" s="400"/>
      <c r="G45" s="401"/>
      <c r="H45" s="398"/>
    </row>
    <row r="46" spans="2:8" ht="19.5" customHeight="1">
      <c r="B46" s="86"/>
      <c r="C46" s="398"/>
      <c r="D46" s="398"/>
      <c r="E46" s="399"/>
      <c r="F46" s="400"/>
      <c r="G46" s="401"/>
      <c r="H46" s="398"/>
    </row>
    <row r="47" spans="2:8" ht="19.5" customHeight="1">
      <c r="B47" s="86"/>
      <c r="C47" s="398"/>
      <c r="D47" s="398"/>
      <c r="E47" s="399"/>
      <c r="F47" s="400"/>
      <c r="G47" s="401"/>
      <c r="H47" s="398"/>
    </row>
    <row r="48" spans="2:8" ht="19.5" customHeight="1">
      <c r="B48" s="86"/>
      <c r="C48" s="402"/>
      <c r="D48" s="402"/>
      <c r="E48" s="403"/>
      <c r="F48" s="404"/>
      <c r="G48" s="405"/>
      <c r="H48" s="402"/>
    </row>
    <row r="49" spans="2:8" ht="19.5" customHeight="1">
      <c r="B49" s="88"/>
      <c r="C49" s="90" t="s">
        <v>206</v>
      </c>
      <c r="D49" s="91"/>
      <c r="E49" s="92"/>
      <c r="F49" s="93"/>
      <c r="G49" s="87"/>
      <c r="H49" s="94"/>
    </row>
    <row r="50" spans="2:8" ht="19.5" customHeight="1">
      <c r="B50" s="95" t="s">
        <v>205</v>
      </c>
      <c r="C50" s="93"/>
      <c r="D50" s="90"/>
      <c r="E50" s="92"/>
      <c r="F50" s="93"/>
      <c r="G50" s="87"/>
      <c r="H50" s="94"/>
    </row>
    <row r="51" spans="2:8" ht="19.5" customHeight="1">
      <c r="B51" s="83" t="s">
        <v>381</v>
      </c>
    </row>
    <row r="52" spans="2:8" ht="19.5" customHeight="1">
      <c r="B52" s="83" t="s">
        <v>686</v>
      </c>
    </row>
    <row r="53" spans="2:8" ht="19.5" customHeight="1">
      <c r="B53" s="1791" t="s">
        <v>274</v>
      </c>
      <c r="C53" s="1786" t="s">
        <v>269</v>
      </c>
      <c r="D53" s="1786" t="s">
        <v>266</v>
      </c>
      <c r="E53" s="1793" t="s">
        <v>267</v>
      </c>
      <c r="F53" s="1793"/>
      <c r="G53" s="1794"/>
      <c r="H53" s="1786" t="s">
        <v>268</v>
      </c>
    </row>
    <row r="54" spans="2:8" ht="19.5" customHeight="1">
      <c r="B54" s="1792"/>
      <c r="C54" s="1787"/>
      <c r="D54" s="1787"/>
      <c r="E54" s="1795"/>
      <c r="F54" s="1795"/>
      <c r="G54" s="1796"/>
      <c r="H54" s="1787"/>
    </row>
    <row r="55" spans="2:8" ht="19.5" customHeight="1">
      <c r="B55" s="89" t="s">
        <v>272</v>
      </c>
      <c r="C55" s="394"/>
      <c r="D55" s="394"/>
      <c r="E55" s="395"/>
      <c r="F55" s="396"/>
      <c r="G55" s="397"/>
      <c r="H55" s="394"/>
    </row>
    <row r="56" spans="2:8" ht="19.5" customHeight="1">
      <c r="B56" s="86"/>
      <c r="C56" s="398"/>
      <c r="D56" s="398"/>
      <c r="E56" s="399"/>
      <c r="F56" s="400"/>
      <c r="G56" s="401"/>
      <c r="H56" s="398"/>
    </row>
    <row r="57" spans="2:8" ht="19.5" customHeight="1">
      <c r="B57" s="86"/>
      <c r="C57" s="398"/>
      <c r="D57" s="398"/>
      <c r="E57" s="399"/>
      <c r="F57" s="400"/>
      <c r="G57" s="401"/>
      <c r="H57" s="398"/>
    </row>
    <row r="58" spans="2:8" ht="19.5" customHeight="1">
      <c r="B58" s="86"/>
      <c r="C58" s="398"/>
      <c r="D58" s="398"/>
      <c r="E58" s="399"/>
      <c r="F58" s="400"/>
      <c r="G58" s="401"/>
      <c r="H58" s="398"/>
    </row>
    <row r="59" spans="2:8" ht="19.5" customHeight="1">
      <c r="B59" s="86"/>
      <c r="C59" s="398"/>
      <c r="D59" s="398"/>
      <c r="E59" s="399"/>
      <c r="F59" s="400"/>
      <c r="G59" s="401"/>
      <c r="H59" s="398"/>
    </row>
    <row r="60" spans="2:8" ht="19.5" customHeight="1">
      <c r="B60" s="88"/>
      <c r="C60" s="90" t="s">
        <v>206</v>
      </c>
      <c r="D60" s="91"/>
      <c r="E60" s="92"/>
      <c r="F60" s="93"/>
      <c r="G60" s="87"/>
      <c r="H60" s="94"/>
    </row>
    <row r="61" spans="2:8" ht="19.5" customHeight="1">
      <c r="B61" s="89" t="s">
        <v>273</v>
      </c>
      <c r="C61" s="394"/>
      <c r="D61" s="394"/>
      <c r="E61" s="395"/>
      <c r="F61" s="396"/>
      <c r="G61" s="397"/>
      <c r="H61" s="394"/>
    </row>
    <row r="62" spans="2:8" ht="19.5" customHeight="1">
      <c r="B62" s="86"/>
      <c r="C62" s="398"/>
      <c r="D62" s="398"/>
      <c r="E62" s="399"/>
      <c r="F62" s="400"/>
      <c r="G62" s="401"/>
      <c r="H62" s="398"/>
    </row>
    <row r="63" spans="2:8" ht="19.5" customHeight="1">
      <c r="B63" s="86"/>
      <c r="C63" s="398"/>
      <c r="D63" s="398"/>
      <c r="E63" s="399"/>
      <c r="F63" s="400"/>
      <c r="G63" s="401"/>
      <c r="H63" s="398"/>
    </row>
    <row r="64" spans="2:8" ht="19.5" customHeight="1">
      <c r="B64" s="86"/>
      <c r="C64" s="398"/>
      <c r="D64" s="398"/>
      <c r="E64" s="399"/>
      <c r="F64" s="400"/>
      <c r="G64" s="401"/>
      <c r="H64" s="398"/>
    </row>
    <row r="65" spans="2:8" ht="19.5" customHeight="1">
      <c r="B65" s="86"/>
      <c r="C65" s="398"/>
      <c r="D65" s="398"/>
      <c r="E65" s="399"/>
      <c r="F65" s="400"/>
      <c r="G65" s="401"/>
      <c r="H65" s="398"/>
    </row>
    <row r="66" spans="2:8" ht="19.5" customHeight="1">
      <c r="B66" s="88"/>
      <c r="C66" s="90" t="s">
        <v>206</v>
      </c>
      <c r="D66" s="91"/>
      <c r="E66" s="92"/>
      <c r="F66" s="93"/>
      <c r="G66" s="87"/>
      <c r="H66" s="94"/>
    </row>
    <row r="67" spans="2:8" ht="19.5" customHeight="1">
      <c r="B67" s="1788" t="s">
        <v>207</v>
      </c>
      <c r="C67" s="395"/>
      <c r="D67" s="394"/>
      <c r="E67" s="395"/>
      <c r="F67" s="396"/>
      <c r="G67" s="397"/>
      <c r="H67" s="394"/>
    </row>
    <row r="68" spans="2:8" ht="19.5" customHeight="1">
      <c r="B68" s="1789"/>
      <c r="C68" s="399"/>
      <c r="D68" s="398"/>
      <c r="E68" s="399"/>
      <c r="F68" s="400"/>
      <c r="G68" s="401"/>
      <c r="H68" s="398"/>
    </row>
    <row r="69" spans="2:8" ht="19.5" customHeight="1">
      <c r="B69" s="86"/>
      <c r="C69" s="398"/>
      <c r="D69" s="398"/>
      <c r="E69" s="399"/>
      <c r="F69" s="400"/>
      <c r="G69" s="401"/>
      <c r="H69" s="398"/>
    </row>
    <row r="70" spans="2:8" ht="19.5" customHeight="1">
      <c r="B70" s="86"/>
      <c r="C70" s="398"/>
      <c r="D70" s="398"/>
      <c r="E70" s="399"/>
      <c r="F70" s="400"/>
      <c r="G70" s="401"/>
      <c r="H70" s="398"/>
    </row>
    <row r="71" spans="2:8" ht="19.5" customHeight="1">
      <c r="B71" s="86"/>
      <c r="C71" s="402"/>
      <c r="D71" s="402"/>
      <c r="E71" s="403"/>
      <c r="F71" s="404"/>
      <c r="G71" s="405"/>
      <c r="H71" s="402"/>
    </row>
    <row r="72" spans="2:8" ht="19.5" customHeight="1">
      <c r="B72" s="88"/>
      <c r="C72" s="90" t="s">
        <v>206</v>
      </c>
      <c r="D72" s="91"/>
      <c r="E72" s="92"/>
      <c r="F72" s="93"/>
      <c r="G72" s="87"/>
      <c r="H72" s="94"/>
    </row>
    <row r="73" spans="2:8" ht="19.5" customHeight="1">
      <c r="B73" s="95" t="s">
        <v>205</v>
      </c>
      <c r="C73" s="93"/>
      <c r="D73" s="90"/>
      <c r="E73" s="92"/>
      <c r="F73" s="93"/>
      <c r="G73" s="87"/>
      <c r="H73" s="94"/>
    </row>
    <row r="74" spans="2:8" ht="19.5" customHeight="1">
      <c r="B74" s="83" t="s">
        <v>381</v>
      </c>
    </row>
  </sheetData>
  <mergeCells count="19">
    <mergeCell ref="B67:B68"/>
    <mergeCell ref="B53:B54"/>
    <mergeCell ref="C53:C54"/>
    <mergeCell ref="D53:D54"/>
    <mergeCell ref="E53:G54"/>
    <mergeCell ref="H53:H54"/>
    <mergeCell ref="B44:B45"/>
    <mergeCell ref="H30:H31"/>
    <mergeCell ref="B21:B22"/>
    <mergeCell ref="B4:H4"/>
    <mergeCell ref="H7:H8"/>
    <mergeCell ref="B7:B8"/>
    <mergeCell ref="C7:C8"/>
    <mergeCell ref="E7:G8"/>
    <mergeCell ref="D7:D8"/>
    <mergeCell ref="B30:B31"/>
    <mergeCell ref="C30:C31"/>
    <mergeCell ref="D30:D31"/>
    <mergeCell ref="E30:G31"/>
  </mergeCells>
  <phoneticPr fontId="27"/>
  <printOptions horizontalCentered="1"/>
  <pageMargins left="0.59055118110236227" right="0.59055118110236227" top="0.59055118110236227" bottom="0.59055118110236227" header="0.51181102362204722" footer="0.31496062992125984"/>
  <pageSetup paperSize="9" orientation="portrait" r:id="rId1"/>
  <headerFooter alignWithMargins="0"/>
  <rowBreaks count="2" manualBreakCount="2">
    <brk id="28" min="1" max="7" man="1"/>
    <brk id="51" min="1" max="7"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1"/>
  <sheetViews>
    <sheetView zoomScaleNormal="100" zoomScaleSheetLayoutView="85" workbookViewId="0"/>
  </sheetViews>
  <sheetFormatPr defaultColWidth="8" defaultRowHeight="11.25"/>
  <cols>
    <col min="1" max="1" width="3.625" style="111" customWidth="1"/>
    <col min="2" max="2" width="3.75" style="111" customWidth="1"/>
    <col min="3" max="4" width="2.625" style="111" customWidth="1"/>
    <col min="5" max="5" width="35.375" style="111" customWidth="1"/>
    <col min="6" max="30" width="14.625" style="111" customWidth="1"/>
    <col min="31" max="31" width="15.625" style="111" customWidth="1"/>
    <col min="32" max="32" width="2.625" style="111" customWidth="1"/>
    <col min="33" max="33" width="10.25" style="111" customWidth="1"/>
    <col min="34" max="16384" width="8" style="111"/>
  </cols>
  <sheetData>
    <row r="1" spans="1:31" ht="9.9499999999999993" customHeight="1"/>
    <row r="2" spans="1:31" ht="20.100000000000001" customHeight="1">
      <c r="B2" s="1453" t="s">
        <v>775</v>
      </c>
      <c r="C2" s="1454"/>
      <c r="D2" s="1454"/>
      <c r="E2" s="1454"/>
      <c r="F2" s="1454"/>
      <c r="G2" s="1454"/>
      <c r="H2" s="1454"/>
      <c r="I2" s="1454"/>
      <c r="J2" s="1454"/>
      <c r="K2" s="1454"/>
      <c r="L2" s="1454"/>
      <c r="M2" s="1454"/>
      <c r="N2" s="1454"/>
      <c r="O2" s="1454"/>
      <c r="P2" s="1454"/>
      <c r="Q2" s="1454"/>
      <c r="R2" s="1454"/>
      <c r="S2" s="1454"/>
      <c r="T2" s="1454"/>
      <c r="U2" s="1454"/>
      <c r="V2" s="1454"/>
      <c r="W2" s="1454"/>
      <c r="X2" s="1454"/>
      <c r="Y2" s="1454"/>
      <c r="Z2" s="1454"/>
      <c r="AA2" s="1454"/>
      <c r="AB2" s="1454"/>
      <c r="AC2" s="1454"/>
      <c r="AD2" s="1454"/>
      <c r="AE2" s="1454"/>
    </row>
    <row r="3" spans="1:31" ht="9.9499999999999993" customHeight="1">
      <c r="A3" s="112"/>
      <c r="B3" s="113"/>
      <c r="C3" s="113"/>
      <c r="D3" s="113"/>
      <c r="E3" s="113"/>
      <c r="F3" s="113"/>
      <c r="G3" s="113"/>
      <c r="H3" s="113"/>
      <c r="I3" s="113"/>
      <c r="J3" s="113"/>
      <c r="K3" s="113"/>
      <c r="T3" s="114"/>
      <c r="U3" s="114"/>
      <c r="V3" s="114"/>
      <c r="W3" s="114"/>
      <c r="X3" s="114"/>
      <c r="Y3" s="114"/>
      <c r="Z3" s="114"/>
      <c r="AA3" s="114"/>
      <c r="AB3" s="114"/>
      <c r="AC3" s="114"/>
      <c r="AD3" s="114"/>
      <c r="AE3" s="115"/>
    </row>
    <row r="4" spans="1:31" ht="20.100000000000001" customHeight="1">
      <c r="B4" s="1646" t="s">
        <v>185</v>
      </c>
      <c r="C4" s="1647"/>
      <c r="D4" s="1647"/>
      <c r="E4" s="1647"/>
      <c r="F4" s="1647"/>
      <c r="G4" s="1647"/>
      <c r="H4" s="1647"/>
      <c r="I4" s="1647"/>
      <c r="J4" s="1647"/>
      <c r="K4" s="1647"/>
      <c r="L4" s="1647"/>
      <c r="M4" s="1647"/>
      <c r="N4" s="1647"/>
      <c r="O4" s="1647"/>
      <c r="P4" s="1647"/>
      <c r="Q4" s="1647"/>
      <c r="R4" s="1647"/>
      <c r="S4" s="1647"/>
      <c r="T4" s="1647"/>
      <c r="U4" s="1647"/>
      <c r="V4" s="1647"/>
      <c r="W4" s="1647"/>
      <c r="X4" s="1647"/>
      <c r="Y4" s="1647"/>
      <c r="Z4" s="1647"/>
      <c r="AA4" s="1647"/>
      <c r="AB4" s="1647"/>
      <c r="AC4" s="1647"/>
      <c r="AD4" s="1647"/>
      <c r="AE4" s="1647"/>
    </row>
    <row r="5" spans="1:31" ht="8.25" customHeight="1">
      <c r="B5" s="116"/>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row>
    <row r="6" spans="1:31" s="118" customFormat="1" ht="20.25" customHeight="1" thickBot="1">
      <c r="B6" s="119" t="s">
        <v>82</v>
      </c>
      <c r="C6" s="120" t="s">
        <v>83</v>
      </c>
      <c r="D6" s="113"/>
      <c r="E6" s="121"/>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3" t="s">
        <v>254</v>
      </c>
    </row>
    <row r="7" spans="1:31" s="125" customFormat="1" ht="20.25" customHeight="1">
      <c r="A7" s="124"/>
      <c r="B7" s="1797" t="s">
        <v>84</v>
      </c>
      <c r="C7" s="1798"/>
      <c r="D7" s="1798"/>
      <c r="E7" s="1799"/>
      <c r="F7" s="1806" t="s">
        <v>120</v>
      </c>
      <c r="G7" s="1798"/>
      <c r="H7" s="1798"/>
      <c r="I7" s="1798"/>
      <c r="J7" s="1807"/>
      <c r="K7" s="1811" t="s">
        <v>6327</v>
      </c>
      <c r="L7" s="1798"/>
      <c r="M7" s="1798"/>
      <c r="N7" s="1798"/>
      <c r="O7" s="1798"/>
      <c r="P7" s="1798"/>
      <c r="Q7" s="1798"/>
      <c r="R7" s="1798"/>
      <c r="S7" s="1798"/>
      <c r="T7" s="1798"/>
      <c r="U7" s="1798"/>
      <c r="V7" s="1798"/>
      <c r="W7" s="1798"/>
      <c r="X7" s="1798"/>
      <c r="Y7" s="1798"/>
      <c r="Z7" s="1798"/>
      <c r="AA7" s="1798"/>
      <c r="AB7" s="1798"/>
      <c r="AC7" s="1798"/>
      <c r="AD7" s="1799"/>
      <c r="AE7" s="1814" t="s">
        <v>85</v>
      </c>
    </row>
    <row r="8" spans="1:31" s="125" customFormat="1" ht="20.25" customHeight="1">
      <c r="A8" s="124"/>
      <c r="B8" s="1800"/>
      <c r="C8" s="1801"/>
      <c r="D8" s="1801"/>
      <c r="E8" s="1802"/>
      <c r="F8" s="1808"/>
      <c r="G8" s="1809"/>
      <c r="H8" s="1809"/>
      <c r="I8" s="1809"/>
      <c r="J8" s="1810"/>
      <c r="K8" s="1812"/>
      <c r="L8" s="1809"/>
      <c r="M8" s="1809"/>
      <c r="N8" s="1809"/>
      <c r="O8" s="1809"/>
      <c r="P8" s="1809"/>
      <c r="Q8" s="1809"/>
      <c r="R8" s="1809"/>
      <c r="S8" s="1809"/>
      <c r="T8" s="1809"/>
      <c r="U8" s="1809"/>
      <c r="V8" s="1809"/>
      <c r="W8" s="1809"/>
      <c r="X8" s="1809"/>
      <c r="Y8" s="1809"/>
      <c r="Z8" s="1809"/>
      <c r="AA8" s="1809"/>
      <c r="AB8" s="1809"/>
      <c r="AC8" s="1809"/>
      <c r="AD8" s="1813"/>
      <c r="AE8" s="1815"/>
    </row>
    <row r="9" spans="1:31" s="125" customFormat="1" ht="20.25" customHeight="1" thickBot="1">
      <c r="A9" s="124"/>
      <c r="B9" s="1803"/>
      <c r="C9" s="1804"/>
      <c r="D9" s="1804"/>
      <c r="E9" s="1805"/>
      <c r="F9" s="582" t="s">
        <v>648</v>
      </c>
      <c r="G9" s="583" t="s">
        <v>649</v>
      </c>
      <c r="H9" s="583" t="s">
        <v>650</v>
      </c>
      <c r="I9" s="583" t="s">
        <v>651</v>
      </c>
      <c r="J9" s="583" t="s">
        <v>652</v>
      </c>
      <c r="K9" s="583" t="s">
        <v>653</v>
      </c>
      <c r="L9" s="583" t="s">
        <v>654</v>
      </c>
      <c r="M9" s="583" t="s">
        <v>655</v>
      </c>
      <c r="N9" s="583" t="s">
        <v>656</v>
      </c>
      <c r="O9" s="583" t="s">
        <v>657</v>
      </c>
      <c r="P9" s="583" t="s">
        <v>658</v>
      </c>
      <c r="Q9" s="583" t="s">
        <v>659</v>
      </c>
      <c r="R9" s="583" t="s">
        <v>660</v>
      </c>
      <c r="S9" s="583" t="s">
        <v>661</v>
      </c>
      <c r="T9" s="583" t="s">
        <v>662</v>
      </c>
      <c r="U9" s="583" t="s">
        <v>663</v>
      </c>
      <c r="V9" s="583" t="s">
        <v>664</v>
      </c>
      <c r="W9" s="583" t="s">
        <v>665</v>
      </c>
      <c r="X9" s="583" t="s">
        <v>666</v>
      </c>
      <c r="Y9" s="583" t="s">
        <v>667</v>
      </c>
      <c r="Z9" s="583" t="s">
        <v>668</v>
      </c>
      <c r="AA9" s="583" t="s">
        <v>669</v>
      </c>
      <c r="AB9" s="583" t="s">
        <v>670</v>
      </c>
      <c r="AC9" s="583" t="s">
        <v>671</v>
      </c>
      <c r="AD9" s="583" t="s">
        <v>672</v>
      </c>
      <c r="AE9" s="1816"/>
    </row>
    <row r="10" spans="1:31" s="130" customFormat="1" ht="20.25" customHeight="1">
      <c r="A10" s="126"/>
      <c r="B10" s="823" t="s">
        <v>86</v>
      </c>
      <c r="C10" s="1819" t="s">
        <v>87</v>
      </c>
      <c r="D10" s="1820"/>
      <c r="E10" s="1821"/>
      <c r="F10" s="372">
        <f>SUM(F11)</f>
        <v>0</v>
      </c>
      <c r="G10" s="147">
        <f t="shared" ref="G10:AD10" si="0">SUM(G11)</f>
        <v>0</v>
      </c>
      <c r="H10" s="147">
        <f t="shared" si="0"/>
        <v>0</v>
      </c>
      <c r="I10" s="306">
        <f t="shared" si="0"/>
        <v>0</v>
      </c>
      <c r="J10" s="128">
        <f t="shared" si="0"/>
        <v>0</v>
      </c>
      <c r="K10" s="128">
        <f t="shared" si="0"/>
        <v>0</v>
      </c>
      <c r="L10" s="128">
        <f t="shared" si="0"/>
        <v>0</v>
      </c>
      <c r="M10" s="128">
        <f t="shared" si="0"/>
        <v>0</v>
      </c>
      <c r="N10" s="128">
        <f t="shared" si="0"/>
        <v>0</v>
      </c>
      <c r="O10" s="128">
        <f t="shared" si="0"/>
        <v>0</v>
      </c>
      <c r="P10" s="128">
        <f t="shared" si="0"/>
        <v>0</v>
      </c>
      <c r="Q10" s="128">
        <f t="shared" si="0"/>
        <v>0</v>
      </c>
      <c r="R10" s="128">
        <f t="shared" si="0"/>
        <v>0</v>
      </c>
      <c r="S10" s="128">
        <f t="shared" si="0"/>
        <v>0</v>
      </c>
      <c r="T10" s="128">
        <f>SUM(T11)</f>
        <v>0</v>
      </c>
      <c r="U10" s="128">
        <f t="shared" si="0"/>
        <v>0</v>
      </c>
      <c r="V10" s="128">
        <f t="shared" si="0"/>
        <v>0</v>
      </c>
      <c r="W10" s="128">
        <f t="shared" si="0"/>
        <v>0</v>
      </c>
      <c r="X10" s="128">
        <f t="shared" si="0"/>
        <v>0</v>
      </c>
      <c r="Y10" s="128">
        <f t="shared" si="0"/>
        <v>0</v>
      </c>
      <c r="Z10" s="128">
        <f t="shared" si="0"/>
        <v>0</v>
      </c>
      <c r="AA10" s="128">
        <f t="shared" si="0"/>
        <v>0</v>
      </c>
      <c r="AB10" s="128">
        <f t="shared" si="0"/>
        <v>0</v>
      </c>
      <c r="AC10" s="128">
        <f t="shared" si="0"/>
        <v>0</v>
      </c>
      <c r="AD10" s="128">
        <f t="shared" si="0"/>
        <v>0</v>
      </c>
      <c r="AE10" s="458">
        <f t="shared" ref="AE10:AE35" si="1">SUM(F10:AD10)</f>
        <v>0</v>
      </c>
    </row>
    <row r="11" spans="1:31" s="130" customFormat="1" ht="20.25" customHeight="1">
      <c r="A11" s="126"/>
      <c r="B11" s="142"/>
      <c r="C11" s="141" t="s">
        <v>88</v>
      </c>
      <c r="D11" s="1822" t="s">
        <v>374</v>
      </c>
      <c r="E11" s="1823"/>
      <c r="F11" s="372">
        <f>SUM(F19,F18)+SUM(F12,F15)</f>
        <v>0</v>
      </c>
      <c r="G11" s="128">
        <f t="shared" ref="G11:AD11" si="2">SUM(G19,G18)+SUM(G12,G15)</f>
        <v>0</v>
      </c>
      <c r="H11" s="128">
        <f t="shared" si="2"/>
        <v>0</v>
      </c>
      <c r="I11" s="306">
        <f t="shared" si="2"/>
        <v>0</v>
      </c>
      <c r="J11" s="128">
        <f t="shared" si="2"/>
        <v>0</v>
      </c>
      <c r="K11" s="128">
        <f t="shared" si="2"/>
        <v>0</v>
      </c>
      <c r="L11" s="128">
        <f t="shared" si="2"/>
        <v>0</v>
      </c>
      <c r="M11" s="128">
        <f t="shared" si="2"/>
        <v>0</v>
      </c>
      <c r="N11" s="128">
        <f t="shared" si="2"/>
        <v>0</v>
      </c>
      <c r="O11" s="128">
        <f t="shared" si="2"/>
        <v>0</v>
      </c>
      <c r="P11" s="128">
        <f t="shared" si="2"/>
        <v>0</v>
      </c>
      <c r="Q11" s="128">
        <f t="shared" si="2"/>
        <v>0</v>
      </c>
      <c r="R11" s="128">
        <f t="shared" si="2"/>
        <v>0</v>
      </c>
      <c r="S11" s="128">
        <f t="shared" si="2"/>
        <v>0</v>
      </c>
      <c r="T11" s="128">
        <f t="shared" si="2"/>
        <v>0</v>
      </c>
      <c r="U11" s="128">
        <f t="shared" si="2"/>
        <v>0</v>
      </c>
      <c r="V11" s="128">
        <f t="shared" si="2"/>
        <v>0</v>
      </c>
      <c r="W11" s="128">
        <f t="shared" si="2"/>
        <v>0</v>
      </c>
      <c r="X11" s="128">
        <f t="shared" si="2"/>
        <v>0</v>
      </c>
      <c r="Y11" s="128">
        <f t="shared" si="2"/>
        <v>0</v>
      </c>
      <c r="Z11" s="128">
        <f t="shared" si="2"/>
        <v>0</v>
      </c>
      <c r="AA11" s="128">
        <f t="shared" si="2"/>
        <v>0</v>
      </c>
      <c r="AB11" s="128">
        <f t="shared" si="2"/>
        <v>0</v>
      </c>
      <c r="AC11" s="128">
        <f t="shared" si="2"/>
        <v>0</v>
      </c>
      <c r="AD11" s="128">
        <f t="shared" si="2"/>
        <v>0</v>
      </c>
      <c r="AE11" s="134">
        <f t="shared" si="1"/>
        <v>0</v>
      </c>
    </row>
    <row r="12" spans="1:31" s="130" customFormat="1" ht="20.25" customHeight="1">
      <c r="A12" s="126"/>
      <c r="B12" s="142"/>
      <c r="C12" s="135"/>
      <c r="D12" s="1824" t="s">
        <v>6328</v>
      </c>
      <c r="E12" s="1823"/>
      <c r="F12" s="373">
        <v>0</v>
      </c>
      <c r="G12" s="133">
        <v>0</v>
      </c>
      <c r="H12" s="133">
        <v>0</v>
      </c>
      <c r="I12" s="307">
        <v>0</v>
      </c>
      <c r="J12" s="128">
        <f t="shared" ref="J12:AD12" si="3">SUM(J13:J14)</f>
        <v>0</v>
      </c>
      <c r="K12" s="128">
        <f t="shared" si="3"/>
        <v>0</v>
      </c>
      <c r="L12" s="128">
        <f t="shared" si="3"/>
        <v>0</v>
      </c>
      <c r="M12" s="128">
        <f t="shared" si="3"/>
        <v>0</v>
      </c>
      <c r="N12" s="128">
        <f t="shared" si="3"/>
        <v>0</v>
      </c>
      <c r="O12" s="128">
        <f t="shared" si="3"/>
        <v>0</v>
      </c>
      <c r="P12" s="128">
        <f t="shared" si="3"/>
        <v>0</v>
      </c>
      <c r="Q12" s="128">
        <f t="shared" si="3"/>
        <v>0</v>
      </c>
      <c r="R12" s="128">
        <f t="shared" si="3"/>
        <v>0</v>
      </c>
      <c r="S12" s="128">
        <f t="shared" si="3"/>
        <v>0</v>
      </c>
      <c r="T12" s="128">
        <f t="shared" si="3"/>
        <v>0</v>
      </c>
      <c r="U12" s="128">
        <f t="shared" si="3"/>
        <v>0</v>
      </c>
      <c r="V12" s="128">
        <f t="shared" si="3"/>
        <v>0</v>
      </c>
      <c r="W12" s="128">
        <f t="shared" si="3"/>
        <v>0</v>
      </c>
      <c r="X12" s="128">
        <f t="shared" si="3"/>
        <v>0</v>
      </c>
      <c r="Y12" s="128">
        <f t="shared" si="3"/>
        <v>0</v>
      </c>
      <c r="Z12" s="128">
        <f t="shared" si="3"/>
        <v>0</v>
      </c>
      <c r="AA12" s="128">
        <f t="shared" si="3"/>
        <v>0</v>
      </c>
      <c r="AB12" s="128">
        <f t="shared" si="3"/>
        <v>0</v>
      </c>
      <c r="AC12" s="128">
        <f t="shared" si="3"/>
        <v>0</v>
      </c>
      <c r="AD12" s="128">
        <f t="shared" si="3"/>
        <v>0</v>
      </c>
      <c r="AE12" s="129">
        <f t="shared" ref="AE12" si="4">SUM(F12:AD12)</f>
        <v>0</v>
      </c>
    </row>
    <row r="13" spans="1:31" s="130" customFormat="1" ht="20.25" customHeight="1">
      <c r="A13" s="126"/>
      <c r="B13" s="142"/>
      <c r="C13" s="135"/>
      <c r="D13" s="135"/>
      <c r="E13" s="600" t="s">
        <v>6329</v>
      </c>
      <c r="F13" s="374">
        <v>0</v>
      </c>
      <c r="G13" s="323">
        <v>0</v>
      </c>
      <c r="H13" s="323">
        <v>0</v>
      </c>
      <c r="I13" s="308">
        <v>0</v>
      </c>
      <c r="J13" s="1246">
        <v>0</v>
      </c>
      <c r="K13" s="137"/>
      <c r="L13" s="137"/>
      <c r="M13" s="137"/>
      <c r="N13" s="137"/>
      <c r="O13" s="137"/>
      <c r="P13" s="137"/>
      <c r="Q13" s="137"/>
      <c r="R13" s="137"/>
      <c r="S13" s="137"/>
      <c r="T13" s="137"/>
      <c r="U13" s="137"/>
      <c r="V13" s="137"/>
      <c r="W13" s="137"/>
      <c r="X13" s="137"/>
      <c r="Y13" s="137"/>
      <c r="Z13" s="137"/>
      <c r="AA13" s="137"/>
      <c r="AB13" s="137"/>
      <c r="AC13" s="137"/>
      <c r="AD13" s="137"/>
      <c r="AE13" s="138">
        <f t="shared" si="1"/>
        <v>0</v>
      </c>
    </row>
    <row r="14" spans="1:31" s="130" customFormat="1" ht="20.25" customHeight="1">
      <c r="A14" s="126"/>
      <c r="B14" s="142"/>
      <c r="C14" s="135"/>
      <c r="D14" s="135"/>
      <c r="E14" s="601" t="s">
        <v>6330</v>
      </c>
      <c r="F14" s="1247">
        <v>0</v>
      </c>
      <c r="G14" s="1248">
        <v>0</v>
      </c>
      <c r="H14" s="1248">
        <v>0</v>
      </c>
      <c r="I14" s="1249">
        <v>0</v>
      </c>
      <c r="J14" s="1250">
        <v>0</v>
      </c>
      <c r="K14" s="1251"/>
      <c r="L14" s="1251"/>
      <c r="M14" s="1251"/>
      <c r="N14" s="1251"/>
      <c r="O14" s="1251"/>
      <c r="P14" s="1251"/>
      <c r="Q14" s="1251"/>
      <c r="R14" s="1251"/>
      <c r="S14" s="1251"/>
      <c r="T14" s="1251"/>
      <c r="U14" s="1251"/>
      <c r="V14" s="1251"/>
      <c r="W14" s="1251"/>
      <c r="X14" s="1251"/>
      <c r="Y14" s="1251"/>
      <c r="Z14" s="1251"/>
      <c r="AA14" s="1251"/>
      <c r="AB14" s="1251"/>
      <c r="AC14" s="1251"/>
      <c r="AD14" s="1251"/>
      <c r="AE14" s="138">
        <f t="shared" si="1"/>
        <v>0</v>
      </c>
    </row>
    <row r="15" spans="1:31" s="130" customFormat="1" ht="20.25" customHeight="1">
      <c r="A15" s="126"/>
      <c r="B15" s="142"/>
      <c r="C15" s="135"/>
      <c r="D15" s="1824" t="s">
        <v>340</v>
      </c>
      <c r="E15" s="1825"/>
      <c r="F15" s="372">
        <f t="shared" ref="F15:AD15" si="5">SUM(F16:F17)</f>
        <v>0</v>
      </c>
      <c r="G15" s="128">
        <f t="shared" si="5"/>
        <v>0</v>
      </c>
      <c r="H15" s="128">
        <f t="shared" si="5"/>
        <v>0</v>
      </c>
      <c r="I15" s="306">
        <f t="shared" si="5"/>
        <v>0</v>
      </c>
      <c r="J15" s="1250">
        <f t="shared" si="5"/>
        <v>0</v>
      </c>
      <c r="K15" s="128">
        <f t="shared" si="5"/>
        <v>0</v>
      </c>
      <c r="L15" s="128">
        <f t="shared" si="5"/>
        <v>0</v>
      </c>
      <c r="M15" s="128">
        <f t="shared" si="5"/>
        <v>0</v>
      </c>
      <c r="N15" s="128">
        <f t="shared" si="5"/>
        <v>0</v>
      </c>
      <c r="O15" s="128">
        <f t="shared" si="5"/>
        <v>0</v>
      </c>
      <c r="P15" s="128">
        <f t="shared" si="5"/>
        <v>0</v>
      </c>
      <c r="Q15" s="128">
        <f t="shared" si="5"/>
        <v>0</v>
      </c>
      <c r="R15" s="128">
        <f t="shared" si="5"/>
        <v>0</v>
      </c>
      <c r="S15" s="128">
        <f t="shared" si="5"/>
        <v>0</v>
      </c>
      <c r="T15" s="128">
        <f t="shared" si="5"/>
        <v>0</v>
      </c>
      <c r="U15" s="128">
        <f t="shared" si="5"/>
        <v>0</v>
      </c>
      <c r="V15" s="128">
        <f t="shared" si="5"/>
        <v>0</v>
      </c>
      <c r="W15" s="128">
        <f t="shared" si="5"/>
        <v>0</v>
      </c>
      <c r="X15" s="128">
        <f t="shared" si="5"/>
        <v>0</v>
      </c>
      <c r="Y15" s="128">
        <f t="shared" si="5"/>
        <v>0</v>
      </c>
      <c r="Z15" s="128">
        <f t="shared" si="5"/>
        <v>0</v>
      </c>
      <c r="AA15" s="128">
        <f t="shared" si="5"/>
        <v>0</v>
      </c>
      <c r="AB15" s="128">
        <f t="shared" si="5"/>
        <v>0</v>
      </c>
      <c r="AC15" s="128">
        <f t="shared" si="5"/>
        <v>0</v>
      </c>
      <c r="AD15" s="128">
        <f t="shared" si="5"/>
        <v>0</v>
      </c>
      <c r="AE15" s="129">
        <f t="shared" si="1"/>
        <v>0</v>
      </c>
    </row>
    <row r="16" spans="1:31" s="130" customFormat="1" ht="20.25" customHeight="1">
      <c r="A16" s="126"/>
      <c r="B16" s="142"/>
      <c r="C16" s="135"/>
      <c r="D16" s="135"/>
      <c r="E16" s="600" t="s">
        <v>689</v>
      </c>
      <c r="F16" s="374">
        <v>0</v>
      </c>
      <c r="G16" s="323">
        <v>0</v>
      </c>
      <c r="H16" s="323">
        <v>0</v>
      </c>
      <c r="I16" s="308">
        <v>0</v>
      </c>
      <c r="J16" s="1246">
        <v>0</v>
      </c>
      <c r="K16" s="137"/>
      <c r="L16" s="137"/>
      <c r="M16" s="137"/>
      <c r="N16" s="137"/>
      <c r="O16" s="137"/>
      <c r="P16" s="137"/>
      <c r="Q16" s="137"/>
      <c r="R16" s="137"/>
      <c r="S16" s="137"/>
      <c r="T16" s="137"/>
      <c r="U16" s="137"/>
      <c r="V16" s="137"/>
      <c r="W16" s="137"/>
      <c r="X16" s="137"/>
      <c r="Y16" s="137"/>
      <c r="Z16" s="137"/>
      <c r="AA16" s="137"/>
      <c r="AB16" s="137"/>
      <c r="AC16" s="137"/>
      <c r="AD16" s="137"/>
      <c r="AE16" s="138">
        <f t="shared" si="1"/>
        <v>0</v>
      </c>
    </row>
    <row r="17" spans="1:31" s="130" customFormat="1" ht="20.25" customHeight="1">
      <c r="A17" s="126"/>
      <c r="B17" s="142"/>
      <c r="C17" s="135"/>
      <c r="D17" s="135"/>
      <c r="E17" s="601" t="s">
        <v>688</v>
      </c>
      <c r="F17" s="374">
        <v>0</v>
      </c>
      <c r="G17" s="323">
        <v>0</v>
      </c>
      <c r="H17" s="323">
        <v>0</v>
      </c>
      <c r="I17" s="308">
        <v>0</v>
      </c>
      <c r="J17" s="1246">
        <v>0</v>
      </c>
      <c r="K17" s="137"/>
      <c r="L17" s="137"/>
      <c r="M17" s="137"/>
      <c r="N17" s="137"/>
      <c r="O17" s="137"/>
      <c r="P17" s="137"/>
      <c r="Q17" s="137"/>
      <c r="R17" s="137"/>
      <c r="S17" s="137"/>
      <c r="T17" s="137"/>
      <c r="U17" s="137"/>
      <c r="V17" s="137"/>
      <c r="W17" s="137"/>
      <c r="X17" s="137"/>
      <c r="Y17" s="137"/>
      <c r="Z17" s="137"/>
      <c r="AA17" s="137"/>
      <c r="AB17" s="137"/>
      <c r="AC17" s="137"/>
      <c r="AD17" s="137"/>
      <c r="AE17" s="138">
        <f t="shared" si="1"/>
        <v>0</v>
      </c>
    </row>
    <row r="18" spans="1:31" s="130" customFormat="1" ht="20.25" customHeight="1">
      <c r="A18" s="126"/>
      <c r="B18" s="142"/>
      <c r="C18" s="135"/>
      <c r="D18" s="1826" t="s">
        <v>673</v>
      </c>
      <c r="E18" s="1823"/>
      <c r="F18" s="373">
        <v>0</v>
      </c>
      <c r="G18" s="133">
        <v>0</v>
      </c>
      <c r="H18" s="133">
        <v>0</v>
      </c>
      <c r="I18" s="307">
        <v>0</v>
      </c>
      <c r="J18" s="1252">
        <v>0</v>
      </c>
      <c r="K18" s="136"/>
      <c r="L18" s="136"/>
      <c r="M18" s="136"/>
      <c r="N18" s="136"/>
      <c r="O18" s="136"/>
      <c r="P18" s="136"/>
      <c r="Q18" s="136"/>
      <c r="R18" s="136"/>
      <c r="S18" s="136"/>
      <c r="T18" s="136"/>
      <c r="U18" s="136"/>
      <c r="V18" s="136"/>
      <c r="W18" s="136"/>
      <c r="X18" s="136"/>
      <c r="Y18" s="136"/>
      <c r="Z18" s="136"/>
      <c r="AA18" s="136"/>
      <c r="AB18" s="136"/>
      <c r="AC18" s="136"/>
      <c r="AD18" s="136"/>
      <c r="AE18" s="134">
        <f t="shared" si="1"/>
        <v>0</v>
      </c>
    </row>
    <row r="19" spans="1:31" s="130" customFormat="1" ht="20.25" customHeight="1">
      <c r="A19" s="126"/>
      <c r="B19" s="142"/>
      <c r="C19" s="135"/>
      <c r="D19" s="1824" t="s">
        <v>682</v>
      </c>
      <c r="E19" s="1825"/>
      <c r="F19" s="372">
        <f t="shared" ref="F19:AD19" si="6">SUM(F20:F21)</f>
        <v>0</v>
      </c>
      <c r="G19" s="128">
        <f t="shared" si="6"/>
        <v>0</v>
      </c>
      <c r="H19" s="128">
        <f t="shared" si="6"/>
        <v>0</v>
      </c>
      <c r="I19" s="306">
        <f t="shared" si="6"/>
        <v>0</v>
      </c>
      <c r="J19" s="1250">
        <f t="shared" si="6"/>
        <v>0</v>
      </c>
      <c r="K19" s="128">
        <f t="shared" si="6"/>
        <v>0</v>
      </c>
      <c r="L19" s="128">
        <f t="shared" si="6"/>
        <v>0</v>
      </c>
      <c r="M19" s="128">
        <f t="shared" si="6"/>
        <v>0</v>
      </c>
      <c r="N19" s="128">
        <f t="shared" si="6"/>
        <v>0</v>
      </c>
      <c r="O19" s="128">
        <f t="shared" si="6"/>
        <v>0</v>
      </c>
      <c r="P19" s="128">
        <f t="shared" si="6"/>
        <v>0</v>
      </c>
      <c r="Q19" s="128">
        <f t="shared" si="6"/>
        <v>0</v>
      </c>
      <c r="R19" s="128">
        <f t="shared" si="6"/>
        <v>0</v>
      </c>
      <c r="S19" s="128">
        <f t="shared" si="6"/>
        <v>0</v>
      </c>
      <c r="T19" s="128">
        <f t="shared" si="6"/>
        <v>0</v>
      </c>
      <c r="U19" s="128">
        <f t="shared" si="6"/>
        <v>0</v>
      </c>
      <c r="V19" s="128">
        <f t="shared" si="6"/>
        <v>0</v>
      </c>
      <c r="W19" s="128">
        <f t="shared" si="6"/>
        <v>0</v>
      </c>
      <c r="X19" s="128">
        <f t="shared" si="6"/>
        <v>0</v>
      </c>
      <c r="Y19" s="128">
        <f t="shared" si="6"/>
        <v>0</v>
      </c>
      <c r="Z19" s="128">
        <f t="shared" si="6"/>
        <v>0</v>
      </c>
      <c r="AA19" s="128">
        <f t="shared" si="6"/>
        <v>0</v>
      </c>
      <c r="AB19" s="128">
        <f t="shared" si="6"/>
        <v>0</v>
      </c>
      <c r="AC19" s="128">
        <f t="shared" si="6"/>
        <v>0</v>
      </c>
      <c r="AD19" s="128">
        <f t="shared" si="6"/>
        <v>0</v>
      </c>
      <c r="AE19" s="129">
        <f t="shared" si="1"/>
        <v>0</v>
      </c>
    </row>
    <row r="20" spans="1:31" s="130" customFormat="1" ht="20.25" customHeight="1">
      <c r="A20" s="126"/>
      <c r="B20" s="142"/>
      <c r="C20" s="135"/>
      <c r="D20" s="135"/>
      <c r="E20" s="600" t="s">
        <v>690</v>
      </c>
      <c r="F20" s="374">
        <v>0</v>
      </c>
      <c r="G20" s="323">
        <v>0</v>
      </c>
      <c r="H20" s="323">
        <v>0</v>
      </c>
      <c r="I20" s="308">
        <v>0</v>
      </c>
      <c r="J20" s="1246">
        <v>0</v>
      </c>
      <c r="K20" s="137"/>
      <c r="L20" s="137"/>
      <c r="M20" s="137"/>
      <c r="N20" s="137"/>
      <c r="O20" s="137"/>
      <c r="P20" s="137"/>
      <c r="Q20" s="137"/>
      <c r="R20" s="137"/>
      <c r="S20" s="137"/>
      <c r="T20" s="137"/>
      <c r="U20" s="137"/>
      <c r="V20" s="137"/>
      <c r="W20" s="137"/>
      <c r="X20" s="137"/>
      <c r="Y20" s="137"/>
      <c r="Z20" s="137"/>
      <c r="AA20" s="137"/>
      <c r="AB20" s="137"/>
      <c r="AC20" s="137"/>
      <c r="AD20" s="137"/>
      <c r="AE20" s="138">
        <f t="shared" si="1"/>
        <v>0</v>
      </c>
    </row>
    <row r="21" spans="1:31" s="130" customFormat="1" ht="20.25" customHeight="1">
      <c r="A21" s="126"/>
      <c r="B21" s="142"/>
      <c r="C21" s="135"/>
      <c r="D21" s="135"/>
      <c r="E21" s="601" t="s">
        <v>6331</v>
      </c>
      <c r="F21" s="374">
        <v>0</v>
      </c>
      <c r="G21" s="323">
        <v>0</v>
      </c>
      <c r="H21" s="323">
        <v>0</v>
      </c>
      <c r="I21" s="308">
        <v>0</v>
      </c>
      <c r="J21" s="1246">
        <v>0</v>
      </c>
      <c r="K21" s="137"/>
      <c r="L21" s="137"/>
      <c r="M21" s="137"/>
      <c r="N21" s="137"/>
      <c r="O21" s="137"/>
      <c r="P21" s="137"/>
      <c r="Q21" s="137"/>
      <c r="R21" s="137"/>
      <c r="S21" s="137"/>
      <c r="T21" s="137"/>
      <c r="U21" s="137"/>
      <c r="V21" s="137"/>
      <c r="W21" s="137"/>
      <c r="X21" s="137"/>
      <c r="Y21" s="137"/>
      <c r="Z21" s="137"/>
      <c r="AA21" s="137"/>
      <c r="AB21" s="137"/>
      <c r="AC21" s="137"/>
      <c r="AD21" s="137"/>
      <c r="AE21" s="138">
        <f t="shared" si="1"/>
        <v>0</v>
      </c>
    </row>
    <row r="22" spans="1:31" s="130" customFormat="1" ht="20.25" customHeight="1">
      <c r="A22" s="126"/>
      <c r="B22" s="1217" t="s">
        <v>89</v>
      </c>
      <c r="C22" s="1827" t="s">
        <v>90</v>
      </c>
      <c r="D22" s="1827"/>
      <c r="E22" s="1828"/>
      <c r="F22" s="373">
        <f>F23</f>
        <v>0</v>
      </c>
      <c r="G22" s="133">
        <f>G23</f>
        <v>0</v>
      </c>
      <c r="H22" s="133">
        <f>H23</f>
        <v>0</v>
      </c>
      <c r="I22" s="307">
        <f t="shared" ref="I22:AD22" si="7">I23</f>
        <v>0</v>
      </c>
      <c r="J22" s="1252">
        <f>J23</f>
        <v>0</v>
      </c>
      <c r="K22" s="133">
        <f t="shared" si="7"/>
        <v>0</v>
      </c>
      <c r="L22" s="133">
        <f t="shared" si="7"/>
        <v>0</v>
      </c>
      <c r="M22" s="133">
        <f t="shared" si="7"/>
        <v>0</v>
      </c>
      <c r="N22" s="133">
        <f t="shared" si="7"/>
        <v>0</v>
      </c>
      <c r="O22" s="133">
        <f t="shared" si="7"/>
        <v>0</v>
      </c>
      <c r="P22" s="133">
        <f t="shared" si="7"/>
        <v>0</v>
      </c>
      <c r="Q22" s="133">
        <f t="shared" si="7"/>
        <v>0</v>
      </c>
      <c r="R22" s="133">
        <f t="shared" si="7"/>
        <v>0</v>
      </c>
      <c r="S22" s="133">
        <f t="shared" si="7"/>
        <v>0</v>
      </c>
      <c r="T22" s="133">
        <f t="shared" si="7"/>
        <v>0</v>
      </c>
      <c r="U22" s="133">
        <f t="shared" si="7"/>
        <v>0</v>
      </c>
      <c r="V22" s="133">
        <f t="shared" si="7"/>
        <v>0</v>
      </c>
      <c r="W22" s="133">
        <f t="shared" si="7"/>
        <v>0</v>
      </c>
      <c r="X22" s="133">
        <f t="shared" si="7"/>
        <v>0</v>
      </c>
      <c r="Y22" s="133">
        <f t="shared" si="7"/>
        <v>0</v>
      </c>
      <c r="Z22" s="133">
        <f t="shared" si="7"/>
        <v>0</v>
      </c>
      <c r="AA22" s="133">
        <f t="shared" si="7"/>
        <v>0</v>
      </c>
      <c r="AB22" s="133">
        <f t="shared" si="7"/>
        <v>0</v>
      </c>
      <c r="AC22" s="133">
        <f t="shared" si="7"/>
        <v>0</v>
      </c>
      <c r="AD22" s="133">
        <f t="shared" si="7"/>
        <v>0</v>
      </c>
      <c r="AE22" s="134">
        <f t="shared" si="1"/>
        <v>0</v>
      </c>
    </row>
    <row r="23" spans="1:31" s="130" customFormat="1" ht="20.25" customHeight="1">
      <c r="A23" s="126"/>
      <c r="B23" s="142"/>
      <c r="C23" s="131" t="s">
        <v>6332</v>
      </c>
      <c r="D23" s="1829" t="s">
        <v>341</v>
      </c>
      <c r="E23" s="1830"/>
      <c r="F23" s="373">
        <f>SUM(F24:F25)</f>
        <v>0</v>
      </c>
      <c r="G23" s="133">
        <f t="shared" ref="G23:AD23" si="8">SUM(G24:G25)</f>
        <v>0</v>
      </c>
      <c r="H23" s="133">
        <f t="shared" si="8"/>
        <v>0</v>
      </c>
      <c r="I23" s="307">
        <f t="shared" si="8"/>
        <v>0</v>
      </c>
      <c r="J23" s="133">
        <f t="shared" si="8"/>
        <v>0</v>
      </c>
      <c r="K23" s="133">
        <f t="shared" si="8"/>
        <v>0</v>
      </c>
      <c r="L23" s="133">
        <f t="shared" si="8"/>
        <v>0</v>
      </c>
      <c r="M23" s="133">
        <f t="shared" si="8"/>
        <v>0</v>
      </c>
      <c r="N23" s="133">
        <f t="shared" si="8"/>
        <v>0</v>
      </c>
      <c r="O23" s="133">
        <f t="shared" si="8"/>
        <v>0</v>
      </c>
      <c r="P23" s="133">
        <f t="shared" si="8"/>
        <v>0</v>
      </c>
      <c r="Q23" s="133">
        <f t="shared" si="8"/>
        <v>0</v>
      </c>
      <c r="R23" s="133">
        <f t="shared" si="8"/>
        <v>0</v>
      </c>
      <c r="S23" s="133">
        <f t="shared" si="8"/>
        <v>0</v>
      </c>
      <c r="T23" s="133">
        <f t="shared" si="8"/>
        <v>0</v>
      </c>
      <c r="U23" s="133">
        <f t="shared" si="8"/>
        <v>0</v>
      </c>
      <c r="V23" s="133">
        <f t="shared" si="8"/>
        <v>0</v>
      </c>
      <c r="W23" s="133">
        <f t="shared" si="8"/>
        <v>0</v>
      </c>
      <c r="X23" s="133">
        <f t="shared" si="8"/>
        <v>0</v>
      </c>
      <c r="Y23" s="133">
        <f t="shared" si="8"/>
        <v>0</v>
      </c>
      <c r="Z23" s="133">
        <f t="shared" si="8"/>
        <v>0</v>
      </c>
      <c r="AA23" s="133">
        <f t="shared" si="8"/>
        <v>0</v>
      </c>
      <c r="AB23" s="133">
        <f t="shared" si="8"/>
        <v>0</v>
      </c>
      <c r="AC23" s="133">
        <f t="shared" si="8"/>
        <v>0</v>
      </c>
      <c r="AD23" s="133">
        <f t="shared" si="8"/>
        <v>0</v>
      </c>
      <c r="AE23" s="134">
        <f t="shared" si="1"/>
        <v>0</v>
      </c>
    </row>
    <row r="24" spans="1:31" s="130" customFormat="1" ht="20.25" customHeight="1">
      <c r="A24" s="126"/>
      <c r="B24" s="142"/>
      <c r="C24" s="141"/>
      <c r="D24" s="1831" t="s">
        <v>642</v>
      </c>
      <c r="E24" s="1830"/>
      <c r="F24" s="376"/>
      <c r="G24" s="136"/>
      <c r="H24" s="136"/>
      <c r="I24" s="309"/>
      <c r="J24" s="136"/>
      <c r="K24" s="136"/>
      <c r="L24" s="136"/>
      <c r="M24" s="136"/>
      <c r="N24" s="136"/>
      <c r="O24" s="136"/>
      <c r="P24" s="136"/>
      <c r="Q24" s="136"/>
      <c r="R24" s="136"/>
      <c r="S24" s="136"/>
      <c r="T24" s="136"/>
      <c r="U24" s="136"/>
      <c r="V24" s="136"/>
      <c r="W24" s="136"/>
      <c r="X24" s="136"/>
      <c r="Y24" s="136"/>
      <c r="Z24" s="136"/>
      <c r="AA24" s="136"/>
      <c r="AB24" s="136"/>
      <c r="AC24" s="136"/>
      <c r="AD24" s="136"/>
      <c r="AE24" s="134">
        <f t="shared" si="1"/>
        <v>0</v>
      </c>
    </row>
    <row r="25" spans="1:31" s="130" customFormat="1" ht="20.25" customHeight="1">
      <c r="A25" s="126"/>
      <c r="B25" s="142"/>
      <c r="C25" s="135"/>
      <c r="D25" s="1829" t="s">
        <v>643</v>
      </c>
      <c r="E25" s="1830"/>
      <c r="F25" s="376"/>
      <c r="G25" s="136"/>
      <c r="H25" s="136"/>
      <c r="I25" s="309"/>
      <c r="J25" s="136"/>
      <c r="K25" s="136"/>
      <c r="L25" s="136"/>
      <c r="M25" s="136"/>
      <c r="N25" s="136"/>
      <c r="O25" s="136"/>
      <c r="P25" s="136"/>
      <c r="Q25" s="136"/>
      <c r="R25" s="136"/>
      <c r="S25" s="136"/>
      <c r="T25" s="136"/>
      <c r="U25" s="136"/>
      <c r="V25" s="136"/>
      <c r="W25" s="136"/>
      <c r="X25" s="136"/>
      <c r="Y25" s="136"/>
      <c r="Z25" s="136"/>
      <c r="AA25" s="136"/>
      <c r="AB25" s="136"/>
      <c r="AC25" s="136"/>
      <c r="AD25" s="136"/>
      <c r="AE25" s="134">
        <f t="shared" si="1"/>
        <v>0</v>
      </c>
    </row>
    <row r="26" spans="1:31" s="130" customFormat="1" ht="20.25" customHeight="1" thickBot="1">
      <c r="A26" s="126"/>
      <c r="B26" s="1219" t="s">
        <v>6333</v>
      </c>
      <c r="C26" s="1832" t="s">
        <v>6334</v>
      </c>
      <c r="D26" s="1833"/>
      <c r="E26" s="1834"/>
      <c r="F26" s="377">
        <f t="shared" ref="F26:AD26" si="9">F10-F22</f>
        <v>0</v>
      </c>
      <c r="G26" s="145">
        <f t="shared" si="9"/>
        <v>0</v>
      </c>
      <c r="H26" s="145">
        <f t="shared" si="9"/>
        <v>0</v>
      </c>
      <c r="I26" s="310">
        <f t="shared" si="9"/>
        <v>0</v>
      </c>
      <c r="J26" s="145">
        <f t="shared" si="9"/>
        <v>0</v>
      </c>
      <c r="K26" s="145">
        <f t="shared" si="9"/>
        <v>0</v>
      </c>
      <c r="L26" s="145">
        <f t="shared" si="9"/>
        <v>0</v>
      </c>
      <c r="M26" s="145">
        <f t="shared" si="9"/>
        <v>0</v>
      </c>
      <c r="N26" s="145">
        <f t="shared" si="9"/>
        <v>0</v>
      </c>
      <c r="O26" s="145">
        <f t="shared" si="9"/>
        <v>0</v>
      </c>
      <c r="P26" s="145">
        <f t="shared" si="9"/>
        <v>0</v>
      </c>
      <c r="Q26" s="145">
        <f t="shared" si="9"/>
        <v>0</v>
      </c>
      <c r="R26" s="145">
        <f t="shared" si="9"/>
        <v>0</v>
      </c>
      <c r="S26" s="145">
        <f t="shared" si="9"/>
        <v>0</v>
      </c>
      <c r="T26" s="145">
        <f t="shared" si="9"/>
        <v>0</v>
      </c>
      <c r="U26" s="145">
        <f t="shared" si="9"/>
        <v>0</v>
      </c>
      <c r="V26" s="145">
        <f t="shared" si="9"/>
        <v>0</v>
      </c>
      <c r="W26" s="145">
        <f t="shared" si="9"/>
        <v>0</v>
      </c>
      <c r="X26" s="145">
        <f t="shared" si="9"/>
        <v>0</v>
      </c>
      <c r="Y26" s="145">
        <f t="shared" si="9"/>
        <v>0</v>
      </c>
      <c r="Z26" s="145">
        <f t="shared" si="9"/>
        <v>0</v>
      </c>
      <c r="AA26" s="145">
        <f t="shared" si="9"/>
        <v>0</v>
      </c>
      <c r="AB26" s="145">
        <f t="shared" si="9"/>
        <v>0</v>
      </c>
      <c r="AC26" s="145">
        <f t="shared" si="9"/>
        <v>0</v>
      </c>
      <c r="AD26" s="145">
        <f t="shared" si="9"/>
        <v>0</v>
      </c>
      <c r="AE26" s="146">
        <f t="shared" si="1"/>
        <v>0</v>
      </c>
    </row>
    <row r="27" spans="1:31" s="130" customFormat="1" ht="20.25" customHeight="1">
      <c r="A27" s="126"/>
      <c r="B27" s="1220" t="s">
        <v>6335</v>
      </c>
      <c r="C27" s="1817" t="s">
        <v>6336</v>
      </c>
      <c r="D27" s="1817"/>
      <c r="E27" s="1818"/>
      <c r="F27" s="378">
        <f>SUM(F28)</f>
        <v>0</v>
      </c>
      <c r="G27" s="147">
        <f t="shared" ref="G27:AD27" si="10">SUM(G28)</f>
        <v>0</v>
      </c>
      <c r="H27" s="147">
        <f t="shared" si="10"/>
        <v>0</v>
      </c>
      <c r="I27" s="311">
        <f t="shared" si="10"/>
        <v>0</v>
      </c>
      <c r="J27" s="147">
        <f>SUM(J28)</f>
        <v>0</v>
      </c>
      <c r="K27" s="147">
        <f t="shared" si="10"/>
        <v>0</v>
      </c>
      <c r="L27" s="147">
        <f t="shared" si="10"/>
        <v>0</v>
      </c>
      <c r="M27" s="147">
        <f t="shared" si="10"/>
        <v>0</v>
      </c>
      <c r="N27" s="147">
        <f t="shared" si="10"/>
        <v>0</v>
      </c>
      <c r="O27" s="147">
        <f t="shared" si="10"/>
        <v>0</v>
      </c>
      <c r="P27" s="147">
        <f t="shared" si="10"/>
        <v>0</v>
      </c>
      <c r="Q27" s="147">
        <f t="shared" si="10"/>
        <v>0</v>
      </c>
      <c r="R27" s="147">
        <f t="shared" si="10"/>
        <v>0</v>
      </c>
      <c r="S27" s="147">
        <f t="shared" si="10"/>
        <v>0</v>
      </c>
      <c r="T27" s="147">
        <f t="shared" si="10"/>
        <v>0</v>
      </c>
      <c r="U27" s="147">
        <f t="shared" si="10"/>
        <v>0</v>
      </c>
      <c r="V27" s="147">
        <f t="shared" si="10"/>
        <v>0</v>
      </c>
      <c r="W27" s="147">
        <f t="shared" si="10"/>
        <v>0</v>
      </c>
      <c r="X27" s="147">
        <f t="shared" si="10"/>
        <v>0</v>
      </c>
      <c r="Y27" s="147">
        <f t="shared" si="10"/>
        <v>0</v>
      </c>
      <c r="Z27" s="147">
        <f t="shared" si="10"/>
        <v>0</v>
      </c>
      <c r="AA27" s="147">
        <f t="shared" si="10"/>
        <v>0</v>
      </c>
      <c r="AB27" s="147">
        <f t="shared" si="10"/>
        <v>0</v>
      </c>
      <c r="AC27" s="147">
        <f t="shared" si="10"/>
        <v>0</v>
      </c>
      <c r="AD27" s="147">
        <f t="shared" si="10"/>
        <v>0</v>
      </c>
      <c r="AE27" s="129">
        <f t="shared" si="1"/>
        <v>0</v>
      </c>
    </row>
    <row r="28" spans="1:31" s="130" customFormat="1" ht="20.25" customHeight="1">
      <c r="A28" s="126"/>
      <c r="B28" s="144"/>
      <c r="C28" s="148" t="s">
        <v>88</v>
      </c>
      <c r="D28" s="1827" t="s">
        <v>92</v>
      </c>
      <c r="E28" s="1823"/>
      <c r="F28" s="379"/>
      <c r="G28" s="140"/>
      <c r="H28" s="140"/>
      <c r="I28" s="312"/>
      <c r="J28" s="140"/>
      <c r="K28" s="140"/>
      <c r="L28" s="140"/>
      <c r="M28" s="140"/>
      <c r="N28" s="140"/>
      <c r="O28" s="140"/>
      <c r="P28" s="140"/>
      <c r="Q28" s="140"/>
      <c r="R28" s="140"/>
      <c r="S28" s="140"/>
      <c r="T28" s="140"/>
      <c r="U28" s="140"/>
      <c r="V28" s="140"/>
      <c r="W28" s="140"/>
      <c r="X28" s="140"/>
      <c r="Y28" s="140"/>
      <c r="Z28" s="140"/>
      <c r="AA28" s="140"/>
      <c r="AB28" s="140"/>
      <c r="AC28" s="140"/>
      <c r="AD28" s="140"/>
      <c r="AE28" s="143">
        <f t="shared" si="1"/>
        <v>0</v>
      </c>
    </row>
    <row r="29" spans="1:31" s="130" customFormat="1" ht="20.25" customHeight="1">
      <c r="A29" s="126"/>
      <c r="B29" s="1217" t="s">
        <v>257</v>
      </c>
      <c r="C29" s="1827" t="s">
        <v>93</v>
      </c>
      <c r="D29" s="1827"/>
      <c r="E29" s="1828"/>
      <c r="F29" s="376"/>
      <c r="G29" s="136"/>
      <c r="H29" s="136"/>
      <c r="I29" s="309"/>
      <c r="J29" s="136"/>
      <c r="K29" s="136"/>
      <c r="L29" s="136"/>
      <c r="M29" s="136"/>
      <c r="N29" s="136"/>
      <c r="O29" s="136"/>
      <c r="P29" s="136"/>
      <c r="Q29" s="136"/>
      <c r="R29" s="136"/>
      <c r="S29" s="136"/>
      <c r="T29" s="136"/>
      <c r="U29" s="136"/>
      <c r="V29" s="136"/>
      <c r="W29" s="136"/>
      <c r="X29" s="136"/>
      <c r="Y29" s="136"/>
      <c r="Z29" s="136"/>
      <c r="AA29" s="136"/>
      <c r="AB29" s="136"/>
      <c r="AC29" s="136"/>
      <c r="AD29" s="136"/>
      <c r="AE29" s="134">
        <f t="shared" si="1"/>
        <v>0</v>
      </c>
    </row>
    <row r="30" spans="1:31" s="130" customFormat="1" ht="20.25" customHeight="1" thickBot="1">
      <c r="A30" s="126"/>
      <c r="B30" s="1219" t="s">
        <v>94</v>
      </c>
      <c r="C30" s="1832" t="s">
        <v>95</v>
      </c>
      <c r="D30" s="1832"/>
      <c r="E30" s="1843"/>
      <c r="F30" s="380">
        <f>F27-F29</f>
        <v>0</v>
      </c>
      <c r="G30" s="149">
        <f>G27-G29</f>
        <v>0</v>
      </c>
      <c r="H30" s="149">
        <f>H27-H29</f>
        <v>0</v>
      </c>
      <c r="I30" s="313">
        <f t="shared" ref="I30:AD30" si="11">I27-I29</f>
        <v>0</v>
      </c>
      <c r="J30" s="149">
        <f>J27-J29</f>
        <v>0</v>
      </c>
      <c r="K30" s="149">
        <f t="shared" si="11"/>
        <v>0</v>
      </c>
      <c r="L30" s="149">
        <f t="shared" si="11"/>
        <v>0</v>
      </c>
      <c r="M30" s="149">
        <f t="shared" si="11"/>
        <v>0</v>
      </c>
      <c r="N30" s="149">
        <f t="shared" si="11"/>
        <v>0</v>
      </c>
      <c r="O30" s="149">
        <f>O27-O29</f>
        <v>0</v>
      </c>
      <c r="P30" s="149">
        <f t="shared" si="11"/>
        <v>0</v>
      </c>
      <c r="Q30" s="149">
        <f t="shared" si="11"/>
        <v>0</v>
      </c>
      <c r="R30" s="149">
        <f t="shared" si="11"/>
        <v>0</v>
      </c>
      <c r="S30" s="149">
        <f t="shared" si="11"/>
        <v>0</v>
      </c>
      <c r="T30" s="149">
        <f t="shared" si="11"/>
        <v>0</v>
      </c>
      <c r="U30" s="149">
        <f t="shared" si="11"/>
        <v>0</v>
      </c>
      <c r="V30" s="149">
        <f t="shared" si="11"/>
        <v>0</v>
      </c>
      <c r="W30" s="149">
        <f>W27-W29</f>
        <v>0</v>
      </c>
      <c r="X30" s="149">
        <f>X27-X29</f>
        <v>0</v>
      </c>
      <c r="Y30" s="149">
        <f>Y27-Y29</f>
        <v>0</v>
      </c>
      <c r="Z30" s="149">
        <f>Z27-Z29</f>
        <v>0</v>
      </c>
      <c r="AA30" s="149">
        <f>AA27-AA29</f>
        <v>0</v>
      </c>
      <c r="AB30" s="149">
        <f t="shared" si="11"/>
        <v>0</v>
      </c>
      <c r="AC30" s="149">
        <f>AC27-AC29</f>
        <v>0</v>
      </c>
      <c r="AD30" s="149">
        <f t="shared" si="11"/>
        <v>0</v>
      </c>
      <c r="AE30" s="143">
        <f t="shared" si="1"/>
        <v>0</v>
      </c>
    </row>
    <row r="31" spans="1:31" s="130" customFormat="1" ht="20.25" customHeight="1">
      <c r="A31" s="126"/>
      <c r="B31" s="824" t="s">
        <v>96</v>
      </c>
      <c r="C31" s="1817" t="s">
        <v>97</v>
      </c>
      <c r="D31" s="1820"/>
      <c r="E31" s="1821"/>
      <c r="F31" s="381">
        <f>F26+F30</f>
        <v>0</v>
      </c>
      <c r="G31" s="150">
        <f>G26+G30</f>
        <v>0</v>
      </c>
      <c r="H31" s="150">
        <f>H26+H30</f>
        <v>0</v>
      </c>
      <c r="I31" s="314">
        <f t="shared" ref="I31:AD31" si="12">I26+I30</f>
        <v>0</v>
      </c>
      <c r="J31" s="150">
        <f>J26+J30</f>
        <v>0</v>
      </c>
      <c r="K31" s="150">
        <f t="shared" si="12"/>
        <v>0</v>
      </c>
      <c r="L31" s="150">
        <f t="shared" si="12"/>
        <v>0</v>
      </c>
      <c r="M31" s="150">
        <f t="shared" si="12"/>
        <v>0</v>
      </c>
      <c r="N31" s="150">
        <f t="shared" si="12"/>
        <v>0</v>
      </c>
      <c r="O31" s="150">
        <f t="shared" si="12"/>
        <v>0</v>
      </c>
      <c r="P31" s="150">
        <f t="shared" si="12"/>
        <v>0</v>
      </c>
      <c r="Q31" s="150">
        <f t="shared" si="12"/>
        <v>0</v>
      </c>
      <c r="R31" s="150">
        <f t="shared" si="12"/>
        <v>0</v>
      </c>
      <c r="S31" s="150">
        <f t="shared" si="12"/>
        <v>0</v>
      </c>
      <c r="T31" s="150">
        <f t="shared" si="12"/>
        <v>0</v>
      </c>
      <c r="U31" s="150">
        <f t="shared" si="12"/>
        <v>0</v>
      </c>
      <c r="V31" s="150">
        <f t="shared" si="12"/>
        <v>0</v>
      </c>
      <c r="W31" s="150">
        <f>W26+W30</f>
        <v>0</v>
      </c>
      <c r="X31" s="150">
        <f>X26+X30</f>
        <v>0</v>
      </c>
      <c r="Y31" s="150">
        <f>Y26+Y30</f>
        <v>0</v>
      </c>
      <c r="Z31" s="150">
        <f>Z26+Z30</f>
        <v>0</v>
      </c>
      <c r="AA31" s="150">
        <f>AA26+AA30</f>
        <v>0</v>
      </c>
      <c r="AB31" s="150">
        <f t="shared" si="12"/>
        <v>0</v>
      </c>
      <c r="AC31" s="150">
        <f>AC26+AC30</f>
        <v>0</v>
      </c>
      <c r="AD31" s="150">
        <f t="shared" si="12"/>
        <v>0</v>
      </c>
      <c r="AE31" s="151">
        <f t="shared" si="1"/>
        <v>0</v>
      </c>
    </row>
    <row r="32" spans="1:31" s="130" customFormat="1" ht="20.25" customHeight="1">
      <c r="A32" s="126"/>
      <c r="B32" s="1217" t="s">
        <v>98</v>
      </c>
      <c r="C32" s="1827" t="s">
        <v>99</v>
      </c>
      <c r="D32" s="1827"/>
      <c r="E32" s="1828"/>
      <c r="F32" s="375">
        <f>SUM(F33:F34)</f>
        <v>0</v>
      </c>
      <c r="G32" s="321">
        <f t="shared" ref="G32:AD32" si="13">SUM(G33:G34)</f>
        <v>0</v>
      </c>
      <c r="H32" s="321">
        <f t="shared" si="13"/>
        <v>0</v>
      </c>
      <c r="I32" s="457">
        <f t="shared" si="13"/>
        <v>0</v>
      </c>
      <c r="J32" s="321">
        <f t="shared" si="13"/>
        <v>0</v>
      </c>
      <c r="K32" s="321">
        <f t="shared" si="13"/>
        <v>0</v>
      </c>
      <c r="L32" s="321">
        <f t="shared" si="13"/>
        <v>0</v>
      </c>
      <c r="M32" s="321">
        <f t="shared" si="13"/>
        <v>0</v>
      </c>
      <c r="N32" s="321">
        <f t="shared" si="13"/>
        <v>0</v>
      </c>
      <c r="O32" s="321">
        <f t="shared" si="13"/>
        <v>0</v>
      </c>
      <c r="P32" s="321">
        <f t="shared" si="13"/>
        <v>0</v>
      </c>
      <c r="Q32" s="321">
        <f t="shared" si="13"/>
        <v>0</v>
      </c>
      <c r="R32" s="321">
        <f t="shared" si="13"/>
        <v>0</v>
      </c>
      <c r="S32" s="321">
        <f t="shared" si="13"/>
        <v>0</v>
      </c>
      <c r="T32" s="321">
        <f t="shared" si="13"/>
        <v>0</v>
      </c>
      <c r="U32" s="321">
        <f t="shared" si="13"/>
        <v>0</v>
      </c>
      <c r="V32" s="321">
        <f t="shared" si="13"/>
        <v>0</v>
      </c>
      <c r="W32" s="321">
        <f>SUM(W33:W34)</f>
        <v>0</v>
      </c>
      <c r="X32" s="321">
        <f>SUM(X33:X34)</f>
        <v>0</v>
      </c>
      <c r="Y32" s="321">
        <f>SUM(Y33:Y34)</f>
        <v>0</v>
      </c>
      <c r="Z32" s="321">
        <f>SUM(Z33:Z34)</f>
        <v>0</v>
      </c>
      <c r="AA32" s="321">
        <f>SUM(AA33:AA34)</f>
        <v>0</v>
      </c>
      <c r="AB32" s="321">
        <f t="shared" si="13"/>
        <v>0</v>
      </c>
      <c r="AC32" s="321">
        <f>SUM(AC33:AC34)</f>
        <v>0</v>
      </c>
      <c r="AD32" s="321">
        <f t="shared" si="13"/>
        <v>0</v>
      </c>
      <c r="AE32" s="143">
        <f t="shared" si="1"/>
        <v>0</v>
      </c>
    </row>
    <row r="33" spans="1:31" s="130" customFormat="1" ht="20.25" customHeight="1">
      <c r="A33" s="126"/>
      <c r="B33" s="142"/>
      <c r="C33" s="1844" t="s">
        <v>100</v>
      </c>
      <c r="D33" s="1845"/>
      <c r="E33" s="1846"/>
      <c r="F33" s="602"/>
      <c r="G33" s="603"/>
      <c r="H33" s="603"/>
      <c r="I33" s="604"/>
      <c r="J33" s="603"/>
      <c r="K33" s="603"/>
      <c r="L33" s="603"/>
      <c r="M33" s="603"/>
      <c r="N33" s="603"/>
      <c r="O33" s="603"/>
      <c r="P33" s="603"/>
      <c r="Q33" s="603"/>
      <c r="R33" s="603"/>
      <c r="S33" s="603"/>
      <c r="T33" s="603"/>
      <c r="U33" s="603"/>
      <c r="V33" s="603"/>
      <c r="W33" s="603"/>
      <c r="X33" s="603"/>
      <c r="Y33" s="603"/>
      <c r="Z33" s="603"/>
      <c r="AA33" s="603"/>
      <c r="AB33" s="603"/>
      <c r="AC33" s="603"/>
      <c r="AD33" s="605"/>
      <c r="AE33" s="152">
        <f t="shared" si="1"/>
        <v>0</v>
      </c>
    </row>
    <row r="34" spans="1:31" s="130" customFormat="1" ht="20.25" customHeight="1">
      <c r="A34" s="126"/>
      <c r="B34" s="144"/>
      <c r="C34" s="1855" t="s">
        <v>101</v>
      </c>
      <c r="D34" s="1856"/>
      <c r="E34" s="1857"/>
      <c r="F34" s="606"/>
      <c r="G34" s="607"/>
      <c r="H34" s="607"/>
      <c r="I34" s="608"/>
      <c r="J34" s="607"/>
      <c r="K34" s="607"/>
      <c r="L34" s="607"/>
      <c r="M34" s="607"/>
      <c r="N34" s="607"/>
      <c r="O34" s="607"/>
      <c r="P34" s="607"/>
      <c r="Q34" s="607"/>
      <c r="R34" s="607"/>
      <c r="S34" s="607"/>
      <c r="T34" s="607"/>
      <c r="U34" s="607"/>
      <c r="V34" s="607"/>
      <c r="W34" s="607"/>
      <c r="X34" s="607"/>
      <c r="Y34" s="607"/>
      <c r="Z34" s="607"/>
      <c r="AA34" s="607"/>
      <c r="AB34" s="607"/>
      <c r="AC34" s="607"/>
      <c r="AD34" s="609"/>
      <c r="AE34" s="152">
        <f t="shared" si="1"/>
        <v>0</v>
      </c>
    </row>
    <row r="35" spans="1:31" s="130" customFormat="1" ht="20.25" customHeight="1" thickBot="1">
      <c r="A35" s="126"/>
      <c r="B35" s="1218" t="s">
        <v>102</v>
      </c>
      <c r="C35" s="1832" t="s">
        <v>103</v>
      </c>
      <c r="D35" s="1833"/>
      <c r="E35" s="1834"/>
      <c r="F35" s="377">
        <f>F31-F32</f>
        <v>0</v>
      </c>
      <c r="G35" s="145">
        <f>G31-G32</f>
        <v>0</v>
      </c>
      <c r="H35" s="145">
        <f>H31-H32</f>
        <v>0</v>
      </c>
      <c r="I35" s="310">
        <f t="shared" ref="I35:AD35" si="14">I31-I32</f>
        <v>0</v>
      </c>
      <c r="J35" s="145">
        <f>J31-J32</f>
        <v>0</v>
      </c>
      <c r="K35" s="145">
        <f t="shared" si="14"/>
        <v>0</v>
      </c>
      <c r="L35" s="145">
        <f t="shared" si="14"/>
        <v>0</v>
      </c>
      <c r="M35" s="145">
        <f t="shared" si="14"/>
        <v>0</v>
      </c>
      <c r="N35" s="145">
        <f t="shared" si="14"/>
        <v>0</v>
      </c>
      <c r="O35" s="145">
        <f t="shared" si="14"/>
        <v>0</v>
      </c>
      <c r="P35" s="145">
        <f t="shared" si="14"/>
        <v>0</v>
      </c>
      <c r="Q35" s="145">
        <f t="shared" si="14"/>
        <v>0</v>
      </c>
      <c r="R35" s="145">
        <f t="shared" si="14"/>
        <v>0</v>
      </c>
      <c r="S35" s="145">
        <f t="shared" si="14"/>
        <v>0</v>
      </c>
      <c r="T35" s="145">
        <f t="shared" si="14"/>
        <v>0</v>
      </c>
      <c r="U35" s="145">
        <f t="shared" si="14"/>
        <v>0</v>
      </c>
      <c r="V35" s="145">
        <f t="shared" si="14"/>
        <v>0</v>
      </c>
      <c r="W35" s="145">
        <f t="shared" si="14"/>
        <v>0</v>
      </c>
      <c r="X35" s="145">
        <f t="shared" si="14"/>
        <v>0</v>
      </c>
      <c r="Y35" s="145">
        <f t="shared" si="14"/>
        <v>0</v>
      </c>
      <c r="Z35" s="145">
        <f t="shared" si="14"/>
        <v>0</v>
      </c>
      <c r="AA35" s="145">
        <f t="shared" si="14"/>
        <v>0</v>
      </c>
      <c r="AB35" s="145">
        <f t="shared" si="14"/>
        <v>0</v>
      </c>
      <c r="AC35" s="145">
        <f t="shared" si="14"/>
        <v>0</v>
      </c>
      <c r="AD35" s="145">
        <f t="shared" si="14"/>
        <v>0</v>
      </c>
      <c r="AE35" s="146">
        <f t="shared" si="1"/>
        <v>0</v>
      </c>
    </row>
    <row r="36" spans="1:31" s="125" customFormat="1" ht="20.25" customHeight="1">
      <c r="B36" s="153"/>
      <c r="C36" s="154"/>
      <c r="D36" s="154"/>
      <c r="E36" s="154"/>
      <c r="F36" s="154"/>
      <c r="G36" s="154"/>
      <c r="H36" s="154"/>
      <c r="I36" s="154"/>
      <c r="J36" s="154"/>
      <c r="K36" s="154"/>
      <c r="L36" s="154"/>
      <c r="M36" s="154"/>
      <c r="N36" s="154"/>
      <c r="O36" s="154"/>
      <c r="P36" s="154"/>
      <c r="Q36" s="154"/>
      <c r="R36" s="154"/>
      <c r="S36" s="154"/>
      <c r="T36" s="154"/>
      <c r="U36" s="154"/>
      <c r="V36" s="154"/>
      <c r="W36" s="154"/>
      <c r="X36" s="154"/>
      <c r="Y36" s="154"/>
      <c r="Z36" s="154"/>
      <c r="AA36" s="154"/>
      <c r="AB36" s="154"/>
      <c r="AC36" s="154"/>
      <c r="AD36" s="154"/>
      <c r="AE36" s="153"/>
    </row>
    <row r="37" spans="1:31" s="125" customFormat="1" ht="20.25" customHeight="1" thickBot="1">
      <c r="B37" s="119" t="s">
        <v>82</v>
      </c>
      <c r="C37" s="120" t="s">
        <v>104</v>
      </c>
      <c r="D37" s="113"/>
      <c r="E37" s="154"/>
      <c r="F37" s="154"/>
      <c r="G37" s="154"/>
      <c r="H37" s="154"/>
      <c r="I37" s="154"/>
      <c r="J37" s="154"/>
      <c r="K37" s="154"/>
      <c r="L37" s="154"/>
      <c r="M37" s="154"/>
      <c r="N37" s="154"/>
      <c r="O37" s="154"/>
      <c r="P37" s="154"/>
      <c r="Q37" s="154"/>
      <c r="R37" s="154"/>
      <c r="S37" s="154"/>
      <c r="T37" s="154"/>
      <c r="U37" s="154"/>
      <c r="V37" s="154"/>
      <c r="W37" s="154"/>
      <c r="X37" s="154"/>
      <c r="Y37" s="154"/>
      <c r="Z37" s="154"/>
      <c r="AA37" s="154"/>
      <c r="AB37" s="154"/>
      <c r="AC37" s="154"/>
      <c r="AD37" s="154"/>
      <c r="AE37" s="123" t="s">
        <v>254</v>
      </c>
    </row>
    <row r="38" spans="1:31" s="125" customFormat="1" ht="20.25" customHeight="1">
      <c r="A38" s="124"/>
      <c r="B38" s="1797" t="s">
        <v>84</v>
      </c>
      <c r="C38" s="1798"/>
      <c r="D38" s="1798"/>
      <c r="E38" s="1799"/>
      <c r="F38" s="1806" t="s">
        <v>120</v>
      </c>
      <c r="G38" s="1798"/>
      <c r="H38" s="1798"/>
      <c r="I38" s="1798"/>
      <c r="J38" s="1847"/>
      <c r="K38" s="1811" t="s">
        <v>6327</v>
      </c>
      <c r="L38" s="1838"/>
      <c r="M38" s="1838"/>
      <c r="N38" s="1838"/>
      <c r="O38" s="1838"/>
      <c r="P38" s="1838"/>
      <c r="Q38" s="1838"/>
      <c r="R38" s="1838"/>
      <c r="S38" s="1838"/>
      <c r="T38" s="1838"/>
      <c r="U38" s="1838"/>
      <c r="V38" s="1838"/>
      <c r="W38" s="1838"/>
      <c r="X38" s="1838"/>
      <c r="Y38" s="1838"/>
      <c r="Z38" s="1838"/>
      <c r="AA38" s="1838"/>
      <c r="AB38" s="1838"/>
      <c r="AC38" s="1838"/>
      <c r="AD38" s="1839"/>
      <c r="AE38" s="1814" t="s">
        <v>85</v>
      </c>
    </row>
    <row r="39" spans="1:31" s="125" customFormat="1" ht="20.25" customHeight="1">
      <c r="A39" s="124"/>
      <c r="B39" s="1800"/>
      <c r="C39" s="1801"/>
      <c r="D39" s="1801"/>
      <c r="E39" s="1802"/>
      <c r="F39" s="1808"/>
      <c r="G39" s="1809"/>
      <c r="H39" s="1809"/>
      <c r="I39" s="1809"/>
      <c r="J39" s="1848"/>
      <c r="K39" s="1840"/>
      <c r="L39" s="1841"/>
      <c r="M39" s="1841"/>
      <c r="N39" s="1841"/>
      <c r="O39" s="1841"/>
      <c r="P39" s="1841"/>
      <c r="Q39" s="1841"/>
      <c r="R39" s="1841"/>
      <c r="S39" s="1841"/>
      <c r="T39" s="1841"/>
      <c r="U39" s="1841"/>
      <c r="V39" s="1841"/>
      <c r="W39" s="1841"/>
      <c r="X39" s="1841"/>
      <c r="Y39" s="1841"/>
      <c r="Z39" s="1841"/>
      <c r="AA39" s="1841"/>
      <c r="AB39" s="1841"/>
      <c r="AC39" s="1841"/>
      <c r="AD39" s="1842"/>
      <c r="AE39" s="1815"/>
    </row>
    <row r="40" spans="1:31" s="125" customFormat="1" ht="20.25" customHeight="1" thickBot="1">
      <c r="A40" s="124"/>
      <c r="B40" s="1803"/>
      <c r="C40" s="1804"/>
      <c r="D40" s="1804"/>
      <c r="E40" s="1805"/>
      <c r="F40" s="582" t="s">
        <v>648</v>
      </c>
      <c r="G40" s="583" t="s">
        <v>649</v>
      </c>
      <c r="H40" s="583" t="s">
        <v>650</v>
      </c>
      <c r="I40" s="583" t="s">
        <v>651</v>
      </c>
      <c r="J40" s="583" t="s">
        <v>652</v>
      </c>
      <c r="K40" s="583" t="s">
        <v>653</v>
      </c>
      <c r="L40" s="583" t="s">
        <v>654</v>
      </c>
      <c r="M40" s="583" t="s">
        <v>655</v>
      </c>
      <c r="N40" s="583" t="s">
        <v>656</v>
      </c>
      <c r="O40" s="583" t="s">
        <v>657</v>
      </c>
      <c r="P40" s="583" t="s">
        <v>658</v>
      </c>
      <c r="Q40" s="583" t="s">
        <v>659</v>
      </c>
      <c r="R40" s="583" t="s">
        <v>660</v>
      </c>
      <c r="S40" s="583" t="s">
        <v>661</v>
      </c>
      <c r="T40" s="583" t="s">
        <v>662</v>
      </c>
      <c r="U40" s="583" t="s">
        <v>663</v>
      </c>
      <c r="V40" s="583" t="s">
        <v>664</v>
      </c>
      <c r="W40" s="583" t="s">
        <v>665</v>
      </c>
      <c r="X40" s="583" t="s">
        <v>666</v>
      </c>
      <c r="Y40" s="583" t="s">
        <v>667</v>
      </c>
      <c r="Z40" s="583" t="s">
        <v>668</v>
      </c>
      <c r="AA40" s="583" t="s">
        <v>669</v>
      </c>
      <c r="AB40" s="583" t="s">
        <v>670</v>
      </c>
      <c r="AC40" s="583" t="s">
        <v>671</v>
      </c>
      <c r="AD40" s="583" t="s">
        <v>672</v>
      </c>
      <c r="AE40" s="1816"/>
    </row>
    <row r="41" spans="1:31" s="125" customFormat="1" ht="20.25" customHeight="1">
      <c r="A41" s="124"/>
      <c r="B41" s="1867" t="s">
        <v>105</v>
      </c>
      <c r="C41" s="1868"/>
      <c r="D41" s="1868"/>
      <c r="E41" s="1869"/>
      <c r="F41" s="382"/>
      <c r="G41" s="155"/>
      <c r="H41" s="155"/>
      <c r="I41" s="315"/>
      <c r="J41" s="155"/>
      <c r="K41" s="155"/>
      <c r="L41" s="155"/>
      <c r="M41" s="155"/>
      <c r="N41" s="155"/>
      <c r="O41" s="155"/>
      <c r="P41" s="155"/>
      <c r="Q41" s="155"/>
      <c r="R41" s="155"/>
      <c r="S41" s="155"/>
      <c r="T41" s="155"/>
      <c r="U41" s="155"/>
      <c r="V41" s="155"/>
      <c r="W41" s="155"/>
      <c r="X41" s="155"/>
      <c r="Y41" s="155"/>
      <c r="Z41" s="155"/>
      <c r="AA41" s="155"/>
      <c r="AB41" s="155"/>
      <c r="AC41" s="155"/>
      <c r="AD41" s="155"/>
      <c r="AE41" s="156">
        <f t="shared" ref="AE41:AE52" si="15">SUM(F41:AD41)</f>
        <v>0</v>
      </c>
    </row>
    <row r="42" spans="1:31" s="125" customFormat="1" ht="20.25" customHeight="1">
      <c r="A42" s="124"/>
      <c r="B42" s="332"/>
      <c r="C42" s="157" t="s">
        <v>88</v>
      </c>
      <c r="D42" s="1860" t="s">
        <v>106</v>
      </c>
      <c r="E42" s="1861"/>
      <c r="F42" s="383"/>
      <c r="G42" s="158"/>
      <c r="H42" s="158"/>
      <c r="I42" s="316"/>
      <c r="J42" s="158"/>
      <c r="K42" s="158"/>
      <c r="L42" s="158"/>
      <c r="M42" s="158"/>
      <c r="N42" s="158"/>
      <c r="O42" s="158"/>
      <c r="P42" s="158"/>
      <c r="Q42" s="158"/>
      <c r="R42" s="158"/>
      <c r="S42" s="158"/>
      <c r="T42" s="158"/>
      <c r="U42" s="158"/>
      <c r="V42" s="158"/>
      <c r="W42" s="158"/>
      <c r="X42" s="158"/>
      <c r="Y42" s="158"/>
      <c r="Z42" s="158"/>
      <c r="AA42" s="158"/>
      <c r="AB42" s="158"/>
      <c r="AC42" s="158"/>
      <c r="AD42" s="158"/>
      <c r="AE42" s="159">
        <f t="shared" si="15"/>
        <v>0</v>
      </c>
    </row>
    <row r="43" spans="1:31" s="125" customFormat="1" ht="20.25" customHeight="1">
      <c r="A43" s="124"/>
      <c r="B43" s="332"/>
      <c r="C43" s="160" t="s">
        <v>88</v>
      </c>
      <c r="D43" s="1862" t="s">
        <v>107</v>
      </c>
      <c r="E43" s="1837"/>
      <c r="F43" s="384"/>
      <c r="G43" s="161"/>
      <c r="H43" s="161"/>
      <c r="I43" s="222"/>
      <c r="J43" s="161"/>
      <c r="K43" s="161"/>
      <c r="L43" s="161"/>
      <c r="M43" s="161"/>
      <c r="N43" s="161"/>
      <c r="O43" s="161"/>
      <c r="P43" s="161"/>
      <c r="Q43" s="161"/>
      <c r="R43" s="161"/>
      <c r="S43" s="161"/>
      <c r="T43" s="161"/>
      <c r="U43" s="161"/>
      <c r="V43" s="161"/>
      <c r="W43" s="161"/>
      <c r="X43" s="161"/>
      <c r="Y43" s="161"/>
      <c r="Z43" s="161"/>
      <c r="AA43" s="161"/>
      <c r="AB43" s="161"/>
      <c r="AC43" s="161"/>
      <c r="AD43" s="161"/>
      <c r="AE43" s="162">
        <f t="shared" si="15"/>
        <v>0</v>
      </c>
    </row>
    <row r="44" spans="1:31" s="125" customFormat="1" ht="20.25" customHeight="1">
      <c r="A44" s="124"/>
      <c r="B44" s="332"/>
      <c r="C44" s="160" t="s">
        <v>88</v>
      </c>
      <c r="D44" s="1862" t="s">
        <v>108</v>
      </c>
      <c r="E44" s="1837"/>
      <c r="F44" s="384"/>
      <c r="G44" s="161"/>
      <c r="H44" s="161"/>
      <c r="I44" s="222"/>
      <c r="J44" s="161"/>
      <c r="K44" s="161"/>
      <c r="L44" s="161"/>
      <c r="M44" s="161"/>
      <c r="N44" s="161"/>
      <c r="O44" s="161"/>
      <c r="P44" s="161"/>
      <c r="Q44" s="161"/>
      <c r="R44" s="161"/>
      <c r="S44" s="161"/>
      <c r="T44" s="161"/>
      <c r="U44" s="161"/>
      <c r="V44" s="161"/>
      <c r="W44" s="161"/>
      <c r="X44" s="161"/>
      <c r="Y44" s="161"/>
      <c r="Z44" s="161"/>
      <c r="AA44" s="161"/>
      <c r="AB44" s="161"/>
      <c r="AC44" s="161"/>
      <c r="AD44" s="161"/>
      <c r="AE44" s="162">
        <f t="shared" si="15"/>
        <v>0</v>
      </c>
    </row>
    <row r="45" spans="1:31" s="125" customFormat="1" ht="20.25" customHeight="1">
      <c r="A45" s="124"/>
      <c r="B45" s="332"/>
      <c r="C45" s="127" t="s">
        <v>88</v>
      </c>
      <c r="D45" s="1858" t="s">
        <v>109</v>
      </c>
      <c r="E45" s="1859"/>
      <c r="F45" s="385"/>
      <c r="G45" s="163"/>
      <c r="H45" s="163"/>
      <c r="I45" s="223"/>
      <c r="J45" s="163"/>
      <c r="K45" s="163"/>
      <c r="L45" s="163"/>
      <c r="M45" s="163"/>
      <c r="N45" s="163"/>
      <c r="O45" s="163"/>
      <c r="P45" s="163"/>
      <c r="Q45" s="163"/>
      <c r="R45" s="163"/>
      <c r="S45" s="163"/>
      <c r="T45" s="163"/>
      <c r="U45" s="163"/>
      <c r="V45" s="163"/>
      <c r="W45" s="163"/>
      <c r="X45" s="163"/>
      <c r="Y45" s="163"/>
      <c r="Z45" s="163"/>
      <c r="AA45" s="163"/>
      <c r="AB45" s="163"/>
      <c r="AC45" s="163"/>
      <c r="AD45" s="163"/>
      <c r="AE45" s="164">
        <f t="shared" si="15"/>
        <v>0</v>
      </c>
    </row>
    <row r="46" spans="1:31" s="125" customFormat="1" ht="20.25" customHeight="1">
      <c r="A46" s="124"/>
      <c r="B46" s="1852" t="s">
        <v>110</v>
      </c>
      <c r="C46" s="1853"/>
      <c r="D46" s="1853"/>
      <c r="E46" s="1854"/>
      <c r="F46" s="386"/>
      <c r="G46" s="165"/>
      <c r="H46" s="165"/>
      <c r="I46" s="317"/>
      <c r="J46" s="165"/>
      <c r="K46" s="165"/>
      <c r="L46" s="165"/>
      <c r="M46" s="165"/>
      <c r="N46" s="165"/>
      <c r="O46" s="165"/>
      <c r="P46" s="165"/>
      <c r="Q46" s="165"/>
      <c r="R46" s="165"/>
      <c r="S46" s="165"/>
      <c r="T46" s="165"/>
      <c r="U46" s="165"/>
      <c r="V46" s="165"/>
      <c r="W46" s="165"/>
      <c r="X46" s="165"/>
      <c r="Y46" s="165"/>
      <c r="Z46" s="165"/>
      <c r="AA46" s="165"/>
      <c r="AB46" s="165"/>
      <c r="AC46" s="165"/>
      <c r="AD46" s="165"/>
      <c r="AE46" s="166">
        <f t="shared" si="15"/>
        <v>0</v>
      </c>
    </row>
    <row r="47" spans="1:31" s="125" customFormat="1" ht="20.25" customHeight="1">
      <c r="A47" s="124"/>
      <c r="B47" s="332"/>
      <c r="C47" s="157" t="s">
        <v>88</v>
      </c>
      <c r="D47" s="1860" t="s">
        <v>111</v>
      </c>
      <c r="E47" s="1861"/>
      <c r="F47" s="383"/>
      <c r="G47" s="158"/>
      <c r="H47" s="158"/>
      <c r="I47" s="316"/>
      <c r="J47" s="158"/>
      <c r="K47" s="158"/>
      <c r="L47" s="158"/>
      <c r="M47" s="158"/>
      <c r="N47" s="158"/>
      <c r="O47" s="158"/>
      <c r="P47" s="158"/>
      <c r="Q47" s="158"/>
      <c r="R47" s="158"/>
      <c r="S47" s="158"/>
      <c r="T47" s="158"/>
      <c r="U47" s="158"/>
      <c r="V47" s="158"/>
      <c r="W47" s="158"/>
      <c r="X47" s="158"/>
      <c r="Y47" s="158"/>
      <c r="Z47" s="158"/>
      <c r="AA47" s="158"/>
      <c r="AB47" s="158"/>
      <c r="AC47" s="158"/>
      <c r="AD47" s="158"/>
      <c r="AE47" s="159">
        <f t="shared" si="15"/>
        <v>0</v>
      </c>
    </row>
    <row r="48" spans="1:31" s="125" customFormat="1" ht="20.25" customHeight="1">
      <c r="A48" s="124"/>
      <c r="B48" s="332"/>
      <c r="C48" s="160" t="s">
        <v>88</v>
      </c>
      <c r="D48" s="1862" t="s">
        <v>108</v>
      </c>
      <c r="E48" s="1837"/>
      <c r="F48" s="384"/>
      <c r="G48" s="161"/>
      <c r="H48" s="161"/>
      <c r="I48" s="222"/>
      <c r="J48" s="161"/>
      <c r="K48" s="167"/>
      <c r="L48" s="167"/>
      <c r="M48" s="167"/>
      <c r="N48" s="167"/>
      <c r="O48" s="167"/>
      <c r="P48" s="167"/>
      <c r="Q48" s="167"/>
      <c r="R48" s="167"/>
      <c r="S48" s="167"/>
      <c r="T48" s="167"/>
      <c r="U48" s="167"/>
      <c r="V48" s="167"/>
      <c r="W48" s="167"/>
      <c r="X48" s="167"/>
      <c r="Y48" s="167"/>
      <c r="Z48" s="167"/>
      <c r="AA48" s="167"/>
      <c r="AB48" s="167"/>
      <c r="AC48" s="167"/>
      <c r="AD48" s="167"/>
      <c r="AE48" s="162">
        <f t="shared" si="15"/>
        <v>0</v>
      </c>
    </row>
    <row r="49" spans="1:31" s="125" customFormat="1" ht="20.25" customHeight="1">
      <c r="A49" s="124"/>
      <c r="B49" s="825"/>
      <c r="C49" s="127" t="s">
        <v>88</v>
      </c>
      <c r="D49" s="1858" t="s">
        <v>109</v>
      </c>
      <c r="E49" s="1859"/>
      <c r="F49" s="387"/>
      <c r="G49" s="320"/>
      <c r="H49" s="320"/>
      <c r="I49" s="223"/>
      <c r="J49" s="163"/>
      <c r="K49" s="168"/>
      <c r="L49" s="168"/>
      <c r="M49" s="168"/>
      <c r="N49" s="168"/>
      <c r="O49" s="168"/>
      <c r="P49" s="168"/>
      <c r="Q49" s="168"/>
      <c r="R49" s="168"/>
      <c r="S49" s="168"/>
      <c r="T49" s="168"/>
      <c r="U49" s="168"/>
      <c r="V49" s="168"/>
      <c r="W49" s="168"/>
      <c r="X49" s="168"/>
      <c r="Y49" s="168"/>
      <c r="Z49" s="168"/>
      <c r="AA49" s="168"/>
      <c r="AB49" s="168"/>
      <c r="AC49" s="168"/>
      <c r="AD49" s="168"/>
      <c r="AE49" s="164">
        <f t="shared" si="15"/>
        <v>0</v>
      </c>
    </row>
    <row r="50" spans="1:31" s="125" customFormat="1" ht="20.25" customHeight="1" thickBot="1">
      <c r="A50" s="124"/>
      <c r="B50" s="1863" t="s">
        <v>112</v>
      </c>
      <c r="C50" s="1833"/>
      <c r="D50" s="1833"/>
      <c r="E50" s="1834"/>
      <c r="F50" s="388"/>
      <c r="G50" s="169"/>
      <c r="H50" s="169"/>
      <c r="I50" s="391"/>
      <c r="J50" s="169"/>
      <c r="K50" s="169"/>
      <c r="L50" s="169"/>
      <c r="M50" s="169"/>
      <c r="N50" s="169"/>
      <c r="O50" s="169"/>
      <c r="P50" s="169"/>
      <c r="Q50" s="169"/>
      <c r="R50" s="169"/>
      <c r="S50" s="169"/>
      <c r="T50" s="169"/>
      <c r="U50" s="169"/>
      <c r="V50" s="169"/>
      <c r="W50" s="169"/>
      <c r="X50" s="169"/>
      <c r="Y50" s="169"/>
      <c r="Z50" s="169"/>
      <c r="AA50" s="169"/>
      <c r="AB50" s="169"/>
      <c r="AC50" s="169"/>
      <c r="AD50" s="169"/>
      <c r="AE50" s="170">
        <f t="shared" si="15"/>
        <v>0</v>
      </c>
    </row>
    <row r="51" spans="1:31" s="125" customFormat="1" ht="20.25" customHeight="1">
      <c r="A51" s="124"/>
      <c r="B51" s="1864" t="s">
        <v>113</v>
      </c>
      <c r="C51" s="1865"/>
      <c r="D51" s="1865"/>
      <c r="E51" s="1866"/>
      <c r="F51" s="389"/>
      <c r="G51" s="171"/>
      <c r="H51" s="171"/>
      <c r="I51" s="318"/>
      <c r="J51" s="171"/>
      <c r="K51" s="171"/>
      <c r="L51" s="171"/>
      <c r="M51" s="171"/>
      <c r="N51" s="171"/>
      <c r="O51" s="171"/>
      <c r="P51" s="171"/>
      <c r="Q51" s="171"/>
      <c r="R51" s="171"/>
      <c r="S51" s="171"/>
      <c r="T51" s="171"/>
      <c r="U51" s="171"/>
      <c r="V51" s="171"/>
      <c r="W51" s="171"/>
      <c r="X51" s="171"/>
      <c r="Y51" s="171"/>
      <c r="Z51" s="171"/>
      <c r="AA51" s="171"/>
      <c r="AB51" s="171"/>
      <c r="AC51" s="171"/>
      <c r="AD51" s="171"/>
      <c r="AE51" s="172">
        <f t="shared" si="15"/>
        <v>0</v>
      </c>
    </row>
    <row r="52" spans="1:31" s="125" customFormat="1" ht="20.25" customHeight="1">
      <c r="A52" s="124"/>
      <c r="B52" s="1835" t="s">
        <v>114</v>
      </c>
      <c r="C52" s="1836"/>
      <c r="D52" s="1836"/>
      <c r="E52" s="1837"/>
      <c r="F52" s="384"/>
      <c r="G52" s="161"/>
      <c r="H52" s="161"/>
      <c r="I52" s="222"/>
      <c r="J52" s="161"/>
      <c r="K52" s="161"/>
      <c r="L52" s="161"/>
      <c r="M52" s="161"/>
      <c r="N52" s="161"/>
      <c r="O52" s="161"/>
      <c r="P52" s="161"/>
      <c r="Q52" s="161"/>
      <c r="R52" s="161"/>
      <c r="S52" s="161"/>
      <c r="T52" s="161"/>
      <c r="U52" s="161"/>
      <c r="V52" s="161"/>
      <c r="W52" s="161"/>
      <c r="X52" s="161"/>
      <c r="Y52" s="161"/>
      <c r="Z52" s="161"/>
      <c r="AA52" s="161"/>
      <c r="AB52" s="161"/>
      <c r="AC52" s="161"/>
      <c r="AD52" s="161"/>
      <c r="AE52" s="162">
        <f t="shared" si="15"/>
        <v>0</v>
      </c>
    </row>
    <row r="53" spans="1:31" s="125" customFormat="1" ht="20.25" customHeight="1" thickBot="1">
      <c r="A53" s="124"/>
      <c r="B53" s="1849" t="s">
        <v>115</v>
      </c>
      <c r="C53" s="1850"/>
      <c r="D53" s="1850"/>
      <c r="E53" s="1851"/>
      <c r="F53" s="390"/>
      <c r="G53" s="173"/>
      <c r="H53" s="173"/>
      <c r="I53" s="319"/>
      <c r="J53" s="173"/>
      <c r="K53" s="173"/>
      <c r="L53" s="173"/>
      <c r="M53" s="173"/>
      <c r="N53" s="173"/>
      <c r="O53" s="173"/>
      <c r="P53" s="173"/>
      <c r="Q53" s="173"/>
      <c r="R53" s="173"/>
      <c r="S53" s="173"/>
      <c r="T53" s="173"/>
      <c r="U53" s="173"/>
      <c r="V53" s="173"/>
      <c r="W53" s="173"/>
      <c r="X53" s="173"/>
      <c r="Y53" s="173"/>
      <c r="Z53" s="173"/>
      <c r="AA53" s="173"/>
      <c r="AB53" s="173"/>
      <c r="AC53" s="173"/>
      <c r="AD53" s="173"/>
      <c r="AE53" s="174" t="s">
        <v>116</v>
      </c>
    </row>
    <row r="54" spans="1:31" s="125" customFormat="1" ht="20.25" customHeight="1">
      <c r="B54" s="154"/>
      <c r="C54" s="154"/>
      <c r="D54" s="154"/>
      <c r="E54" s="154"/>
      <c r="F54" s="154"/>
      <c r="G54" s="154"/>
      <c r="H54" s="154"/>
      <c r="I54" s="154"/>
      <c r="J54" s="154"/>
      <c r="K54" s="154"/>
      <c r="L54" s="154"/>
      <c r="M54" s="154"/>
      <c r="N54" s="154"/>
      <c r="O54" s="154"/>
      <c r="P54" s="154"/>
      <c r="Q54" s="154"/>
      <c r="R54" s="154"/>
      <c r="S54" s="154"/>
      <c r="T54" s="154"/>
      <c r="U54" s="154"/>
      <c r="V54" s="154"/>
      <c r="W54" s="154"/>
      <c r="X54" s="154"/>
      <c r="Y54" s="154"/>
      <c r="Z54" s="154"/>
      <c r="AA54" s="154"/>
      <c r="AB54" s="154"/>
      <c r="AC54" s="154"/>
      <c r="AD54" s="154"/>
      <c r="AE54" s="154"/>
    </row>
    <row r="55" spans="1:31" s="125" customFormat="1" ht="20.25" customHeight="1" thickBot="1">
      <c r="B55" s="119" t="s">
        <v>82</v>
      </c>
      <c r="C55" s="120" t="s">
        <v>117</v>
      </c>
      <c r="D55" s="175"/>
      <c r="E55" s="154"/>
      <c r="F55" s="154"/>
      <c r="G55" s="154"/>
      <c r="H55" s="154"/>
      <c r="I55" s="154"/>
      <c r="J55" s="154"/>
      <c r="K55" s="154"/>
      <c r="L55" s="154"/>
      <c r="M55" s="154"/>
      <c r="N55" s="154"/>
      <c r="O55" s="154"/>
      <c r="P55" s="154"/>
      <c r="Q55" s="154"/>
      <c r="R55" s="154"/>
      <c r="S55" s="154"/>
      <c r="T55" s="154"/>
      <c r="U55" s="154"/>
      <c r="V55" s="154"/>
      <c r="W55" s="154"/>
      <c r="X55" s="154"/>
      <c r="Y55" s="154"/>
      <c r="Z55" s="154"/>
      <c r="AA55" s="154"/>
      <c r="AB55" s="154"/>
      <c r="AC55" s="154"/>
      <c r="AD55" s="154"/>
      <c r="AE55" s="154"/>
    </row>
    <row r="56" spans="1:31" s="125" customFormat="1" ht="20.25" customHeight="1">
      <c r="A56" s="124"/>
      <c r="B56" s="1797" t="s">
        <v>84</v>
      </c>
      <c r="C56" s="1798"/>
      <c r="D56" s="1798"/>
      <c r="E56" s="1799"/>
      <c r="F56" s="1806" t="s">
        <v>120</v>
      </c>
      <c r="G56" s="1798"/>
      <c r="H56" s="1798"/>
      <c r="I56" s="1798"/>
      <c r="J56" s="1807"/>
      <c r="K56" s="1811" t="s">
        <v>6327</v>
      </c>
      <c r="L56" s="1798"/>
      <c r="M56" s="1798"/>
      <c r="N56" s="1798"/>
      <c r="O56" s="1798"/>
      <c r="P56" s="1798"/>
      <c r="Q56" s="1798"/>
      <c r="R56" s="1798"/>
      <c r="S56" s="1798"/>
      <c r="T56" s="1798"/>
      <c r="U56" s="1798"/>
      <c r="V56" s="1798"/>
      <c r="W56" s="1798"/>
      <c r="X56" s="1798"/>
      <c r="Y56" s="1798"/>
      <c r="Z56" s="1798"/>
      <c r="AA56" s="1798"/>
      <c r="AB56" s="1798"/>
      <c r="AC56" s="1798"/>
      <c r="AD56" s="1799"/>
    </row>
    <row r="57" spans="1:31" s="125" customFormat="1" ht="20.25" customHeight="1">
      <c r="A57" s="124"/>
      <c r="B57" s="1800"/>
      <c r="C57" s="1801"/>
      <c r="D57" s="1801"/>
      <c r="E57" s="1802"/>
      <c r="F57" s="1808"/>
      <c r="G57" s="1809"/>
      <c r="H57" s="1809"/>
      <c r="I57" s="1809"/>
      <c r="J57" s="1810"/>
      <c r="K57" s="1812"/>
      <c r="L57" s="1809"/>
      <c r="M57" s="1809"/>
      <c r="N57" s="1809"/>
      <c r="O57" s="1809"/>
      <c r="P57" s="1809"/>
      <c r="Q57" s="1809"/>
      <c r="R57" s="1809"/>
      <c r="S57" s="1809"/>
      <c r="T57" s="1809"/>
      <c r="U57" s="1809"/>
      <c r="V57" s="1809"/>
      <c r="W57" s="1809"/>
      <c r="X57" s="1809"/>
      <c r="Y57" s="1809"/>
      <c r="Z57" s="1809"/>
      <c r="AA57" s="1809"/>
      <c r="AB57" s="1809"/>
      <c r="AC57" s="1809"/>
      <c r="AD57" s="1813"/>
    </row>
    <row r="58" spans="1:31" s="125" customFormat="1" ht="20.25" customHeight="1" thickBot="1">
      <c r="A58" s="124"/>
      <c r="B58" s="1803"/>
      <c r="C58" s="1804"/>
      <c r="D58" s="1804"/>
      <c r="E58" s="1805"/>
      <c r="F58" s="582" t="s">
        <v>648</v>
      </c>
      <c r="G58" s="583" t="s">
        <v>649</v>
      </c>
      <c r="H58" s="583" t="s">
        <v>650</v>
      </c>
      <c r="I58" s="583" t="s">
        <v>651</v>
      </c>
      <c r="J58" s="583" t="s">
        <v>652</v>
      </c>
      <c r="K58" s="583" t="s">
        <v>653</v>
      </c>
      <c r="L58" s="583" t="s">
        <v>654</v>
      </c>
      <c r="M58" s="583" t="s">
        <v>655</v>
      </c>
      <c r="N58" s="583" t="s">
        <v>656</v>
      </c>
      <c r="O58" s="583" t="s">
        <v>657</v>
      </c>
      <c r="P58" s="583" t="s">
        <v>658</v>
      </c>
      <c r="Q58" s="583" t="s">
        <v>659</v>
      </c>
      <c r="R58" s="583" t="s">
        <v>660</v>
      </c>
      <c r="S58" s="583" t="s">
        <v>661</v>
      </c>
      <c r="T58" s="583" t="s">
        <v>662</v>
      </c>
      <c r="U58" s="583" t="s">
        <v>663</v>
      </c>
      <c r="V58" s="583" t="s">
        <v>664</v>
      </c>
      <c r="W58" s="583" t="s">
        <v>665</v>
      </c>
      <c r="X58" s="583" t="s">
        <v>666</v>
      </c>
      <c r="Y58" s="583" t="s">
        <v>667</v>
      </c>
      <c r="Z58" s="583" t="s">
        <v>668</v>
      </c>
      <c r="AA58" s="583" t="s">
        <v>669</v>
      </c>
      <c r="AB58" s="583" t="s">
        <v>670</v>
      </c>
      <c r="AC58" s="583" t="s">
        <v>671</v>
      </c>
      <c r="AD58" s="569" t="s">
        <v>672</v>
      </c>
      <c r="AE58" s="154"/>
    </row>
    <row r="59" spans="1:31" s="125" customFormat="1" ht="20.25" customHeight="1">
      <c r="A59" s="124"/>
      <c r="B59" s="1870" t="s">
        <v>121</v>
      </c>
      <c r="C59" s="1871"/>
      <c r="D59" s="1871"/>
      <c r="E59" s="1872"/>
      <c r="F59" s="1201"/>
      <c r="G59" s="1202"/>
      <c r="H59" s="1202"/>
      <c r="I59" s="1202"/>
      <c r="J59" s="1203"/>
      <c r="K59" s="1202"/>
      <c r="L59" s="1202"/>
      <c r="M59" s="1202"/>
      <c r="N59" s="1202"/>
      <c r="O59" s="1202"/>
      <c r="P59" s="1202"/>
      <c r="Q59" s="1202"/>
      <c r="R59" s="1202"/>
      <c r="S59" s="1202"/>
      <c r="T59" s="1202"/>
      <c r="U59" s="1202"/>
      <c r="V59" s="1202"/>
      <c r="W59" s="1202"/>
      <c r="X59" s="1202"/>
      <c r="Y59" s="1202"/>
      <c r="Z59" s="1202"/>
      <c r="AA59" s="1202"/>
      <c r="AB59" s="1202"/>
      <c r="AC59" s="1204"/>
      <c r="AD59" s="1205"/>
      <c r="AE59" s="154"/>
    </row>
    <row r="60" spans="1:31" s="125" customFormat="1" ht="20.25" customHeight="1" thickBot="1">
      <c r="A60" s="124"/>
      <c r="B60" s="176"/>
      <c r="C60" s="1874" t="s">
        <v>122</v>
      </c>
      <c r="D60" s="1875"/>
      <c r="E60" s="1876"/>
      <c r="F60" s="1207"/>
      <c r="G60" s="1208"/>
      <c r="H60" s="1208"/>
      <c r="I60" s="1208"/>
      <c r="J60" s="1199"/>
      <c r="K60" s="1209">
        <f>+K50</f>
        <v>0</v>
      </c>
      <c r="L60" s="1209">
        <f t="shared" ref="L60:AD60" si="16">+L50</f>
        <v>0</v>
      </c>
      <c r="M60" s="1209">
        <f t="shared" si="16"/>
        <v>0</v>
      </c>
      <c r="N60" s="1209">
        <f t="shared" si="16"/>
        <v>0</v>
      </c>
      <c r="O60" s="1209">
        <f t="shared" si="16"/>
        <v>0</v>
      </c>
      <c r="P60" s="1209">
        <f t="shared" si="16"/>
        <v>0</v>
      </c>
      <c r="Q60" s="1209">
        <f t="shared" si="16"/>
        <v>0</v>
      </c>
      <c r="R60" s="1209">
        <f t="shared" si="16"/>
        <v>0</v>
      </c>
      <c r="S60" s="1209">
        <f t="shared" si="16"/>
        <v>0</v>
      </c>
      <c r="T60" s="1209">
        <f t="shared" si="16"/>
        <v>0</v>
      </c>
      <c r="U60" s="1209">
        <f t="shared" si="16"/>
        <v>0</v>
      </c>
      <c r="V60" s="1209">
        <f t="shared" si="16"/>
        <v>0</v>
      </c>
      <c r="W60" s="1209">
        <f t="shared" si="16"/>
        <v>0</v>
      </c>
      <c r="X60" s="1209">
        <f t="shared" si="16"/>
        <v>0</v>
      </c>
      <c r="Y60" s="1209">
        <f t="shared" si="16"/>
        <v>0</v>
      </c>
      <c r="Z60" s="1209">
        <f>+Z50</f>
        <v>0</v>
      </c>
      <c r="AA60" s="1209">
        <f t="shared" si="16"/>
        <v>0</v>
      </c>
      <c r="AB60" s="1209">
        <f t="shared" si="16"/>
        <v>0</v>
      </c>
      <c r="AC60" s="1209">
        <f t="shared" si="16"/>
        <v>0</v>
      </c>
      <c r="AD60" s="1210">
        <f t="shared" si="16"/>
        <v>0</v>
      </c>
      <c r="AE60" s="154"/>
    </row>
    <row r="61" spans="1:31" s="125" customFormat="1" ht="20.25" customHeight="1" thickBot="1">
      <c r="B61" s="153"/>
      <c r="C61" s="153"/>
      <c r="D61" s="154"/>
      <c r="E61" s="154"/>
      <c r="F61" s="154"/>
      <c r="G61" s="154"/>
      <c r="H61" s="154"/>
      <c r="I61" s="1206" t="s">
        <v>6219</v>
      </c>
      <c r="J61" s="1253" t="e">
        <f>+IRR(J60:AD60)</f>
        <v>#NUM!</v>
      </c>
      <c r="K61" s="154"/>
      <c r="L61" s="154"/>
      <c r="M61" s="154"/>
      <c r="N61" s="154"/>
      <c r="O61" s="154"/>
      <c r="P61" s="154"/>
      <c r="Q61" s="154"/>
      <c r="R61" s="154"/>
      <c r="S61" s="154"/>
      <c r="T61" s="154"/>
      <c r="U61" s="154"/>
      <c r="V61" s="154"/>
      <c r="W61" s="154"/>
      <c r="X61" s="154"/>
      <c r="Y61" s="154"/>
      <c r="Z61" s="154"/>
      <c r="AA61" s="154"/>
      <c r="AB61" s="154"/>
      <c r="AC61" s="154"/>
      <c r="AD61" s="154"/>
      <c r="AE61" s="154"/>
    </row>
    <row r="62" spans="1:31" s="125" customFormat="1" ht="20.25" customHeight="1">
      <c r="B62" s="154"/>
      <c r="C62" s="154"/>
      <c r="D62" s="154"/>
      <c r="E62" s="154"/>
      <c r="F62" s="154"/>
      <c r="G62" s="154"/>
      <c r="H62" s="154"/>
      <c r="I62" s="154"/>
      <c r="J62" s="154"/>
      <c r="K62" s="154"/>
      <c r="L62" s="154"/>
      <c r="M62" s="154"/>
      <c r="N62" s="154"/>
      <c r="O62" s="154"/>
      <c r="P62" s="154"/>
      <c r="Q62" s="154"/>
      <c r="R62" s="154"/>
      <c r="S62" s="154"/>
      <c r="T62" s="154"/>
      <c r="U62" s="154"/>
      <c r="V62" s="154"/>
      <c r="W62" s="154"/>
      <c r="X62" s="154"/>
      <c r="Y62" s="154"/>
      <c r="Z62" s="154"/>
      <c r="AA62" s="154"/>
      <c r="AB62" s="154"/>
      <c r="AC62" s="154"/>
      <c r="AD62" s="154"/>
      <c r="AE62" s="154"/>
    </row>
    <row r="63" spans="1:31" s="177" customFormat="1" ht="14.25" customHeight="1">
      <c r="B63" s="1225" t="s">
        <v>61</v>
      </c>
      <c r="C63" s="1873" t="s">
        <v>124</v>
      </c>
      <c r="D63" s="1873"/>
      <c r="E63" s="1873"/>
      <c r="F63" s="1873"/>
      <c r="G63" s="1873"/>
      <c r="H63" s="1873"/>
      <c r="I63" s="1873"/>
      <c r="J63" s="1873"/>
      <c r="K63" s="1873"/>
      <c r="L63" s="1873"/>
      <c r="M63" s="1873"/>
      <c r="N63" s="1873"/>
      <c r="O63" s="1873"/>
      <c r="P63" s="1873"/>
      <c r="Q63" s="1873"/>
      <c r="R63" s="1873"/>
      <c r="S63" s="1873"/>
      <c r="T63" s="1873"/>
      <c r="U63" s="1873"/>
      <c r="V63" s="1873"/>
      <c r="W63" s="1873"/>
      <c r="X63" s="1873"/>
      <c r="Y63" s="1873"/>
      <c r="Z63" s="1873"/>
      <c r="AA63" s="1873"/>
      <c r="AB63" s="1873"/>
      <c r="AC63" s="1873"/>
      <c r="AD63" s="1873"/>
      <c r="AE63" s="1873"/>
    </row>
    <row r="64" spans="1:31" s="177" customFormat="1" ht="14.25" customHeight="1">
      <c r="B64" s="1225" t="s">
        <v>63</v>
      </c>
      <c r="C64" s="1873" t="s">
        <v>126</v>
      </c>
      <c r="D64" s="1873"/>
      <c r="E64" s="1873"/>
      <c r="F64" s="1873"/>
      <c r="G64" s="1873"/>
      <c r="H64" s="1873"/>
      <c r="I64" s="1873"/>
      <c r="J64" s="1873"/>
      <c r="K64" s="1873"/>
      <c r="L64" s="1873"/>
      <c r="M64" s="1873"/>
      <c r="N64" s="1873"/>
      <c r="O64" s="1873"/>
      <c r="P64" s="1873"/>
      <c r="Q64" s="1873"/>
      <c r="R64" s="1873"/>
      <c r="S64" s="1873"/>
      <c r="T64" s="1873"/>
      <c r="U64" s="1873"/>
      <c r="V64" s="1873"/>
      <c r="W64" s="1873"/>
      <c r="X64" s="1873"/>
      <c r="Y64" s="1873"/>
      <c r="Z64" s="1873"/>
      <c r="AA64" s="1873"/>
      <c r="AB64" s="1873"/>
      <c r="AC64" s="1873"/>
      <c r="AD64" s="1873"/>
      <c r="AE64" s="1873"/>
    </row>
    <row r="65" spans="1:31" s="177" customFormat="1" ht="14.25" customHeight="1">
      <c r="B65" s="1225" t="s">
        <v>65</v>
      </c>
      <c r="C65" s="1873" t="s">
        <v>127</v>
      </c>
      <c r="D65" s="1873"/>
      <c r="E65" s="1873"/>
      <c r="F65" s="1873"/>
      <c r="G65" s="1873"/>
      <c r="H65" s="1873"/>
      <c r="I65" s="1873"/>
      <c r="J65" s="1873"/>
      <c r="K65" s="1873"/>
      <c r="L65" s="1873"/>
      <c r="M65" s="1873"/>
      <c r="N65" s="1873"/>
      <c r="O65" s="1873"/>
      <c r="P65" s="1873"/>
      <c r="Q65" s="1873"/>
      <c r="R65" s="1873"/>
      <c r="S65" s="1873"/>
      <c r="T65" s="1873"/>
      <c r="U65" s="1873"/>
      <c r="V65" s="1873"/>
      <c r="W65" s="1873"/>
      <c r="X65" s="1873"/>
      <c r="Y65" s="1873"/>
      <c r="Z65" s="1873"/>
      <c r="AA65" s="1873"/>
      <c r="AB65" s="1873"/>
      <c r="AC65" s="1873"/>
      <c r="AD65" s="1873"/>
      <c r="AE65" s="1873"/>
    </row>
    <row r="66" spans="1:31" s="177" customFormat="1" ht="14.25" customHeight="1">
      <c r="B66" s="1225" t="s">
        <v>253</v>
      </c>
      <c r="C66" s="1873" t="s">
        <v>377</v>
      </c>
      <c r="D66" s="1873"/>
      <c r="E66" s="1873"/>
      <c r="F66" s="1873"/>
      <c r="G66" s="1873"/>
      <c r="H66" s="1873"/>
      <c r="I66" s="1873"/>
      <c r="J66" s="1873"/>
      <c r="K66" s="1873"/>
      <c r="L66" s="1873"/>
      <c r="M66" s="1873"/>
      <c r="N66" s="1873"/>
      <c r="O66" s="1873"/>
      <c r="P66" s="1873"/>
      <c r="Q66" s="1873"/>
      <c r="R66" s="1873"/>
      <c r="S66" s="1873"/>
      <c r="T66" s="1873"/>
      <c r="U66" s="1873"/>
      <c r="V66" s="1873"/>
      <c r="W66" s="1873"/>
      <c r="X66" s="1873"/>
      <c r="Y66" s="1873"/>
      <c r="Z66" s="1873"/>
      <c r="AA66" s="1873"/>
      <c r="AB66" s="1873"/>
      <c r="AC66" s="1873"/>
      <c r="AD66" s="1873"/>
      <c r="AE66" s="1873"/>
    </row>
    <row r="67" spans="1:31" s="177" customFormat="1" ht="14.25" customHeight="1">
      <c r="B67" s="1225" t="s">
        <v>326</v>
      </c>
      <c r="C67" s="1873" t="s">
        <v>6215</v>
      </c>
      <c r="D67" s="1873"/>
      <c r="E67" s="1873"/>
      <c r="F67" s="1873"/>
      <c r="G67" s="1873"/>
      <c r="H67" s="1873"/>
      <c r="I67" s="1873"/>
      <c r="J67" s="1873"/>
      <c r="K67" s="1873"/>
      <c r="L67" s="1873"/>
      <c r="M67" s="1873"/>
      <c r="N67" s="1873"/>
      <c r="O67" s="1873"/>
      <c r="P67" s="1873"/>
      <c r="Q67" s="1873"/>
      <c r="R67" s="1873"/>
      <c r="S67" s="1873"/>
      <c r="T67" s="1873"/>
      <c r="U67" s="1873"/>
      <c r="V67" s="1873"/>
      <c r="W67" s="1873"/>
      <c r="X67" s="1873"/>
      <c r="Y67" s="1873"/>
      <c r="Z67" s="1873"/>
      <c r="AA67" s="1873"/>
      <c r="AB67" s="1873"/>
      <c r="AC67" s="1873"/>
      <c r="AD67" s="1873"/>
      <c r="AE67" s="1873"/>
    </row>
    <row r="68" spans="1:31" s="118" customFormat="1" ht="14.25" customHeight="1" thickBot="1">
      <c r="A68" s="178"/>
      <c r="B68" s="1225" t="s">
        <v>6218</v>
      </c>
      <c r="C68" s="1873" t="s">
        <v>6220</v>
      </c>
      <c r="D68" s="1873"/>
      <c r="E68" s="1873"/>
      <c r="F68" s="1873"/>
      <c r="G68" s="1873"/>
      <c r="H68" s="1873"/>
      <c r="I68" s="1873"/>
      <c r="J68" s="1873"/>
      <c r="K68" s="1873"/>
      <c r="L68" s="1873"/>
      <c r="M68" s="1873"/>
      <c r="N68" s="1873"/>
      <c r="O68" s="1873"/>
      <c r="P68" s="1873"/>
      <c r="Q68" s="1873"/>
      <c r="R68" s="1873"/>
      <c r="S68" s="1873"/>
      <c r="T68" s="1873"/>
      <c r="U68" s="1873"/>
      <c r="V68" s="1873"/>
      <c r="W68" s="1873"/>
      <c r="X68" s="1873"/>
      <c r="Y68" s="1873"/>
      <c r="Z68" s="1873"/>
      <c r="AA68" s="1873"/>
      <c r="AB68" s="1873"/>
      <c r="AC68" s="1873"/>
      <c r="AD68" s="1873"/>
      <c r="AE68" s="1873"/>
    </row>
    <row r="69" spans="1:31" s="118" customFormat="1" ht="14.25" customHeight="1">
      <c r="A69" s="179"/>
      <c r="B69" s="179"/>
      <c r="C69" s="179"/>
      <c r="AB69" s="1689" t="s">
        <v>262</v>
      </c>
      <c r="AC69" s="1690"/>
      <c r="AD69" s="1690"/>
      <c r="AE69" s="1691"/>
    </row>
    <row r="70" spans="1:31" s="118" customFormat="1" ht="14.25" customHeight="1" thickBot="1">
      <c r="AB70" s="1692"/>
      <c r="AC70" s="1693"/>
      <c r="AD70" s="1693"/>
      <c r="AE70" s="1694"/>
    </row>
    <row r="71" spans="1:31" s="118" customFormat="1" ht="8.25" customHeight="1"/>
  </sheetData>
  <mergeCells count="55">
    <mergeCell ref="F56:J57"/>
    <mergeCell ref="K56:AD57"/>
    <mergeCell ref="B59:E59"/>
    <mergeCell ref="AB69:AE70"/>
    <mergeCell ref="C63:AE63"/>
    <mergeCell ref="C64:AE64"/>
    <mergeCell ref="C65:AE65"/>
    <mergeCell ref="C66:AE66"/>
    <mergeCell ref="C67:AE67"/>
    <mergeCell ref="C68:AE68"/>
    <mergeCell ref="C60:E60"/>
    <mergeCell ref="B53:E53"/>
    <mergeCell ref="B56:E58"/>
    <mergeCell ref="B46:E46"/>
    <mergeCell ref="C34:E34"/>
    <mergeCell ref="C35:E35"/>
    <mergeCell ref="B38:E40"/>
    <mergeCell ref="D45:E45"/>
    <mergeCell ref="D47:E47"/>
    <mergeCell ref="D48:E48"/>
    <mergeCell ref="D49:E49"/>
    <mergeCell ref="B50:E50"/>
    <mergeCell ref="B51:E51"/>
    <mergeCell ref="B41:E41"/>
    <mergeCell ref="D42:E42"/>
    <mergeCell ref="D43:E43"/>
    <mergeCell ref="D44:E44"/>
    <mergeCell ref="B52:E52"/>
    <mergeCell ref="K38:AD39"/>
    <mergeCell ref="AE38:AE40"/>
    <mergeCell ref="D28:E28"/>
    <mergeCell ref="C29:E29"/>
    <mergeCell ref="C30:E30"/>
    <mergeCell ref="C31:E31"/>
    <mergeCell ref="C32:E32"/>
    <mergeCell ref="C33:E33"/>
    <mergeCell ref="F38:J39"/>
    <mergeCell ref="C27:E27"/>
    <mergeCell ref="C10:E10"/>
    <mergeCell ref="D11:E11"/>
    <mergeCell ref="D12:E12"/>
    <mergeCell ref="D15:E15"/>
    <mergeCell ref="D18:E18"/>
    <mergeCell ref="D19:E19"/>
    <mergeCell ref="C22:E22"/>
    <mergeCell ref="D23:E23"/>
    <mergeCell ref="D24:E24"/>
    <mergeCell ref="D25:E25"/>
    <mergeCell ref="C26:E26"/>
    <mergeCell ref="B2:AE2"/>
    <mergeCell ref="B4:AE4"/>
    <mergeCell ref="B7:E9"/>
    <mergeCell ref="F7:J8"/>
    <mergeCell ref="K7:AD8"/>
    <mergeCell ref="AE7:AE9"/>
  </mergeCells>
  <phoneticPr fontId="27"/>
  <printOptions horizontalCentered="1"/>
  <pageMargins left="0.78740157480314965" right="0.59055118110236227" top="0.78740157480314965" bottom="0.59055118110236227" header="0.51181102362204722" footer="0.78740157480314965"/>
  <pageSetup paperSize="8" scale="44" orientation="landscape" horizontalDpi="300" verticalDpi="300"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zoomScaleNormal="100" zoomScaleSheetLayoutView="100" workbookViewId="0"/>
  </sheetViews>
  <sheetFormatPr defaultRowHeight="12"/>
  <cols>
    <col min="1" max="1" width="3.625" style="551" customWidth="1"/>
    <col min="2" max="2" width="3.375" style="551" customWidth="1"/>
    <col min="3" max="3" width="21.875" style="551" customWidth="1"/>
    <col min="4" max="5" width="25" style="551" customWidth="1"/>
    <col min="6" max="7" width="14.375" style="551" customWidth="1"/>
    <col min="8" max="8" width="1.5" style="551" customWidth="1"/>
    <col min="9" max="12" width="13.625" style="551" customWidth="1"/>
    <col min="13" max="16384" width="9" style="551"/>
  </cols>
  <sheetData>
    <row r="1" spans="1:15" ht="9.9499999999999993" customHeight="1"/>
    <row r="2" spans="1:15" s="552" customFormat="1" ht="20.100000000000001" customHeight="1">
      <c r="B2" s="1877" t="s">
        <v>774</v>
      </c>
      <c r="C2" s="1878"/>
      <c r="D2" s="1878"/>
      <c r="E2" s="1878"/>
      <c r="F2" s="1878"/>
      <c r="G2" s="1878"/>
      <c r="H2" s="553"/>
      <c r="I2" s="554"/>
      <c r="J2" s="554"/>
      <c r="K2" s="554"/>
      <c r="L2" s="554"/>
    </row>
    <row r="3" spans="1:15" s="552" customFormat="1" ht="9.9499999999999993" customHeight="1">
      <c r="B3" s="555"/>
      <c r="C3" s="554"/>
      <c r="D3" s="554"/>
      <c r="E3" s="554"/>
      <c r="F3" s="556"/>
      <c r="G3" s="557"/>
      <c r="H3" s="554"/>
      <c r="I3" s="554"/>
    </row>
    <row r="4" spans="1:15" s="552" customFormat="1" ht="20.100000000000001" customHeight="1">
      <c r="B4" s="1879" t="s">
        <v>694</v>
      </c>
      <c r="C4" s="1880"/>
      <c r="D4" s="1880"/>
      <c r="E4" s="1880"/>
      <c r="F4" s="1880"/>
      <c r="G4" s="1880"/>
      <c r="H4" s="558"/>
      <c r="I4" s="559"/>
      <c r="J4" s="559"/>
      <c r="K4" s="559"/>
      <c r="L4" s="559"/>
      <c r="M4" s="560"/>
      <c r="N4" s="560"/>
      <c r="O4" s="560"/>
    </row>
    <row r="5" spans="1:15" s="552" customFormat="1" ht="8.25" customHeight="1">
      <c r="A5" s="561"/>
      <c r="B5" s="562"/>
      <c r="C5" s="562"/>
      <c r="D5" s="562"/>
      <c r="E5" s="562"/>
      <c r="F5" s="562"/>
      <c r="G5" s="562"/>
      <c r="H5" s="562"/>
      <c r="I5" s="559"/>
      <c r="J5" s="559"/>
      <c r="K5" s="559"/>
      <c r="L5" s="559"/>
      <c r="M5" s="560"/>
      <c r="N5" s="560"/>
      <c r="O5" s="560"/>
    </row>
    <row r="6" spans="1:15" s="567" customFormat="1" ht="20.100000000000001" customHeight="1" thickBot="1">
      <c r="A6" s="563"/>
      <c r="B6" s="564" t="s">
        <v>82</v>
      </c>
      <c r="C6" s="564" t="s">
        <v>6337</v>
      </c>
      <c r="D6" s="565"/>
      <c r="E6" s="565"/>
      <c r="F6" s="566"/>
      <c r="G6" s="566"/>
    </row>
    <row r="7" spans="1:15" s="567" customFormat="1" ht="20.100000000000001" customHeight="1">
      <c r="A7" s="563"/>
      <c r="B7" s="1881" t="s">
        <v>433</v>
      </c>
      <c r="C7" s="1882"/>
      <c r="D7" s="1882" t="s">
        <v>128</v>
      </c>
      <c r="E7" s="1885" t="s">
        <v>434</v>
      </c>
      <c r="F7" s="1887" t="s">
        <v>129</v>
      </c>
      <c r="G7" s="1888"/>
    </row>
    <row r="8" spans="1:15" s="567" customFormat="1" ht="20.100000000000001" customHeight="1" thickBot="1">
      <c r="A8" s="563"/>
      <c r="B8" s="1883"/>
      <c r="C8" s="1884"/>
      <c r="D8" s="1884"/>
      <c r="E8" s="1886"/>
      <c r="F8" s="568" t="s">
        <v>435</v>
      </c>
      <c r="G8" s="569" t="s">
        <v>436</v>
      </c>
    </row>
    <row r="9" spans="1:15" s="567" customFormat="1" ht="20.100000000000001" customHeight="1">
      <c r="A9" s="563"/>
      <c r="B9" s="1889"/>
      <c r="C9" s="1890"/>
      <c r="D9" s="1221"/>
      <c r="E9" s="570"/>
      <c r="F9" s="571"/>
      <c r="G9" s="1891">
        <f>SUM(F9:F18)</f>
        <v>0</v>
      </c>
    </row>
    <row r="10" spans="1:15" s="567" customFormat="1" ht="20.100000000000001" customHeight="1">
      <c r="A10" s="563"/>
      <c r="B10" s="1893"/>
      <c r="C10" s="1894"/>
      <c r="D10" s="1222"/>
      <c r="E10" s="572"/>
      <c r="F10" s="573"/>
      <c r="G10" s="1891"/>
    </row>
    <row r="11" spans="1:15" s="567" customFormat="1" ht="20.100000000000001" customHeight="1">
      <c r="A11" s="563"/>
      <c r="B11" s="1893"/>
      <c r="C11" s="1894"/>
      <c r="D11" s="1222"/>
      <c r="E11" s="572"/>
      <c r="F11" s="573"/>
      <c r="G11" s="1891"/>
    </row>
    <row r="12" spans="1:15" s="567" customFormat="1" ht="20.100000000000001" customHeight="1">
      <c r="A12" s="563"/>
      <c r="B12" s="1893"/>
      <c r="C12" s="1894"/>
      <c r="D12" s="1222"/>
      <c r="E12" s="572"/>
      <c r="F12" s="573"/>
      <c r="G12" s="1891"/>
    </row>
    <row r="13" spans="1:15" s="567" customFormat="1" ht="20.100000000000001" customHeight="1">
      <c r="A13" s="563"/>
      <c r="B13" s="1893"/>
      <c r="C13" s="1894"/>
      <c r="D13" s="1222"/>
      <c r="E13" s="572"/>
      <c r="F13" s="573"/>
      <c r="G13" s="1891"/>
    </row>
    <row r="14" spans="1:15" s="567" customFormat="1" ht="20.100000000000001" customHeight="1">
      <c r="A14" s="563"/>
      <c r="B14" s="1893"/>
      <c r="C14" s="1894"/>
      <c r="D14" s="1222"/>
      <c r="E14" s="572"/>
      <c r="F14" s="573"/>
      <c r="G14" s="1891"/>
    </row>
    <row r="15" spans="1:15" s="567" customFormat="1" ht="20.100000000000001" customHeight="1">
      <c r="A15" s="563"/>
      <c r="B15" s="1893"/>
      <c r="C15" s="1894"/>
      <c r="D15" s="1222"/>
      <c r="E15" s="572"/>
      <c r="F15" s="573"/>
      <c r="G15" s="1891"/>
    </row>
    <row r="16" spans="1:15" s="567" customFormat="1" ht="20.100000000000001" customHeight="1">
      <c r="A16" s="563"/>
      <c r="B16" s="1893"/>
      <c r="C16" s="1894"/>
      <c r="D16" s="1222"/>
      <c r="E16" s="572"/>
      <c r="F16" s="573"/>
      <c r="G16" s="1891"/>
    </row>
    <row r="17" spans="1:8" s="567" customFormat="1" ht="20.100000000000001" customHeight="1">
      <c r="A17" s="563"/>
      <c r="B17" s="1893"/>
      <c r="C17" s="1894"/>
      <c r="D17" s="1222"/>
      <c r="E17" s="572"/>
      <c r="F17" s="573"/>
      <c r="G17" s="1891"/>
    </row>
    <row r="18" spans="1:8" s="567" customFormat="1" ht="20.100000000000001" customHeight="1" thickBot="1">
      <c r="A18" s="563"/>
      <c r="B18" s="1895"/>
      <c r="C18" s="1896"/>
      <c r="D18" s="1223"/>
      <c r="E18" s="574"/>
      <c r="F18" s="575"/>
      <c r="G18" s="1892"/>
    </row>
    <row r="19" spans="1:8" s="567" customFormat="1" ht="20.100000000000001" customHeight="1"/>
    <row r="20" spans="1:8" s="567" customFormat="1" ht="20.100000000000001" customHeight="1" thickBot="1">
      <c r="B20" s="564" t="s">
        <v>82</v>
      </c>
      <c r="C20" s="564" t="s">
        <v>6338</v>
      </c>
    </row>
    <row r="21" spans="1:8" s="567" customFormat="1" ht="20.100000000000001" customHeight="1">
      <c r="A21" s="563"/>
      <c r="B21" s="1881" t="s">
        <v>433</v>
      </c>
      <c r="C21" s="1882"/>
      <c r="D21" s="1882" t="s">
        <v>128</v>
      </c>
      <c r="E21" s="1885" t="s">
        <v>434</v>
      </c>
      <c r="F21" s="1887" t="s">
        <v>129</v>
      </c>
      <c r="G21" s="1888"/>
    </row>
    <row r="22" spans="1:8" s="567" customFormat="1" ht="20.100000000000001" customHeight="1" thickBot="1">
      <c r="A22" s="563"/>
      <c r="B22" s="1883"/>
      <c r="C22" s="1884"/>
      <c r="D22" s="1884"/>
      <c r="E22" s="1886"/>
      <c r="F22" s="1897" t="s">
        <v>6339</v>
      </c>
      <c r="G22" s="1898"/>
    </row>
    <row r="23" spans="1:8" ht="19.5" customHeight="1" thickBot="1">
      <c r="B23" s="1900" t="s">
        <v>6340</v>
      </c>
      <c r="C23" s="1901"/>
      <c r="D23" s="1223"/>
      <c r="E23" s="574"/>
      <c r="F23" s="1902"/>
      <c r="G23" s="1903"/>
    </row>
    <row r="24" spans="1:8" ht="13.5" customHeight="1">
      <c r="B24" s="576" t="s">
        <v>61</v>
      </c>
      <c r="C24" s="1904" t="s">
        <v>130</v>
      </c>
      <c r="D24" s="1905"/>
      <c r="E24" s="1905"/>
      <c r="F24" s="1905"/>
      <c r="G24" s="1905"/>
    </row>
    <row r="25" spans="1:8" ht="13.5" customHeight="1">
      <c r="B25" s="576" t="s">
        <v>63</v>
      </c>
      <c r="C25" s="1904" t="s">
        <v>150</v>
      </c>
      <c r="D25" s="1905"/>
      <c r="E25" s="1905"/>
      <c r="F25" s="1905"/>
      <c r="G25" s="1905"/>
    </row>
    <row r="26" spans="1:8" ht="13.5" customHeight="1">
      <c r="B26" s="576" t="s">
        <v>210</v>
      </c>
      <c r="C26" s="1906" t="s">
        <v>127</v>
      </c>
      <c r="D26" s="1905"/>
      <c r="E26" s="1905"/>
      <c r="F26" s="1905"/>
      <c r="G26" s="1905"/>
    </row>
    <row r="27" spans="1:8" ht="13.5" customHeight="1">
      <c r="B27" s="576" t="s">
        <v>211</v>
      </c>
      <c r="C27" s="1904" t="s">
        <v>131</v>
      </c>
      <c r="D27" s="1905"/>
      <c r="E27" s="1905"/>
      <c r="F27" s="1905"/>
      <c r="G27" s="1905"/>
    </row>
    <row r="28" spans="1:8" ht="22.5" customHeight="1">
      <c r="B28" s="576" t="s">
        <v>208</v>
      </c>
      <c r="C28" s="1899" t="s">
        <v>691</v>
      </c>
      <c r="D28" s="1899"/>
      <c r="E28" s="1899"/>
      <c r="F28" s="1899"/>
      <c r="G28" s="1899"/>
    </row>
    <row r="29" spans="1:8" ht="22.5" customHeight="1">
      <c r="B29" s="576" t="s">
        <v>209</v>
      </c>
      <c r="C29" s="1899" t="s">
        <v>6341</v>
      </c>
      <c r="D29" s="1899"/>
      <c r="E29" s="1899"/>
      <c r="F29" s="1899"/>
      <c r="G29" s="1899"/>
    </row>
    <row r="30" spans="1:8" ht="12.75" thickBot="1">
      <c r="B30" s="576" t="s">
        <v>212</v>
      </c>
      <c r="C30" s="1224" t="s">
        <v>441</v>
      </c>
    </row>
    <row r="31" spans="1:8">
      <c r="F31" s="1689" t="s">
        <v>262</v>
      </c>
      <c r="G31" s="1690"/>
      <c r="H31" s="1691"/>
    </row>
    <row r="32" spans="1:8" ht="12.75" thickBot="1">
      <c r="F32" s="1692"/>
      <c r="G32" s="1693"/>
      <c r="H32" s="1694"/>
    </row>
  </sheetData>
  <mergeCells count="31">
    <mergeCell ref="C28:G28"/>
    <mergeCell ref="C29:G29"/>
    <mergeCell ref="F31:H32"/>
    <mergeCell ref="B23:C23"/>
    <mergeCell ref="F23:G23"/>
    <mergeCell ref="C24:G24"/>
    <mergeCell ref="C25:G25"/>
    <mergeCell ref="C26:G26"/>
    <mergeCell ref="C27:G27"/>
    <mergeCell ref="B21:C22"/>
    <mergeCell ref="D21:D22"/>
    <mergeCell ref="E21:E22"/>
    <mergeCell ref="F21:G21"/>
    <mergeCell ref="F22:G22"/>
    <mergeCell ref="B9:C9"/>
    <mergeCell ref="G9:G18"/>
    <mergeCell ref="B10:C10"/>
    <mergeCell ref="B11:C11"/>
    <mergeCell ref="B12:C12"/>
    <mergeCell ref="B13:C13"/>
    <mergeCell ref="B14:C14"/>
    <mergeCell ref="B15:C15"/>
    <mergeCell ref="B16:C16"/>
    <mergeCell ref="B17:C17"/>
    <mergeCell ref="B18:C18"/>
    <mergeCell ref="B2:G2"/>
    <mergeCell ref="B4:G4"/>
    <mergeCell ref="B7:C8"/>
    <mergeCell ref="D7:D8"/>
    <mergeCell ref="E7:E8"/>
    <mergeCell ref="F7:G7"/>
  </mergeCells>
  <phoneticPr fontId="27"/>
  <pageMargins left="0.7" right="0.7" top="0.75" bottom="0.75" header="0.3" footer="0.3"/>
  <pageSetup paperSize="9" scale="83" orientation="portrait" r:id="rId1"/>
  <colBreaks count="1" manualBreakCount="1">
    <brk id="8"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zoomScaleNormal="100" zoomScaleSheetLayoutView="100" workbookViewId="0"/>
  </sheetViews>
  <sheetFormatPr defaultRowHeight="12"/>
  <cols>
    <col min="1" max="1" width="3.625" style="551" customWidth="1"/>
    <col min="2" max="2" width="3.375" style="551" customWidth="1"/>
    <col min="3" max="3" width="21.875" style="551" customWidth="1"/>
    <col min="4" max="5" width="25" style="551" customWidth="1"/>
    <col min="6" max="7" width="14.375" style="551" customWidth="1"/>
    <col min="8" max="8" width="1.5" style="551" customWidth="1"/>
    <col min="9" max="12" width="13.625" style="551" customWidth="1"/>
    <col min="13" max="16384" width="9" style="551"/>
  </cols>
  <sheetData>
    <row r="1" spans="1:15" ht="9.9499999999999993" customHeight="1"/>
    <row r="2" spans="1:15" s="552" customFormat="1" ht="20.100000000000001" customHeight="1">
      <c r="B2" s="1877" t="s">
        <v>773</v>
      </c>
      <c r="C2" s="1878"/>
      <c r="D2" s="1878"/>
      <c r="E2" s="1878"/>
      <c r="F2" s="1878"/>
      <c r="G2" s="1878"/>
      <c r="H2" s="553"/>
      <c r="I2" s="554"/>
      <c r="J2" s="554"/>
      <c r="K2" s="554"/>
      <c r="L2" s="554"/>
    </row>
    <row r="3" spans="1:15" s="552" customFormat="1" ht="9.9499999999999993" customHeight="1">
      <c r="B3" s="555"/>
      <c r="C3" s="554"/>
      <c r="D3" s="554"/>
      <c r="E3" s="554"/>
      <c r="F3" s="556"/>
      <c r="G3" s="557"/>
      <c r="H3" s="554"/>
      <c r="I3" s="554"/>
    </row>
    <row r="4" spans="1:15" s="552" customFormat="1" ht="20.100000000000001" customHeight="1">
      <c r="B4" s="1879" t="s">
        <v>692</v>
      </c>
      <c r="C4" s="1880"/>
      <c r="D4" s="1880"/>
      <c r="E4" s="1880"/>
      <c r="F4" s="1880"/>
      <c r="G4" s="1880"/>
      <c r="H4" s="558"/>
      <c r="I4" s="559"/>
      <c r="J4" s="559"/>
      <c r="K4" s="559"/>
      <c r="L4" s="559"/>
      <c r="M4" s="560"/>
      <c r="N4" s="560"/>
      <c r="O4" s="560"/>
    </row>
    <row r="5" spans="1:15" s="552" customFormat="1" ht="8.25" customHeight="1">
      <c r="A5" s="561"/>
      <c r="B5" s="562"/>
      <c r="C5" s="562"/>
      <c r="D5" s="562"/>
      <c r="E5" s="562"/>
      <c r="F5" s="562"/>
      <c r="G5" s="562"/>
      <c r="H5" s="562"/>
      <c r="I5" s="559"/>
      <c r="J5" s="559"/>
      <c r="K5" s="559"/>
      <c r="L5" s="559"/>
      <c r="M5" s="560"/>
      <c r="N5" s="560"/>
      <c r="O5" s="560"/>
    </row>
    <row r="6" spans="1:15" s="567" customFormat="1" ht="20.100000000000001" customHeight="1" thickBot="1">
      <c r="A6" s="563"/>
      <c r="B6" s="564" t="s">
        <v>432</v>
      </c>
      <c r="C6" s="564" t="s">
        <v>693</v>
      </c>
      <c r="D6" s="565"/>
      <c r="E6" s="565"/>
      <c r="F6" s="566"/>
      <c r="G6" s="566"/>
    </row>
    <row r="7" spans="1:15" s="567" customFormat="1" ht="20.100000000000001" customHeight="1">
      <c r="A7" s="563"/>
      <c r="B7" s="1881" t="s">
        <v>433</v>
      </c>
      <c r="C7" s="1882"/>
      <c r="D7" s="1882" t="s">
        <v>128</v>
      </c>
      <c r="E7" s="1885" t="s">
        <v>434</v>
      </c>
      <c r="F7" s="1887" t="s">
        <v>129</v>
      </c>
      <c r="G7" s="1888"/>
    </row>
    <row r="8" spans="1:15" s="567" customFormat="1" ht="20.100000000000001" customHeight="1" thickBot="1">
      <c r="A8" s="563"/>
      <c r="B8" s="1883"/>
      <c r="C8" s="1884"/>
      <c r="D8" s="1884"/>
      <c r="E8" s="1886"/>
      <c r="F8" s="568" t="s">
        <v>435</v>
      </c>
      <c r="G8" s="569" t="s">
        <v>436</v>
      </c>
    </row>
    <row r="9" spans="1:15" s="567" customFormat="1" ht="20.100000000000001" customHeight="1">
      <c r="A9" s="563"/>
      <c r="B9" s="1889"/>
      <c r="C9" s="1890"/>
      <c r="D9" s="709"/>
      <c r="E9" s="570"/>
      <c r="F9" s="571"/>
      <c r="G9" s="1891">
        <f>SUM(F9:F18)</f>
        <v>0</v>
      </c>
    </row>
    <row r="10" spans="1:15" s="567" customFormat="1" ht="20.100000000000001" customHeight="1">
      <c r="A10" s="563"/>
      <c r="B10" s="1893"/>
      <c r="C10" s="1894"/>
      <c r="D10" s="710"/>
      <c r="E10" s="572"/>
      <c r="F10" s="573"/>
      <c r="G10" s="1891"/>
    </row>
    <row r="11" spans="1:15" s="567" customFormat="1" ht="20.100000000000001" customHeight="1">
      <c r="A11" s="563"/>
      <c r="B11" s="1893"/>
      <c r="C11" s="1894"/>
      <c r="D11" s="710"/>
      <c r="E11" s="572"/>
      <c r="F11" s="573"/>
      <c r="G11" s="1891"/>
    </row>
    <row r="12" spans="1:15" s="567" customFormat="1" ht="20.100000000000001" customHeight="1">
      <c r="A12" s="563"/>
      <c r="B12" s="1893"/>
      <c r="C12" s="1894"/>
      <c r="D12" s="710"/>
      <c r="E12" s="572"/>
      <c r="F12" s="573"/>
      <c r="G12" s="1891"/>
    </row>
    <row r="13" spans="1:15" s="567" customFormat="1" ht="20.100000000000001" customHeight="1">
      <c r="A13" s="563"/>
      <c r="B13" s="1893"/>
      <c r="C13" s="1894"/>
      <c r="D13" s="710"/>
      <c r="E13" s="572"/>
      <c r="F13" s="573"/>
      <c r="G13" s="1891"/>
    </row>
    <row r="14" spans="1:15" s="567" customFormat="1" ht="20.100000000000001" customHeight="1">
      <c r="A14" s="563"/>
      <c r="B14" s="1893"/>
      <c r="C14" s="1894"/>
      <c r="D14" s="710"/>
      <c r="E14" s="572"/>
      <c r="F14" s="573"/>
      <c r="G14" s="1891"/>
    </row>
    <row r="15" spans="1:15" s="567" customFormat="1" ht="20.100000000000001" customHeight="1">
      <c r="A15" s="563"/>
      <c r="B15" s="1893"/>
      <c r="C15" s="1894"/>
      <c r="D15" s="710"/>
      <c r="E15" s="572"/>
      <c r="F15" s="573"/>
      <c r="G15" s="1891"/>
    </row>
    <row r="16" spans="1:15" s="567" customFormat="1" ht="20.100000000000001" customHeight="1">
      <c r="A16" s="563"/>
      <c r="B16" s="1893"/>
      <c r="C16" s="1894"/>
      <c r="D16" s="710"/>
      <c r="E16" s="572"/>
      <c r="F16" s="573"/>
      <c r="G16" s="1891"/>
    </row>
    <row r="17" spans="1:8" s="567" customFormat="1" ht="20.100000000000001" customHeight="1">
      <c r="A17" s="563"/>
      <c r="B17" s="1893"/>
      <c r="C17" s="1894"/>
      <c r="D17" s="710"/>
      <c r="E17" s="572"/>
      <c r="F17" s="573"/>
      <c r="G17" s="1891"/>
    </row>
    <row r="18" spans="1:8" s="567" customFormat="1" ht="20.100000000000001" customHeight="1" thickBot="1">
      <c r="A18" s="563"/>
      <c r="B18" s="1895"/>
      <c r="C18" s="1896"/>
      <c r="D18" s="711"/>
      <c r="E18" s="574"/>
      <c r="F18" s="575"/>
      <c r="G18" s="1892"/>
    </row>
    <row r="19" spans="1:8" ht="19.5" customHeight="1"/>
    <row r="20" spans="1:8" ht="13.5" customHeight="1">
      <c r="B20" s="576" t="s">
        <v>437</v>
      </c>
      <c r="C20" s="1904" t="s">
        <v>130</v>
      </c>
      <c r="D20" s="1905"/>
      <c r="E20" s="1905"/>
      <c r="F20" s="1905"/>
      <c r="G20" s="1905"/>
    </row>
    <row r="21" spans="1:8" ht="13.5" customHeight="1">
      <c r="B21" s="576" t="s">
        <v>438</v>
      </c>
      <c r="C21" s="1904" t="s">
        <v>439</v>
      </c>
      <c r="D21" s="1905"/>
      <c r="E21" s="1905"/>
      <c r="F21" s="1905"/>
      <c r="G21" s="1905"/>
    </row>
    <row r="22" spans="1:8" ht="13.5" customHeight="1">
      <c r="B22" s="576" t="s">
        <v>210</v>
      </c>
      <c r="C22" s="1906" t="s">
        <v>127</v>
      </c>
      <c r="D22" s="1905"/>
      <c r="E22" s="1905"/>
      <c r="F22" s="1905"/>
      <c r="G22" s="1905"/>
    </row>
    <row r="23" spans="1:8" ht="13.5" customHeight="1">
      <c r="B23" s="576" t="s">
        <v>211</v>
      </c>
      <c r="C23" s="1904" t="s">
        <v>131</v>
      </c>
      <c r="D23" s="1905"/>
      <c r="E23" s="1905"/>
      <c r="F23" s="1905"/>
      <c r="G23" s="1905"/>
    </row>
    <row r="24" spans="1:8" ht="22.5" customHeight="1">
      <c r="B24" s="576" t="s">
        <v>208</v>
      </c>
      <c r="C24" s="1899" t="s">
        <v>691</v>
      </c>
      <c r="D24" s="1899"/>
      <c r="E24" s="1899"/>
      <c r="F24" s="1899"/>
      <c r="G24" s="1899"/>
    </row>
    <row r="25" spans="1:8" ht="22.5" customHeight="1">
      <c r="B25" s="576" t="s">
        <v>209</v>
      </c>
      <c r="C25" s="1899" t="s">
        <v>440</v>
      </c>
      <c r="D25" s="1899"/>
      <c r="E25" s="1899"/>
      <c r="F25" s="1899"/>
      <c r="G25" s="1899"/>
    </row>
    <row r="26" spans="1:8" ht="12.75" thickBot="1">
      <c r="B26" s="576" t="s">
        <v>212</v>
      </c>
      <c r="C26" s="712" t="s">
        <v>441</v>
      </c>
    </row>
    <row r="27" spans="1:8">
      <c r="F27" s="1689" t="s">
        <v>262</v>
      </c>
      <c r="G27" s="1690"/>
      <c r="H27" s="1691"/>
    </row>
    <row r="28" spans="1:8" ht="12.75" thickBot="1">
      <c r="F28" s="1692"/>
      <c r="G28" s="1693"/>
      <c r="H28" s="1694"/>
    </row>
  </sheetData>
  <mergeCells count="24">
    <mergeCell ref="C25:G25"/>
    <mergeCell ref="F27:H28"/>
    <mergeCell ref="B18:C18"/>
    <mergeCell ref="C20:G20"/>
    <mergeCell ref="C21:G21"/>
    <mergeCell ref="C22:G22"/>
    <mergeCell ref="C23:G23"/>
    <mergeCell ref="C24:G24"/>
    <mergeCell ref="B9:C9"/>
    <mergeCell ref="G9:G18"/>
    <mergeCell ref="B10:C10"/>
    <mergeCell ref="B11:C11"/>
    <mergeCell ref="B12:C12"/>
    <mergeCell ref="B13:C13"/>
    <mergeCell ref="B14:C14"/>
    <mergeCell ref="B15:C15"/>
    <mergeCell ref="B16:C16"/>
    <mergeCell ref="B17:C17"/>
    <mergeCell ref="B2:G2"/>
    <mergeCell ref="B4:G4"/>
    <mergeCell ref="B7:C8"/>
    <mergeCell ref="D7:D8"/>
    <mergeCell ref="E7:E8"/>
    <mergeCell ref="F7:G7"/>
  </mergeCells>
  <phoneticPr fontId="27"/>
  <pageMargins left="0.7" right="0.7" top="0.75" bottom="0.75" header="0.3" footer="0.3"/>
  <pageSetup paperSize="9" scale="83" orientation="portrait" r:id="rId1"/>
  <colBreaks count="1" manualBreakCount="1">
    <brk id="8"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7"/>
  <sheetViews>
    <sheetView zoomScaleNormal="100" zoomScaleSheetLayoutView="85" workbookViewId="0"/>
  </sheetViews>
  <sheetFormatPr defaultColWidth="8" defaultRowHeight="11.25"/>
  <cols>
    <col min="1" max="2" width="3.625" style="65" customWidth="1"/>
    <col min="3" max="3" width="12.5" style="65" customWidth="1"/>
    <col min="4" max="4" width="16.125" style="65" customWidth="1"/>
    <col min="5" max="5" width="14.125" style="65" customWidth="1"/>
    <col min="6" max="6" width="5.125" style="65" bestFit="1" customWidth="1"/>
    <col min="7" max="27" width="12.25" style="65" customWidth="1"/>
    <col min="28" max="28" width="2.25" style="65" customWidth="1"/>
    <col min="29" max="29" width="10.25" style="65" customWidth="1"/>
    <col min="30" max="16384" width="8" style="65"/>
  </cols>
  <sheetData>
    <row r="1" spans="1:27" ht="9.9499999999999993" customHeight="1"/>
    <row r="2" spans="1:27" ht="20.100000000000001" customHeight="1">
      <c r="B2" s="1909" t="s">
        <v>6342</v>
      </c>
      <c r="C2" s="1454"/>
      <c r="D2" s="1454"/>
      <c r="E2" s="1454"/>
      <c r="F2" s="1454"/>
      <c r="G2" s="1454"/>
      <c r="H2" s="1454"/>
      <c r="I2" s="1454"/>
      <c r="J2" s="1454"/>
      <c r="K2" s="1454"/>
      <c r="L2" s="1454"/>
      <c r="M2" s="1454"/>
      <c r="N2" s="1454"/>
      <c r="O2" s="1454"/>
      <c r="P2" s="1454"/>
      <c r="Q2" s="1454"/>
      <c r="R2" s="1454"/>
      <c r="S2" s="1454"/>
      <c r="T2" s="1454"/>
      <c r="U2" s="1454"/>
      <c r="V2" s="1454"/>
      <c r="W2" s="1454"/>
      <c r="X2" s="1454"/>
      <c r="Y2" s="1454"/>
      <c r="Z2" s="1454"/>
      <c r="AA2" s="1454"/>
    </row>
    <row r="3" spans="1:27" ht="8.25" customHeight="1">
      <c r="B3" s="210"/>
      <c r="C3" s="209"/>
      <c r="D3" s="211"/>
      <c r="E3" s="212"/>
      <c r="F3" s="212"/>
      <c r="G3" s="212"/>
      <c r="H3" s="212"/>
      <c r="I3" s="212"/>
      <c r="J3" s="212"/>
      <c r="K3" s="209"/>
    </row>
    <row r="4" spans="1:27" ht="20.100000000000001" customHeight="1">
      <c r="B4" s="1646" t="s">
        <v>426</v>
      </c>
      <c r="C4" s="1910"/>
      <c r="D4" s="1910"/>
      <c r="E4" s="1910"/>
      <c r="F4" s="1910"/>
      <c r="G4" s="1910"/>
      <c r="H4" s="1910"/>
      <c r="I4" s="1910"/>
      <c r="J4" s="1910"/>
      <c r="K4" s="1910"/>
      <c r="L4" s="1910"/>
      <c r="M4" s="1910"/>
      <c r="N4" s="1910"/>
      <c r="O4" s="1910"/>
      <c r="P4" s="1910"/>
      <c r="Q4" s="1910"/>
      <c r="R4" s="1910"/>
      <c r="S4" s="1910"/>
      <c r="T4" s="1910"/>
      <c r="U4" s="1910"/>
      <c r="V4" s="1910"/>
      <c r="W4" s="1910"/>
      <c r="X4" s="1910"/>
      <c r="Y4" s="1910"/>
      <c r="Z4" s="1910"/>
      <c r="AA4" s="1910"/>
    </row>
    <row r="5" spans="1:27" ht="8.25" customHeight="1">
      <c r="B5" s="1216"/>
      <c r="C5" s="213"/>
      <c r="D5" s="213"/>
      <c r="E5" s="213"/>
      <c r="F5" s="213"/>
      <c r="G5" s="213"/>
      <c r="H5" s="213"/>
      <c r="I5" s="213"/>
      <c r="J5" s="213"/>
      <c r="K5" s="213"/>
      <c r="L5" s="213"/>
      <c r="M5" s="213"/>
      <c r="N5" s="213"/>
      <c r="O5" s="213"/>
      <c r="P5" s="213"/>
      <c r="Q5" s="213"/>
      <c r="R5" s="213"/>
      <c r="S5" s="213"/>
      <c r="T5" s="213"/>
      <c r="U5" s="213"/>
      <c r="V5" s="213"/>
      <c r="W5" s="213"/>
      <c r="X5" s="213"/>
      <c r="Y5" s="213"/>
      <c r="Z5" s="213"/>
      <c r="AA5" s="213"/>
    </row>
    <row r="6" spans="1:27" s="330" customFormat="1" ht="20.100000000000001" customHeight="1" thickBot="1">
      <c r="B6" s="339" t="s">
        <v>67</v>
      </c>
      <c r="AA6" s="331" t="s">
        <v>254</v>
      </c>
    </row>
    <row r="7" spans="1:27" s="125" customFormat="1" ht="20.100000000000001" customHeight="1" thickBot="1">
      <c r="A7" s="124"/>
      <c r="B7" s="1911" t="s">
        <v>263</v>
      </c>
      <c r="C7" s="1912"/>
      <c r="D7" s="1912"/>
      <c r="E7" s="1912"/>
      <c r="F7" s="1913"/>
      <c r="G7" s="584" t="s">
        <v>698</v>
      </c>
      <c r="H7" s="584" t="s">
        <v>699</v>
      </c>
      <c r="I7" s="584" t="s">
        <v>700</v>
      </c>
      <c r="J7" s="584" t="s">
        <v>701</v>
      </c>
      <c r="K7" s="584" t="s">
        <v>702</v>
      </c>
      <c r="L7" s="584" t="s">
        <v>703</v>
      </c>
      <c r="M7" s="584" t="s">
        <v>704</v>
      </c>
      <c r="N7" s="584" t="s">
        <v>705</v>
      </c>
      <c r="O7" s="584" t="s">
        <v>706</v>
      </c>
      <c r="P7" s="584" t="s">
        <v>707</v>
      </c>
      <c r="Q7" s="584" t="s">
        <v>708</v>
      </c>
      <c r="R7" s="584" t="s">
        <v>709</v>
      </c>
      <c r="S7" s="584" t="s">
        <v>710</v>
      </c>
      <c r="T7" s="584" t="s">
        <v>711</v>
      </c>
      <c r="U7" s="584" t="s">
        <v>712</v>
      </c>
      <c r="V7" s="584" t="s">
        <v>713</v>
      </c>
      <c r="W7" s="584" t="s">
        <v>714</v>
      </c>
      <c r="X7" s="584" t="s">
        <v>715</v>
      </c>
      <c r="Y7" s="584" t="s">
        <v>716</v>
      </c>
      <c r="Z7" s="584" t="s">
        <v>717</v>
      </c>
      <c r="AA7" s="585" t="s">
        <v>264</v>
      </c>
    </row>
    <row r="8" spans="1:27" s="111" customFormat="1" ht="20.100000000000001" customHeight="1" thickBot="1">
      <c r="A8" s="124"/>
      <c r="B8" s="332"/>
      <c r="C8" s="1907" t="s">
        <v>6329</v>
      </c>
      <c r="D8" s="1908"/>
      <c r="E8" s="208" t="s">
        <v>187</v>
      </c>
      <c r="F8" s="214" t="s">
        <v>188</v>
      </c>
      <c r="G8" s="1200">
        <v>130000</v>
      </c>
      <c r="H8" s="1200">
        <v>130000</v>
      </c>
      <c r="I8" s="1200">
        <v>130000</v>
      </c>
      <c r="J8" s="1200">
        <v>130000</v>
      </c>
      <c r="K8" s="1200">
        <v>130000</v>
      </c>
      <c r="L8" s="1200">
        <v>130000</v>
      </c>
      <c r="M8" s="1200">
        <v>130000</v>
      </c>
      <c r="N8" s="1200">
        <v>130000</v>
      </c>
      <c r="O8" s="1200">
        <v>130000</v>
      </c>
      <c r="P8" s="1200">
        <v>130000</v>
      </c>
      <c r="Q8" s="1200">
        <v>130000</v>
      </c>
      <c r="R8" s="1200">
        <v>130000</v>
      </c>
      <c r="S8" s="1200">
        <v>130000</v>
      </c>
      <c r="T8" s="1200">
        <v>130000</v>
      </c>
      <c r="U8" s="1200">
        <v>130000</v>
      </c>
      <c r="V8" s="1200">
        <v>130000</v>
      </c>
      <c r="W8" s="1200">
        <v>130000</v>
      </c>
      <c r="X8" s="1200">
        <v>130000</v>
      </c>
      <c r="Y8" s="1200">
        <v>130000</v>
      </c>
      <c r="Z8" s="1200">
        <v>130000</v>
      </c>
      <c r="AA8" s="337">
        <f t="shared" ref="AA8:AA15" si="0">SUM(G8:Z8)</f>
        <v>2600000</v>
      </c>
    </row>
    <row r="9" spans="1:27" s="111" customFormat="1" ht="20.100000000000001" customHeight="1" thickBot="1">
      <c r="A9" s="124"/>
      <c r="B9" s="332"/>
      <c r="C9" s="1254"/>
      <c r="D9" s="393" t="s">
        <v>129</v>
      </c>
      <c r="E9" s="338"/>
      <c r="F9" s="215" t="s">
        <v>256</v>
      </c>
      <c r="G9" s="132">
        <f>G8*$E$9</f>
        <v>0</v>
      </c>
      <c r="H9" s="220">
        <f t="shared" ref="H9:Z9" si="1">H8*$E$9</f>
        <v>0</v>
      </c>
      <c r="I9" s="220">
        <f t="shared" si="1"/>
        <v>0</v>
      </c>
      <c r="J9" s="220">
        <f t="shared" si="1"/>
        <v>0</v>
      </c>
      <c r="K9" s="220">
        <f t="shared" si="1"/>
        <v>0</v>
      </c>
      <c r="L9" s="220">
        <f t="shared" si="1"/>
        <v>0</v>
      </c>
      <c r="M9" s="220">
        <f t="shared" si="1"/>
        <v>0</v>
      </c>
      <c r="N9" s="220">
        <f t="shared" si="1"/>
        <v>0</v>
      </c>
      <c r="O9" s="220">
        <f t="shared" si="1"/>
        <v>0</v>
      </c>
      <c r="P9" s="220">
        <f t="shared" si="1"/>
        <v>0</v>
      </c>
      <c r="Q9" s="220">
        <f t="shared" si="1"/>
        <v>0</v>
      </c>
      <c r="R9" s="220">
        <f t="shared" si="1"/>
        <v>0</v>
      </c>
      <c r="S9" s="220">
        <f t="shared" si="1"/>
        <v>0</v>
      </c>
      <c r="T9" s="220">
        <f t="shared" si="1"/>
        <v>0</v>
      </c>
      <c r="U9" s="220">
        <f t="shared" si="1"/>
        <v>0</v>
      </c>
      <c r="V9" s="220">
        <f t="shared" si="1"/>
        <v>0</v>
      </c>
      <c r="W9" s="220">
        <f t="shared" si="1"/>
        <v>0</v>
      </c>
      <c r="X9" s="220">
        <f t="shared" si="1"/>
        <v>0</v>
      </c>
      <c r="Y9" s="220">
        <f t="shared" si="1"/>
        <v>0</v>
      </c>
      <c r="Z9" s="220">
        <f t="shared" si="1"/>
        <v>0</v>
      </c>
      <c r="AA9" s="134">
        <f t="shared" si="0"/>
        <v>0</v>
      </c>
    </row>
    <row r="10" spans="1:27" s="111" customFormat="1" ht="20.100000000000001" customHeight="1" thickBot="1">
      <c r="A10" s="124"/>
      <c r="B10" s="1255"/>
      <c r="C10" s="1256" t="s">
        <v>6343</v>
      </c>
      <c r="D10" s="1257"/>
      <c r="E10" s="208" t="s">
        <v>6344</v>
      </c>
      <c r="F10" s="214" t="s">
        <v>6345</v>
      </c>
      <c r="G10" s="1200">
        <v>3380</v>
      </c>
      <c r="H10" s="1200">
        <v>3380</v>
      </c>
      <c r="I10" s="1200">
        <v>3380</v>
      </c>
      <c r="J10" s="1200">
        <v>3380</v>
      </c>
      <c r="K10" s="1200">
        <v>3380</v>
      </c>
      <c r="L10" s="1200">
        <v>3380</v>
      </c>
      <c r="M10" s="1200">
        <v>3380</v>
      </c>
      <c r="N10" s="1200">
        <v>3380</v>
      </c>
      <c r="O10" s="1200">
        <v>3380</v>
      </c>
      <c r="P10" s="1200">
        <v>3380</v>
      </c>
      <c r="Q10" s="1200">
        <v>3380</v>
      </c>
      <c r="R10" s="1200">
        <v>3380</v>
      </c>
      <c r="S10" s="1200">
        <v>3380</v>
      </c>
      <c r="T10" s="1200">
        <v>3380</v>
      </c>
      <c r="U10" s="1200">
        <v>3380</v>
      </c>
      <c r="V10" s="1200">
        <v>3380</v>
      </c>
      <c r="W10" s="1200">
        <v>3380</v>
      </c>
      <c r="X10" s="1200">
        <v>3380</v>
      </c>
      <c r="Y10" s="1200">
        <v>3380</v>
      </c>
      <c r="Z10" s="1200">
        <v>3380</v>
      </c>
      <c r="AA10" s="337">
        <f>SUM(G10:Z10)</f>
        <v>67600</v>
      </c>
    </row>
    <row r="11" spans="1:27" s="111" customFormat="1" ht="20.100000000000001" customHeight="1" thickBot="1">
      <c r="A11" s="124"/>
      <c r="B11" s="1255"/>
      <c r="C11" s="216"/>
      <c r="D11" s="393" t="s">
        <v>129</v>
      </c>
      <c r="E11" s="338"/>
      <c r="F11" s="215" t="s">
        <v>6318</v>
      </c>
      <c r="G11" s="132">
        <f>G10*$E$11</f>
        <v>0</v>
      </c>
      <c r="H11" s="133">
        <f t="shared" ref="H11:Z11" si="2">H10*$E$11</f>
        <v>0</v>
      </c>
      <c r="I11" s="133">
        <f t="shared" si="2"/>
        <v>0</v>
      </c>
      <c r="J11" s="133">
        <f t="shared" si="2"/>
        <v>0</v>
      </c>
      <c r="K11" s="133">
        <f t="shared" si="2"/>
        <v>0</v>
      </c>
      <c r="L11" s="133">
        <f t="shared" si="2"/>
        <v>0</v>
      </c>
      <c r="M11" s="133">
        <f t="shared" si="2"/>
        <v>0</v>
      </c>
      <c r="N11" s="133">
        <f t="shared" si="2"/>
        <v>0</v>
      </c>
      <c r="O11" s="133">
        <f t="shared" si="2"/>
        <v>0</v>
      </c>
      <c r="P11" s="133">
        <f t="shared" si="2"/>
        <v>0</v>
      </c>
      <c r="Q11" s="133">
        <f t="shared" si="2"/>
        <v>0</v>
      </c>
      <c r="R11" s="133">
        <f t="shared" si="2"/>
        <v>0</v>
      </c>
      <c r="S11" s="133">
        <f t="shared" si="2"/>
        <v>0</v>
      </c>
      <c r="T11" s="133">
        <f t="shared" si="2"/>
        <v>0</v>
      </c>
      <c r="U11" s="133">
        <f t="shared" si="2"/>
        <v>0</v>
      </c>
      <c r="V11" s="133">
        <f t="shared" si="2"/>
        <v>0</v>
      </c>
      <c r="W11" s="133">
        <f t="shared" si="2"/>
        <v>0</v>
      </c>
      <c r="X11" s="133">
        <f t="shared" si="2"/>
        <v>0</v>
      </c>
      <c r="Y11" s="133">
        <f t="shared" si="2"/>
        <v>0</v>
      </c>
      <c r="Z11" s="220">
        <f t="shared" si="2"/>
        <v>0</v>
      </c>
      <c r="AA11" s="134">
        <f t="shared" si="0"/>
        <v>0</v>
      </c>
    </row>
    <row r="12" spans="1:27" s="125" customFormat="1" ht="20.100000000000001" customHeight="1" thickBot="1">
      <c r="A12" s="124"/>
      <c r="B12" s="1914" t="s">
        <v>6346</v>
      </c>
      <c r="C12" s="1915"/>
      <c r="D12" s="1915"/>
      <c r="E12" s="1915"/>
      <c r="F12" s="329"/>
      <c r="G12" s="221">
        <f>G9+G11</f>
        <v>0</v>
      </c>
      <c r="H12" s="221">
        <f t="shared" ref="H12:Z12" si="3">H9+H11</f>
        <v>0</v>
      </c>
      <c r="I12" s="221">
        <f t="shared" si="3"/>
        <v>0</v>
      </c>
      <c r="J12" s="221">
        <f t="shared" si="3"/>
        <v>0</v>
      </c>
      <c r="K12" s="221">
        <f t="shared" si="3"/>
        <v>0</v>
      </c>
      <c r="L12" s="221">
        <f t="shared" si="3"/>
        <v>0</v>
      </c>
      <c r="M12" s="221">
        <f t="shared" si="3"/>
        <v>0</v>
      </c>
      <c r="N12" s="221">
        <f t="shared" si="3"/>
        <v>0</v>
      </c>
      <c r="O12" s="221">
        <f t="shared" si="3"/>
        <v>0</v>
      </c>
      <c r="P12" s="221">
        <f t="shared" si="3"/>
        <v>0</v>
      </c>
      <c r="Q12" s="221">
        <f t="shared" si="3"/>
        <v>0</v>
      </c>
      <c r="R12" s="221">
        <f t="shared" si="3"/>
        <v>0</v>
      </c>
      <c r="S12" s="221">
        <f t="shared" si="3"/>
        <v>0</v>
      </c>
      <c r="T12" s="221">
        <f t="shared" si="3"/>
        <v>0</v>
      </c>
      <c r="U12" s="221">
        <f t="shared" si="3"/>
        <v>0</v>
      </c>
      <c r="V12" s="221">
        <f t="shared" si="3"/>
        <v>0</v>
      </c>
      <c r="W12" s="221">
        <f t="shared" si="3"/>
        <v>0</v>
      </c>
      <c r="X12" s="221">
        <f t="shared" si="3"/>
        <v>0</v>
      </c>
      <c r="Y12" s="221">
        <f t="shared" si="3"/>
        <v>0</v>
      </c>
      <c r="Z12" s="221">
        <f t="shared" si="3"/>
        <v>0</v>
      </c>
      <c r="AA12" s="333">
        <f t="shared" si="0"/>
        <v>0</v>
      </c>
    </row>
    <row r="13" spans="1:27" s="111" customFormat="1" ht="20.100000000000001" customHeight="1" thickBot="1">
      <c r="A13" s="124"/>
      <c r="B13" s="332"/>
      <c r="C13" s="1907" t="s">
        <v>643</v>
      </c>
      <c r="D13" s="1908"/>
      <c r="E13" s="208" t="s">
        <v>187</v>
      </c>
      <c r="F13" s="214" t="s">
        <v>188</v>
      </c>
      <c r="G13" s="1200">
        <v>15000</v>
      </c>
      <c r="H13" s="1200">
        <v>15000</v>
      </c>
      <c r="I13" s="1200">
        <v>15000</v>
      </c>
      <c r="J13" s="1200">
        <v>15000</v>
      </c>
      <c r="K13" s="1200">
        <v>15000</v>
      </c>
      <c r="L13" s="1200">
        <v>15000</v>
      </c>
      <c r="M13" s="1200">
        <v>15000</v>
      </c>
      <c r="N13" s="1200">
        <v>15000</v>
      </c>
      <c r="O13" s="1200">
        <v>15000</v>
      </c>
      <c r="P13" s="1200">
        <v>15000</v>
      </c>
      <c r="Q13" s="1200">
        <v>15000</v>
      </c>
      <c r="R13" s="1200">
        <v>15000</v>
      </c>
      <c r="S13" s="1200">
        <v>15000</v>
      </c>
      <c r="T13" s="1200">
        <v>15000</v>
      </c>
      <c r="U13" s="1200">
        <v>15000</v>
      </c>
      <c r="V13" s="1200">
        <v>15000</v>
      </c>
      <c r="W13" s="1200">
        <v>15000</v>
      </c>
      <c r="X13" s="1200">
        <v>15000</v>
      </c>
      <c r="Y13" s="1200">
        <v>15000</v>
      </c>
      <c r="Z13" s="1200">
        <v>15000</v>
      </c>
      <c r="AA13" s="337">
        <f t="shared" si="0"/>
        <v>300000</v>
      </c>
    </row>
    <row r="14" spans="1:27" s="111" customFormat="1" ht="20.100000000000001" customHeight="1" thickBot="1">
      <c r="A14" s="124"/>
      <c r="B14" s="332"/>
      <c r="C14" s="216"/>
      <c r="D14" s="393" t="s">
        <v>129</v>
      </c>
      <c r="E14" s="338"/>
      <c r="F14" s="215" t="s">
        <v>256</v>
      </c>
      <c r="G14" s="132">
        <f t="shared" ref="G14:Z14" si="4">G13*$E$9</f>
        <v>0</v>
      </c>
      <c r="H14" s="220">
        <f t="shared" si="4"/>
        <v>0</v>
      </c>
      <c r="I14" s="220">
        <f t="shared" si="4"/>
        <v>0</v>
      </c>
      <c r="J14" s="220">
        <f t="shared" si="4"/>
        <v>0</v>
      </c>
      <c r="K14" s="220">
        <f t="shared" si="4"/>
        <v>0</v>
      </c>
      <c r="L14" s="220">
        <f t="shared" si="4"/>
        <v>0</v>
      </c>
      <c r="M14" s="220">
        <f t="shared" si="4"/>
        <v>0</v>
      </c>
      <c r="N14" s="220">
        <f t="shared" si="4"/>
        <v>0</v>
      </c>
      <c r="O14" s="220">
        <f t="shared" si="4"/>
        <v>0</v>
      </c>
      <c r="P14" s="220">
        <f t="shared" si="4"/>
        <v>0</v>
      </c>
      <c r="Q14" s="220">
        <f t="shared" si="4"/>
        <v>0</v>
      </c>
      <c r="R14" s="220">
        <f t="shared" si="4"/>
        <v>0</v>
      </c>
      <c r="S14" s="220">
        <f t="shared" si="4"/>
        <v>0</v>
      </c>
      <c r="T14" s="220">
        <f t="shared" si="4"/>
        <v>0</v>
      </c>
      <c r="U14" s="220">
        <f t="shared" si="4"/>
        <v>0</v>
      </c>
      <c r="V14" s="220">
        <f t="shared" si="4"/>
        <v>0</v>
      </c>
      <c r="W14" s="220">
        <f t="shared" si="4"/>
        <v>0</v>
      </c>
      <c r="X14" s="220">
        <f t="shared" si="4"/>
        <v>0</v>
      </c>
      <c r="Y14" s="220">
        <f t="shared" si="4"/>
        <v>0</v>
      </c>
      <c r="Z14" s="220">
        <f t="shared" si="4"/>
        <v>0</v>
      </c>
      <c r="AA14" s="134">
        <f t="shared" si="0"/>
        <v>0</v>
      </c>
    </row>
    <row r="15" spans="1:27" s="125" customFormat="1" ht="20.100000000000001" customHeight="1" thickBot="1">
      <c r="A15" s="124"/>
      <c r="B15" s="1914" t="s">
        <v>697</v>
      </c>
      <c r="C15" s="1915"/>
      <c r="D15" s="1915"/>
      <c r="E15" s="1915"/>
      <c r="F15" s="329"/>
      <c r="G15" s="221">
        <f t="shared" ref="G15:Z15" si="5">G14</f>
        <v>0</v>
      </c>
      <c r="H15" s="145">
        <f t="shared" si="5"/>
        <v>0</v>
      </c>
      <c r="I15" s="145">
        <f t="shared" si="5"/>
        <v>0</v>
      </c>
      <c r="J15" s="145">
        <f t="shared" si="5"/>
        <v>0</v>
      </c>
      <c r="K15" s="145">
        <f t="shared" si="5"/>
        <v>0</v>
      </c>
      <c r="L15" s="145">
        <f t="shared" si="5"/>
        <v>0</v>
      </c>
      <c r="M15" s="145">
        <f t="shared" si="5"/>
        <v>0</v>
      </c>
      <c r="N15" s="145">
        <f t="shared" si="5"/>
        <v>0</v>
      </c>
      <c r="O15" s="145">
        <f t="shared" si="5"/>
        <v>0</v>
      </c>
      <c r="P15" s="145">
        <f t="shared" si="5"/>
        <v>0</v>
      </c>
      <c r="Q15" s="145">
        <f t="shared" si="5"/>
        <v>0</v>
      </c>
      <c r="R15" s="145">
        <f t="shared" si="5"/>
        <v>0</v>
      </c>
      <c r="S15" s="145">
        <f t="shared" si="5"/>
        <v>0</v>
      </c>
      <c r="T15" s="145">
        <f t="shared" si="5"/>
        <v>0</v>
      </c>
      <c r="U15" s="145">
        <f t="shared" si="5"/>
        <v>0</v>
      </c>
      <c r="V15" s="145">
        <f t="shared" si="5"/>
        <v>0</v>
      </c>
      <c r="W15" s="145">
        <f t="shared" si="5"/>
        <v>0</v>
      </c>
      <c r="X15" s="145">
        <f t="shared" si="5"/>
        <v>0</v>
      </c>
      <c r="Y15" s="145">
        <f t="shared" si="5"/>
        <v>0</v>
      </c>
      <c r="Z15" s="145">
        <f t="shared" si="5"/>
        <v>0</v>
      </c>
      <c r="AA15" s="333">
        <f t="shared" si="0"/>
        <v>0</v>
      </c>
    </row>
    <row r="16" spans="1:27" s="111" customFormat="1" ht="8.25" customHeight="1">
      <c r="A16" s="154"/>
      <c r="B16" s="154"/>
      <c r="C16" s="335"/>
      <c r="D16" s="335"/>
      <c r="E16" s="334"/>
      <c r="F16" s="335"/>
      <c r="G16" s="336"/>
      <c r="H16" s="336"/>
      <c r="I16" s="336"/>
      <c r="J16" s="336"/>
      <c r="K16" s="336"/>
      <c r="L16" s="336"/>
      <c r="M16" s="336"/>
      <c r="N16" s="336"/>
      <c r="O16" s="336"/>
      <c r="P16" s="336"/>
      <c r="Q16" s="336"/>
      <c r="R16" s="336"/>
      <c r="S16" s="336"/>
      <c r="T16" s="336"/>
      <c r="U16" s="336"/>
      <c r="V16" s="336"/>
      <c r="W16" s="336"/>
      <c r="X16" s="336"/>
      <c r="Y16" s="336"/>
      <c r="Z16" s="336"/>
      <c r="AA16" s="336"/>
    </row>
    <row r="17" spans="1:28" s="111" customFormat="1" ht="13.5" customHeight="1">
      <c r="B17" s="181" t="s">
        <v>6347</v>
      </c>
      <c r="C17" s="1918" t="s">
        <v>352</v>
      </c>
      <c r="D17" s="1917"/>
      <c r="E17" s="1917"/>
      <c r="F17" s="1917"/>
      <c r="G17" s="1917"/>
      <c r="H17" s="1917"/>
      <c r="I17" s="1917"/>
      <c r="J17" s="1917"/>
      <c r="K17" s="1917"/>
      <c r="L17" s="1917"/>
      <c r="M17" s="1917"/>
      <c r="N17" s="1917"/>
      <c r="O17" s="1917"/>
      <c r="P17" s="1917"/>
      <c r="Q17" s="1917"/>
      <c r="R17" s="1917"/>
      <c r="S17" s="1917"/>
      <c r="T17" s="1917"/>
      <c r="U17" s="1917"/>
      <c r="V17" s="1917"/>
      <c r="W17" s="1917"/>
      <c r="X17" s="1917"/>
      <c r="Y17" s="1917"/>
      <c r="Z17" s="1917"/>
      <c r="AA17" s="1917"/>
      <c r="AB17" s="1917"/>
    </row>
    <row r="18" spans="1:28" s="111" customFormat="1" ht="13.5" customHeight="1">
      <c r="B18" s="181" t="s">
        <v>6348</v>
      </c>
      <c r="C18" s="1918" t="s">
        <v>6349</v>
      </c>
      <c r="D18" s="1917"/>
      <c r="E18" s="1917"/>
      <c r="F18" s="1917"/>
      <c r="G18" s="1917"/>
      <c r="H18" s="1917"/>
      <c r="I18" s="1917"/>
      <c r="J18" s="1917"/>
      <c r="K18" s="1917"/>
      <c r="L18" s="1917"/>
      <c r="M18" s="1917"/>
      <c r="N18" s="1917"/>
      <c r="O18" s="1917"/>
      <c r="P18" s="1917"/>
      <c r="Q18" s="1917"/>
      <c r="R18" s="1917"/>
      <c r="S18" s="1917"/>
      <c r="T18" s="1917"/>
      <c r="U18" s="1917"/>
      <c r="V18" s="1917"/>
      <c r="W18" s="1917"/>
      <c r="X18" s="1917"/>
      <c r="Y18" s="1917"/>
      <c r="Z18" s="1917"/>
      <c r="AA18" s="1917"/>
      <c r="AB18" s="1917"/>
    </row>
    <row r="19" spans="1:28" s="111" customFormat="1" ht="13.5" customHeight="1">
      <c r="B19" s="181" t="s">
        <v>210</v>
      </c>
      <c r="C19" s="1919" t="s">
        <v>6350</v>
      </c>
      <c r="D19" s="1917"/>
      <c r="E19" s="1917"/>
      <c r="F19" s="1917"/>
      <c r="G19" s="1917"/>
      <c r="H19" s="1917"/>
      <c r="I19" s="1917"/>
      <c r="J19" s="1917"/>
      <c r="K19" s="1917"/>
      <c r="L19" s="1917"/>
      <c r="M19" s="1917"/>
      <c r="N19" s="1917"/>
      <c r="O19" s="1917"/>
      <c r="P19" s="1917"/>
      <c r="Q19" s="1917"/>
      <c r="R19" s="1917"/>
      <c r="S19" s="1917"/>
      <c r="T19" s="1917"/>
      <c r="U19" s="1917"/>
      <c r="V19" s="1917"/>
      <c r="W19" s="1917"/>
      <c r="X19" s="1917"/>
      <c r="Y19" s="1917"/>
      <c r="Z19" s="1917"/>
      <c r="AA19" s="1917"/>
      <c r="AB19" s="1917"/>
    </row>
    <row r="20" spans="1:28" s="111" customFormat="1" ht="13.5" customHeight="1">
      <c r="B20" s="181" t="s">
        <v>211</v>
      </c>
      <c r="C20" s="1920" t="s">
        <v>127</v>
      </c>
      <c r="D20" s="1917"/>
      <c r="E20" s="1917"/>
      <c r="F20" s="1917"/>
      <c r="G20" s="1917"/>
      <c r="H20" s="1917"/>
      <c r="I20" s="1917"/>
      <c r="J20" s="1917"/>
      <c r="K20" s="1917"/>
      <c r="L20" s="1917"/>
      <c r="M20" s="1917"/>
      <c r="N20" s="1917"/>
      <c r="O20" s="1917"/>
      <c r="P20" s="1917"/>
      <c r="Q20" s="1917"/>
      <c r="R20" s="1917"/>
      <c r="S20" s="1917"/>
      <c r="T20" s="1917"/>
      <c r="U20" s="1917"/>
      <c r="V20" s="1917"/>
      <c r="W20" s="1917"/>
      <c r="X20" s="1917"/>
      <c r="Y20" s="1917"/>
      <c r="Z20" s="1917"/>
      <c r="AA20" s="1917"/>
      <c r="AB20" s="1917"/>
    </row>
    <row r="21" spans="1:28" s="111" customFormat="1" ht="13.5" customHeight="1">
      <c r="B21" s="181" t="s">
        <v>208</v>
      </c>
      <c r="C21" s="1921" t="s">
        <v>377</v>
      </c>
      <c r="D21" s="1922"/>
      <c r="E21" s="1922"/>
      <c r="F21" s="1922"/>
      <c r="G21" s="1922"/>
      <c r="H21" s="1922"/>
      <c r="I21" s="1922"/>
      <c r="J21" s="1922"/>
      <c r="K21" s="1922"/>
      <c r="L21" s="1922"/>
      <c r="M21" s="1922"/>
      <c r="N21" s="1922"/>
      <c r="O21" s="1922"/>
      <c r="P21" s="1922"/>
      <c r="Q21" s="1922"/>
      <c r="R21" s="1922"/>
      <c r="S21" s="1922"/>
      <c r="T21" s="1922"/>
      <c r="U21" s="1922"/>
      <c r="V21" s="1922"/>
      <c r="W21" s="1922"/>
      <c r="X21" s="1922"/>
      <c r="Y21" s="1922"/>
      <c r="Z21" s="1922"/>
      <c r="AA21" s="1922"/>
      <c r="AB21" s="1922"/>
    </row>
    <row r="22" spans="1:28" s="111" customFormat="1" ht="13.5" customHeight="1">
      <c r="B22" s="181" t="s">
        <v>209</v>
      </c>
      <c r="C22" s="1916" t="s">
        <v>768</v>
      </c>
      <c r="D22" s="1917"/>
      <c r="E22" s="1917"/>
      <c r="F22" s="1917"/>
      <c r="G22" s="1917"/>
      <c r="H22" s="1917"/>
      <c r="I22" s="1917"/>
      <c r="J22" s="1917"/>
      <c r="K22" s="1917"/>
      <c r="L22" s="1917"/>
      <c r="M22" s="1917"/>
      <c r="N22" s="1917"/>
      <c r="O22" s="1917"/>
      <c r="P22" s="1917"/>
      <c r="Q22" s="1917"/>
      <c r="R22" s="1917"/>
      <c r="S22" s="1917"/>
      <c r="T22" s="1917"/>
      <c r="U22" s="1917"/>
      <c r="V22" s="1917"/>
      <c r="W22" s="1917"/>
      <c r="X22" s="1917"/>
      <c r="Y22" s="1917"/>
      <c r="Z22" s="1917"/>
      <c r="AA22" s="1917"/>
      <c r="AB22" s="1917"/>
    </row>
    <row r="23" spans="1:28" s="111" customFormat="1" ht="15.75" customHeight="1"/>
    <row r="24" spans="1:28" ht="19.5" customHeight="1" thickBot="1"/>
    <row r="25" spans="1:28" s="111" customFormat="1" ht="13.5">
      <c r="A25" s="179"/>
      <c r="B25" s="179"/>
      <c r="C25" s="179"/>
      <c r="Y25" s="1689" t="s">
        <v>262</v>
      </c>
      <c r="Z25" s="1690"/>
      <c r="AA25" s="1691"/>
    </row>
    <row r="26" spans="1:28" s="111" customFormat="1" ht="12" customHeight="1" thickBot="1">
      <c r="Y26" s="1692"/>
      <c r="Z26" s="1693"/>
      <c r="AA26" s="1694"/>
    </row>
    <row r="27" spans="1:28" ht="20.100000000000001" customHeight="1"/>
  </sheetData>
  <mergeCells count="14">
    <mergeCell ref="C22:AB22"/>
    <mergeCell ref="Y25:AA26"/>
    <mergeCell ref="B15:E15"/>
    <mergeCell ref="C17:AB17"/>
    <mergeCell ref="C18:AB18"/>
    <mergeCell ref="C19:AB19"/>
    <mergeCell ref="C20:AB20"/>
    <mergeCell ref="C21:AB21"/>
    <mergeCell ref="C13:D13"/>
    <mergeCell ref="B2:AA2"/>
    <mergeCell ref="B4:AA4"/>
    <mergeCell ref="B7:F7"/>
    <mergeCell ref="C8:D8"/>
    <mergeCell ref="B12:E12"/>
  </mergeCells>
  <phoneticPr fontId="27"/>
  <printOptions horizontalCentered="1"/>
  <pageMargins left="0.78740157480314965" right="0.59055118110236227" top="0.98425196850393704" bottom="0.98425196850393704" header="0.51181102362204722" footer="0.51181102362204722"/>
  <pageSetup paperSize="8" scale="61" orientation="landscape" horizontalDpi="300" verticalDpi="300"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zoomScaleNormal="100" zoomScaleSheetLayoutView="100" workbookViewId="0"/>
  </sheetViews>
  <sheetFormatPr defaultRowHeight="12"/>
  <cols>
    <col min="1" max="1" width="3.625" style="118" customWidth="1"/>
    <col min="2" max="3" width="3.5" style="118" customWidth="1"/>
    <col min="4" max="5" width="2.625" style="118" customWidth="1"/>
    <col min="6" max="6" width="44.625" style="118" customWidth="1"/>
    <col min="7" max="8" width="15.625" style="118" customWidth="1"/>
    <col min="9" max="11" width="14.625" style="118" customWidth="1"/>
    <col min="12" max="12" width="2.625" style="118" customWidth="1"/>
    <col min="13" max="25" width="12.625" style="118" customWidth="1"/>
    <col min="26" max="26" width="3.125" style="118" customWidth="1"/>
    <col min="27" max="40" width="12.625" style="118" customWidth="1"/>
    <col min="41" max="60" width="13.625" style="118" customWidth="1"/>
    <col min="61" max="16384" width="9" style="118"/>
  </cols>
  <sheetData>
    <row r="1" spans="1:18" ht="9.9499999999999993" customHeight="1"/>
    <row r="2" spans="1:18" s="111" customFormat="1" ht="20.100000000000001" customHeight="1">
      <c r="B2" s="1909" t="s">
        <v>772</v>
      </c>
      <c r="C2" s="1909"/>
      <c r="D2" s="1938"/>
      <c r="E2" s="1938"/>
      <c r="F2" s="1938"/>
      <c r="G2" s="1938"/>
      <c r="H2" s="1938"/>
      <c r="I2" s="1938"/>
      <c r="J2" s="1938"/>
      <c r="K2" s="1938"/>
      <c r="L2" s="113"/>
      <c r="M2" s="113"/>
      <c r="N2" s="113"/>
      <c r="O2" s="113"/>
    </row>
    <row r="3" spans="1:18" s="111" customFormat="1" ht="9.9499999999999993" customHeight="1">
      <c r="A3" s="112"/>
      <c r="B3" s="113"/>
      <c r="C3" s="113"/>
      <c r="D3" s="113"/>
      <c r="E3" s="113"/>
      <c r="F3" s="114"/>
      <c r="G3" s="115"/>
      <c r="H3" s="115"/>
      <c r="I3" s="115"/>
      <c r="J3" s="115"/>
      <c r="K3" s="115"/>
      <c r="L3" s="113"/>
    </row>
    <row r="4" spans="1:18" s="185" customFormat="1" ht="20.100000000000001" customHeight="1">
      <c r="A4" s="183"/>
      <c r="B4" s="1599" t="s">
        <v>724</v>
      </c>
      <c r="C4" s="1599"/>
      <c r="D4" s="1599"/>
      <c r="E4" s="1599"/>
      <c r="F4" s="1599"/>
      <c r="G4" s="1599"/>
      <c r="H4" s="1599"/>
      <c r="I4" s="1599"/>
      <c r="J4" s="1599"/>
      <c r="K4" s="1599"/>
      <c r="L4" s="180"/>
      <c r="M4" s="180"/>
      <c r="N4" s="180"/>
      <c r="O4" s="180"/>
      <c r="P4" s="184"/>
      <c r="Q4" s="184"/>
      <c r="R4" s="184"/>
    </row>
    <row r="5" spans="1:18" ht="8.25" customHeight="1" thickBot="1">
      <c r="A5" s="180"/>
      <c r="B5" s="180"/>
      <c r="C5" s="180"/>
      <c r="D5" s="180"/>
      <c r="E5" s="180"/>
      <c r="F5" s="180"/>
      <c r="G5" s="180"/>
      <c r="H5" s="180"/>
      <c r="I5" s="180"/>
      <c r="J5" s="180"/>
      <c r="K5" s="180"/>
      <c r="L5" s="180"/>
      <c r="M5" s="180"/>
      <c r="N5" s="180"/>
      <c r="O5" s="180"/>
    </row>
    <row r="6" spans="1:18" ht="20.100000000000001" customHeight="1">
      <c r="B6" s="1942" t="s">
        <v>186</v>
      </c>
      <c r="C6" s="1943"/>
      <c r="D6" s="1943"/>
      <c r="E6" s="1943"/>
      <c r="F6" s="1944"/>
      <c r="G6" s="586" t="s">
        <v>132</v>
      </c>
      <c r="H6" s="587" t="s">
        <v>425</v>
      </c>
      <c r="I6" s="1948" t="s">
        <v>152</v>
      </c>
      <c r="J6" s="1943"/>
      <c r="K6" s="1949"/>
      <c r="L6" s="186"/>
    </row>
    <row r="7" spans="1:18" ht="20.100000000000001" customHeight="1" thickBot="1">
      <c r="B7" s="1945"/>
      <c r="C7" s="1946"/>
      <c r="D7" s="1946"/>
      <c r="E7" s="1946"/>
      <c r="F7" s="1947"/>
      <c r="G7" s="588" t="s">
        <v>133</v>
      </c>
      <c r="H7" s="588" t="s">
        <v>180</v>
      </c>
      <c r="I7" s="1950"/>
      <c r="J7" s="1946"/>
      <c r="K7" s="1951"/>
      <c r="L7" s="186"/>
    </row>
    <row r="8" spans="1:18" s="63" customFormat="1" ht="20.100000000000001" customHeight="1">
      <c r="A8" s="251"/>
      <c r="B8" s="252"/>
      <c r="C8" s="764"/>
      <c r="D8" s="253"/>
      <c r="E8" s="254" t="s">
        <v>153</v>
      </c>
      <c r="F8" s="255"/>
      <c r="G8" s="256"/>
      <c r="H8" s="256"/>
      <c r="I8" s="1939"/>
      <c r="J8" s="1940"/>
      <c r="K8" s="1941"/>
      <c r="L8" s="186"/>
    </row>
    <row r="9" spans="1:18" s="63" customFormat="1" ht="20.100000000000001" customHeight="1">
      <c r="A9" s="251"/>
      <c r="B9" s="252"/>
      <c r="C9" s="764"/>
      <c r="D9" s="253"/>
      <c r="E9" s="79" t="s">
        <v>153</v>
      </c>
      <c r="F9" s="139"/>
      <c r="G9" s="257"/>
      <c r="H9" s="257"/>
      <c r="I9" s="1935"/>
      <c r="J9" s="1936"/>
      <c r="K9" s="1937"/>
      <c r="L9" s="186"/>
    </row>
    <row r="10" spans="1:18" s="63" customFormat="1" ht="20.100000000000001" customHeight="1">
      <c r="A10" s="251"/>
      <c r="B10" s="252"/>
      <c r="C10" s="765"/>
      <c r="D10" s="80" t="s">
        <v>154</v>
      </c>
      <c r="E10" s="1613" t="s">
        <v>181</v>
      </c>
      <c r="F10" s="1614"/>
      <c r="G10" s="257"/>
      <c r="H10" s="257"/>
      <c r="I10" s="1935"/>
      <c r="J10" s="1936"/>
      <c r="K10" s="1937"/>
      <c r="L10" s="186"/>
    </row>
    <row r="11" spans="1:18" s="63" customFormat="1" ht="20.100000000000001" customHeight="1">
      <c r="A11" s="251"/>
      <c r="B11" s="252"/>
      <c r="C11" s="764"/>
      <c r="D11" s="253"/>
      <c r="E11" s="187" t="s">
        <v>155</v>
      </c>
      <c r="F11" s="188"/>
      <c r="G11" s="258"/>
      <c r="H11" s="258"/>
      <c r="I11" s="1926"/>
      <c r="J11" s="1927"/>
      <c r="K11" s="1928"/>
      <c r="L11" s="186"/>
    </row>
    <row r="12" spans="1:18" s="63" customFormat="1" ht="20.100000000000001" customHeight="1">
      <c r="A12" s="251"/>
      <c r="B12" s="252"/>
      <c r="C12" s="764"/>
      <c r="D12" s="253"/>
      <c r="E12" s="79" t="s">
        <v>155</v>
      </c>
      <c r="F12" s="139"/>
      <c r="G12" s="257"/>
      <c r="H12" s="257"/>
      <c r="I12" s="1935"/>
      <c r="J12" s="1936"/>
      <c r="K12" s="1937"/>
      <c r="L12" s="186"/>
    </row>
    <row r="13" spans="1:18" s="63" customFormat="1" ht="20.100000000000001" customHeight="1">
      <c r="A13" s="251"/>
      <c r="B13" s="252"/>
      <c r="C13" s="765"/>
      <c r="D13" s="80" t="s">
        <v>156</v>
      </c>
      <c r="E13" s="1613" t="s">
        <v>718</v>
      </c>
      <c r="F13" s="1614"/>
      <c r="G13" s="259"/>
      <c r="H13" s="259"/>
      <c r="I13" s="1923"/>
      <c r="J13" s="1924"/>
      <c r="K13" s="1925"/>
      <c r="L13" s="186"/>
    </row>
    <row r="14" spans="1:18" s="63" customFormat="1" ht="20.100000000000001" customHeight="1">
      <c r="A14" s="251"/>
      <c r="B14" s="252"/>
      <c r="C14" s="764"/>
      <c r="D14" s="260"/>
      <c r="E14" s="187" t="s">
        <v>88</v>
      </c>
      <c r="F14" s="188"/>
      <c r="G14" s="258"/>
      <c r="H14" s="258"/>
      <c r="I14" s="1926"/>
      <c r="J14" s="1927"/>
      <c r="K14" s="1928"/>
      <c r="L14" s="186"/>
    </row>
    <row r="15" spans="1:18" s="63" customFormat="1" ht="20.100000000000001" customHeight="1">
      <c r="A15" s="251"/>
      <c r="B15" s="252"/>
      <c r="C15" s="764"/>
      <c r="D15" s="253"/>
      <c r="E15" s="79" t="s">
        <v>88</v>
      </c>
      <c r="F15" s="139"/>
      <c r="G15" s="257"/>
      <c r="H15" s="257"/>
      <c r="I15" s="1935"/>
      <c r="J15" s="1936"/>
      <c r="K15" s="1937"/>
      <c r="L15" s="186"/>
    </row>
    <row r="16" spans="1:18" s="63" customFormat="1" ht="20.100000000000001" customHeight="1">
      <c r="A16" s="251"/>
      <c r="B16" s="252"/>
      <c r="C16" s="765"/>
      <c r="D16" s="80" t="s">
        <v>157</v>
      </c>
      <c r="E16" s="1613" t="s">
        <v>719</v>
      </c>
      <c r="F16" s="1614"/>
      <c r="G16" s="259"/>
      <c r="H16" s="259"/>
      <c r="I16" s="1923"/>
      <c r="J16" s="1924"/>
      <c r="K16" s="1925"/>
      <c r="L16" s="186"/>
    </row>
    <row r="17" spans="1:12" s="63" customFormat="1" ht="20.100000000000001" customHeight="1">
      <c r="A17" s="251"/>
      <c r="B17" s="252"/>
      <c r="C17" s="764"/>
      <c r="D17" s="260"/>
      <c r="E17" s="187" t="s">
        <v>88</v>
      </c>
      <c r="F17" s="188"/>
      <c r="G17" s="258"/>
      <c r="H17" s="258"/>
      <c r="I17" s="1926"/>
      <c r="J17" s="1927"/>
      <c r="K17" s="1928"/>
      <c r="L17" s="186"/>
    </row>
    <row r="18" spans="1:12" s="63" customFormat="1" ht="20.100000000000001" customHeight="1">
      <c r="A18" s="251"/>
      <c r="B18" s="252"/>
      <c r="C18" s="764"/>
      <c r="D18" s="253"/>
      <c r="E18" s="79" t="s">
        <v>88</v>
      </c>
      <c r="F18" s="139"/>
      <c r="G18" s="257"/>
      <c r="H18" s="257"/>
      <c r="I18" s="1935"/>
      <c r="J18" s="1936"/>
      <c r="K18" s="1937"/>
      <c r="L18" s="186"/>
    </row>
    <row r="19" spans="1:12" s="63" customFormat="1" ht="20.100000000000001" customHeight="1">
      <c r="A19" s="251"/>
      <c r="B19" s="252"/>
      <c r="D19" s="80" t="s">
        <v>443</v>
      </c>
      <c r="E19" s="1613" t="s">
        <v>182</v>
      </c>
      <c r="F19" s="1614"/>
      <c r="G19" s="259"/>
      <c r="H19" s="259"/>
      <c r="I19" s="1923"/>
      <c r="J19" s="1924"/>
      <c r="K19" s="1925"/>
      <c r="L19" s="186"/>
    </row>
    <row r="20" spans="1:12" s="63" customFormat="1" ht="20.100000000000001" customHeight="1">
      <c r="A20" s="251"/>
      <c r="B20" s="252"/>
      <c r="C20" s="767" t="s">
        <v>721</v>
      </c>
      <c r="D20" s="768" t="s">
        <v>725</v>
      </c>
      <c r="E20" s="718"/>
      <c r="F20" s="718"/>
      <c r="G20" s="754">
        <f>H20/20</f>
        <v>0</v>
      </c>
      <c r="H20" s="769">
        <f>SUM(H10,H13,H16,H19)</f>
        <v>0</v>
      </c>
      <c r="I20" s="714" t="s">
        <v>723</v>
      </c>
      <c r="J20" s="715"/>
      <c r="K20" s="716"/>
      <c r="L20" s="186"/>
    </row>
    <row r="21" spans="1:12" s="63" customFormat="1" ht="20.100000000000001" customHeight="1">
      <c r="A21" s="251"/>
      <c r="B21" s="252"/>
      <c r="C21" s="764"/>
      <c r="D21" s="253"/>
      <c r="E21" s="254" t="s">
        <v>153</v>
      </c>
      <c r="F21" s="717"/>
      <c r="G21" s="256"/>
      <c r="H21" s="256"/>
      <c r="I21" s="1939"/>
      <c r="J21" s="1940"/>
      <c r="K21" s="1941"/>
      <c r="L21" s="186"/>
    </row>
    <row r="22" spans="1:12" s="63" customFormat="1" ht="20.100000000000001" customHeight="1">
      <c r="A22" s="251"/>
      <c r="B22" s="252"/>
      <c r="C22" s="764"/>
      <c r="D22" s="253"/>
      <c r="E22" s="79" t="s">
        <v>153</v>
      </c>
      <c r="F22" s="139"/>
      <c r="G22" s="257"/>
      <c r="H22" s="257"/>
      <c r="I22" s="1935"/>
      <c r="J22" s="1936"/>
      <c r="K22" s="1937"/>
      <c r="L22" s="186"/>
    </row>
    <row r="23" spans="1:12" s="63" customFormat="1" ht="20.100000000000001" customHeight="1">
      <c r="A23" s="251"/>
      <c r="B23" s="252"/>
      <c r="C23" s="765"/>
      <c r="D23" s="80" t="s">
        <v>154</v>
      </c>
      <c r="E23" s="1613" t="s">
        <v>181</v>
      </c>
      <c r="F23" s="1614"/>
      <c r="G23" s="257"/>
      <c r="H23" s="257"/>
      <c r="I23" s="1935"/>
      <c r="J23" s="1936"/>
      <c r="K23" s="1937"/>
      <c r="L23" s="186"/>
    </row>
    <row r="24" spans="1:12" s="63" customFormat="1" ht="20.100000000000001" customHeight="1">
      <c r="A24" s="251"/>
      <c r="B24" s="252"/>
      <c r="C24" s="764"/>
      <c r="D24" s="253"/>
      <c r="E24" s="187" t="s">
        <v>155</v>
      </c>
      <c r="F24" s="713"/>
      <c r="G24" s="258"/>
      <c r="H24" s="258"/>
      <c r="I24" s="1926"/>
      <c r="J24" s="1927"/>
      <c r="K24" s="1928"/>
      <c r="L24" s="186"/>
    </row>
    <row r="25" spans="1:12" s="63" customFormat="1" ht="20.100000000000001" customHeight="1">
      <c r="A25" s="251"/>
      <c r="B25" s="252"/>
      <c r="C25" s="764"/>
      <c r="D25" s="253"/>
      <c r="E25" s="79" t="s">
        <v>155</v>
      </c>
      <c r="F25" s="139"/>
      <c r="G25" s="257"/>
      <c r="H25" s="257"/>
      <c r="I25" s="1935"/>
      <c r="J25" s="1936"/>
      <c r="K25" s="1937"/>
      <c r="L25" s="186"/>
    </row>
    <row r="26" spans="1:12" s="63" customFormat="1" ht="20.100000000000001" customHeight="1">
      <c r="A26" s="251"/>
      <c r="B26" s="252"/>
      <c r="C26" s="765"/>
      <c r="D26" s="80" t="s">
        <v>156</v>
      </c>
      <c r="E26" s="1613" t="s">
        <v>718</v>
      </c>
      <c r="F26" s="1614"/>
      <c r="G26" s="259"/>
      <c r="H26" s="259"/>
      <c r="I26" s="1923"/>
      <c r="J26" s="1924"/>
      <c r="K26" s="1925"/>
      <c r="L26" s="186"/>
    </row>
    <row r="27" spans="1:12" s="63" customFormat="1" ht="20.100000000000001" customHeight="1">
      <c r="A27" s="251"/>
      <c r="B27" s="252"/>
      <c r="C27" s="764"/>
      <c r="D27" s="260"/>
      <c r="E27" s="187" t="s">
        <v>88</v>
      </c>
      <c r="F27" s="713"/>
      <c r="G27" s="258"/>
      <c r="H27" s="258"/>
      <c r="I27" s="1926"/>
      <c r="J27" s="1927"/>
      <c r="K27" s="1928"/>
      <c r="L27" s="186"/>
    </row>
    <row r="28" spans="1:12" s="63" customFormat="1" ht="20.100000000000001" customHeight="1">
      <c r="A28" s="251"/>
      <c r="B28" s="252"/>
      <c r="C28" s="764"/>
      <c r="D28" s="253"/>
      <c r="E28" s="79" t="s">
        <v>88</v>
      </c>
      <c r="F28" s="139"/>
      <c r="G28" s="257"/>
      <c r="H28" s="257"/>
      <c r="I28" s="1935"/>
      <c r="J28" s="1936"/>
      <c r="K28" s="1937"/>
      <c r="L28" s="186"/>
    </row>
    <row r="29" spans="1:12" s="63" customFormat="1" ht="20.100000000000001" customHeight="1">
      <c r="A29" s="251"/>
      <c r="B29" s="252"/>
      <c r="C29" s="765"/>
      <c r="D29" s="80" t="s">
        <v>157</v>
      </c>
      <c r="E29" s="1613" t="s">
        <v>719</v>
      </c>
      <c r="F29" s="1614"/>
      <c r="G29" s="259"/>
      <c r="H29" s="259"/>
      <c r="I29" s="1923"/>
      <c r="J29" s="1924"/>
      <c r="K29" s="1925"/>
      <c r="L29" s="186"/>
    </row>
    <row r="30" spans="1:12" s="63" customFormat="1" ht="20.100000000000001" customHeight="1">
      <c r="A30" s="251"/>
      <c r="B30" s="252"/>
      <c r="C30" s="764"/>
      <c r="D30" s="260"/>
      <c r="E30" s="187" t="s">
        <v>88</v>
      </c>
      <c r="F30" s="713"/>
      <c r="G30" s="258"/>
      <c r="H30" s="258"/>
      <c r="I30" s="1926"/>
      <c r="J30" s="1927"/>
      <c r="K30" s="1928"/>
      <c r="L30" s="186"/>
    </row>
    <row r="31" spans="1:12" s="63" customFormat="1" ht="20.100000000000001" customHeight="1">
      <c r="A31" s="251"/>
      <c r="B31" s="252"/>
      <c r="C31" s="764"/>
      <c r="D31" s="253"/>
      <c r="E31" s="79" t="s">
        <v>88</v>
      </c>
      <c r="F31" s="139"/>
      <c r="G31" s="257"/>
      <c r="H31" s="257"/>
      <c r="I31" s="1935"/>
      <c r="J31" s="1936"/>
      <c r="K31" s="1937"/>
      <c r="L31" s="186"/>
    </row>
    <row r="32" spans="1:12" s="63" customFormat="1" ht="20.100000000000001" customHeight="1">
      <c r="A32" s="251"/>
      <c r="B32" s="252"/>
      <c r="D32" s="80" t="s">
        <v>443</v>
      </c>
      <c r="E32" s="1613" t="s">
        <v>182</v>
      </c>
      <c r="F32" s="1614"/>
      <c r="G32" s="259"/>
      <c r="H32" s="259"/>
      <c r="I32" s="1923"/>
      <c r="J32" s="1924"/>
      <c r="K32" s="1925"/>
      <c r="L32" s="186"/>
    </row>
    <row r="33" spans="1:12" s="63" customFormat="1" ht="20.100000000000001" customHeight="1">
      <c r="A33" s="251"/>
      <c r="B33" s="252"/>
      <c r="C33" s="767" t="s">
        <v>722</v>
      </c>
      <c r="D33" s="768" t="s">
        <v>726</v>
      </c>
      <c r="E33" s="767"/>
      <c r="F33" s="718"/>
      <c r="G33" s="754">
        <f>H33/20</f>
        <v>0</v>
      </c>
      <c r="H33" s="769">
        <f>SUM(H23,H26,H29,H32)</f>
        <v>0</v>
      </c>
      <c r="I33" s="714" t="s">
        <v>723</v>
      </c>
      <c r="J33" s="715"/>
      <c r="K33" s="766"/>
      <c r="L33" s="186"/>
    </row>
    <row r="34" spans="1:12" s="63" customFormat="1" ht="20.100000000000001" customHeight="1" thickBot="1">
      <c r="B34" s="247"/>
      <c r="C34" s="1933" t="s">
        <v>720</v>
      </c>
      <c r="D34" s="1933"/>
      <c r="E34" s="1933"/>
      <c r="F34" s="1934"/>
      <c r="G34" s="262">
        <f>H34/20</f>
        <v>0</v>
      </c>
      <c r="H34" s="261">
        <f>SUM(H20,H33)</f>
        <v>0</v>
      </c>
      <c r="I34" s="1952"/>
      <c r="J34" s="1953"/>
      <c r="K34" s="1954"/>
      <c r="L34" s="186"/>
    </row>
    <row r="35" spans="1:12" ht="8.25" customHeight="1"/>
    <row r="36" spans="1:12" ht="13.5" customHeight="1">
      <c r="B36" s="181" t="s">
        <v>158</v>
      </c>
      <c r="C36" s="181"/>
      <c r="D36" s="1919" t="s">
        <v>130</v>
      </c>
      <c r="E36" s="1917"/>
      <c r="F36" s="1917"/>
      <c r="G36" s="1917"/>
      <c r="H36" s="1917"/>
      <c r="I36" s="1917"/>
      <c r="J36" s="1917"/>
      <c r="K36" s="1917"/>
    </row>
    <row r="37" spans="1:12" ht="13.5" customHeight="1">
      <c r="B37" s="181" t="s">
        <v>271</v>
      </c>
      <c r="C37" s="181"/>
      <c r="D37" s="328" t="s">
        <v>159</v>
      </c>
      <c r="E37" s="327"/>
      <c r="F37" s="327"/>
      <c r="G37" s="327"/>
      <c r="H37" s="327"/>
      <c r="I37" s="327"/>
      <c r="J37" s="327"/>
      <c r="K37" s="327"/>
    </row>
    <row r="38" spans="1:12" ht="13.5" customHeight="1">
      <c r="B38" s="181" t="s">
        <v>210</v>
      </c>
      <c r="C38" s="181"/>
      <c r="D38" s="1920" t="s">
        <v>127</v>
      </c>
      <c r="E38" s="1917"/>
      <c r="F38" s="1917"/>
      <c r="G38" s="1917"/>
      <c r="H38" s="1917"/>
      <c r="I38" s="1917"/>
      <c r="J38" s="1917"/>
      <c r="K38" s="1917"/>
    </row>
    <row r="39" spans="1:12" ht="13.5" customHeight="1">
      <c r="B39" s="181" t="s">
        <v>211</v>
      </c>
      <c r="C39" s="181"/>
      <c r="D39" s="1919" t="s">
        <v>131</v>
      </c>
      <c r="E39" s="1917"/>
      <c r="F39" s="1917"/>
      <c r="G39" s="1917"/>
      <c r="H39" s="1917"/>
      <c r="I39" s="1917"/>
      <c r="J39" s="1917"/>
      <c r="K39" s="1917"/>
    </row>
    <row r="40" spans="1:12" ht="24" customHeight="1">
      <c r="B40" s="181" t="s">
        <v>208</v>
      </c>
      <c r="C40" s="181"/>
      <c r="D40" s="1921" t="s">
        <v>377</v>
      </c>
      <c r="E40" s="1922"/>
      <c r="F40" s="1922"/>
      <c r="G40" s="1922"/>
      <c r="H40" s="1922"/>
      <c r="I40" s="1922"/>
      <c r="J40" s="1922"/>
      <c r="K40" s="1932"/>
    </row>
    <row r="41" spans="1:12" ht="13.5" customHeight="1">
      <c r="B41" s="181" t="s">
        <v>209</v>
      </c>
      <c r="C41" s="181"/>
      <c r="D41" s="1919" t="s">
        <v>768</v>
      </c>
      <c r="E41" s="1917"/>
      <c r="F41" s="1917"/>
      <c r="G41" s="1917"/>
      <c r="H41" s="1917"/>
      <c r="I41" s="1917"/>
      <c r="J41" s="1917"/>
      <c r="K41" s="1917"/>
    </row>
    <row r="42" spans="1:12" ht="13.5" customHeight="1" thickBot="1">
      <c r="B42" s="181" t="s">
        <v>212</v>
      </c>
      <c r="C42" s="181"/>
      <c r="D42" s="1919" t="s">
        <v>446</v>
      </c>
      <c r="E42" s="1917"/>
      <c r="F42" s="1917"/>
      <c r="G42" s="1917"/>
      <c r="H42" s="1917"/>
      <c r="I42" s="1917"/>
      <c r="J42" s="1917"/>
      <c r="K42" s="1917"/>
    </row>
    <row r="43" spans="1:12" ht="12" customHeight="1">
      <c r="I43" s="49"/>
      <c r="J43" s="1689" t="s">
        <v>262</v>
      </c>
      <c r="K43" s="1929"/>
    </row>
    <row r="44" spans="1:12" ht="12.75" customHeight="1" thickBot="1">
      <c r="I44" s="49"/>
      <c r="J44" s="1930"/>
      <c r="K44" s="1931"/>
    </row>
    <row r="45" spans="1:12" ht="8.25" customHeight="1"/>
  </sheetData>
  <mergeCells count="45">
    <mergeCell ref="I30:K30"/>
    <mergeCell ref="I31:K31"/>
    <mergeCell ref="I34:K34"/>
    <mergeCell ref="I11:K11"/>
    <mergeCell ref="I13:K13"/>
    <mergeCell ref="I12:K12"/>
    <mergeCell ref="I15:K15"/>
    <mergeCell ref="I16:K16"/>
    <mergeCell ref="I17:K17"/>
    <mergeCell ref="I18:K18"/>
    <mergeCell ref="I19:K19"/>
    <mergeCell ref="I21:K21"/>
    <mergeCell ref="I22:K22"/>
    <mergeCell ref="I23:K23"/>
    <mergeCell ref="I24:K24"/>
    <mergeCell ref="I25:K25"/>
    <mergeCell ref="B2:K2"/>
    <mergeCell ref="I8:K8"/>
    <mergeCell ref="I9:K9"/>
    <mergeCell ref="E10:F10"/>
    <mergeCell ref="I10:K10"/>
    <mergeCell ref="B4:K4"/>
    <mergeCell ref="B6:F7"/>
    <mergeCell ref="I6:K7"/>
    <mergeCell ref="E13:F13"/>
    <mergeCell ref="I14:K14"/>
    <mergeCell ref="E16:F16"/>
    <mergeCell ref="E19:F19"/>
    <mergeCell ref="E23:F23"/>
    <mergeCell ref="E26:F26"/>
    <mergeCell ref="I26:K26"/>
    <mergeCell ref="I27:K27"/>
    <mergeCell ref="J43:K44"/>
    <mergeCell ref="D39:K39"/>
    <mergeCell ref="D42:K42"/>
    <mergeCell ref="D41:K41"/>
    <mergeCell ref="D36:K36"/>
    <mergeCell ref="D38:K38"/>
    <mergeCell ref="D40:K40"/>
    <mergeCell ref="E32:F32"/>
    <mergeCell ref="I32:K32"/>
    <mergeCell ref="C34:F34"/>
    <mergeCell ref="I28:K28"/>
    <mergeCell ref="E29:F29"/>
    <mergeCell ref="I29:K29"/>
  </mergeCells>
  <phoneticPr fontId="27"/>
  <printOptions horizontalCentered="1"/>
  <pageMargins left="0.78740157480314965" right="0.78740157480314965" top="0.78740157480314965" bottom="0.78740157480314965" header="0.51181102362204722" footer="0.51181102362204722"/>
  <pageSetup paperSize="9" scale="64"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76"/>
  <sheetViews>
    <sheetView zoomScaleNormal="100" zoomScaleSheetLayoutView="100" workbookViewId="0"/>
  </sheetViews>
  <sheetFormatPr defaultRowHeight="14.25" customHeight="1"/>
  <cols>
    <col min="1" max="1" width="3.625" style="22" customWidth="1"/>
    <col min="2" max="2" width="4.625" style="40" customWidth="1"/>
    <col min="3" max="7" width="10.625" style="41" customWidth="1"/>
    <col min="8" max="8" width="13.625" style="15" customWidth="1"/>
    <col min="9" max="9" width="60.625" style="42" customWidth="1"/>
    <col min="10" max="10" width="2.625" style="22" customWidth="1"/>
    <col min="11" max="16384" width="9" style="22"/>
  </cols>
  <sheetData>
    <row r="1" spans="2:9" ht="9.9499999999999993" customHeight="1"/>
    <row r="2" spans="2:9" s="5" customFormat="1" ht="20.100000000000001" customHeight="1">
      <c r="B2" s="1453" t="s">
        <v>759</v>
      </c>
      <c r="C2" s="1454"/>
      <c r="D2" s="1454"/>
      <c r="E2" s="1454"/>
      <c r="F2" s="1454"/>
      <c r="G2" s="1454"/>
      <c r="H2" s="1454"/>
      <c r="I2" s="1454"/>
    </row>
    <row r="3" spans="2:9" s="5" customFormat="1" ht="8.25" customHeight="1">
      <c r="B3" s="6"/>
      <c r="C3" s="7"/>
      <c r="D3" s="7"/>
      <c r="E3" s="7"/>
      <c r="F3" s="7"/>
      <c r="G3" s="7"/>
      <c r="H3" s="8"/>
      <c r="I3" s="9"/>
    </row>
    <row r="4" spans="2:9" s="5" customFormat="1" ht="20.100000000000001" customHeight="1">
      <c r="B4" s="1470" t="s">
        <v>616</v>
      </c>
      <c r="C4" s="1471"/>
      <c r="D4" s="1471"/>
      <c r="E4" s="1471"/>
      <c r="F4" s="1471"/>
      <c r="G4" s="1471"/>
      <c r="H4" s="1471"/>
      <c r="I4" s="1471"/>
    </row>
    <row r="5" spans="2:9" s="5" customFormat="1" ht="8.25" customHeight="1">
      <c r="B5" s="10"/>
      <c r="C5" s="11"/>
      <c r="D5" s="11"/>
      <c r="E5" s="11"/>
      <c r="F5" s="11"/>
      <c r="G5" s="11"/>
      <c r="H5" s="11"/>
      <c r="I5" s="11"/>
    </row>
    <row r="6" spans="2:9" s="5" customFormat="1" ht="14.25" customHeight="1">
      <c r="B6" s="6"/>
      <c r="C6" s="7"/>
      <c r="D6" s="7"/>
      <c r="E6" s="7"/>
      <c r="F6" s="7"/>
      <c r="G6" s="7"/>
      <c r="H6" s="8"/>
      <c r="I6" s="12" t="s">
        <v>758</v>
      </c>
    </row>
    <row r="7" spans="2:9" s="5" customFormat="1" ht="34.5" customHeight="1">
      <c r="B7" s="1437" t="s">
        <v>614</v>
      </c>
      <c r="C7" s="1437"/>
      <c r="D7" s="1437"/>
      <c r="E7" s="1437"/>
      <c r="F7" s="1437"/>
      <c r="G7" s="1437"/>
      <c r="H7" s="1437"/>
      <c r="I7" s="1437"/>
    </row>
    <row r="8" spans="2:9" s="5" customFormat="1" ht="13.5">
      <c r="C8" s="14"/>
      <c r="D8" s="14"/>
      <c r="E8" s="14"/>
      <c r="F8" s="14"/>
      <c r="G8" s="14"/>
      <c r="H8" s="15"/>
      <c r="I8" s="16"/>
    </row>
    <row r="9" spans="2:9" s="5" customFormat="1" ht="27.75" customHeight="1">
      <c r="B9" s="1461" t="s">
        <v>613</v>
      </c>
      <c r="C9" s="1462"/>
      <c r="D9" s="1462"/>
      <c r="E9" s="1462"/>
      <c r="F9" s="1462"/>
      <c r="G9" s="1462"/>
      <c r="H9" s="1462"/>
      <c r="I9" s="1462"/>
    </row>
    <row r="10" spans="2:9" s="5" customFormat="1" ht="13.5" customHeight="1" thickBot="1">
      <c r="C10" s="14"/>
      <c r="D10" s="14"/>
      <c r="E10" s="14"/>
      <c r="F10" s="14"/>
      <c r="G10" s="14"/>
      <c r="H10" s="15"/>
      <c r="I10" s="16"/>
    </row>
    <row r="11" spans="2:9" s="5" customFormat="1" ht="20.100000000000001" customHeight="1">
      <c r="B11" s="1463" t="s">
        <v>215</v>
      </c>
      <c r="C11" s="1464"/>
      <c r="D11" s="1465"/>
      <c r="E11" s="1433" t="s">
        <v>216</v>
      </c>
      <c r="F11" s="1434"/>
      <c r="G11" s="1438"/>
      <c r="H11" s="1439"/>
      <c r="I11" s="1440"/>
    </row>
    <row r="12" spans="2:9" s="5" customFormat="1" ht="20.100000000000001" customHeight="1" thickBot="1">
      <c r="B12" s="1458"/>
      <c r="C12" s="1459"/>
      <c r="D12" s="1460"/>
      <c r="E12" s="1466" t="s">
        <v>217</v>
      </c>
      <c r="F12" s="1467"/>
      <c r="G12" s="1441"/>
      <c r="H12" s="1442"/>
      <c r="I12" s="1443"/>
    </row>
    <row r="13" spans="2:9" s="5" customFormat="1" ht="20.100000000000001" customHeight="1">
      <c r="B13" s="1455" t="s">
        <v>218</v>
      </c>
      <c r="C13" s="1456"/>
      <c r="D13" s="1457"/>
      <c r="E13" s="1468" t="s">
        <v>219</v>
      </c>
      <c r="F13" s="1469"/>
      <c r="G13" s="1444"/>
      <c r="H13" s="1445"/>
      <c r="I13" s="1446"/>
    </row>
    <row r="14" spans="2:9" s="5" customFormat="1" ht="20.100000000000001" customHeight="1">
      <c r="B14" s="1455"/>
      <c r="C14" s="1456"/>
      <c r="D14" s="1457"/>
      <c r="E14" s="1435" t="s">
        <v>220</v>
      </c>
      <c r="F14" s="1436"/>
      <c r="G14" s="1447"/>
      <c r="H14" s="1448"/>
      <c r="I14" s="1449"/>
    </row>
    <row r="15" spans="2:9" s="5" customFormat="1" ht="20.100000000000001" customHeight="1">
      <c r="B15" s="1455"/>
      <c r="C15" s="1456"/>
      <c r="D15" s="1457"/>
      <c r="E15" s="1435" t="s">
        <v>221</v>
      </c>
      <c r="F15" s="1436"/>
      <c r="G15" s="1450"/>
      <c r="H15" s="1451"/>
      <c r="I15" s="1452"/>
    </row>
    <row r="16" spans="2:9" s="5" customFormat="1" ht="20.100000000000001" customHeight="1">
      <c r="B16" s="1455"/>
      <c r="C16" s="1456"/>
      <c r="D16" s="1457"/>
      <c r="E16" s="1435" t="s">
        <v>222</v>
      </c>
      <c r="F16" s="1436"/>
      <c r="G16" s="1450"/>
      <c r="H16" s="1451"/>
      <c r="I16" s="1452"/>
    </row>
    <row r="17" spans="2:9" s="5" customFormat="1" ht="20.100000000000001" customHeight="1" thickBot="1">
      <c r="B17" s="1458"/>
      <c r="C17" s="1459"/>
      <c r="D17" s="1460"/>
      <c r="E17" s="1466" t="s">
        <v>223</v>
      </c>
      <c r="F17" s="1467"/>
      <c r="G17" s="1472"/>
      <c r="H17" s="1473"/>
      <c r="I17" s="1474"/>
    </row>
    <row r="18" spans="2:9" s="5" customFormat="1" ht="13.5" customHeight="1">
      <c r="C18" s="14"/>
      <c r="D18" s="14"/>
      <c r="E18" s="14"/>
      <c r="F18" s="14"/>
      <c r="G18" s="14"/>
      <c r="H18" s="15"/>
      <c r="I18" s="16"/>
    </row>
    <row r="19" spans="2:9" s="5" customFormat="1" ht="20.100000000000001" customHeight="1" thickBot="1">
      <c r="B19" s="18">
        <v>1</v>
      </c>
      <c r="C19" s="13" t="s">
        <v>617</v>
      </c>
      <c r="D19" s="14"/>
      <c r="E19" s="14"/>
      <c r="F19" s="14"/>
      <c r="G19" s="14"/>
      <c r="H19" s="15"/>
      <c r="I19" s="16"/>
    </row>
    <row r="20" spans="2:9" ht="17.25" customHeight="1" thickBot="1">
      <c r="B20" s="19" t="s">
        <v>225</v>
      </c>
      <c r="C20" s="20" t="s">
        <v>226</v>
      </c>
      <c r="D20" s="20" t="s">
        <v>227</v>
      </c>
      <c r="E20" s="20" t="s">
        <v>228</v>
      </c>
      <c r="F20" s="20" t="s">
        <v>229</v>
      </c>
      <c r="G20" s="1425" t="s">
        <v>230</v>
      </c>
      <c r="H20" s="1426"/>
      <c r="I20" s="21" t="s">
        <v>231</v>
      </c>
    </row>
    <row r="21" spans="2:9" ht="17.25" customHeight="1">
      <c r="B21" s="23" t="s">
        <v>232</v>
      </c>
      <c r="C21" s="24" t="s">
        <v>622</v>
      </c>
      <c r="D21" s="24" t="s">
        <v>190</v>
      </c>
      <c r="E21" s="24" t="s">
        <v>191</v>
      </c>
      <c r="F21" s="24" t="s">
        <v>623</v>
      </c>
      <c r="G21" s="1427" t="s">
        <v>624</v>
      </c>
      <c r="H21" s="1428"/>
      <c r="I21" s="25"/>
    </row>
    <row r="22" spans="2:9" ht="17.25" customHeight="1">
      <c r="B22" s="26">
        <v>1</v>
      </c>
      <c r="C22" s="27"/>
      <c r="D22" s="27"/>
      <c r="E22" s="27"/>
      <c r="F22" s="27"/>
      <c r="G22" s="1429"/>
      <c r="H22" s="1430"/>
      <c r="I22" s="28"/>
    </row>
    <row r="23" spans="2:9" ht="17.25" customHeight="1" thickBot="1">
      <c r="B23" s="29">
        <v>2</v>
      </c>
      <c r="C23" s="30"/>
      <c r="D23" s="30"/>
      <c r="E23" s="30"/>
      <c r="F23" s="30"/>
      <c r="G23" s="1431"/>
      <c r="H23" s="1432"/>
      <c r="I23" s="31"/>
    </row>
    <row r="24" spans="2:9" s="5" customFormat="1" ht="13.5" customHeight="1">
      <c r="C24" s="14"/>
      <c r="D24" s="14"/>
      <c r="E24" s="14"/>
      <c r="F24" s="14"/>
      <c r="G24" s="14"/>
      <c r="H24" s="15"/>
      <c r="I24" s="16"/>
    </row>
    <row r="25" spans="2:9" s="5" customFormat="1" ht="20.100000000000001" customHeight="1" thickBot="1">
      <c r="B25" s="322">
        <v>2</v>
      </c>
      <c r="C25" s="13" t="s">
        <v>175</v>
      </c>
      <c r="D25" s="14"/>
      <c r="E25" s="14"/>
      <c r="F25" s="14"/>
      <c r="G25" s="14"/>
      <c r="H25" s="15"/>
      <c r="I25" s="16"/>
    </row>
    <row r="26" spans="2:9" ht="16.5" customHeight="1" thickBot="1">
      <c r="B26" s="19" t="s">
        <v>234</v>
      </c>
      <c r="C26" s="20" t="s">
        <v>226</v>
      </c>
      <c r="D26" s="20" t="s">
        <v>227</v>
      </c>
      <c r="E26" s="20" t="s">
        <v>228</v>
      </c>
      <c r="F26" s="20" t="s">
        <v>229</v>
      </c>
      <c r="G26" s="1425" t="s">
        <v>230</v>
      </c>
      <c r="H26" s="1426"/>
      <c r="I26" s="21" t="s">
        <v>231</v>
      </c>
    </row>
    <row r="27" spans="2:9" ht="16.5" customHeight="1">
      <c r="B27" s="23" t="s">
        <v>232</v>
      </c>
      <c r="C27" s="24" t="s">
        <v>625</v>
      </c>
      <c r="D27" s="24" t="s">
        <v>233</v>
      </c>
      <c r="E27" s="24" t="s">
        <v>626</v>
      </c>
      <c r="F27" s="24" t="s">
        <v>627</v>
      </c>
      <c r="G27" s="1475" t="s">
        <v>629</v>
      </c>
      <c r="H27" s="1476"/>
      <c r="I27" s="25"/>
    </row>
    <row r="28" spans="2:9" ht="16.5" customHeight="1">
      <c r="B28" s="26">
        <v>1</v>
      </c>
      <c r="C28" s="27"/>
      <c r="D28" s="27"/>
      <c r="E28" s="27"/>
      <c r="F28" s="27"/>
      <c r="G28" s="1429"/>
      <c r="H28" s="1430"/>
      <c r="I28" s="28"/>
    </row>
    <row r="29" spans="2:9" ht="16.5" customHeight="1" thickBot="1">
      <c r="B29" s="29">
        <v>2</v>
      </c>
      <c r="C29" s="30"/>
      <c r="D29" s="30"/>
      <c r="E29" s="30"/>
      <c r="F29" s="30"/>
      <c r="G29" s="1431"/>
      <c r="H29" s="1432"/>
      <c r="I29" s="31"/>
    </row>
    <row r="30" spans="2:9" ht="13.5" customHeight="1">
      <c r="B30" s="32"/>
      <c r="C30" s="33"/>
      <c r="D30" s="33"/>
      <c r="E30" s="33"/>
      <c r="F30" s="33"/>
      <c r="G30" s="33"/>
      <c r="H30" s="34"/>
      <c r="I30" s="35"/>
    </row>
    <row r="31" spans="2:9" s="5" customFormat="1" ht="20.100000000000001" customHeight="1" thickBot="1">
      <c r="B31" s="18">
        <v>3</v>
      </c>
      <c r="C31" s="13" t="s">
        <v>618</v>
      </c>
      <c r="D31" s="14"/>
      <c r="E31" s="14"/>
      <c r="F31" s="14"/>
      <c r="G31" s="14"/>
      <c r="H31" s="15"/>
      <c r="I31" s="16"/>
    </row>
    <row r="32" spans="2:9" ht="16.5" customHeight="1" thickBot="1">
      <c r="B32" s="19" t="s">
        <v>235</v>
      </c>
      <c r="C32" s="20" t="s">
        <v>226</v>
      </c>
      <c r="D32" s="20" t="s">
        <v>227</v>
      </c>
      <c r="E32" s="20" t="s">
        <v>228</v>
      </c>
      <c r="F32" s="20" t="s">
        <v>229</v>
      </c>
      <c r="G32" s="1425" t="s">
        <v>230</v>
      </c>
      <c r="H32" s="1426"/>
      <c r="I32" s="21" t="s">
        <v>231</v>
      </c>
    </row>
    <row r="33" spans="2:9" ht="16.5" customHeight="1">
      <c r="B33" s="23" t="s">
        <v>232</v>
      </c>
      <c r="C33" s="24" t="s">
        <v>332</v>
      </c>
      <c r="D33" s="24" t="s">
        <v>333</v>
      </c>
      <c r="E33" s="24" t="s">
        <v>621</v>
      </c>
      <c r="F33" s="24" t="s">
        <v>628</v>
      </c>
      <c r="G33" s="1477" t="s">
        <v>630</v>
      </c>
      <c r="H33" s="1478"/>
      <c r="I33" s="25"/>
    </row>
    <row r="34" spans="2:9" ht="16.5" customHeight="1">
      <c r="B34" s="26">
        <v>1</v>
      </c>
      <c r="C34" s="27"/>
      <c r="D34" s="27"/>
      <c r="E34" s="27"/>
      <c r="F34" s="27"/>
      <c r="G34" s="1429"/>
      <c r="H34" s="1430"/>
      <c r="I34" s="28"/>
    </row>
    <row r="35" spans="2:9" ht="16.5" customHeight="1" thickBot="1">
      <c r="B35" s="29">
        <v>2</v>
      </c>
      <c r="C35" s="30"/>
      <c r="D35" s="30"/>
      <c r="E35" s="30"/>
      <c r="F35" s="30"/>
      <c r="G35" s="1431"/>
      <c r="H35" s="1432"/>
      <c r="I35" s="31"/>
    </row>
    <row r="36" spans="2:9" ht="13.5" customHeight="1">
      <c r="B36" s="36"/>
      <c r="C36" s="37"/>
      <c r="D36" s="37"/>
      <c r="E36" s="37"/>
      <c r="F36" s="37"/>
      <c r="G36" s="37"/>
      <c r="H36" s="34"/>
      <c r="I36" s="35"/>
    </row>
    <row r="37" spans="2:9" s="5" customFormat="1" ht="20.100000000000001" customHeight="1" thickBot="1">
      <c r="B37" s="18">
        <v>4</v>
      </c>
      <c r="C37" s="13" t="s">
        <v>236</v>
      </c>
      <c r="D37" s="14"/>
      <c r="E37" s="14"/>
      <c r="F37" s="14"/>
      <c r="G37" s="14"/>
      <c r="H37" s="15"/>
      <c r="I37" s="16"/>
    </row>
    <row r="38" spans="2:9" ht="16.5" customHeight="1" thickBot="1">
      <c r="B38" s="19" t="s">
        <v>237</v>
      </c>
      <c r="C38" s="20" t="s">
        <v>238</v>
      </c>
      <c r="D38" s="20" t="s">
        <v>227</v>
      </c>
      <c r="E38" s="20" t="s">
        <v>228</v>
      </c>
      <c r="F38" s="20" t="s">
        <v>229</v>
      </c>
      <c r="G38" s="1425" t="s">
        <v>230</v>
      </c>
      <c r="H38" s="1426"/>
      <c r="I38" s="21" t="s">
        <v>231</v>
      </c>
    </row>
    <row r="39" spans="2:9" ht="16.5" customHeight="1">
      <c r="B39" s="199" t="s">
        <v>232</v>
      </c>
      <c r="C39" s="200" t="s">
        <v>631</v>
      </c>
      <c r="D39" s="200"/>
      <c r="E39" s="200"/>
      <c r="F39" s="200"/>
      <c r="G39" s="1427"/>
      <c r="H39" s="1428"/>
      <c r="I39" s="201"/>
    </row>
    <row r="40" spans="2:9" ht="16.5" customHeight="1">
      <c r="B40" s="202">
        <v>1</v>
      </c>
      <c r="C40" s="203"/>
      <c r="D40" s="203"/>
      <c r="E40" s="203"/>
      <c r="F40" s="203"/>
      <c r="G40" s="1429"/>
      <c r="H40" s="1430"/>
      <c r="I40" s="204"/>
    </row>
    <row r="41" spans="2:9" ht="16.5" customHeight="1" thickBot="1">
      <c r="B41" s="205">
        <v>2</v>
      </c>
      <c r="C41" s="206"/>
      <c r="D41" s="206"/>
      <c r="E41" s="206"/>
      <c r="F41" s="206"/>
      <c r="G41" s="1431"/>
      <c r="H41" s="1432"/>
      <c r="I41" s="207"/>
    </row>
    <row r="42" spans="2:9" ht="13.5" customHeight="1">
      <c r="B42" s="32"/>
      <c r="C42" s="33"/>
      <c r="D42" s="33"/>
      <c r="E42" s="33"/>
      <c r="F42" s="33"/>
      <c r="G42" s="33"/>
      <c r="H42" s="34"/>
      <c r="I42" s="35"/>
    </row>
    <row r="43" spans="2:9" s="5" customFormat="1" ht="20.100000000000001" customHeight="1" thickBot="1">
      <c r="B43" s="18">
        <v>5</v>
      </c>
      <c r="C43" s="13" t="s">
        <v>239</v>
      </c>
      <c r="D43" s="14"/>
      <c r="E43" s="14"/>
      <c r="F43" s="14"/>
      <c r="G43" s="14"/>
      <c r="H43" s="15"/>
      <c r="I43" s="16"/>
    </row>
    <row r="44" spans="2:9" ht="16.5" customHeight="1" thickBot="1">
      <c r="B44" s="19" t="s">
        <v>240</v>
      </c>
      <c r="C44" s="20" t="s">
        <v>226</v>
      </c>
      <c r="D44" s="20" t="s">
        <v>241</v>
      </c>
      <c r="E44" s="20" t="s">
        <v>242</v>
      </c>
      <c r="F44" s="20" t="s">
        <v>243</v>
      </c>
      <c r="G44" s="1425" t="s">
        <v>230</v>
      </c>
      <c r="H44" s="1426"/>
      <c r="I44" s="21" t="s">
        <v>231</v>
      </c>
    </row>
    <row r="45" spans="2:9" ht="16.5" customHeight="1">
      <c r="B45" s="23" t="s">
        <v>232</v>
      </c>
      <c r="C45" s="24" t="s">
        <v>244</v>
      </c>
      <c r="D45" s="24" t="s">
        <v>335</v>
      </c>
      <c r="E45" s="24"/>
      <c r="F45" s="24"/>
      <c r="G45" s="1427" t="s">
        <v>336</v>
      </c>
      <c r="H45" s="1428"/>
      <c r="I45" s="25"/>
    </row>
    <row r="46" spans="2:9" ht="16.5" customHeight="1">
      <c r="B46" s="26">
        <v>1</v>
      </c>
      <c r="C46" s="27"/>
      <c r="D46" s="27"/>
      <c r="E46" s="27"/>
      <c r="F46" s="27"/>
      <c r="G46" s="1429"/>
      <c r="H46" s="1430"/>
      <c r="I46" s="28"/>
    </row>
    <row r="47" spans="2:9" ht="16.5" customHeight="1" thickBot="1">
      <c r="B47" s="29">
        <v>2</v>
      </c>
      <c r="C47" s="30"/>
      <c r="D47" s="30"/>
      <c r="E47" s="30"/>
      <c r="F47" s="30"/>
      <c r="G47" s="1431"/>
      <c r="H47" s="1432"/>
      <c r="I47" s="31"/>
    </row>
    <row r="48" spans="2:9" ht="13.5" customHeight="1">
      <c r="B48" s="38"/>
      <c r="C48" s="37"/>
      <c r="D48" s="37"/>
      <c r="E48" s="37"/>
      <c r="F48" s="37"/>
      <c r="G48" s="37"/>
      <c r="H48" s="34"/>
      <c r="I48" s="35"/>
    </row>
    <row r="49" spans="2:9" s="5" customFormat="1" ht="20.100000000000001" customHeight="1" thickBot="1">
      <c r="B49" s="18">
        <v>6</v>
      </c>
      <c r="C49" s="13" t="s">
        <v>289</v>
      </c>
      <c r="D49" s="14"/>
      <c r="E49" s="14"/>
      <c r="F49" s="14"/>
      <c r="G49" s="14"/>
      <c r="H49" s="15"/>
      <c r="I49" s="16"/>
    </row>
    <row r="50" spans="2:9" ht="16.5" customHeight="1" thickBot="1">
      <c r="B50" s="19" t="s">
        <v>245</v>
      </c>
      <c r="C50" s="20" t="s">
        <v>226</v>
      </c>
      <c r="D50" s="20" t="s">
        <v>241</v>
      </c>
      <c r="E50" s="20" t="s">
        <v>242</v>
      </c>
      <c r="F50" s="20" t="s">
        <v>243</v>
      </c>
      <c r="G50" s="1425" t="s">
        <v>230</v>
      </c>
      <c r="H50" s="1426"/>
      <c r="I50" s="21" t="s">
        <v>231</v>
      </c>
    </row>
    <row r="51" spans="2:9" ht="16.5" customHeight="1">
      <c r="B51" s="23" t="s">
        <v>232</v>
      </c>
      <c r="C51" s="24" t="s">
        <v>244</v>
      </c>
      <c r="D51" s="24" t="s">
        <v>335</v>
      </c>
      <c r="E51" s="24"/>
      <c r="F51" s="24"/>
      <c r="G51" s="1427" t="s">
        <v>337</v>
      </c>
      <c r="H51" s="1428"/>
      <c r="I51" s="25"/>
    </row>
    <row r="52" spans="2:9" ht="16.5" customHeight="1">
      <c r="B52" s="26">
        <v>1</v>
      </c>
      <c r="C52" s="27"/>
      <c r="D52" s="27"/>
      <c r="E52" s="27"/>
      <c r="F52" s="27"/>
      <c r="G52" s="1429"/>
      <c r="H52" s="1430"/>
      <c r="I52" s="28"/>
    </row>
    <row r="53" spans="2:9" ht="16.5" customHeight="1" thickBot="1">
      <c r="B53" s="29">
        <v>2</v>
      </c>
      <c r="C53" s="30"/>
      <c r="D53" s="30"/>
      <c r="E53" s="30"/>
      <c r="F53" s="30"/>
      <c r="G53" s="1431"/>
      <c r="H53" s="1432"/>
      <c r="I53" s="31"/>
    </row>
    <row r="54" spans="2:9" ht="13.5" customHeight="1">
      <c r="B54" s="38"/>
      <c r="C54" s="37"/>
      <c r="D54" s="37"/>
      <c r="E54" s="37"/>
      <c r="F54" s="37"/>
      <c r="G54" s="37"/>
      <c r="H54" s="34"/>
      <c r="I54" s="35"/>
    </row>
    <row r="55" spans="2:9" s="5" customFormat="1" ht="20.100000000000001" customHeight="1" thickBot="1">
      <c r="B55" s="18">
        <v>7</v>
      </c>
      <c r="C55" s="13" t="s">
        <v>290</v>
      </c>
      <c r="D55" s="14"/>
      <c r="E55" s="14"/>
      <c r="F55" s="14"/>
      <c r="G55" s="14"/>
      <c r="H55" s="15"/>
      <c r="I55" s="16"/>
    </row>
    <row r="56" spans="2:9" ht="16.5" customHeight="1" thickBot="1">
      <c r="B56" s="19" t="s">
        <v>245</v>
      </c>
      <c r="C56" s="20" t="s">
        <v>226</v>
      </c>
      <c r="D56" s="20" t="s">
        <v>241</v>
      </c>
      <c r="E56" s="20" t="s">
        <v>242</v>
      </c>
      <c r="F56" s="20" t="s">
        <v>243</v>
      </c>
      <c r="G56" s="1425" t="s">
        <v>230</v>
      </c>
      <c r="H56" s="1426"/>
      <c r="I56" s="21" t="s">
        <v>231</v>
      </c>
    </row>
    <row r="57" spans="2:9" ht="16.5" customHeight="1">
      <c r="B57" s="23" t="s">
        <v>232</v>
      </c>
      <c r="C57" s="24" t="s">
        <v>244</v>
      </c>
      <c r="D57" s="24" t="s">
        <v>335</v>
      </c>
      <c r="E57" s="24" t="s">
        <v>331</v>
      </c>
      <c r="F57" s="24" t="s">
        <v>334</v>
      </c>
      <c r="G57" s="1427" t="s">
        <v>246</v>
      </c>
      <c r="H57" s="1428"/>
      <c r="I57" s="25"/>
    </row>
    <row r="58" spans="2:9" ht="16.5" customHeight="1">
      <c r="B58" s="26">
        <v>1</v>
      </c>
      <c r="C58" s="27"/>
      <c r="D58" s="27"/>
      <c r="E58" s="27"/>
      <c r="F58" s="27"/>
      <c r="G58" s="1429"/>
      <c r="H58" s="1430"/>
      <c r="I58" s="28"/>
    </row>
    <row r="59" spans="2:9" ht="16.5" customHeight="1" thickBot="1">
      <c r="B59" s="29">
        <v>2</v>
      </c>
      <c r="C59" s="30"/>
      <c r="D59" s="30"/>
      <c r="E59" s="30"/>
      <c r="F59" s="30"/>
      <c r="G59" s="1431"/>
      <c r="H59" s="1432"/>
      <c r="I59" s="31"/>
    </row>
    <row r="60" spans="2:9" ht="20.100000000000001" customHeight="1">
      <c r="B60" s="244"/>
      <c r="C60" s="245"/>
      <c r="D60" s="245"/>
      <c r="E60" s="245"/>
      <c r="F60" s="245"/>
      <c r="G60" s="245"/>
      <c r="H60" s="245"/>
      <c r="I60" s="246"/>
    </row>
    <row r="61" spans="2:9" s="5" customFormat="1" ht="20.100000000000001" customHeight="1" thickBot="1">
      <c r="B61" s="18">
        <v>8</v>
      </c>
      <c r="C61" s="13" t="s">
        <v>291</v>
      </c>
      <c r="D61" s="14"/>
      <c r="E61" s="14"/>
      <c r="F61" s="14"/>
      <c r="G61" s="14"/>
      <c r="H61" s="15"/>
      <c r="I61" s="16"/>
    </row>
    <row r="62" spans="2:9" ht="18" customHeight="1" thickBot="1">
      <c r="B62" s="19" t="s">
        <v>245</v>
      </c>
      <c r="C62" s="20" t="s">
        <v>226</v>
      </c>
      <c r="D62" s="20" t="s">
        <v>241</v>
      </c>
      <c r="E62" s="20" t="s">
        <v>242</v>
      </c>
      <c r="F62" s="20" t="s">
        <v>243</v>
      </c>
      <c r="G62" s="1425" t="s">
        <v>230</v>
      </c>
      <c r="H62" s="1426"/>
      <c r="I62" s="21" t="s">
        <v>231</v>
      </c>
    </row>
    <row r="63" spans="2:9" ht="18" customHeight="1">
      <c r="B63" s="23" t="s">
        <v>232</v>
      </c>
      <c r="C63" s="24" t="s">
        <v>244</v>
      </c>
      <c r="D63" s="24" t="s">
        <v>335</v>
      </c>
      <c r="E63" s="24" t="s">
        <v>331</v>
      </c>
      <c r="F63" s="24"/>
      <c r="G63" s="1427" t="s">
        <v>246</v>
      </c>
      <c r="H63" s="1428"/>
      <c r="I63" s="25"/>
    </row>
    <row r="64" spans="2:9" ht="18" customHeight="1">
      <c r="B64" s="26">
        <v>1</v>
      </c>
      <c r="C64" s="27"/>
      <c r="D64" s="27"/>
      <c r="E64" s="27"/>
      <c r="F64" s="27"/>
      <c r="G64" s="1429"/>
      <c r="H64" s="1430"/>
      <c r="I64" s="28"/>
    </row>
    <row r="65" spans="2:9" ht="18" customHeight="1" thickBot="1">
      <c r="B65" s="29">
        <v>2</v>
      </c>
      <c r="C65" s="30"/>
      <c r="D65" s="30"/>
      <c r="E65" s="30"/>
      <c r="F65" s="30"/>
      <c r="G65" s="1431"/>
      <c r="H65" s="1432"/>
      <c r="I65" s="31"/>
    </row>
    <row r="66" spans="2:9" ht="20.100000000000001" customHeight="1">
      <c r="B66" s="244"/>
      <c r="C66" s="245"/>
      <c r="D66" s="245"/>
      <c r="E66" s="245"/>
      <c r="F66" s="245"/>
      <c r="G66" s="245"/>
      <c r="H66" s="245"/>
      <c r="I66" s="246"/>
    </row>
    <row r="67" spans="2:9" s="5" customFormat="1" ht="20.100000000000001" customHeight="1" thickBot="1">
      <c r="B67" s="18">
        <v>9</v>
      </c>
      <c r="C67" s="13" t="s">
        <v>619</v>
      </c>
      <c r="D67" s="14"/>
      <c r="E67" s="14"/>
      <c r="F67" s="14"/>
      <c r="G67" s="14"/>
      <c r="H67" s="15"/>
      <c r="I67" s="16"/>
    </row>
    <row r="68" spans="2:9" ht="16.5" customHeight="1" thickBot="1">
      <c r="B68" s="19" t="s">
        <v>245</v>
      </c>
      <c r="C68" s="20" t="s">
        <v>226</v>
      </c>
      <c r="D68" s="20" t="s">
        <v>241</v>
      </c>
      <c r="E68" s="20" t="s">
        <v>242</v>
      </c>
      <c r="F68" s="20" t="s">
        <v>243</v>
      </c>
      <c r="G68" s="1425" t="s">
        <v>230</v>
      </c>
      <c r="H68" s="1426"/>
      <c r="I68" s="21" t="s">
        <v>231</v>
      </c>
    </row>
    <row r="69" spans="2:9" ht="16.5" customHeight="1">
      <c r="B69" s="23" t="s">
        <v>232</v>
      </c>
      <c r="C69" s="24" t="s">
        <v>244</v>
      </c>
      <c r="D69" s="24" t="s">
        <v>335</v>
      </c>
      <c r="E69" s="24" t="s">
        <v>331</v>
      </c>
      <c r="F69" s="24"/>
      <c r="G69" s="1427" t="s">
        <v>246</v>
      </c>
      <c r="H69" s="1428"/>
      <c r="I69" s="25"/>
    </row>
    <row r="70" spans="2:9" ht="16.5" customHeight="1">
      <c r="B70" s="26">
        <v>1</v>
      </c>
      <c r="C70" s="27"/>
      <c r="D70" s="27"/>
      <c r="E70" s="27"/>
      <c r="F70" s="27"/>
      <c r="G70" s="1429"/>
      <c r="H70" s="1430"/>
      <c r="I70" s="28"/>
    </row>
    <row r="71" spans="2:9" ht="16.5" customHeight="1" thickBot="1">
      <c r="B71" s="29">
        <v>2</v>
      </c>
      <c r="C71" s="30"/>
      <c r="D71" s="30"/>
      <c r="E71" s="30"/>
      <c r="F71" s="30"/>
      <c r="G71" s="1431"/>
      <c r="H71" s="1432"/>
      <c r="I71" s="31"/>
    </row>
    <row r="72" spans="2:9" ht="8.25" customHeight="1">
      <c r="B72" s="32"/>
      <c r="C72" s="33"/>
      <c r="D72" s="33"/>
      <c r="E72" s="33"/>
      <c r="F72" s="33"/>
      <c r="G72" s="33"/>
      <c r="H72" s="34"/>
      <c r="I72" s="35"/>
    </row>
    <row r="73" spans="2:9" ht="13.5" customHeight="1">
      <c r="B73" s="39" t="s">
        <v>247</v>
      </c>
      <c r="C73" s="1423" t="s">
        <v>248</v>
      </c>
      <c r="D73" s="1424"/>
      <c r="E73" s="1424"/>
      <c r="F73" s="1424"/>
      <c r="G73" s="1424"/>
      <c r="H73" s="1424"/>
      <c r="I73" s="1424"/>
    </row>
    <row r="74" spans="2:9" ht="13.5" customHeight="1">
      <c r="B74" s="39" t="s">
        <v>249</v>
      </c>
      <c r="C74" s="1423" t="s">
        <v>250</v>
      </c>
      <c r="D74" s="1423"/>
      <c r="E74" s="1423"/>
      <c r="F74" s="1423"/>
      <c r="G74" s="1423"/>
      <c r="H74" s="1423"/>
      <c r="I74" s="1423"/>
    </row>
    <row r="75" spans="2:9" ht="13.5" customHeight="1">
      <c r="B75" s="39" t="s">
        <v>251</v>
      </c>
      <c r="C75" s="1423" t="s">
        <v>252</v>
      </c>
      <c r="D75" s="1424"/>
      <c r="E75" s="1424"/>
      <c r="F75" s="1424"/>
      <c r="G75" s="1424"/>
      <c r="H75" s="1424"/>
      <c r="I75" s="1424"/>
    </row>
    <row r="76" spans="2:9" ht="13.5" customHeight="1">
      <c r="B76" s="39" t="s">
        <v>253</v>
      </c>
      <c r="C76" s="1423" t="s">
        <v>620</v>
      </c>
      <c r="D76" s="1424"/>
      <c r="E76" s="1424"/>
      <c r="F76" s="1424"/>
      <c r="G76" s="1424"/>
      <c r="H76" s="1424"/>
      <c r="I76" s="1424"/>
    </row>
  </sheetData>
  <mergeCells count="60">
    <mergeCell ref="G38:H38"/>
    <mergeCell ref="G39:H39"/>
    <mergeCell ref="G40:H40"/>
    <mergeCell ref="G41:H41"/>
    <mergeCell ref="G34:H34"/>
    <mergeCell ref="G35:H35"/>
    <mergeCell ref="G32:H32"/>
    <mergeCell ref="G27:H27"/>
    <mergeCell ref="G28:H28"/>
    <mergeCell ref="G29:H29"/>
    <mergeCell ref="G33:H33"/>
    <mergeCell ref="G50:H50"/>
    <mergeCell ref="G44:H44"/>
    <mergeCell ref="G51:H51"/>
    <mergeCell ref="G53:H53"/>
    <mergeCell ref="G59:H59"/>
    <mergeCell ref="G46:H46"/>
    <mergeCell ref="G47:H47"/>
    <mergeCell ref="G52:H52"/>
    <mergeCell ref="G45:H45"/>
    <mergeCell ref="B2:I2"/>
    <mergeCell ref="B13:D17"/>
    <mergeCell ref="B9:I9"/>
    <mergeCell ref="B11:D12"/>
    <mergeCell ref="E12:F12"/>
    <mergeCell ref="E13:F13"/>
    <mergeCell ref="E14:F14"/>
    <mergeCell ref="E15:F15"/>
    <mergeCell ref="B4:I4"/>
    <mergeCell ref="E17:F17"/>
    <mergeCell ref="G17:I17"/>
    <mergeCell ref="G26:H26"/>
    <mergeCell ref="E11:F11"/>
    <mergeCell ref="E16:F16"/>
    <mergeCell ref="B7:I7"/>
    <mergeCell ref="G11:I11"/>
    <mergeCell ref="G12:I12"/>
    <mergeCell ref="G13:I13"/>
    <mergeCell ref="G23:H23"/>
    <mergeCell ref="G14:I14"/>
    <mergeCell ref="G15:I15"/>
    <mergeCell ref="G16:I16"/>
    <mergeCell ref="G20:H20"/>
    <mergeCell ref="G21:H21"/>
    <mergeCell ref="G22:H22"/>
    <mergeCell ref="C76:I76"/>
    <mergeCell ref="C75:I75"/>
    <mergeCell ref="C73:I73"/>
    <mergeCell ref="G56:H56"/>
    <mergeCell ref="G57:H57"/>
    <mergeCell ref="G58:H58"/>
    <mergeCell ref="C74:I74"/>
    <mergeCell ref="G62:H62"/>
    <mergeCell ref="G65:H65"/>
    <mergeCell ref="G63:H63"/>
    <mergeCell ref="G64:H64"/>
    <mergeCell ref="G68:H68"/>
    <mergeCell ref="G69:H69"/>
    <mergeCell ref="G70:H70"/>
    <mergeCell ref="G71:H71"/>
  </mergeCells>
  <phoneticPr fontId="27"/>
  <printOptions horizontalCentered="1"/>
  <pageMargins left="0.78740157480314965" right="0.78740157480314965" top="0.78740157480314965" bottom="0.59055118110236227" header="0.59055118110236227" footer="0.59055118110236227"/>
  <pageSetup paperSize="9" scale="60" orientation="portrait" horizontalDpi="300" verticalDpi="300"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8"/>
  <sheetViews>
    <sheetView zoomScaleNormal="100" zoomScaleSheetLayoutView="100" workbookViewId="0"/>
  </sheetViews>
  <sheetFormatPr defaultRowHeight="12"/>
  <cols>
    <col min="1" max="1" width="3.625" style="118" customWidth="1"/>
    <col min="2" max="2" width="2.625" style="118" customWidth="1"/>
    <col min="3" max="4" width="3.125" style="118" customWidth="1"/>
    <col min="5" max="6" width="30.625" style="118" customWidth="1"/>
    <col min="7" max="27" width="13.125" style="118" customWidth="1"/>
    <col min="28" max="46" width="13.625" style="118" customWidth="1"/>
    <col min="47" max="16384" width="9" style="118"/>
  </cols>
  <sheetData>
    <row r="1" spans="1:27" ht="9.9499999999999993" customHeight="1"/>
    <row r="2" spans="1:27" s="111" customFormat="1" ht="20.100000000000001" customHeight="1">
      <c r="B2" s="1909" t="s">
        <v>771</v>
      </c>
      <c r="C2" s="1938"/>
      <c r="D2" s="1938"/>
      <c r="E2" s="1938"/>
      <c r="F2" s="1938"/>
    </row>
    <row r="3" spans="1:27" s="111" customFormat="1" ht="9.9499999999999993" customHeight="1">
      <c r="A3" s="112"/>
      <c r="B3" s="113"/>
    </row>
    <row r="4" spans="1:27" s="185" customFormat="1" ht="20.100000000000001" customHeight="1">
      <c r="A4" s="183"/>
      <c r="B4" s="1646" t="s">
        <v>756</v>
      </c>
      <c r="C4" s="1646"/>
      <c r="D4" s="1963"/>
      <c r="E4" s="1963"/>
      <c r="F4" s="1963"/>
      <c r="G4" s="1963"/>
      <c r="H4" s="1963"/>
      <c r="I4" s="1963"/>
      <c r="J4" s="1963"/>
      <c r="K4" s="1963"/>
      <c r="L4" s="1963"/>
      <c r="M4" s="1963"/>
      <c r="N4" s="1963"/>
      <c r="O4" s="1963"/>
      <c r="P4" s="1963"/>
      <c r="Q4" s="1963"/>
      <c r="R4" s="1963"/>
      <c r="S4" s="1963"/>
      <c r="T4" s="1963"/>
      <c r="U4" s="1963"/>
      <c r="V4" s="1963"/>
      <c r="W4" s="1963"/>
      <c r="X4" s="1963"/>
      <c r="Y4" s="1963"/>
      <c r="Z4" s="1963"/>
    </row>
    <row r="5" spans="1:27" ht="8.25" customHeight="1" thickBot="1">
      <c r="A5" s="180"/>
      <c r="B5" s="180"/>
      <c r="C5" s="180"/>
      <c r="D5" s="180"/>
      <c r="E5" s="180"/>
    </row>
    <row r="6" spans="1:27" ht="32.25" customHeight="1" thickBot="1">
      <c r="B6" s="186"/>
      <c r="C6" s="1955" t="s">
        <v>727</v>
      </c>
      <c r="D6" s="1956"/>
      <c r="E6" s="1957"/>
      <c r="F6" s="770" t="s">
        <v>128</v>
      </c>
      <c r="G6" s="584" t="s">
        <v>760</v>
      </c>
      <c r="H6" s="584" t="s">
        <v>728</v>
      </c>
      <c r="I6" s="584" t="s">
        <v>729</v>
      </c>
      <c r="J6" s="584" t="s">
        <v>730</v>
      </c>
      <c r="K6" s="584" t="s">
        <v>731</v>
      </c>
      <c r="L6" s="584" t="s">
        <v>732</v>
      </c>
      <c r="M6" s="584" t="s">
        <v>733</v>
      </c>
      <c r="N6" s="584" t="s">
        <v>734</v>
      </c>
      <c r="O6" s="584" t="s">
        <v>735</v>
      </c>
      <c r="P6" s="584" t="s">
        <v>736</v>
      </c>
      <c r="Q6" s="584" t="s">
        <v>737</v>
      </c>
      <c r="R6" s="584" t="s">
        <v>738</v>
      </c>
      <c r="S6" s="584" t="s">
        <v>739</v>
      </c>
      <c r="T6" s="584" t="s">
        <v>740</v>
      </c>
      <c r="U6" s="584" t="s">
        <v>741</v>
      </c>
      <c r="V6" s="584" t="s">
        <v>742</v>
      </c>
      <c r="W6" s="584" t="s">
        <v>743</v>
      </c>
      <c r="X6" s="584" t="s">
        <v>744</v>
      </c>
      <c r="Y6" s="584" t="s">
        <v>745</v>
      </c>
      <c r="Z6" s="584" t="s">
        <v>746</v>
      </c>
      <c r="AA6" s="771" t="s">
        <v>85</v>
      </c>
    </row>
    <row r="7" spans="1:27" ht="20.100000000000001" customHeight="1">
      <c r="B7" s="186"/>
      <c r="C7" s="772"/>
      <c r="D7" s="773" t="s">
        <v>747</v>
      </c>
      <c r="E7" s="774"/>
      <c r="F7" s="775"/>
      <c r="G7" s="783"/>
      <c r="H7" s="783"/>
      <c r="I7" s="783"/>
      <c r="J7" s="783"/>
      <c r="K7" s="783"/>
      <c r="L7" s="783"/>
      <c r="M7" s="783"/>
      <c r="N7" s="783"/>
      <c r="O7" s="783"/>
      <c r="P7" s="783"/>
      <c r="Q7" s="783"/>
      <c r="R7" s="783"/>
      <c r="S7" s="783"/>
      <c r="T7" s="783"/>
      <c r="U7" s="783"/>
      <c r="V7" s="783"/>
      <c r="W7" s="783"/>
      <c r="X7" s="783"/>
      <c r="Y7" s="783"/>
      <c r="Z7" s="784"/>
      <c r="AA7" s="789">
        <f>SUM(G7:Z7)</f>
        <v>0</v>
      </c>
    </row>
    <row r="8" spans="1:27" s="63" customFormat="1" ht="20.100000000000001" customHeight="1">
      <c r="A8" s="251"/>
      <c r="B8" s="186"/>
      <c r="C8" s="772"/>
      <c r="D8" s="776" t="s">
        <v>747</v>
      </c>
      <c r="E8" s="777"/>
      <c r="F8" s="778"/>
      <c r="G8" s="785"/>
      <c r="H8" s="785"/>
      <c r="I8" s="785"/>
      <c r="J8" s="785"/>
      <c r="K8" s="785"/>
      <c r="L8" s="785"/>
      <c r="M8" s="785"/>
      <c r="N8" s="785"/>
      <c r="O8" s="785"/>
      <c r="P8" s="785"/>
      <c r="Q8" s="785"/>
      <c r="R8" s="785"/>
      <c r="S8" s="785"/>
      <c r="T8" s="785"/>
      <c r="U8" s="785"/>
      <c r="V8" s="785"/>
      <c r="W8" s="785"/>
      <c r="X8" s="785"/>
      <c r="Y8" s="785"/>
      <c r="Z8" s="786"/>
      <c r="AA8" s="790">
        <f t="shared" ref="AA8:AA17" si="0">SUM(G8:Z8)</f>
        <v>0</v>
      </c>
    </row>
    <row r="9" spans="1:27" s="63" customFormat="1" ht="20.100000000000001" customHeight="1">
      <c r="A9" s="251"/>
      <c r="B9" s="186"/>
      <c r="C9" s="772"/>
      <c r="D9" s="776" t="s">
        <v>747</v>
      </c>
      <c r="E9" s="777"/>
      <c r="F9" s="778"/>
      <c r="G9" s="785"/>
      <c r="H9" s="785"/>
      <c r="I9" s="785"/>
      <c r="J9" s="785"/>
      <c r="K9" s="785"/>
      <c r="L9" s="785"/>
      <c r="M9" s="785"/>
      <c r="N9" s="785"/>
      <c r="O9" s="785"/>
      <c r="P9" s="785"/>
      <c r="Q9" s="785"/>
      <c r="R9" s="785"/>
      <c r="S9" s="785"/>
      <c r="T9" s="785"/>
      <c r="U9" s="785"/>
      <c r="V9" s="785"/>
      <c r="W9" s="785"/>
      <c r="X9" s="785"/>
      <c r="Y9" s="785"/>
      <c r="Z9" s="786"/>
      <c r="AA9" s="790">
        <f t="shared" si="0"/>
        <v>0</v>
      </c>
    </row>
    <row r="10" spans="1:27" s="63" customFormat="1" ht="20.100000000000001" customHeight="1">
      <c r="A10" s="251"/>
      <c r="B10" s="186"/>
      <c r="C10" s="772"/>
      <c r="D10" s="776" t="s">
        <v>747</v>
      </c>
      <c r="E10" s="777"/>
      <c r="F10" s="778"/>
      <c r="G10" s="785"/>
      <c r="H10" s="785"/>
      <c r="I10" s="785"/>
      <c r="J10" s="785"/>
      <c r="K10" s="785"/>
      <c r="L10" s="785"/>
      <c r="M10" s="785"/>
      <c r="N10" s="785"/>
      <c r="O10" s="785"/>
      <c r="P10" s="785"/>
      <c r="Q10" s="785"/>
      <c r="R10" s="785"/>
      <c r="S10" s="785"/>
      <c r="T10" s="785"/>
      <c r="U10" s="785"/>
      <c r="V10" s="785"/>
      <c r="W10" s="785"/>
      <c r="X10" s="785"/>
      <c r="Y10" s="785"/>
      <c r="Z10" s="786"/>
      <c r="AA10" s="790">
        <f t="shared" si="0"/>
        <v>0</v>
      </c>
    </row>
    <row r="11" spans="1:27" s="63" customFormat="1" ht="20.100000000000001" customHeight="1">
      <c r="A11" s="251"/>
      <c r="B11" s="186"/>
      <c r="C11" s="772"/>
      <c r="D11" s="779" t="s">
        <v>747</v>
      </c>
      <c r="E11" s="780"/>
      <c r="F11" s="781"/>
      <c r="G11" s="787"/>
      <c r="H11" s="787"/>
      <c r="I11" s="787"/>
      <c r="J11" s="787"/>
      <c r="K11" s="787"/>
      <c r="L11" s="787"/>
      <c r="M11" s="787"/>
      <c r="N11" s="787"/>
      <c r="O11" s="787"/>
      <c r="P11" s="787"/>
      <c r="Q11" s="787"/>
      <c r="R11" s="787"/>
      <c r="S11" s="787"/>
      <c r="T11" s="787"/>
      <c r="U11" s="787"/>
      <c r="V11" s="787"/>
      <c r="W11" s="787"/>
      <c r="X11" s="787"/>
      <c r="Y11" s="787"/>
      <c r="Z11" s="788"/>
      <c r="AA11" s="791">
        <f t="shared" si="0"/>
        <v>0</v>
      </c>
    </row>
    <row r="12" spans="1:27" s="63" customFormat="1" ht="20.100000000000001" customHeight="1" thickBot="1">
      <c r="A12" s="251"/>
      <c r="B12" s="186"/>
      <c r="C12" s="782" t="s">
        <v>752</v>
      </c>
      <c r="D12" s="1627" t="s">
        <v>749</v>
      </c>
      <c r="E12" s="1958"/>
      <c r="F12" s="1959"/>
      <c r="G12" s="792">
        <f>SUM(G7:G11)</f>
        <v>0</v>
      </c>
      <c r="H12" s="792">
        <f t="shared" ref="H12:AA12" si="1">SUM(H7:H11)</f>
        <v>0</v>
      </c>
      <c r="I12" s="792">
        <f t="shared" si="1"/>
        <v>0</v>
      </c>
      <c r="J12" s="792">
        <f t="shared" si="1"/>
        <v>0</v>
      </c>
      <c r="K12" s="792">
        <f t="shared" si="1"/>
        <v>0</v>
      </c>
      <c r="L12" s="792">
        <f t="shared" si="1"/>
        <v>0</v>
      </c>
      <c r="M12" s="792">
        <f t="shared" si="1"/>
        <v>0</v>
      </c>
      <c r="N12" s="792">
        <f t="shared" si="1"/>
        <v>0</v>
      </c>
      <c r="O12" s="792">
        <f t="shared" si="1"/>
        <v>0</v>
      </c>
      <c r="P12" s="792">
        <f t="shared" si="1"/>
        <v>0</v>
      </c>
      <c r="Q12" s="792">
        <f t="shared" si="1"/>
        <v>0</v>
      </c>
      <c r="R12" s="792">
        <f t="shared" si="1"/>
        <v>0</v>
      </c>
      <c r="S12" s="792">
        <f t="shared" si="1"/>
        <v>0</v>
      </c>
      <c r="T12" s="792">
        <f t="shared" si="1"/>
        <v>0</v>
      </c>
      <c r="U12" s="792">
        <f t="shared" si="1"/>
        <v>0</v>
      </c>
      <c r="V12" s="792">
        <f t="shared" si="1"/>
        <v>0</v>
      </c>
      <c r="W12" s="792">
        <f t="shared" si="1"/>
        <v>0</v>
      </c>
      <c r="X12" s="792">
        <f t="shared" si="1"/>
        <v>0</v>
      </c>
      <c r="Y12" s="792">
        <f t="shared" si="1"/>
        <v>0</v>
      </c>
      <c r="Z12" s="793">
        <f t="shared" si="1"/>
        <v>0</v>
      </c>
      <c r="AA12" s="793">
        <f t="shared" si="1"/>
        <v>0</v>
      </c>
    </row>
    <row r="13" spans="1:27" s="63" customFormat="1" ht="20.100000000000001" customHeight="1">
      <c r="A13" s="251"/>
      <c r="B13" s="186"/>
      <c r="C13" s="772"/>
      <c r="D13" s="773" t="s">
        <v>747</v>
      </c>
      <c r="E13" s="774"/>
      <c r="F13" s="775"/>
      <c r="G13" s="783"/>
      <c r="H13" s="783"/>
      <c r="I13" s="783"/>
      <c r="J13" s="783"/>
      <c r="K13" s="783"/>
      <c r="L13" s="783"/>
      <c r="M13" s="783"/>
      <c r="N13" s="783"/>
      <c r="O13" s="783"/>
      <c r="P13" s="783"/>
      <c r="Q13" s="783"/>
      <c r="R13" s="783"/>
      <c r="S13" s="783"/>
      <c r="T13" s="783"/>
      <c r="U13" s="783"/>
      <c r="V13" s="783"/>
      <c r="W13" s="783"/>
      <c r="X13" s="783"/>
      <c r="Y13" s="783"/>
      <c r="Z13" s="784"/>
      <c r="AA13" s="790">
        <f t="shared" si="0"/>
        <v>0</v>
      </c>
    </row>
    <row r="14" spans="1:27" s="63" customFormat="1" ht="20.100000000000001" customHeight="1">
      <c r="A14" s="251"/>
      <c r="B14" s="186"/>
      <c r="C14" s="772"/>
      <c r="D14" s="776" t="s">
        <v>747</v>
      </c>
      <c r="E14" s="777"/>
      <c r="F14" s="778"/>
      <c r="G14" s="785"/>
      <c r="H14" s="785"/>
      <c r="I14" s="785"/>
      <c r="J14" s="785"/>
      <c r="K14" s="785"/>
      <c r="L14" s="785"/>
      <c r="M14" s="785"/>
      <c r="N14" s="785"/>
      <c r="O14" s="785"/>
      <c r="P14" s="785"/>
      <c r="Q14" s="785"/>
      <c r="R14" s="785"/>
      <c r="S14" s="785"/>
      <c r="T14" s="785"/>
      <c r="U14" s="785"/>
      <c r="V14" s="785"/>
      <c r="W14" s="785"/>
      <c r="X14" s="785"/>
      <c r="Y14" s="785"/>
      <c r="Z14" s="786"/>
      <c r="AA14" s="790">
        <f t="shared" si="0"/>
        <v>0</v>
      </c>
    </row>
    <row r="15" spans="1:27" s="63" customFormat="1" ht="20.100000000000001" customHeight="1">
      <c r="A15" s="251"/>
      <c r="B15" s="186"/>
      <c r="C15" s="772"/>
      <c r="D15" s="776" t="s">
        <v>747</v>
      </c>
      <c r="E15" s="777"/>
      <c r="F15" s="778"/>
      <c r="G15" s="785"/>
      <c r="H15" s="785"/>
      <c r="I15" s="785"/>
      <c r="J15" s="785"/>
      <c r="K15" s="785"/>
      <c r="L15" s="785"/>
      <c r="M15" s="785"/>
      <c r="N15" s="785"/>
      <c r="O15" s="785"/>
      <c r="P15" s="785"/>
      <c r="Q15" s="785"/>
      <c r="R15" s="785"/>
      <c r="S15" s="785"/>
      <c r="T15" s="785"/>
      <c r="U15" s="785"/>
      <c r="V15" s="785"/>
      <c r="W15" s="785"/>
      <c r="X15" s="785"/>
      <c r="Y15" s="785"/>
      <c r="Z15" s="786"/>
      <c r="AA15" s="790">
        <f t="shared" si="0"/>
        <v>0</v>
      </c>
    </row>
    <row r="16" spans="1:27" s="63" customFormat="1" ht="20.100000000000001" customHeight="1">
      <c r="A16" s="251"/>
      <c r="B16" s="186"/>
      <c r="C16" s="772"/>
      <c r="D16" s="776" t="s">
        <v>747</v>
      </c>
      <c r="E16" s="777"/>
      <c r="F16" s="778"/>
      <c r="G16" s="785"/>
      <c r="H16" s="785"/>
      <c r="I16" s="785"/>
      <c r="J16" s="785"/>
      <c r="K16" s="785"/>
      <c r="L16" s="785"/>
      <c r="M16" s="785"/>
      <c r="N16" s="785"/>
      <c r="O16" s="785"/>
      <c r="P16" s="785"/>
      <c r="Q16" s="785"/>
      <c r="R16" s="785"/>
      <c r="S16" s="785"/>
      <c r="T16" s="785"/>
      <c r="U16" s="785"/>
      <c r="V16" s="785"/>
      <c r="W16" s="785"/>
      <c r="X16" s="785"/>
      <c r="Y16" s="785"/>
      <c r="Z16" s="786"/>
      <c r="AA16" s="790">
        <f t="shared" si="0"/>
        <v>0</v>
      </c>
    </row>
    <row r="17" spans="1:27" s="63" customFormat="1" ht="20.100000000000001" customHeight="1">
      <c r="A17" s="251"/>
      <c r="B17" s="186"/>
      <c r="C17" s="772"/>
      <c r="D17" s="779" t="s">
        <v>747</v>
      </c>
      <c r="E17" s="780"/>
      <c r="F17" s="781"/>
      <c r="G17" s="787"/>
      <c r="H17" s="787"/>
      <c r="I17" s="787"/>
      <c r="J17" s="787"/>
      <c r="K17" s="787"/>
      <c r="L17" s="787"/>
      <c r="M17" s="787"/>
      <c r="N17" s="787"/>
      <c r="O17" s="787"/>
      <c r="P17" s="787"/>
      <c r="Q17" s="787"/>
      <c r="R17" s="787"/>
      <c r="S17" s="787"/>
      <c r="T17" s="787"/>
      <c r="U17" s="787"/>
      <c r="V17" s="787"/>
      <c r="W17" s="787"/>
      <c r="X17" s="787"/>
      <c r="Y17" s="787"/>
      <c r="Z17" s="788"/>
      <c r="AA17" s="790">
        <f t="shared" si="0"/>
        <v>0</v>
      </c>
    </row>
    <row r="18" spans="1:27" s="63" customFormat="1" ht="20.100000000000001" customHeight="1" thickBot="1">
      <c r="A18" s="251"/>
      <c r="B18" s="186"/>
      <c r="C18" s="782" t="s">
        <v>680</v>
      </c>
      <c r="D18" s="1627" t="s">
        <v>748</v>
      </c>
      <c r="E18" s="1958"/>
      <c r="F18" s="1959"/>
      <c r="G18" s="792">
        <f>SUM(G13:G17)</f>
        <v>0</v>
      </c>
      <c r="H18" s="792">
        <f t="shared" ref="H18:AA18" si="2">SUM(H13:H17)</f>
        <v>0</v>
      </c>
      <c r="I18" s="792">
        <f t="shared" si="2"/>
        <v>0</v>
      </c>
      <c r="J18" s="792">
        <f t="shared" si="2"/>
        <v>0</v>
      </c>
      <c r="K18" s="792">
        <f t="shared" si="2"/>
        <v>0</v>
      </c>
      <c r="L18" s="792">
        <f t="shared" si="2"/>
        <v>0</v>
      </c>
      <c r="M18" s="792">
        <f t="shared" si="2"/>
        <v>0</v>
      </c>
      <c r="N18" s="792">
        <f t="shared" si="2"/>
        <v>0</v>
      </c>
      <c r="O18" s="792">
        <f t="shared" si="2"/>
        <v>0</v>
      </c>
      <c r="P18" s="792">
        <f t="shared" si="2"/>
        <v>0</v>
      </c>
      <c r="Q18" s="792">
        <f t="shared" si="2"/>
        <v>0</v>
      </c>
      <c r="R18" s="792">
        <f t="shared" si="2"/>
        <v>0</v>
      </c>
      <c r="S18" s="792">
        <f t="shared" si="2"/>
        <v>0</v>
      </c>
      <c r="T18" s="792">
        <f t="shared" si="2"/>
        <v>0</v>
      </c>
      <c r="U18" s="792">
        <f t="shared" si="2"/>
        <v>0</v>
      </c>
      <c r="V18" s="792">
        <f t="shared" si="2"/>
        <v>0</v>
      </c>
      <c r="W18" s="792">
        <f t="shared" si="2"/>
        <v>0</v>
      </c>
      <c r="X18" s="792">
        <f t="shared" si="2"/>
        <v>0</v>
      </c>
      <c r="Y18" s="792">
        <f t="shared" si="2"/>
        <v>0</v>
      </c>
      <c r="Z18" s="793">
        <f t="shared" si="2"/>
        <v>0</v>
      </c>
      <c r="AA18" s="793">
        <f t="shared" si="2"/>
        <v>0</v>
      </c>
    </row>
    <row r="19" spans="1:27" s="63" customFormat="1" ht="20.100000000000001" customHeight="1" thickBot="1">
      <c r="A19" s="251"/>
      <c r="B19" s="186"/>
      <c r="C19" s="1960" t="s">
        <v>753</v>
      </c>
      <c r="D19" s="1961"/>
      <c r="E19" s="1961"/>
      <c r="F19" s="1962"/>
      <c r="G19" s="792">
        <f>SUM(G18,G12)</f>
        <v>0</v>
      </c>
      <c r="H19" s="792">
        <f t="shared" ref="H19:AA19" si="3">SUM(H18,H12)</f>
        <v>0</v>
      </c>
      <c r="I19" s="792">
        <f t="shared" si="3"/>
        <v>0</v>
      </c>
      <c r="J19" s="792">
        <f t="shared" si="3"/>
        <v>0</v>
      </c>
      <c r="K19" s="792">
        <f t="shared" si="3"/>
        <v>0</v>
      </c>
      <c r="L19" s="792">
        <f t="shared" si="3"/>
        <v>0</v>
      </c>
      <c r="M19" s="792">
        <f t="shared" si="3"/>
        <v>0</v>
      </c>
      <c r="N19" s="792">
        <f t="shared" si="3"/>
        <v>0</v>
      </c>
      <c r="O19" s="792">
        <f t="shared" si="3"/>
        <v>0</v>
      </c>
      <c r="P19" s="792">
        <f t="shared" si="3"/>
        <v>0</v>
      </c>
      <c r="Q19" s="792">
        <f t="shared" si="3"/>
        <v>0</v>
      </c>
      <c r="R19" s="792">
        <f t="shared" si="3"/>
        <v>0</v>
      </c>
      <c r="S19" s="792">
        <f t="shared" si="3"/>
        <v>0</v>
      </c>
      <c r="T19" s="792">
        <f t="shared" si="3"/>
        <v>0</v>
      </c>
      <c r="U19" s="792">
        <f t="shared" si="3"/>
        <v>0</v>
      </c>
      <c r="V19" s="792">
        <f t="shared" si="3"/>
        <v>0</v>
      </c>
      <c r="W19" s="792">
        <f t="shared" si="3"/>
        <v>0</v>
      </c>
      <c r="X19" s="792">
        <f t="shared" si="3"/>
        <v>0</v>
      </c>
      <c r="Y19" s="792">
        <f t="shared" si="3"/>
        <v>0</v>
      </c>
      <c r="Z19" s="793">
        <f t="shared" si="3"/>
        <v>0</v>
      </c>
      <c r="AA19" s="793">
        <f t="shared" si="3"/>
        <v>0</v>
      </c>
    </row>
    <row r="20" spans="1:27" s="63" customFormat="1" ht="15.75" customHeight="1">
      <c r="A20" s="251"/>
      <c r="B20" s="186"/>
      <c r="C20" s="181" t="s">
        <v>61</v>
      </c>
      <c r="D20" s="1919" t="s">
        <v>130</v>
      </c>
      <c r="E20" s="1917"/>
      <c r="F20" s="1917"/>
      <c r="G20" s="1917"/>
    </row>
    <row r="21" spans="1:27" s="63" customFormat="1" ht="15.75" customHeight="1">
      <c r="A21" s="251"/>
      <c r="B21" s="186"/>
      <c r="C21" s="181" t="s">
        <v>271</v>
      </c>
      <c r="D21" s="328" t="s">
        <v>151</v>
      </c>
      <c r="E21" s="327"/>
      <c r="F21" s="327"/>
      <c r="G21" s="327"/>
    </row>
    <row r="22" spans="1:27" s="63" customFormat="1" ht="15.75" customHeight="1">
      <c r="A22" s="251"/>
      <c r="B22" s="186"/>
      <c r="C22" s="181" t="s">
        <v>210</v>
      </c>
      <c r="D22" s="1920" t="s">
        <v>127</v>
      </c>
      <c r="E22" s="1917"/>
      <c r="F22" s="1917"/>
      <c r="G22" s="1917"/>
    </row>
    <row r="23" spans="1:27" s="63" customFormat="1" ht="15.75" customHeight="1">
      <c r="A23" s="251"/>
      <c r="B23" s="186"/>
      <c r="C23" s="181" t="s">
        <v>211</v>
      </c>
      <c r="D23" s="1919" t="s">
        <v>131</v>
      </c>
      <c r="E23" s="1917"/>
      <c r="F23" s="1917"/>
      <c r="G23" s="1917"/>
    </row>
    <row r="24" spans="1:27" s="63" customFormat="1" ht="24.75" customHeight="1">
      <c r="A24" s="251"/>
      <c r="B24" s="186"/>
      <c r="C24" s="181" t="s">
        <v>208</v>
      </c>
      <c r="D24" s="1921" t="s">
        <v>377</v>
      </c>
      <c r="E24" s="1922"/>
      <c r="F24" s="1922"/>
      <c r="G24" s="1932"/>
    </row>
    <row r="25" spans="1:27" s="63" customFormat="1" ht="15.75" customHeight="1">
      <c r="A25" s="251"/>
      <c r="B25" s="186"/>
      <c r="C25" s="181" t="s">
        <v>209</v>
      </c>
      <c r="D25" s="1919" t="s">
        <v>768</v>
      </c>
      <c r="E25" s="1917"/>
      <c r="F25" s="1917"/>
      <c r="G25" s="1917"/>
    </row>
    <row r="26" spans="1:27" s="63" customFormat="1" ht="20.100000000000001" customHeight="1" thickBot="1">
      <c r="A26" s="251"/>
      <c r="B26" s="186"/>
    </row>
    <row r="27" spans="1:27" s="63" customFormat="1" ht="20.100000000000001" customHeight="1">
      <c r="B27" s="186"/>
      <c r="Z27" s="1689" t="s">
        <v>262</v>
      </c>
      <c r="AA27" s="1929"/>
    </row>
    <row r="28" spans="1:27" ht="8.25" customHeight="1" thickBot="1">
      <c r="Z28" s="1930"/>
      <c r="AA28" s="1931"/>
    </row>
    <row r="29" spans="1:27" ht="13.5" customHeight="1"/>
    <row r="30" spans="1:27" ht="13.5" customHeight="1"/>
    <row r="31" spans="1:27" ht="13.5" customHeight="1"/>
    <row r="32" spans="1:27" ht="13.5" customHeight="1"/>
    <row r="33" ht="24" customHeight="1"/>
    <row r="34" ht="13.5" customHeight="1"/>
    <row r="35" ht="13.5" customHeight="1"/>
    <row r="36" ht="12" customHeight="1"/>
    <row r="37" ht="12.75" customHeight="1"/>
    <row r="38" ht="8.25" customHeight="1"/>
  </sheetData>
  <mergeCells count="12">
    <mergeCell ref="B2:F2"/>
    <mergeCell ref="Z27:AA28"/>
    <mergeCell ref="D20:G20"/>
    <mergeCell ref="D22:G22"/>
    <mergeCell ref="D23:G23"/>
    <mergeCell ref="D24:G24"/>
    <mergeCell ref="D25:G25"/>
    <mergeCell ref="C6:E6"/>
    <mergeCell ref="D12:F12"/>
    <mergeCell ref="D18:F18"/>
    <mergeCell ref="C19:F19"/>
    <mergeCell ref="B4:Z4"/>
  </mergeCells>
  <phoneticPr fontId="27"/>
  <printOptions horizontalCentered="1"/>
  <pageMargins left="0.78740157480314965" right="0.78740157480314965" top="0.78740157480314965" bottom="0.78740157480314965" header="0.51181102362204722" footer="0.51181102362204722"/>
  <pageSetup paperSize="8" scale="56" orientation="landscape" horizontalDpi="300" verticalDpi="300" r:id="rId1"/>
  <headerFooter alignWithMargins="0"/>
  <colBreaks count="1" manualBreakCount="1">
    <brk id="27" min="1" max="37"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zoomScaleNormal="100" zoomScaleSheetLayoutView="100" workbookViewId="0"/>
  </sheetViews>
  <sheetFormatPr defaultRowHeight="14.25"/>
  <cols>
    <col min="1" max="1" width="3.625" style="96" customWidth="1"/>
    <col min="2" max="2" width="4.625" style="96" customWidth="1"/>
    <col min="3" max="3" width="23.625" style="96" customWidth="1"/>
    <col min="4" max="4" width="8.625" style="96" customWidth="1"/>
    <col min="5" max="5" width="25.625" style="96" customWidth="1"/>
    <col min="6" max="7" width="15.625" style="96" customWidth="1"/>
    <col min="8" max="8" width="2.625" style="96" customWidth="1"/>
    <col min="9" max="16384" width="9" style="96"/>
  </cols>
  <sheetData>
    <row r="1" spans="1:10" ht="9.9499999999999993" customHeight="1"/>
    <row r="2" spans="1:10" s="17" customFormat="1" ht="20.100000000000001" customHeight="1">
      <c r="A2" s="5"/>
      <c r="B2" s="1453" t="s">
        <v>770</v>
      </c>
      <c r="C2" s="1454"/>
      <c r="D2" s="1454"/>
      <c r="E2" s="1454"/>
      <c r="F2" s="1454"/>
      <c r="G2" s="1454"/>
      <c r="H2" s="64"/>
      <c r="I2" s="64"/>
      <c r="J2" s="14"/>
    </row>
    <row r="3" spans="1:10" s="17" customFormat="1" ht="8.25" customHeight="1">
      <c r="A3" s="5"/>
      <c r="B3" s="4"/>
      <c r="C3" s="43"/>
      <c r="D3" s="43"/>
      <c r="E3" s="43"/>
      <c r="F3" s="43"/>
      <c r="G3" s="43"/>
      <c r="H3" s="64"/>
      <c r="I3" s="64"/>
      <c r="J3" s="14"/>
    </row>
    <row r="4" spans="1:10" ht="20.100000000000001" customHeight="1">
      <c r="A4" s="45"/>
      <c r="B4" s="1599" t="s">
        <v>224</v>
      </c>
      <c r="C4" s="1975"/>
      <c r="D4" s="1975"/>
      <c r="E4" s="1975"/>
      <c r="F4" s="1975"/>
      <c r="G4" s="1975"/>
      <c r="H4" s="46"/>
      <c r="I4" s="46"/>
      <c r="J4" s="48"/>
    </row>
    <row r="5" spans="1:10" ht="8.25" customHeight="1"/>
    <row r="6" spans="1:10" ht="18" customHeight="1" thickBot="1">
      <c r="B6" s="822" t="s">
        <v>797</v>
      </c>
    </row>
    <row r="7" spans="1:10" s="97" customFormat="1" ht="20.100000000000001" customHeight="1">
      <c r="B7" s="1964" t="s">
        <v>69</v>
      </c>
      <c r="C7" s="1966" t="s">
        <v>70</v>
      </c>
      <c r="D7" s="1967"/>
      <c r="E7" s="1968"/>
      <c r="F7" s="589" t="s">
        <v>71</v>
      </c>
      <c r="G7" s="590" t="s">
        <v>72</v>
      </c>
    </row>
    <row r="8" spans="1:10" s="97" customFormat="1" ht="20.100000000000001" customHeight="1" thickBot="1">
      <c r="B8" s="1965"/>
      <c r="C8" s="580" t="s">
        <v>73</v>
      </c>
      <c r="D8" s="1969" t="s">
        <v>74</v>
      </c>
      <c r="E8" s="1970"/>
      <c r="F8" s="591" t="s">
        <v>75</v>
      </c>
      <c r="G8" s="592" t="s">
        <v>76</v>
      </c>
    </row>
    <row r="9" spans="1:10" s="97" customFormat="1" ht="20.100000000000001" customHeight="1">
      <c r="B9" s="98">
        <v>1</v>
      </c>
      <c r="C9" s="99"/>
      <c r="D9" s="100" t="s">
        <v>77</v>
      </c>
      <c r="E9" s="816" t="s">
        <v>78</v>
      </c>
      <c r="F9" s="228"/>
      <c r="G9" s="224"/>
    </row>
    <row r="10" spans="1:10" s="97" customFormat="1" ht="20.100000000000001" customHeight="1">
      <c r="A10" s="101"/>
      <c r="B10" s="817">
        <v>2</v>
      </c>
      <c r="C10" s="102"/>
      <c r="D10" s="815" t="s">
        <v>79</v>
      </c>
      <c r="E10" s="818" t="s">
        <v>78</v>
      </c>
      <c r="F10" s="229"/>
      <c r="G10" s="225"/>
    </row>
    <row r="11" spans="1:10" s="97" customFormat="1" ht="20.100000000000001" customHeight="1">
      <c r="A11" s="101"/>
      <c r="B11" s="817">
        <v>3</v>
      </c>
      <c r="C11" s="102"/>
      <c r="D11" s="815" t="s">
        <v>79</v>
      </c>
      <c r="E11" s="818" t="s">
        <v>78</v>
      </c>
      <c r="F11" s="229"/>
      <c r="G11" s="225"/>
    </row>
    <row r="12" spans="1:10" s="97" customFormat="1" ht="20.100000000000001" customHeight="1">
      <c r="A12" s="101"/>
      <c r="B12" s="817">
        <v>4</v>
      </c>
      <c r="C12" s="102"/>
      <c r="D12" s="815" t="s">
        <v>79</v>
      </c>
      <c r="E12" s="818" t="s">
        <v>78</v>
      </c>
      <c r="F12" s="229"/>
      <c r="G12" s="225"/>
    </row>
    <row r="13" spans="1:10" s="97" customFormat="1" ht="20.100000000000001" customHeight="1" thickBot="1">
      <c r="B13" s="103">
        <v>5</v>
      </c>
      <c r="C13" s="104"/>
      <c r="D13" s="815" t="s">
        <v>79</v>
      </c>
      <c r="E13" s="818" t="s">
        <v>78</v>
      </c>
      <c r="F13" s="230"/>
      <c r="G13" s="226"/>
    </row>
    <row r="14" spans="1:10" s="97" customFormat="1" ht="20.100000000000001" customHeight="1" thickBot="1">
      <c r="B14" s="1971" t="s">
        <v>264</v>
      </c>
      <c r="C14" s="1972"/>
      <c r="D14" s="1972"/>
      <c r="E14" s="1973"/>
      <c r="F14" s="105">
        <f>SUM(F9:F13)</f>
        <v>0</v>
      </c>
      <c r="G14" s="227">
        <f>SUM(G9:G13)</f>
        <v>0</v>
      </c>
    </row>
    <row r="15" spans="1:10" s="97" customFormat="1" ht="8.25" customHeight="1">
      <c r="B15" s="106"/>
      <c r="C15" s="106"/>
      <c r="D15" s="106"/>
      <c r="E15" s="106"/>
      <c r="F15" s="107"/>
      <c r="G15" s="108"/>
    </row>
    <row r="16" spans="1:10" s="109" customFormat="1" ht="13.5" customHeight="1">
      <c r="B16" s="233" t="s">
        <v>259</v>
      </c>
      <c r="C16" s="1974" t="s">
        <v>80</v>
      </c>
      <c r="D16" s="1630"/>
      <c r="E16" s="1630"/>
      <c r="F16" s="1630"/>
      <c r="G16" s="1630"/>
    </row>
    <row r="17" spans="1:7" s="109" customFormat="1" ht="13.5" customHeight="1">
      <c r="B17" s="233" t="s">
        <v>270</v>
      </c>
      <c r="C17" s="1976" t="s">
        <v>81</v>
      </c>
      <c r="D17" s="1630"/>
      <c r="E17" s="1630"/>
      <c r="F17" s="1630"/>
      <c r="G17" s="1630"/>
    </row>
    <row r="18" spans="1:7" s="109" customFormat="1" ht="13.5" customHeight="1">
      <c r="B18" s="233" t="s">
        <v>429</v>
      </c>
      <c r="C18" s="1976" t="s">
        <v>342</v>
      </c>
      <c r="D18" s="1630"/>
      <c r="E18" s="1630"/>
      <c r="F18" s="1630"/>
      <c r="G18" s="1630"/>
    </row>
    <row r="19" spans="1:7" ht="24" customHeight="1">
      <c r="B19" s="233" t="s">
        <v>430</v>
      </c>
      <c r="C19" s="1983" t="s">
        <v>376</v>
      </c>
      <c r="D19" s="1630"/>
      <c r="E19" s="1630"/>
      <c r="F19" s="1630"/>
      <c r="G19" s="1630"/>
    </row>
    <row r="20" spans="1:7" ht="13.5" customHeight="1">
      <c r="B20" s="233" t="s">
        <v>431</v>
      </c>
      <c r="C20" s="1977" t="s">
        <v>767</v>
      </c>
      <c r="D20" s="1978"/>
      <c r="E20" s="1978"/>
      <c r="F20" s="1978"/>
      <c r="G20" s="1978"/>
    </row>
    <row r="21" spans="1:7" ht="13.5" customHeight="1">
      <c r="B21" s="233"/>
      <c r="C21" s="820"/>
      <c r="D21" s="821"/>
      <c r="E21" s="821"/>
      <c r="F21" s="821"/>
      <c r="G21" s="821"/>
    </row>
    <row r="22" spans="1:7" ht="18" customHeight="1" thickBot="1">
      <c r="B22" s="822" t="s">
        <v>801</v>
      </c>
      <c r="F22" s="110"/>
      <c r="G22" s="110"/>
    </row>
    <row r="23" spans="1:7" s="97" customFormat="1" ht="20.100000000000001" customHeight="1">
      <c r="B23" s="1964" t="s">
        <v>69</v>
      </c>
      <c r="C23" s="1966" t="s">
        <v>70</v>
      </c>
      <c r="D23" s="1967"/>
      <c r="E23" s="1968"/>
      <c r="F23" s="589" t="s">
        <v>71</v>
      </c>
      <c r="G23" s="590" t="s">
        <v>72</v>
      </c>
    </row>
    <row r="24" spans="1:7" s="97" customFormat="1" ht="20.100000000000001" customHeight="1" thickBot="1">
      <c r="B24" s="1965"/>
      <c r="C24" s="580" t="s">
        <v>73</v>
      </c>
      <c r="D24" s="1969" t="s">
        <v>74</v>
      </c>
      <c r="E24" s="1970"/>
      <c r="F24" s="591" t="s">
        <v>75</v>
      </c>
      <c r="G24" s="592" t="s">
        <v>76</v>
      </c>
    </row>
    <row r="25" spans="1:7" s="97" customFormat="1" ht="20.100000000000001" customHeight="1">
      <c r="B25" s="98">
        <v>1</v>
      </c>
      <c r="C25" s="99"/>
      <c r="D25" s="100" t="s">
        <v>77</v>
      </c>
      <c r="E25" s="816" t="s">
        <v>78</v>
      </c>
      <c r="F25" s="228"/>
      <c r="G25" s="224"/>
    </row>
    <row r="26" spans="1:7" s="97" customFormat="1" ht="20.100000000000001" customHeight="1">
      <c r="A26" s="101"/>
      <c r="B26" s="817">
        <v>2</v>
      </c>
      <c r="C26" s="102"/>
      <c r="D26" s="819" t="s">
        <v>79</v>
      </c>
      <c r="E26" s="818" t="s">
        <v>78</v>
      </c>
      <c r="F26" s="229"/>
      <c r="G26" s="225"/>
    </row>
    <row r="27" spans="1:7" s="97" customFormat="1" ht="20.100000000000001" customHeight="1">
      <c r="A27" s="101"/>
      <c r="B27" s="817">
        <v>3</v>
      </c>
      <c r="C27" s="102"/>
      <c r="D27" s="819" t="s">
        <v>79</v>
      </c>
      <c r="E27" s="818" t="s">
        <v>78</v>
      </c>
      <c r="F27" s="229"/>
      <c r="G27" s="225"/>
    </row>
    <row r="28" spans="1:7" s="97" customFormat="1" ht="20.100000000000001" customHeight="1">
      <c r="A28" s="101"/>
      <c r="B28" s="817">
        <v>4</v>
      </c>
      <c r="C28" s="102"/>
      <c r="D28" s="819" t="s">
        <v>79</v>
      </c>
      <c r="E28" s="818" t="s">
        <v>78</v>
      </c>
      <c r="F28" s="229"/>
      <c r="G28" s="225"/>
    </row>
    <row r="29" spans="1:7" s="97" customFormat="1" ht="20.100000000000001" customHeight="1" thickBot="1">
      <c r="B29" s="103">
        <v>5</v>
      </c>
      <c r="C29" s="104"/>
      <c r="D29" s="819" t="s">
        <v>79</v>
      </c>
      <c r="E29" s="818" t="s">
        <v>78</v>
      </c>
      <c r="F29" s="230"/>
      <c r="G29" s="226"/>
    </row>
    <row r="30" spans="1:7" s="97" customFormat="1" ht="20.100000000000001" customHeight="1" thickBot="1">
      <c r="B30" s="1971" t="s">
        <v>264</v>
      </c>
      <c r="C30" s="1972"/>
      <c r="D30" s="1972"/>
      <c r="E30" s="1973"/>
      <c r="F30" s="105">
        <f>SUM(F25:F29)</f>
        <v>0</v>
      </c>
      <c r="G30" s="227">
        <f>SUM(G25:G29)</f>
        <v>0</v>
      </c>
    </row>
    <row r="31" spans="1:7" s="97" customFormat="1" ht="8.25" customHeight="1">
      <c r="B31" s="106"/>
      <c r="C31" s="106"/>
      <c r="D31" s="106"/>
      <c r="E31" s="106"/>
      <c r="F31" s="107"/>
      <c r="G31" s="108"/>
    </row>
    <row r="32" spans="1:7" s="109" customFormat="1" ht="13.5" customHeight="1">
      <c r="B32" s="233" t="s">
        <v>123</v>
      </c>
      <c r="C32" s="1974" t="s">
        <v>80</v>
      </c>
      <c r="D32" s="1630"/>
      <c r="E32" s="1630"/>
      <c r="F32" s="1630"/>
      <c r="G32" s="1630"/>
    </row>
    <row r="33" spans="2:7" s="109" customFormat="1" ht="13.5" customHeight="1">
      <c r="B33" s="233" t="s">
        <v>125</v>
      </c>
      <c r="C33" s="1976" t="s">
        <v>81</v>
      </c>
      <c r="D33" s="1630"/>
      <c r="E33" s="1630"/>
      <c r="F33" s="1630"/>
      <c r="G33" s="1630"/>
    </row>
    <row r="34" spans="2:7" s="109" customFormat="1" ht="13.5" customHeight="1">
      <c r="B34" s="233" t="s">
        <v>251</v>
      </c>
      <c r="C34" s="1976" t="s">
        <v>342</v>
      </c>
      <c r="D34" s="1630"/>
      <c r="E34" s="1630"/>
      <c r="F34" s="1630"/>
      <c r="G34" s="1630"/>
    </row>
    <row r="35" spans="2:7" ht="24" customHeight="1">
      <c r="B35" s="233" t="s">
        <v>253</v>
      </c>
      <c r="C35" s="1983" t="s">
        <v>376</v>
      </c>
      <c r="D35" s="1630"/>
      <c r="E35" s="1630"/>
      <c r="F35" s="1630"/>
      <c r="G35" s="1630"/>
    </row>
    <row r="36" spans="2:7" ht="13.5" customHeight="1" thickBot="1">
      <c r="B36" s="233" t="s">
        <v>149</v>
      </c>
      <c r="C36" s="1977" t="s">
        <v>767</v>
      </c>
      <c r="D36" s="1978"/>
      <c r="E36" s="1978"/>
      <c r="F36" s="1978"/>
      <c r="G36" s="1978"/>
    </row>
    <row r="37" spans="2:7">
      <c r="F37" s="1979" t="s">
        <v>262</v>
      </c>
      <c r="G37" s="1980"/>
    </row>
    <row r="38" spans="2:7" ht="15" thickBot="1">
      <c r="F38" s="1981"/>
      <c r="G38" s="1982"/>
    </row>
    <row r="39" spans="2:7" ht="8.25" customHeight="1"/>
    <row r="48" spans="2:7" ht="20.100000000000001" customHeight="1"/>
  </sheetData>
  <mergeCells count="21">
    <mergeCell ref="C16:G16"/>
    <mergeCell ref="C17:G17"/>
    <mergeCell ref="C18:G18"/>
    <mergeCell ref="C20:G20"/>
    <mergeCell ref="F37:G38"/>
    <mergeCell ref="C19:G19"/>
    <mergeCell ref="C33:G33"/>
    <mergeCell ref="C34:G34"/>
    <mergeCell ref="C35:G35"/>
    <mergeCell ref="C36:G36"/>
    <mergeCell ref="B2:G2"/>
    <mergeCell ref="B4:G4"/>
    <mergeCell ref="B7:B8"/>
    <mergeCell ref="B14:E14"/>
    <mergeCell ref="C7:E7"/>
    <mergeCell ref="D8:E8"/>
    <mergeCell ref="B23:B24"/>
    <mergeCell ref="C23:E23"/>
    <mergeCell ref="D24:E24"/>
    <mergeCell ref="B30:E30"/>
    <mergeCell ref="C32:G32"/>
  </mergeCells>
  <phoneticPr fontId="27"/>
  <printOptions horizontalCentered="1"/>
  <pageMargins left="0.78740157480314965" right="0.78740157480314965" top="0.98425196850393704" bottom="0.98425196850393704" header="0.51181102362204722" footer="0.51181102362204722"/>
  <pageSetup paperSize="9" scale="85"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zoomScaleNormal="100" zoomScaleSheetLayoutView="100" workbookViewId="0"/>
  </sheetViews>
  <sheetFormatPr defaultRowHeight="13.5"/>
  <cols>
    <col min="1" max="1" width="3.625" style="189" customWidth="1"/>
    <col min="2" max="2" width="3.875" style="189" customWidth="1"/>
    <col min="3" max="3" width="16.875" style="189" customWidth="1"/>
    <col min="4" max="5" width="23.875" style="189" customWidth="1"/>
    <col min="6" max="7" width="7.125" style="189" bestFit="1" customWidth="1"/>
    <col min="8" max="8" width="45" style="189" customWidth="1"/>
    <col min="9" max="9" width="48.625" style="189" customWidth="1"/>
    <col min="10" max="10" width="16.75" style="189" customWidth="1"/>
    <col min="11" max="11" width="3.625" style="189" customWidth="1"/>
    <col min="12" max="16384" width="9" style="189"/>
  </cols>
  <sheetData>
    <row r="1" spans="1:10" ht="9.9499999999999993" customHeight="1"/>
    <row r="2" spans="1:10" ht="20.100000000000001" customHeight="1">
      <c r="A2" s="182"/>
      <c r="B2" s="661" t="s">
        <v>769</v>
      </c>
    </row>
    <row r="4" spans="1:10" ht="25.5">
      <c r="B4" s="1995" t="s">
        <v>192</v>
      </c>
      <c r="C4" s="1995"/>
      <c r="D4" s="1995"/>
      <c r="E4" s="1995"/>
      <c r="F4" s="1995"/>
      <c r="G4" s="1995"/>
      <c r="H4" s="1995"/>
      <c r="I4" s="1995"/>
      <c r="J4" s="1995"/>
    </row>
    <row r="6" spans="1:10" ht="20.25" customHeight="1">
      <c r="B6" s="1996" t="s">
        <v>213</v>
      </c>
      <c r="C6" s="1996" t="s">
        <v>199</v>
      </c>
      <c r="D6" s="1996" t="s">
        <v>193</v>
      </c>
      <c r="E6" s="1996" t="s">
        <v>194</v>
      </c>
      <c r="F6" s="2001" t="s">
        <v>195</v>
      </c>
      <c r="G6" s="2002"/>
      <c r="H6" s="2003"/>
      <c r="I6" s="1997" t="s">
        <v>196</v>
      </c>
      <c r="J6" s="1997"/>
    </row>
    <row r="7" spans="1:10" ht="27" customHeight="1">
      <c r="B7" s="1996"/>
      <c r="C7" s="1996"/>
      <c r="D7" s="1996"/>
      <c r="E7" s="1996"/>
      <c r="F7" s="1998" t="s">
        <v>197</v>
      </c>
      <c r="G7" s="1999"/>
      <c r="H7" s="2000"/>
      <c r="I7" s="595" t="s">
        <v>198</v>
      </c>
      <c r="J7" s="595" t="s">
        <v>214</v>
      </c>
    </row>
    <row r="8" spans="1:10">
      <c r="B8" s="190">
        <v>1</v>
      </c>
      <c r="C8" s="191"/>
      <c r="D8" s="191"/>
      <c r="E8" s="191"/>
      <c r="F8" s="1985"/>
      <c r="G8" s="1986"/>
      <c r="H8" s="1987"/>
      <c r="I8" s="191"/>
      <c r="J8" s="192"/>
    </row>
    <row r="9" spans="1:10">
      <c r="B9" s="190">
        <v>2</v>
      </c>
      <c r="C9" s="191"/>
      <c r="D9" s="191"/>
      <c r="E9" s="191"/>
      <c r="F9" s="1985"/>
      <c r="G9" s="1986"/>
      <c r="H9" s="1987"/>
      <c r="I9" s="191"/>
      <c r="J9" s="192"/>
    </row>
    <row r="10" spans="1:10">
      <c r="B10" s="190">
        <v>3</v>
      </c>
      <c r="C10" s="191"/>
      <c r="D10" s="191"/>
      <c r="E10" s="191"/>
      <c r="F10" s="1985"/>
      <c r="G10" s="1986"/>
      <c r="H10" s="1987"/>
      <c r="I10" s="191"/>
      <c r="J10" s="192"/>
    </row>
    <row r="11" spans="1:10">
      <c r="B11" s="190">
        <v>4</v>
      </c>
      <c r="C11" s="191"/>
      <c r="D11" s="191"/>
      <c r="E11" s="191"/>
      <c r="F11" s="1985"/>
      <c r="G11" s="1986"/>
      <c r="H11" s="1987"/>
      <c r="I11" s="191"/>
      <c r="J11" s="192"/>
    </row>
    <row r="12" spans="1:10">
      <c r="B12" s="190">
        <v>5</v>
      </c>
      <c r="C12" s="191"/>
      <c r="D12" s="191"/>
      <c r="E12" s="191"/>
      <c r="F12" s="1985"/>
      <c r="G12" s="1986"/>
      <c r="H12" s="1987"/>
      <c r="I12" s="191"/>
      <c r="J12" s="192"/>
    </row>
    <row r="13" spans="1:10">
      <c r="B13" s="190">
        <v>6</v>
      </c>
      <c r="C13" s="191"/>
      <c r="D13" s="191"/>
      <c r="E13" s="191"/>
      <c r="F13" s="1985"/>
      <c r="G13" s="1986"/>
      <c r="H13" s="1987"/>
      <c r="I13" s="191"/>
      <c r="J13" s="192"/>
    </row>
    <row r="14" spans="1:10">
      <c r="B14" s="190">
        <v>7</v>
      </c>
      <c r="C14" s="191"/>
      <c r="D14" s="191"/>
      <c r="E14" s="191"/>
      <c r="F14" s="1985"/>
      <c r="G14" s="1986"/>
      <c r="H14" s="1987"/>
      <c r="I14" s="191"/>
      <c r="J14" s="192"/>
    </row>
    <row r="15" spans="1:10">
      <c r="B15" s="190">
        <v>8</v>
      </c>
      <c r="C15" s="191"/>
      <c r="D15" s="191"/>
      <c r="E15" s="191"/>
      <c r="F15" s="1985"/>
      <c r="G15" s="1986"/>
      <c r="H15" s="1987"/>
      <c r="I15" s="191"/>
      <c r="J15" s="192"/>
    </row>
    <row r="16" spans="1:10">
      <c r="B16" s="190">
        <v>9</v>
      </c>
      <c r="C16" s="191"/>
      <c r="D16" s="191"/>
      <c r="E16" s="191"/>
      <c r="F16" s="1985"/>
      <c r="G16" s="1986"/>
      <c r="H16" s="1987"/>
      <c r="I16" s="191"/>
      <c r="J16" s="192"/>
    </row>
    <row r="17" spans="2:10">
      <c r="B17" s="190">
        <v>10</v>
      </c>
      <c r="C17" s="191"/>
      <c r="D17" s="191"/>
      <c r="E17" s="191"/>
      <c r="F17" s="1985"/>
      <c r="G17" s="1986"/>
      <c r="H17" s="1987"/>
      <c r="I17" s="191"/>
      <c r="J17" s="192"/>
    </row>
    <row r="18" spans="2:10">
      <c r="B18" s="190">
        <v>11</v>
      </c>
      <c r="C18" s="191"/>
      <c r="D18" s="191"/>
      <c r="E18" s="191"/>
      <c r="F18" s="1985"/>
      <c r="G18" s="1986"/>
      <c r="H18" s="1987"/>
      <c r="I18" s="191"/>
      <c r="J18" s="192"/>
    </row>
    <row r="19" spans="2:10">
      <c r="B19" s="190">
        <v>12</v>
      </c>
      <c r="C19" s="191"/>
      <c r="D19" s="191"/>
      <c r="E19" s="191"/>
      <c r="F19" s="1985"/>
      <c r="G19" s="1986"/>
      <c r="H19" s="1987"/>
      <c r="I19" s="191"/>
      <c r="J19" s="192"/>
    </row>
    <row r="20" spans="2:10">
      <c r="B20" s="190">
        <v>13</v>
      </c>
      <c r="C20" s="191"/>
      <c r="D20" s="191"/>
      <c r="E20" s="191"/>
      <c r="F20" s="1985"/>
      <c r="G20" s="1986"/>
      <c r="H20" s="1987"/>
      <c r="I20" s="191"/>
      <c r="J20" s="192"/>
    </row>
    <row r="21" spans="2:10">
      <c r="B21" s="190">
        <v>14</v>
      </c>
      <c r="C21" s="191"/>
      <c r="D21" s="191"/>
      <c r="E21" s="191"/>
      <c r="F21" s="1985"/>
      <c r="G21" s="1986"/>
      <c r="H21" s="1987"/>
      <c r="I21" s="191"/>
      <c r="J21" s="192"/>
    </row>
    <row r="22" spans="2:10">
      <c r="B22" s="190">
        <v>15</v>
      </c>
      <c r="C22" s="191"/>
      <c r="D22" s="191"/>
      <c r="E22" s="191"/>
      <c r="F22" s="1985"/>
      <c r="G22" s="1986"/>
      <c r="H22" s="1987"/>
      <c r="I22" s="191"/>
      <c r="J22" s="192"/>
    </row>
    <row r="23" spans="2:10">
      <c r="B23" s="190">
        <v>16</v>
      </c>
      <c r="C23" s="191"/>
      <c r="D23" s="191"/>
      <c r="E23" s="191"/>
      <c r="F23" s="1985"/>
      <c r="G23" s="1986"/>
      <c r="H23" s="1987"/>
      <c r="I23" s="191"/>
      <c r="J23" s="192"/>
    </row>
    <row r="24" spans="2:10">
      <c r="B24" s="190">
        <v>17</v>
      </c>
      <c r="C24" s="191"/>
      <c r="D24" s="191"/>
      <c r="E24" s="191"/>
      <c r="F24" s="1985"/>
      <c r="G24" s="1986"/>
      <c r="H24" s="1987"/>
      <c r="I24" s="191"/>
      <c r="J24" s="192"/>
    </row>
    <row r="25" spans="2:10">
      <c r="B25" s="190">
        <v>18</v>
      </c>
      <c r="C25" s="191"/>
      <c r="D25" s="191"/>
      <c r="E25" s="191"/>
      <c r="F25" s="1985"/>
      <c r="G25" s="1986"/>
      <c r="H25" s="1987"/>
      <c r="I25" s="191"/>
      <c r="J25" s="192"/>
    </row>
    <row r="26" spans="2:10">
      <c r="B26" s="190">
        <v>19</v>
      </c>
      <c r="C26" s="191"/>
      <c r="D26" s="191"/>
      <c r="E26" s="191"/>
      <c r="F26" s="1985"/>
      <c r="G26" s="1986"/>
      <c r="H26" s="1987"/>
      <c r="I26" s="191"/>
      <c r="J26" s="192"/>
    </row>
    <row r="27" spans="2:10">
      <c r="B27" s="190">
        <v>20</v>
      </c>
      <c r="C27" s="191"/>
      <c r="D27" s="191"/>
      <c r="E27" s="191"/>
      <c r="F27" s="1985"/>
      <c r="G27" s="1986"/>
      <c r="H27" s="1987"/>
      <c r="I27" s="191"/>
      <c r="J27" s="192"/>
    </row>
    <row r="28" spans="2:10">
      <c r="B28" s="193"/>
      <c r="C28" s="194"/>
      <c r="D28" s="194"/>
      <c r="E28" s="194"/>
      <c r="F28" s="194"/>
      <c r="G28" s="194"/>
      <c r="H28" s="194"/>
      <c r="I28" s="194"/>
      <c r="J28" s="195"/>
    </row>
    <row r="29" spans="2:10">
      <c r="B29" s="196" t="s">
        <v>265</v>
      </c>
      <c r="C29" s="1994" t="s">
        <v>375</v>
      </c>
      <c r="D29" s="1994"/>
      <c r="E29" s="1994"/>
      <c r="F29" s="1994"/>
      <c r="G29" s="1994"/>
      <c r="H29" s="1994"/>
      <c r="I29" s="1994"/>
      <c r="J29" s="1994"/>
    </row>
    <row r="30" spans="2:10">
      <c r="B30" s="189" t="s">
        <v>200</v>
      </c>
      <c r="C30" s="182" t="s">
        <v>201</v>
      </c>
    </row>
    <row r="31" spans="2:10">
      <c r="C31" s="182"/>
    </row>
    <row r="32" spans="2:10" ht="13.5" customHeight="1">
      <c r="C32" s="1984" t="s">
        <v>202</v>
      </c>
      <c r="D32" s="1984"/>
      <c r="E32" s="1988" t="s">
        <v>183</v>
      </c>
      <c r="F32" s="1989"/>
      <c r="G32" s="1989"/>
      <c r="H32" s="1989"/>
      <c r="I32" s="1990"/>
      <c r="J32" s="198"/>
    </row>
    <row r="33" spans="2:10">
      <c r="C33" s="1984"/>
      <c r="D33" s="1984"/>
      <c r="E33" s="1991"/>
      <c r="F33" s="1992"/>
      <c r="G33" s="1992"/>
      <c r="H33" s="1992"/>
      <c r="I33" s="1993"/>
      <c r="J33" s="198"/>
    </row>
    <row r="34" spans="2:10" ht="13.5" customHeight="1">
      <c r="C34" s="1984" t="s">
        <v>203</v>
      </c>
      <c r="D34" s="1984"/>
      <c r="E34" s="1988" t="s">
        <v>184</v>
      </c>
      <c r="F34" s="1989"/>
      <c r="G34" s="1989"/>
      <c r="H34" s="1989"/>
      <c r="I34" s="1990"/>
      <c r="J34" s="198"/>
    </row>
    <row r="35" spans="2:10">
      <c r="C35" s="1984"/>
      <c r="D35" s="1984"/>
      <c r="E35" s="1991"/>
      <c r="F35" s="1992"/>
      <c r="G35" s="1992"/>
      <c r="H35" s="1992"/>
      <c r="I35" s="1993"/>
      <c r="J35" s="198"/>
    </row>
    <row r="36" spans="2:10">
      <c r="C36" s="195"/>
      <c r="D36" s="195"/>
      <c r="E36" s="197"/>
      <c r="F36" s="197"/>
      <c r="G36" s="197"/>
      <c r="H36" s="197"/>
      <c r="I36" s="197"/>
      <c r="J36" s="197"/>
    </row>
    <row r="37" spans="2:10" ht="14.25" thickBot="1">
      <c r="B37" s="189" t="s">
        <v>68</v>
      </c>
      <c r="C37" s="1938" t="s">
        <v>204</v>
      </c>
      <c r="D37" s="1938"/>
      <c r="E37" s="1938"/>
      <c r="F37" s="1938"/>
      <c r="G37" s="1938"/>
      <c r="H37" s="1938"/>
      <c r="I37" s="1938"/>
      <c r="J37" s="1938"/>
    </row>
    <row r="38" spans="2:10">
      <c r="I38" s="1689" t="s">
        <v>262</v>
      </c>
      <c r="J38" s="1691"/>
    </row>
    <row r="39" spans="2:10" ht="14.25" thickBot="1">
      <c r="I39" s="1692"/>
      <c r="J39" s="1694"/>
    </row>
  </sheetData>
  <mergeCells count="35">
    <mergeCell ref="B4:J4"/>
    <mergeCell ref="B6:B7"/>
    <mergeCell ref="I6:J6"/>
    <mergeCell ref="F7:H7"/>
    <mergeCell ref="F6:H6"/>
    <mergeCell ref="C6:C7"/>
    <mergeCell ref="D6:D7"/>
    <mergeCell ref="E6:E7"/>
    <mergeCell ref="F8:H8"/>
    <mergeCell ref="F22:H22"/>
    <mergeCell ref="F12:H12"/>
    <mergeCell ref="F10:H10"/>
    <mergeCell ref="F15:H15"/>
    <mergeCell ref="F20:H20"/>
    <mergeCell ref="F14:H14"/>
    <mergeCell ref="F19:H19"/>
    <mergeCell ref="F16:H16"/>
    <mergeCell ref="F11:H11"/>
    <mergeCell ref="F17:H17"/>
    <mergeCell ref="F21:H21"/>
    <mergeCell ref="F13:H13"/>
    <mergeCell ref="C34:D35"/>
    <mergeCell ref="F25:H25"/>
    <mergeCell ref="E34:I35"/>
    <mergeCell ref="F9:H9"/>
    <mergeCell ref="I38:J39"/>
    <mergeCell ref="C37:J37"/>
    <mergeCell ref="E32:I33"/>
    <mergeCell ref="C32:D33"/>
    <mergeCell ref="F27:H27"/>
    <mergeCell ref="F24:H24"/>
    <mergeCell ref="F23:H23"/>
    <mergeCell ref="F26:H26"/>
    <mergeCell ref="F18:H18"/>
    <mergeCell ref="C29:J29"/>
  </mergeCells>
  <phoneticPr fontId="27"/>
  <pageMargins left="0.78740157480314965" right="0.78740157480314965" top="0.78740157480314965" bottom="0.78740157480314965" header="0.39370078740157483" footer="0.39370078740157483"/>
  <pageSetup paperSize="8" orientation="landscape" horizontalDpi="300" verticalDpi="300"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B1:U33"/>
  <sheetViews>
    <sheetView zoomScaleNormal="100" zoomScaleSheetLayoutView="100" workbookViewId="0"/>
  </sheetViews>
  <sheetFormatPr defaultRowHeight="12"/>
  <cols>
    <col min="1" max="1" width="3.625" style="406" customWidth="1"/>
    <col min="2" max="2" width="4.5" style="406" customWidth="1"/>
    <col min="3" max="5" width="17.75" style="406" customWidth="1"/>
    <col min="6" max="8" width="13.25" style="406" customWidth="1"/>
    <col min="9" max="9" width="33.125" style="406" customWidth="1"/>
    <col min="10" max="10" width="9" style="406"/>
    <col min="11" max="11" width="31.5" style="406" customWidth="1"/>
    <col min="12" max="12" width="23.75" style="406" customWidth="1"/>
    <col min="13" max="16384" width="9" style="406"/>
  </cols>
  <sheetData>
    <row r="1" spans="2:12" ht="9.9499999999999993" customHeight="1"/>
    <row r="2" spans="2:12" ht="20.100000000000001" customHeight="1">
      <c r="B2" s="814" t="s">
        <v>863</v>
      </c>
    </row>
    <row r="3" spans="2:12" ht="17.25">
      <c r="B3" s="2010" t="s">
        <v>353</v>
      </c>
      <c r="C3" s="2010"/>
      <c r="D3" s="2010"/>
      <c r="E3" s="2010"/>
      <c r="F3" s="2010"/>
      <c r="G3" s="2010"/>
      <c r="H3" s="2010"/>
      <c r="I3" s="2010"/>
      <c r="J3" s="2010"/>
      <c r="K3" s="2010"/>
      <c r="L3" s="2010"/>
    </row>
    <row r="5" spans="2:12" ht="16.5" customHeight="1">
      <c r="B5" s="2008" t="s">
        <v>366</v>
      </c>
      <c r="C5" s="2012" t="s">
        <v>354</v>
      </c>
      <c r="D5" s="2012" t="s">
        <v>355</v>
      </c>
      <c r="E5" s="2012" t="s">
        <v>356</v>
      </c>
      <c r="F5" s="593" t="s">
        <v>367</v>
      </c>
      <c r="G5" s="593" t="s">
        <v>368</v>
      </c>
      <c r="H5" s="593" t="s">
        <v>357</v>
      </c>
      <c r="I5" s="2012" t="s">
        <v>358</v>
      </c>
      <c r="J5" s="1998" t="s">
        <v>359</v>
      </c>
      <c r="K5" s="2000"/>
      <c r="L5" s="2012" t="s">
        <v>360</v>
      </c>
    </row>
    <row r="6" spans="2:12" ht="16.5" customHeight="1">
      <c r="B6" s="2009"/>
      <c r="C6" s="2013"/>
      <c r="D6" s="2013"/>
      <c r="E6" s="2013"/>
      <c r="F6" s="594" t="s">
        <v>369</v>
      </c>
      <c r="G6" s="594" t="s">
        <v>370</v>
      </c>
      <c r="H6" s="594" t="s">
        <v>361</v>
      </c>
      <c r="I6" s="2013"/>
      <c r="J6" s="595" t="s">
        <v>362</v>
      </c>
      <c r="K6" s="595" t="s">
        <v>363</v>
      </c>
      <c r="L6" s="2013"/>
    </row>
    <row r="7" spans="2:12">
      <c r="B7" s="463">
        <v>1</v>
      </c>
      <c r="C7" s="463"/>
      <c r="D7" s="463"/>
      <c r="E7" s="463"/>
      <c r="F7" s="463"/>
      <c r="G7" s="463"/>
      <c r="H7" s="463"/>
      <c r="I7" s="596"/>
      <c r="J7" s="597"/>
      <c r="K7" s="597"/>
      <c r="L7" s="463"/>
    </row>
    <row r="8" spans="2:12">
      <c r="B8" s="598">
        <v>2</v>
      </c>
      <c r="C8" s="597"/>
      <c r="D8" s="597"/>
      <c r="E8" s="597"/>
      <c r="F8" s="597"/>
      <c r="G8" s="597"/>
      <c r="H8" s="597"/>
      <c r="I8" s="597"/>
      <c r="J8" s="597"/>
      <c r="K8" s="597"/>
      <c r="L8" s="597"/>
    </row>
    <row r="9" spans="2:12">
      <c r="B9" s="463">
        <v>3</v>
      </c>
      <c r="C9" s="597"/>
      <c r="D9" s="597"/>
      <c r="E9" s="597"/>
      <c r="F9" s="597"/>
      <c r="G9" s="597"/>
      <c r="H9" s="597"/>
      <c r="I9" s="597"/>
      <c r="J9" s="597"/>
      <c r="K9" s="597"/>
      <c r="L9" s="597"/>
    </row>
    <row r="10" spans="2:12">
      <c r="B10" s="598">
        <v>4</v>
      </c>
      <c r="C10" s="597"/>
      <c r="D10" s="597"/>
      <c r="E10" s="597"/>
      <c r="F10" s="597"/>
      <c r="G10" s="597"/>
      <c r="H10" s="597"/>
      <c r="I10" s="597"/>
      <c r="J10" s="597"/>
      <c r="K10" s="597"/>
      <c r="L10" s="597"/>
    </row>
    <row r="11" spans="2:12">
      <c r="B11" s="463">
        <v>5</v>
      </c>
      <c r="C11" s="597"/>
      <c r="D11" s="597"/>
      <c r="E11" s="597"/>
      <c r="F11" s="597"/>
      <c r="G11" s="597"/>
      <c r="H11" s="597"/>
      <c r="I11" s="597"/>
      <c r="J11" s="597"/>
      <c r="K11" s="597"/>
      <c r="L11" s="597"/>
    </row>
    <row r="12" spans="2:12">
      <c r="B12" s="598">
        <v>6</v>
      </c>
      <c r="C12" s="597"/>
      <c r="D12" s="597"/>
      <c r="E12" s="597"/>
      <c r="F12" s="597"/>
      <c r="G12" s="597"/>
      <c r="H12" s="597"/>
      <c r="I12" s="597"/>
      <c r="J12" s="597"/>
      <c r="K12" s="597"/>
      <c r="L12" s="597"/>
    </row>
    <row r="13" spans="2:12">
      <c r="B13" s="463">
        <v>7</v>
      </c>
      <c r="C13" s="597"/>
      <c r="D13" s="597"/>
      <c r="E13" s="597"/>
      <c r="F13" s="597"/>
      <c r="G13" s="597"/>
      <c r="H13" s="597"/>
      <c r="I13" s="597"/>
      <c r="J13" s="597"/>
      <c r="K13" s="597"/>
      <c r="L13" s="597"/>
    </row>
    <row r="14" spans="2:12">
      <c r="B14" s="598">
        <v>8</v>
      </c>
      <c r="C14" s="597"/>
      <c r="D14" s="597"/>
      <c r="E14" s="597"/>
      <c r="F14" s="597"/>
      <c r="G14" s="597"/>
      <c r="H14" s="597"/>
      <c r="I14" s="597"/>
      <c r="J14" s="597"/>
      <c r="K14" s="597"/>
      <c r="L14" s="597"/>
    </row>
    <row r="15" spans="2:12">
      <c r="B15" s="463">
        <v>9</v>
      </c>
      <c r="C15" s="597"/>
      <c r="D15" s="597"/>
      <c r="E15" s="597"/>
      <c r="F15" s="597"/>
      <c r="G15" s="597"/>
      <c r="H15" s="597"/>
      <c r="I15" s="597"/>
      <c r="J15" s="597"/>
      <c r="K15" s="597"/>
      <c r="L15" s="597"/>
    </row>
    <row r="16" spans="2:12">
      <c r="B16" s="598">
        <v>10</v>
      </c>
      <c r="C16" s="597"/>
      <c r="D16" s="597"/>
      <c r="E16" s="597"/>
      <c r="F16" s="597"/>
      <c r="G16" s="597"/>
      <c r="H16" s="597"/>
      <c r="I16" s="597"/>
      <c r="J16" s="597"/>
      <c r="K16" s="597"/>
      <c r="L16" s="597"/>
    </row>
    <row r="17" spans="2:21">
      <c r="B17" s="463">
        <v>11</v>
      </c>
      <c r="C17" s="597"/>
      <c r="D17" s="597"/>
      <c r="E17" s="597"/>
      <c r="F17" s="597"/>
      <c r="G17" s="597"/>
      <c r="H17" s="597"/>
      <c r="I17" s="597"/>
      <c r="J17" s="597"/>
      <c r="K17" s="597"/>
      <c r="L17" s="597"/>
    </row>
    <row r="18" spans="2:21">
      <c r="B18" s="598">
        <v>12</v>
      </c>
      <c r="C18" s="597"/>
      <c r="D18" s="597"/>
      <c r="E18" s="597"/>
      <c r="F18" s="597"/>
      <c r="G18" s="597"/>
      <c r="H18" s="597"/>
      <c r="I18" s="597"/>
      <c r="J18" s="597"/>
      <c r="K18" s="597"/>
      <c r="L18" s="597"/>
    </row>
    <row r="19" spans="2:21">
      <c r="B19" s="463">
        <v>13</v>
      </c>
      <c r="C19" s="597"/>
      <c r="D19" s="597"/>
      <c r="E19" s="597"/>
      <c r="F19" s="597"/>
      <c r="G19" s="597"/>
      <c r="H19" s="597"/>
      <c r="I19" s="597"/>
      <c r="J19" s="597"/>
      <c r="K19" s="597"/>
      <c r="L19" s="597"/>
    </row>
    <row r="20" spans="2:21">
      <c r="B20" s="598">
        <v>14</v>
      </c>
      <c r="C20" s="597"/>
      <c r="D20" s="597"/>
      <c r="E20" s="597"/>
      <c r="F20" s="597"/>
      <c r="G20" s="597"/>
      <c r="H20" s="597"/>
      <c r="I20" s="597"/>
      <c r="J20" s="597"/>
      <c r="K20" s="597"/>
      <c r="L20" s="597"/>
    </row>
    <row r="21" spans="2:21">
      <c r="B21" s="598">
        <v>15</v>
      </c>
      <c r="C21" s="597"/>
      <c r="D21" s="597"/>
      <c r="E21" s="597"/>
      <c r="F21" s="597"/>
      <c r="G21" s="597"/>
      <c r="H21" s="597"/>
      <c r="I21" s="597"/>
      <c r="J21" s="597"/>
      <c r="K21" s="597"/>
      <c r="L21" s="597"/>
    </row>
    <row r="22" spans="2:21">
      <c r="B22" s="463">
        <v>16</v>
      </c>
      <c r="C22" s="597"/>
      <c r="D22" s="597"/>
      <c r="E22" s="597"/>
      <c r="F22" s="597"/>
      <c r="G22" s="597"/>
      <c r="H22" s="597"/>
      <c r="I22" s="597"/>
      <c r="J22" s="597"/>
      <c r="K22" s="597"/>
      <c r="L22" s="597"/>
    </row>
    <row r="23" spans="2:21">
      <c r="B23" s="598">
        <v>17</v>
      </c>
      <c r="C23" s="597"/>
      <c r="D23" s="597"/>
      <c r="E23" s="597"/>
      <c r="F23" s="597"/>
      <c r="G23" s="597"/>
      <c r="H23" s="597"/>
      <c r="I23" s="597"/>
      <c r="J23" s="597"/>
      <c r="K23" s="597"/>
      <c r="L23" s="597"/>
    </row>
    <row r="24" spans="2:21">
      <c r="B24" s="463">
        <v>18</v>
      </c>
      <c r="C24" s="597"/>
      <c r="D24" s="597"/>
      <c r="E24" s="597"/>
      <c r="F24" s="597"/>
      <c r="G24" s="597"/>
      <c r="H24" s="597"/>
      <c r="I24" s="597"/>
      <c r="J24" s="597"/>
      <c r="K24" s="597"/>
      <c r="L24" s="597"/>
    </row>
    <row r="25" spans="2:21">
      <c r="B25" s="598">
        <v>19</v>
      </c>
      <c r="C25" s="597"/>
      <c r="D25" s="597"/>
      <c r="E25" s="597"/>
      <c r="F25" s="597"/>
      <c r="G25" s="597"/>
      <c r="H25" s="597"/>
      <c r="I25" s="597"/>
      <c r="J25" s="597"/>
      <c r="K25" s="597"/>
      <c r="L25" s="597"/>
    </row>
    <row r="26" spans="2:21">
      <c r="B26" s="463">
        <v>20</v>
      </c>
      <c r="C26" s="597"/>
      <c r="D26" s="597"/>
      <c r="E26" s="597"/>
      <c r="F26" s="597"/>
      <c r="G26" s="597"/>
      <c r="H26" s="597"/>
      <c r="I26" s="597"/>
      <c r="J26" s="597"/>
      <c r="K26" s="597"/>
      <c r="L26" s="597"/>
    </row>
    <row r="27" spans="2:21" ht="6" customHeight="1"/>
    <row r="28" spans="2:21">
      <c r="B28" s="407" t="s">
        <v>371</v>
      </c>
      <c r="C28" s="2011" t="s">
        <v>364</v>
      </c>
      <c r="D28" s="2011"/>
      <c r="E28" s="2011"/>
      <c r="F28" s="2011"/>
      <c r="G28" s="2011"/>
      <c r="H28" s="2011"/>
      <c r="I28" s="2011"/>
      <c r="J28" s="2011"/>
      <c r="K28" s="2011"/>
      <c r="L28" s="2011"/>
    </row>
    <row r="29" spans="2:21">
      <c r="B29" s="407" t="s">
        <v>372</v>
      </c>
      <c r="C29" s="2005" t="s">
        <v>81</v>
      </c>
      <c r="D29" s="2005"/>
      <c r="E29" s="2005"/>
      <c r="F29" s="2005"/>
      <c r="G29" s="2005"/>
      <c r="H29" s="2005"/>
      <c r="I29" s="2005"/>
      <c r="J29" s="2005"/>
      <c r="K29" s="2005"/>
      <c r="L29" s="2005"/>
      <c r="M29" s="409"/>
      <c r="N29" s="409"/>
      <c r="O29" s="409"/>
      <c r="P29" s="409"/>
      <c r="Q29" s="409"/>
      <c r="R29" s="409"/>
      <c r="S29" s="409"/>
      <c r="T29" s="409"/>
      <c r="U29" s="409"/>
    </row>
    <row r="30" spans="2:21">
      <c r="B30" s="407" t="s">
        <v>210</v>
      </c>
      <c r="C30" s="2004" t="s">
        <v>373</v>
      </c>
      <c r="D30" s="2004"/>
      <c r="E30" s="2004"/>
      <c r="F30" s="2004"/>
      <c r="G30" s="2004"/>
      <c r="H30" s="2004"/>
      <c r="I30" s="2004"/>
      <c r="J30" s="2004"/>
      <c r="K30" s="2004"/>
      <c r="L30" s="2004"/>
      <c r="M30" s="409"/>
      <c r="N30" s="409"/>
      <c r="O30" s="409"/>
      <c r="P30" s="409"/>
      <c r="Q30" s="409"/>
      <c r="R30" s="409"/>
      <c r="S30" s="409"/>
      <c r="T30" s="409"/>
      <c r="U30" s="409"/>
    </row>
    <row r="31" spans="2:21" ht="12.75" thickBot="1">
      <c r="B31" s="407" t="s">
        <v>211</v>
      </c>
      <c r="C31" s="2005" t="s">
        <v>365</v>
      </c>
      <c r="D31" s="2005"/>
      <c r="E31" s="2005"/>
      <c r="F31" s="2005"/>
      <c r="G31" s="2005"/>
      <c r="H31" s="2005"/>
      <c r="I31" s="2005"/>
      <c r="J31" s="2005"/>
      <c r="K31" s="2005"/>
      <c r="L31" s="2005"/>
      <c r="M31" s="408"/>
      <c r="N31" s="408"/>
      <c r="O31" s="408"/>
      <c r="P31" s="408"/>
      <c r="Q31" s="408"/>
      <c r="R31" s="408"/>
      <c r="S31" s="408"/>
      <c r="T31" s="408"/>
      <c r="U31" s="408"/>
    </row>
    <row r="32" spans="2:21" ht="12" customHeight="1">
      <c r="L32" s="2006" t="s">
        <v>262</v>
      </c>
      <c r="M32" s="392"/>
    </row>
    <row r="33" spans="12:13" ht="12.75" customHeight="1" thickBot="1">
      <c r="L33" s="2007"/>
      <c r="M33" s="392"/>
    </row>
  </sheetData>
  <mergeCells count="13">
    <mergeCell ref="C30:L30"/>
    <mergeCell ref="C31:L31"/>
    <mergeCell ref="L32:L33"/>
    <mergeCell ref="B5:B6"/>
    <mergeCell ref="B3:L3"/>
    <mergeCell ref="C28:L28"/>
    <mergeCell ref="C29:L29"/>
    <mergeCell ref="E5:E6"/>
    <mergeCell ref="D5:D6"/>
    <mergeCell ref="C5:C6"/>
    <mergeCell ref="J5:K5"/>
    <mergeCell ref="I5:I6"/>
    <mergeCell ref="L5:L6"/>
  </mergeCells>
  <phoneticPr fontId="27"/>
  <printOptions horizontalCentered="1"/>
  <pageMargins left="0.78740157480314965" right="0.78740157480314965" top="0.78740157480314965" bottom="0.78740157480314965" header="0.39370078740157483" footer="0.39370078740157483"/>
  <pageSetup paperSize="8" orientation="landscape" horizontalDpi="300" verticalDpi="300"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4"/>
  <sheetViews>
    <sheetView zoomScaleNormal="100" zoomScaleSheetLayoutView="85" workbookViewId="0"/>
  </sheetViews>
  <sheetFormatPr defaultRowHeight="12"/>
  <cols>
    <col min="1" max="1" width="3.625" style="464" customWidth="1"/>
    <col min="2" max="2" width="12.25" style="464" customWidth="1"/>
    <col min="3" max="3" width="28.125" style="464" customWidth="1"/>
    <col min="4" max="4" width="8.75" style="464" customWidth="1"/>
    <col min="5" max="5" width="11.875" style="465" customWidth="1"/>
    <col min="6" max="25" width="10.5" style="464" customWidth="1"/>
    <col min="26" max="26" width="12" style="464" customWidth="1"/>
    <col min="27" max="27" width="2.25" style="464" customWidth="1"/>
    <col min="28" max="16384" width="9" style="464"/>
  </cols>
  <sheetData>
    <row r="1" spans="1:30" ht="9.9499999999999993" customHeight="1"/>
    <row r="2" spans="1:30" s="466" customFormat="1" ht="20.100000000000001" customHeight="1">
      <c r="B2" s="662" t="s">
        <v>776</v>
      </c>
      <c r="C2" s="467"/>
      <c r="D2" s="467"/>
      <c r="E2" s="467"/>
      <c r="F2" s="467"/>
      <c r="G2" s="467"/>
      <c r="H2" s="467"/>
      <c r="I2" s="467"/>
      <c r="J2" s="467"/>
      <c r="K2" s="467"/>
      <c r="L2" s="467"/>
      <c r="M2" s="467"/>
      <c r="N2" s="467"/>
      <c r="O2" s="467"/>
      <c r="P2" s="467"/>
      <c r="Q2" s="467"/>
      <c r="R2" s="467"/>
      <c r="S2" s="467"/>
      <c r="T2" s="467"/>
      <c r="U2" s="467"/>
      <c r="V2" s="467"/>
      <c r="W2" s="467"/>
      <c r="X2" s="467"/>
      <c r="Y2" s="467"/>
      <c r="Z2" s="467"/>
    </row>
    <row r="3" spans="1:30" s="466" customFormat="1" ht="9.9499999999999993" customHeight="1">
      <c r="B3" s="468"/>
      <c r="C3" s="469"/>
      <c r="D3" s="469"/>
      <c r="E3" s="470"/>
      <c r="F3" s="469"/>
      <c r="G3" s="469"/>
      <c r="H3" s="469"/>
      <c r="I3" s="469"/>
      <c r="J3" s="469"/>
      <c r="K3" s="469"/>
      <c r="L3" s="469"/>
      <c r="M3" s="469"/>
      <c r="P3" s="471"/>
      <c r="Q3" s="471"/>
      <c r="R3" s="471"/>
      <c r="S3" s="471"/>
      <c r="T3" s="471"/>
      <c r="U3" s="471"/>
      <c r="V3" s="471"/>
      <c r="W3" s="471"/>
      <c r="X3" s="471"/>
      <c r="Y3" s="471"/>
      <c r="Z3" s="472"/>
    </row>
    <row r="4" spans="1:30" s="466" customFormat="1" ht="20.100000000000001" customHeight="1">
      <c r="B4" s="2021" t="s">
        <v>388</v>
      </c>
      <c r="C4" s="2022"/>
      <c r="D4" s="2022"/>
      <c r="E4" s="2022"/>
      <c r="F4" s="2022"/>
      <c r="G4" s="2022"/>
      <c r="H4" s="2022"/>
      <c r="I4" s="2022"/>
      <c r="J4" s="2022"/>
      <c r="K4" s="2022"/>
      <c r="L4" s="2022"/>
      <c r="M4" s="2022"/>
      <c r="N4" s="2022"/>
      <c r="O4" s="2022"/>
      <c r="P4" s="2022"/>
      <c r="Q4" s="2022"/>
      <c r="R4" s="2022"/>
      <c r="S4" s="2022"/>
      <c r="T4" s="2022"/>
      <c r="U4" s="2022"/>
      <c r="V4" s="2022"/>
      <c r="W4" s="2022"/>
      <c r="X4" s="2022"/>
      <c r="Y4" s="2022"/>
      <c r="Z4" s="473"/>
      <c r="AA4" s="474"/>
      <c r="AB4" s="474"/>
      <c r="AC4" s="474"/>
      <c r="AD4" s="474"/>
    </row>
    <row r="5" spans="1:30" s="466" customFormat="1" ht="7.15" customHeight="1">
      <c r="B5" s="475"/>
      <c r="C5" s="473"/>
      <c r="D5" s="473"/>
      <c r="E5" s="473"/>
      <c r="F5" s="473"/>
      <c r="G5" s="473"/>
      <c r="H5" s="473"/>
      <c r="I5" s="473"/>
      <c r="J5" s="473"/>
      <c r="K5" s="473"/>
      <c r="L5" s="473"/>
      <c r="M5" s="473"/>
      <c r="N5" s="473"/>
      <c r="O5" s="473"/>
      <c r="P5" s="473"/>
      <c r="Q5" s="473"/>
      <c r="R5" s="473"/>
      <c r="S5" s="473"/>
      <c r="T5" s="473"/>
      <c r="U5" s="473"/>
      <c r="V5" s="473"/>
      <c r="W5" s="473"/>
      <c r="X5" s="473"/>
      <c r="Y5" s="473"/>
      <c r="Z5" s="473"/>
      <c r="AA5" s="474"/>
      <c r="AB5" s="474"/>
      <c r="AC5" s="474"/>
      <c r="AD5" s="474"/>
    </row>
    <row r="6" spans="1:30" s="466" customFormat="1" ht="17.45" customHeight="1" thickBot="1">
      <c r="B6" s="476"/>
      <c r="C6" s="477"/>
      <c r="D6" s="477"/>
      <c r="E6" s="477"/>
      <c r="F6" s="477"/>
      <c r="G6" s="477"/>
      <c r="H6" s="477"/>
      <c r="I6" s="477"/>
      <c r="J6" s="477"/>
      <c r="K6" s="477"/>
      <c r="L6" s="477"/>
      <c r="M6" s="477"/>
      <c r="N6" s="477"/>
      <c r="O6" s="477"/>
      <c r="P6" s="477"/>
      <c r="Q6" s="477"/>
      <c r="R6" s="477"/>
      <c r="S6" s="477"/>
      <c r="T6" s="477"/>
      <c r="U6" s="477"/>
      <c r="V6" s="477"/>
      <c r="W6" s="477"/>
      <c r="X6" s="477"/>
      <c r="Y6" s="477"/>
      <c r="Z6" s="478"/>
      <c r="AA6" s="474"/>
      <c r="AB6" s="474"/>
      <c r="AC6" s="474"/>
      <c r="AD6" s="474"/>
    </row>
    <row r="7" spans="1:30" ht="20.100000000000001" customHeight="1" thickBot="1">
      <c r="B7" s="2023" t="s">
        <v>389</v>
      </c>
      <c r="C7" s="2024"/>
      <c r="D7" s="2014" t="s">
        <v>390</v>
      </c>
      <c r="E7" s="2027" t="s">
        <v>391</v>
      </c>
      <c r="F7" s="2029" t="s">
        <v>392</v>
      </c>
      <c r="G7" s="2029"/>
      <c r="H7" s="2029"/>
      <c r="I7" s="2029"/>
      <c r="J7" s="2029"/>
      <c r="K7" s="2029"/>
      <c r="L7" s="2029"/>
      <c r="M7" s="2029"/>
      <c r="N7" s="2029"/>
      <c r="O7" s="2029"/>
      <c r="P7" s="2029"/>
      <c r="Q7" s="2029"/>
      <c r="R7" s="2029"/>
      <c r="S7" s="2029"/>
      <c r="T7" s="2029"/>
      <c r="U7" s="2029"/>
      <c r="V7" s="2029"/>
      <c r="W7" s="2029"/>
      <c r="X7" s="2029"/>
      <c r="Y7" s="2029"/>
      <c r="Z7" s="2014" t="s">
        <v>85</v>
      </c>
    </row>
    <row r="8" spans="1:30" s="469" customFormat="1" ht="20.100000000000001" customHeight="1" thickBot="1">
      <c r="A8" s="472"/>
      <c r="B8" s="2025"/>
      <c r="C8" s="2026"/>
      <c r="D8" s="2015"/>
      <c r="E8" s="2028"/>
      <c r="F8" s="479" t="s">
        <v>653</v>
      </c>
      <c r="G8" s="480" t="s">
        <v>699</v>
      </c>
      <c r="H8" s="480" t="s">
        <v>700</v>
      </c>
      <c r="I8" s="480" t="s">
        <v>701</v>
      </c>
      <c r="J8" s="480" t="s">
        <v>702</v>
      </c>
      <c r="K8" s="480" t="s">
        <v>703</v>
      </c>
      <c r="L8" s="480" t="s">
        <v>704</v>
      </c>
      <c r="M8" s="480" t="s">
        <v>705</v>
      </c>
      <c r="N8" s="480" t="s">
        <v>706</v>
      </c>
      <c r="O8" s="480" t="s">
        <v>707</v>
      </c>
      <c r="P8" s="480" t="s">
        <v>708</v>
      </c>
      <c r="Q8" s="480" t="s">
        <v>709</v>
      </c>
      <c r="R8" s="480" t="s">
        <v>710</v>
      </c>
      <c r="S8" s="480" t="s">
        <v>711</v>
      </c>
      <c r="T8" s="480" t="s">
        <v>712</v>
      </c>
      <c r="U8" s="480" t="s">
        <v>713</v>
      </c>
      <c r="V8" s="480" t="s">
        <v>714</v>
      </c>
      <c r="W8" s="480" t="s">
        <v>715</v>
      </c>
      <c r="X8" s="480" t="s">
        <v>716</v>
      </c>
      <c r="Y8" s="480" t="s">
        <v>717</v>
      </c>
      <c r="Z8" s="2015"/>
    </row>
    <row r="9" spans="1:30" s="469" customFormat="1" ht="20.100000000000001" customHeight="1">
      <c r="A9" s="481"/>
      <c r="B9" s="2018" t="s">
        <v>393</v>
      </c>
      <c r="C9" s="482" t="s">
        <v>394</v>
      </c>
      <c r="D9" s="483" t="s">
        <v>395</v>
      </c>
      <c r="E9" s="484"/>
      <c r="F9" s="485"/>
      <c r="G9" s="485"/>
      <c r="H9" s="485"/>
      <c r="I9" s="485"/>
      <c r="J9" s="485"/>
      <c r="K9" s="485"/>
      <c r="L9" s="485"/>
      <c r="M9" s="485"/>
      <c r="N9" s="485"/>
      <c r="O9" s="485"/>
      <c r="P9" s="485"/>
      <c r="Q9" s="485"/>
      <c r="R9" s="485"/>
      <c r="S9" s="485"/>
      <c r="T9" s="485"/>
      <c r="U9" s="485"/>
      <c r="V9" s="485"/>
      <c r="W9" s="485"/>
      <c r="X9" s="485"/>
      <c r="Y9" s="485"/>
      <c r="Z9" s="486"/>
    </row>
    <row r="10" spans="1:30" s="469" customFormat="1" ht="20.100000000000001" customHeight="1">
      <c r="A10" s="481"/>
      <c r="B10" s="2019"/>
      <c r="C10" s="487"/>
      <c r="D10" s="488" t="s">
        <v>395</v>
      </c>
      <c r="E10" s="489"/>
      <c r="F10" s="490"/>
      <c r="G10" s="490"/>
      <c r="H10" s="490"/>
      <c r="I10" s="490"/>
      <c r="J10" s="490"/>
      <c r="K10" s="490"/>
      <c r="L10" s="490"/>
      <c r="M10" s="490"/>
      <c r="N10" s="490"/>
      <c r="O10" s="490"/>
      <c r="P10" s="490"/>
      <c r="Q10" s="490"/>
      <c r="R10" s="490"/>
      <c r="S10" s="490"/>
      <c r="T10" s="490"/>
      <c r="U10" s="490"/>
      <c r="V10" s="490"/>
      <c r="W10" s="490"/>
      <c r="X10" s="490"/>
      <c r="Y10" s="490"/>
      <c r="Z10" s="491"/>
    </row>
    <row r="11" spans="1:30" s="469" customFormat="1" ht="20.100000000000001" customHeight="1">
      <c r="A11" s="481"/>
      <c r="B11" s="2019"/>
      <c r="C11" s="487"/>
      <c r="D11" s="488" t="s">
        <v>395</v>
      </c>
      <c r="E11" s="489"/>
      <c r="F11" s="490"/>
      <c r="G11" s="490"/>
      <c r="H11" s="490"/>
      <c r="I11" s="490"/>
      <c r="J11" s="490"/>
      <c r="K11" s="490"/>
      <c r="L11" s="490"/>
      <c r="M11" s="490"/>
      <c r="N11" s="490"/>
      <c r="O11" s="490"/>
      <c r="P11" s="490"/>
      <c r="Q11" s="490"/>
      <c r="R11" s="490"/>
      <c r="S11" s="490"/>
      <c r="T11" s="490"/>
      <c r="U11" s="490"/>
      <c r="V11" s="490"/>
      <c r="W11" s="490"/>
      <c r="X11" s="490"/>
      <c r="Y11" s="490"/>
      <c r="Z11" s="491"/>
    </row>
    <row r="12" spans="1:30" s="469" customFormat="1" ht="20.100000000000001" customHeight="1">
      <c r="A12" s="481"/>
      <c r="B12" s="2019"/>
      <c r="C12" s="487"/>
      <c r="D12" s="488" t="s">
        <v>395</v>
      </c>
      <c r="E12" s="489"/>
      <c r="F12" s="490"/>
      <c r="G12" s="490"/>
      <c r="H12" s="490"/>
      <c r="I12" s="490"/>
      <c r="J12" s="490"/>
      <c r="K12" s="490"/>
      <c r="L12" s="490"/>
      <c r="M12" s="490"/>
      <c r="N12" s="490"/>
      <c r="O12" s="490"/>
      <c r="P12" s="490"/>
      <c r="Q12" s="490"/>
      <c r="R12" s="490"/>
      <c r="S12" s="490"/>
      <c r="T12" s="490"/>
      <c r="U12" s="490"/>
      <c r="V12" s="490"/>
      <c r="W12" s="490"/>
      <c r="X12" s="490"/>
      <c r="Y12" s="490"/>
      <c r="Z12" s="491"/>
    </row>
    <row r="13" spans="1:30" s="469" customFormat="1" ht="20.100000000000001" customHeight="1">
      <c r="A13" s="481"/>
      <c r="B13" s="2019"/>
      <c r="C13" s="487"/>
      <c r="D13" s="488" t="s">
        <v>395</v>
      </c>
      <c r="E13" s="489"/>
      <c r="F13" s="490"/>
      <c r="G13" s="490"/>
      <c r="H13" s="490"/>
      <c r="I13" s="490"/>
      <c r="J13" s="490"/>
      <c r="K13" s="490"/>
      <c r="L13" s="490"/>
      <c r="M13" s="490"/>
      <c r="N13" s="490"/>
      <c r="O13" s="490"/>
      <c r="P13" s="490"/>
      <c r="Q13" s="490"/>
      <c r="R13" s="490"/>
      <c r="S13" s="490"/>
      <c r="T13" s="490"/>
      <c r="U13" s="490"/>
      <c r="V13" s="490"/>
      <c r="W13" s="490"/>
      <c r="X13" s="490"/>
      <c r="Y13" s="490"/>
      <c r="Z13" s="491"/>
    </row>
    <row r="14" spans="1:30" s="469" customFormat="1" ht="20.100000000000001" customHeight="1">
      <c r="A14" s="481"/>
      <c r="B14" s="2019"/>
      <c r="C14" s="492"/>
      <c r="D14" s="493" t="s">
        <v>395</v>
      </c>
      <c r="E14" s="489"/>
      <c r="F14" s="490"/>
      <c r="G14" s="490"/>
      <c r="H14" s="490"/>
      <c r="I14" s="490"/>
      <c r="J14" s="490"/>
      <c r="K14" s="490"/>
      <c r="L14" s="490"/>
      <c r="M14" s="490"/>
      <c r="N14" s="490"/>
      <c r="O14" s="490"/>
      <c r="P14" s="490"/>
      <c r="Q14" s="490"/>
      <c r="R14" s="490"/>
      <c r="S14" s="490"/>
      <c r="T14" s="490"/>
      <c r="U14" s="490"/>
      <c r="V14" s="490"/>
      <c r="W14" s="490"/>
      <c r="X14" s="490"/>
      <c r="Y14" s="490"/>
      <c r="Z14" s="491"/>
    </row>
    <row r="15" spans="1:30" s="469" customFormat="1" ht="20.100000000000001" customHeight="1">
      <c r="A15" s="481"/>
      <c r="B15" s="2019"/>
      <c r="C15" s="494"/>
      <c r="D15" s="495" t="s">
        <v>395</v>
      </c>
      <c r="E15" s="496"/>
      <c r="F15" s="497"/>
      <c r="G15" s="497"/>
      <c r="H15" s="497"/>
      <c r="I15" s="497"/>
      <c r="J15" s="497"/>
      <c r="K15" s="497"/>
      <c r="L15" s="497"/>
      <c r="M15" s="497"/>
      <c r="N15" s="497"/>
      <c r="O15" s="497"/>
      <c r="P15" s="497"/>
      <c r="Q15" s="497"/>
      <c r="R15" s="497"/>
      <c r="S15" s="497"/>
      <c r="T15" s="497"/>
      <c r="U15" s="497"/>
      <c r="V15" s="497"/>
      <c r="W15" s="497"/>
      <c r="X15" s="497"/>
      <c r="Y15" s="497"/>
      <c r="Z15" s="498"/>
    </row>
    <row r="16" spans="1:30" s="469" customFormat="1" ht="20.100000000000001" customHeight="1" thickBot="1">
      <c r="A16" s="481"/>
      <c r="B16" s="499"/>
      <c r="C16" s="500" t="s">
        <v>396</v>
      </c>
      <c r="D16" s="501" t="s">
        <v>395</v>
      </c>
      <c r="E16" s="502">
        <f>SUM(E9:E15)</f>
        <v>0</v>
      </c>
      <c r="F16" s="503"/>
      <c r="G16" s="503"/>
      <c r="H16" s="503"/>
      <c r="I16" s="503"/>
      <c r="J16" s="503"/>
      <c r="K16" s="503"/>
      <c r="L16" s="503"/>
      <c r="M16" s="503"/>
      <c r="N16" s="503"/>
      <c r="O16" s="503"/>
      <c r="P16" s="503"/>
      <c r="Q16" s="503"/>
      <c r="R16" s="503"/>
      <c r="S16" s="503"/>
      <c r="T16" s="503"/>
      <c r="U16" s="503"/>
      <c r="V16" s="503"/>
      <c r="W16" s="503"/>
      <c r="X16" s="503"/>
      <c r="Y16" s="503"/>
      <c r="Z16" s="504"/>
    </row>
    <row r="17" spans="1:26" ht="19.899999999999999" customHeight="1" thickTop="1">
      <c r="A17" s="505"/>
      <c r="B17" s="2019" t="s">
        <v>869</v>
      </c>
      <c r="C17" s="487" t="s">
        <v>410</v>
      </c>
      <c r="D17" s="488" t="s">
        <v>395</v>
      </c>
      <c r="E17" s="506"/>
      <c r="F17" s="507"/>
      <c r="G17" s="507"/>
      <c r="H17" s="507"/>
      <c r="I17" s="507"/>
      <c r="J17" s="507"/>
      <c r="K17" s="507"/>
      <c r="L17" s="507"/>
      <c r="M17" s="507"/>
      <c r="N17" s="507"/>
      <c r="O17" s="507"/>
      <c r="P17" s="507"/>
      <c r="Q17" s="507"/>
      <c r="R17" s="507"/>
      <c r="S17" s="507"/>
      <c r="T17" s="507"/>
      <c r="U17" s="507"/>
      <c r="V17" s="507"/>
      <c r="W17" s="507"/>
      <c r="X17" s="507"/>
      <c r="Y17" s="507"/>
      <c r="Z17" s="508"/>
    </row>
    <row r="18" spans="1:26" ht="19.899999999999999" customHeight="1">
      <c r="A18" s="505"/>
      <c r="B18" s="2019"/>
      <c r="C18" s="487"/>
      <c r="D18" s="488" t="s">
        <v>395</v>
      </c>
      <c r="E18" s="489"/>
      <c r="F18" s="490"/>
      <c r="G18" s="490"/>
      <c r="H18" s="490"/>
      <c r="I18" s="490"/>
      <c r="J18" s="490"/>
      <c r="K18" s="490"/>
      <c r="L18" s="490"/>
      <c r="M18" s="490"/>
      <c r="N18" s="490"/>
      <c r="O18" s="490"/>
      <c r="P18" s="490"/>
      <c r="Q18" s="490"/>
      <c r="R18" s="490"/>
      <c r="S18" s="490"/>
      <c r="T18" s="490"/>
      <c r="U18" s="490"/>
      <c r="V18" s="490"/>
      <c r="W18" s="490"/>
      <c r="X18" s="490"/>
      <c r="Y18" s="490"/>
      <c r="Z18" s="491"/>
    </row>
    <row r="19" spans="1:26" ht="19.899999999999999" customHeight="1">
      <c r="A19" s="505"/>
      <c r="B19" s="2019"/>
      <c r="C19" s="487"/>
      <c r="D19" s="488" t="s">
        <v>395</v>
      </c>
      <c r="E19" s="489"/>
      <c r="F19" s="490"/>
      <c r="G19" s="490"/>
      <c r="H19" s="490"/>
      <c r="I19" s="490"/>
      <c r="J19" s="490"/>
      <c r="K19" s="490"/>
      <c r="L19" s="490"/>
      <c r="M19" s="490"/>
      <c r="N19" s="490"/>
      <c r="O19" s="490"/>
      <c r="P19" s="490"/>
      <c r="Q19" s="490"/>
      <c r="R19" s="490"/>
      <c r="S19" s="490"/>
      <c r="T19" s="490"/>
      <c r="U19" s="490"/>
      <c r="V19" s="490"/>
      <c r="W19" s="490"/>
      <c r="X19" s="490"/>
      <c r="Y19" s="490"/>
      <c r="Z19" s="491"/>
    </row>
    <row r="20" spans="1:26" ht="19.899999999999999" customHeight="1">
      <c r="B20" s="2019"/>
      <c r="C20" s="492"/>
      <c r="D20" s="493" t="s">
        <v>395</v>
      </c>
      <c r="E20" s="489"/>
      <c r="F20" s="490"/>
      <c r="G20" s="490"/>
      <c r="H20" s="490"/>
      <c r="I20" s="490"/>
      <c r="J20" s="490"/>
      <c r="K20" s="490"/>
      <c r="L20" s="490"/>
      <c r="M20" s="490"/>
      <c r="N20" s="490"/>
      <c r="O20" s="490"/>
      <c r="P20" s="490"/>
      <c r="Q20" s="490"/>
      <c r="R20" s="490"/>
      <c r="S20" s="490"/>
      <c r="T20" s="490"/>
      <c r="U20" s="490"/>
      <c r="V20" s="490"/>
      <c r="W20" s="490"/>
      <c r="X20" s="490"/>
      <c r="Y20" s="490"/>
      <c r="Z20" s="491"/>
    </row>
    <row r="21" spans="1:26" ht="19.899999999999999" customHeight="1">
      <c r="B21" s="2019"/>
      <c r="C21" s="494"/>
      <c r="D21" s="495" t="s">
        <v>395</v>
      </c>
      <c r="E21" s="496"/>
      <c r="F21" s="497"/>
      <c r="G21" s="497"/>
      <c r="H21" s="497"/>
      <c r="I21" s="497"/>
      <c r="J21" s="497"/>
      <c r="K21" s="497"/>
      <c r="L21" s="497"/>
      <c r="M21" s="497"/>
      <c r="N21" s="497"/>
      <c r="O21" s="497"/>
      <c r="P21" s="497"/>
      <c r="Q21" s="497"/>
      <c r="R21" s="497"/>
      <c r="S21" s="497"/>
      <c r="T21" s="497"/>
      <c r="U21" s="497"/>
      <c r="V21" s="497"/>
      <c r="W21" s="497"/>
      <c r="X21" s="497"/>
      <c r="Y21" s="497"/>
      <c r="Z21" s="498"/>
    </row>
    <row r="22" spans="1:26" ht="19.899999999999999" customHeight="1" thickBot="1">
      <c r="B22" s="499"/>
      <c r="C22" s="500" t="s">
        <v>397</v>
      </c>
      <c r="D22" s="501" t="s">
        <v>395</v>
      </c>
      <c r="E22" s="502">
        <f>SUM(E17:E21)</f>
        <v>0</v>
      </c>
      <c r="F22" s="503"/>
      <c r="G22" s="503"/>
      <c r="H22" s="503"/>
      <c r="I22" s="503"/>
      <c r="J22" s="503"/>
      <c r="K22" s="503"/>
      <c r="L22" s="503"/>
      <c r="M22" s="503"/>
      <c r="N22" s="503"/>
      <c r="O22" s="503"/>
      <c r="P22" s="503"/>
      <c r="Q22" s="503"/>
      <c r="R22" s="503"/>
      <c r="S22" s="503"/>
      <c r="T22" s="503"/>
      <c r="U22" s="503"/>
      <c r="V22" s="503"/>
      <c r="W22" s="503"/>
      <c r="X22" s="503"/>
      <c r="Y22" s="503"/>
      <c r="Z22" s="504"/>
    </row>
    <row r="23" spans="1:26" s="469" customFormat="1" ht="20.100000000000001" customHeight="1" thickTop="1" thickBot="1">
      <c r="A23" s="472"/>
      <c r="B23" s="1687" t="s">
        <v>398</v>
      </c>
      <c r="C23" s="2020"/>
      <c r="D23" s="509" t="s">
        <v>395</v>
      </c>
      <c r="E23" s="510">
        <f>SUM(E16,E22)</f>
        <v>0</v>
      </c>
      <c r="F23" s="511"/>
      <c r="G23" s="511"/>
      <c r="H23" s="511"/>
      <c r="I23" s="511"/>
      <c r="J23" s="511"/>
      <c r="K23" s="511"/>
      <c r="L23" s="511"/>
      <c r="M23" s="511"/>
      <c r="N23" s="511"/>
      <c r="O23" s="511"/>
      <c r="P23" s="511"/>
      <c r="Q23" s="511"/>
      <c r="R23" s="511"/>
      <c r="S23" s="511"/>
      <c r="T23" s="511"/>
      <c r="U23" s="511"/>
      <c r="V23" s="511"/>
      <c r="W23" s="511"/>
      <c r="X23" s="511"/>
      <c r="Y23" s="511"/>
      <c r="Z23" s="512"/>
    </row>
    <row r="24" spans="1:26" ht="19.899999999999999" customHeight="1">
      <c r="B24" s="2018" t="s">
        <v>399</v>
      </c>
      <c r="C24" s="513" t="s">
        <v>400</v>
      </c>
      <c r="D24" s="514" t="s">
        <v>401</v>
      </c>
      <c r="E24" s="515"/>
      <c r="F24" s="516"/>
      <c r="G24" s="516"/>
      <c r="H24" s="516"/>
      <c r="I24" s="516"/>
      <c r="J24" s="516"/>
      <c r="K24" s="516"/>
      <c r="L24" s="516"/>
      <c r="M24" s="516"/>
      <c r="N24" s="516"/>
      <c r="O24" s="516"/>
      <c r="P24" s="516"/>
      <c r="Q24" s="516"/>
      <c r="R24" s="516"/>
      <c r="S24" s="516"/>
      <c r="T24" s="516"/>
      <c r="U24" s="516"/>
      <c r="V24" s="516"/>
      <c r="W24" s="516"/>
      <c r="X24" s="516"/>
      <c r="Y24" s="516"/>
      <c r="Z24" s="517" t="s">
        <v>401</v>
      </c>
    </row>
    <row r="25" spans="1:26" ht="19.899999999999999" customHeight="1">
      <c r="B25" s="2019"/>
      <c r="C25" s="518" t="s">
        <v>402</v>
      </c>
      <c r="D25" s="519" t="s">
        <v>403</v>
      </c>
      <c r="E25" s="520"/>
      <c r="F25" s="521"/>
      <c r="G25" s="521"/>
      <c r="H25" s="521"/>
      <c r="I25" s="521"/>
      <c r="J25" s="521"/>
      <c r="K25" s="521"/>
      <c r="L25" s="521"/>
      <c r="M25" s="521"/>
      <c r="N25" s="521"/>
      <c r="O25" s="521"/>
      <c r="P25" s="521"/>
      <c r="Q25" s="521"/>
      <c r="R25" s="521"/>
      <c r="S25" s="521"/>
      <c r="T25" s="521"/>
      <c r="U25" s="521"/>
      <c r="V25" s="521"/>
      <c r="W25" s="521"/>
      <c r="X25" s="521"/>
      <c r="Y25" s="521"/>
      <c r="Z25" s="522" t="s">
        <v>300</v>
      </c>
    </row>
    <row r="26" spans="1:26" ht="19.899999999999999" customHeight="1">
      <c r="B26" s="2019"/>
      <c r="C26" s="518" t="s">
        <v>404</v>
      </c>
      <c r="D26" s="519" t="s">
        <v>405</v>
      </c>
      <c r="E26" s="520"/>
      <c r="F26" s="521"/>
      <c r="G26" s="521"/>
      <c r="H26" s="521"/>
      <c r="I26" s="521"/>
      <c r="J26" s="521"/>
      <c r="K26" s="521"/>
      <c r="L26" s="521"/>
      <c r="M26" s="521"/>
      <c r="N26" s="521"/>
      <c r="O26" s="521"/>
      <c r="P26" s="521"/>
      <c r="Q26" s="521"/>
      <c r="R26" s="521"/>
      <c r="S26" s="521"/>
      <c r="T26" s="521"/>
      <c r="U26" s="521"/>
      <c r="V26" s="521"/>
      <c r="W26" s="521"/>
      <c r="X26" s="521"/>
      <c r="Y26" s="521"/>
      <c r="Z26" s="522" t="s">
        <v>300</v>
      </c>
    </row>
    <row r="27" spans="1:26" ht="19.899999999999999" customHeight="1">
      <c r="A27" s="505"/>
      <c r="B27" s="2019"/>
      <c r="C27" s="523" t="s">
        <v>406</v>
      </c>
      <c r="D27" s="524" t="s">
        <v>395</v>
      </c>
      <c r="E27" s="525"/>
      <c r="F27" s="526"/>
      <c r="G27" s="526"/>
      <c r="H27" s="526"/>
      <c r="I27" s="526"/>
      <c r="J27" s="526"/>
      <c r="K27" s="526"/>
      <c r="L27" s="526"/>
      <c r="M27" s="526"/>
      <c r="N27" s="526"/>
      <c r="O27" s="526"/>
      <c r="P27" s="526"/>
      <c r="Q27" s="526"/>
      <c r="R27" s="526"/>
      <c r="S27" s="526"/>
      <c r="T27" s="526"/>
      <c r="U27" s="526"/>
      <c r="V27" s="526"/>
      <c r="W27" s="526"/>
      <c r="X27" s="526"/>
      <c r="Y27" s="526"/>
      <c r="Z27" s="527">
        <f>SUM(F27:Y27)</f>
        <v>0</v>
      </c>
    </row>
    <row r="28" spans="1:26" ht="19.899999999999999" customHeight="1">
      <c r="B28" s="2019"/>
      <c r="C28" s="528" t="s">
        <v>400</v>
      </c>
      <c r="D28" s="529" t="s">
        <v>407</v>
      </c>
      <c r="E28" s="530"/>
      <c r="F28" s="531"/>
      <c r="G28" s="531"/>
      <c r="H28" s="531"/>
      <c r="I28" s="531"/>
      <c r="J28" s="531"/>
      <c r="K28" s="531"/>
      <c r="L28" s="531"/>
      <c r="M28" s="531"/>
      <c r="N28" s="531"/>
      <c r="O28" s="531"/>
      <c r="P28" s="531"/>
      <c r="Q28" s="531"/>
      <c r="R28" s="531"/>
      <c r="S28" s="531"/>
      <c r="T28" s="531"/>
      <c r="U28" s="531"/>
      <c r="V28" s="531"/>
      <c r="W28" s="531"/>
      <c r="X28" s="531"/>
      <c r="Y28" s="531"/>
      <c r="Z28" s="517" t="s">
        <v>401</v>
      </c>
    </row>
    <row r="29" spans="1:26" ht="19.899999999999999" customHeight="1">
      <c r="B29" s="2019"/>
      <c r="C29" s="518" t="s">
        <v>402</v>
      </c>
      <c r="D29" s="519" t="s">
        <v>403</v>
      </c>
      <c r="E29" s="520"/>
      <c r="F29" s="521"/>
      <c r="G29" s="521"/>
      <c r="H29" s="521"/>
      <c r="I29" s="521"/>
      <c r="J29" s="521"/>
      <c r="K29" s="521"/>
      <c r="L29" s="521"/>
      <c r="M29" s="521"/>
      <c r="N29" s="521"/>
      <c r="O29" s="521"/>
      <c r="P29" s="521"/>
      <c r="Q29" s="521"/>
      <c r="R29" s="521"/>
      <c r="S29" s="521"/>
      <c r="T29" s="521"/>
      <c r="U29" s="521"/>
      <c r="V29" s="521"/>
      <c r="W29" s="521"/>
      <c r="X29" s="521"/>
      <c r="Y29" s="521"/>
      <c r="Z29" s="522" t="s">
        <v>408</v>
      </c>
    </row>
    <row r="30" spans="1:26" ht="19.899999999999999" customHeight="1">
      <c r="B30" s="2019"/>
      <c r="C30" s="518" t="s">
        <v>404</v>
      </c>
      <c r="D30" s="519" t="s">
        <v>405</v>
      </c>
      <c r="E30" s="520"/>
      <c r="F30" s="521"/>
      <c r="G30" s="521"/>
      <c r="H30" s="521"/>
      <c r="I30" s="521"/>
      <c r="J30" s="521"/>
      <c r="K30" s="521"/>
      <c r="L30" s="521"/>
      <c r="M30" s="521"/>
      <c r="N30" s="521"/>
      <c r="O30" s="521"/>
      <c r="P30" s="521"/>
      <c r="Q30" s="521"/>
      <c r="R30" s="521"/>
      <c r="S30" s="521"/>
      <c r="T30" s="521"/>
      <c r="U30" s="521"/>
      <c r="V30" s="521"/>
      <c r="W30" s="521"/>
      <c r="X30" s="521"/>
      <c r="Y30" s="521"/>
      <c r="Z30" s="522" t="s">
        <v>408</v>
      </c>
    </row>
    <row r="31" spans="1:26" ht="19.899999999999999" customHeight="1">
      <c r="A31" s="505"/>
      <c r="B31" s="2019"/>
      <c r="C31" s="523" t="s">
        <v>406</v>
      </c>
      <c r="D31" s="524" t="s">
        <v>395</v>
      </c>
      <c r="E31" s="525"/>
      <c r="F31" s="526"/>
      <c r="G31" s="526"/>
      <c r="H31" s="526"/>
      <c r="I31" s="526"/>
      <c r="J31" s="526"/>
      <c r="K31" s="526"/>
      <c r="L31" s="526"/>
      <c r="M31" s="526"/>
      <c r="N31" s="526"/>
      <c r="O31" s="526"/>
      <c r="P31" s="526"/>
      <c r="Q31" s="526"/>
      <c r="R31" s="526"/>
      <c r="S31" s="526"/>
      <c r="T31" s="526"/>
      <c r="U31" s="526"/>
      <c r="V31" s="526"/>
      <c r="W31" s="526"/>
      <c r="X31" s="526"/>
      <c r="Y31" s="526"/>
      <c r="Z31" s="527">
        <f>SUM(F31:Y31)</f>
        <v>0</v>
      </c>
    </row>
    <row r="32" spans="1:26" ht="19.899999999999999" customHeight="1">
      <c r="B32" s="2019"/>
      <c r="C32" s="528" t="s">
        <v>400</v>
      </c>
      <c r="D32" s="529" t="s">
        <v>407</v>
      </c>
      <c r="E32" s="530"/>
      <c r="F32" s="531"/>
      <c r="G32" s="531"/>
      <c r="H32" s="531"/>
      <c r="I32" s="531"/>
      <c r="J32" s="531"/>
      <c r="K32" s="531"/>
      <c r="L32" s="531"/>
      <c r="M32" s="531"/>
      <c r="N32" s="531"/>
      <c r="O32" s="531"/>
      <c r="P32" s="531"/>
      <c r="Q32" s="531"/>
      <c r="R32" s="531"/>
      <c r="S32" s="531"/>
      <c r="T32" s="531"/>
      <c r="U32" s="531"/>
      <c r="V32" s="531"/>
      <c r="W32" s="531"/>
      <c r="X32" s="531"/>
      <c r="Y32" s="531"/>
      <c r="Z32" s="517" t="s">
        <v>408</v>
      </c>
    </row>
    <row r="33" spans="1:26" ht="19.899999999999999" customHeight="1">
      <c r="B33" s="2019"/>
      <c r="C33" s="518" t="s">
        <v>402</v>
      </c>
      <c r="D33" s="519" t="s">
        <v>403</v>
      </c>
      <c r="E33" s="520"/>
      <c r="F33" s="521"/>
      <c r="G33" s="521"/>
      <c r="H33" s="521"/>
      <c r="I33" s="521"/>
      <c r="J33" s="521"/>
      <c r="K33" s="521"/>
      <c r="L33" s="521"/>
      <c r="M33" s="521"/>
      <c r="N33" s="521"/>
      <c r="O33" s="521"/>
      <c r="P33" s="521"/>
      <c r="Q33" s="521"/>
      <c r="R33" s="521"/>
      <c r="S33" s="521"/>
      <c r="T33" s="521"/>
      <c r="U33" s="521"/>
      <c r="V33" s="521"/>
      <c r="W33" s="521"/>
      <c r="X33" s="521"/>
      <c r="Y33" s="521"/>
      <c r="Z33" s="522" t="s">
        <v>408</v>
      </c>
    </row>
    <row r="34" spans="1:26" ht="19.899999999999999" customHeight="1">
      <c r="B34" s="2019"/>
      <c r="C34" s="518" t="s">
        <v>404</v>
      </c>
      <c r="D34" s="519" t="s">
        <v>405</v>
      </c>
      <c r="E34" s="520"/>
      <c r="F34" s="521"/>
      <c r="G34" s="521"/>
      <c r="H34" s="521"/>
      <c r="I34" s="521"/>
      <c r="J34" s="521"/>
      <c r="K34" s="521"/>
      <c r="L34" s="521"/>
      <c r="M34" s="521"/>
      <c r="N34" s="521"/>
      <c r="O34" s="521"/>
      <c r="P34" s="521"/>
      <c r="Q34" s="521"/>
      <c r="R34" s="521"/>
      <c r="S34" s="521"/>
      <c r="T34" s="521"/>
      <c r="U34" s="521"/>
      <c r="V34" s="521"/>
      <c r="W34" s="521"/>
      <c r="X34" s="521"/>
      <c r="Y34" s="521"/>
      <c r="Z34" s="522" t="s">
        <v>408</v>
      </c>
    </row>
    <row r="35" spans="1:26" ht="19.899999999999999" customHeight="1">
      <c r="A35" s="505"/>
      <c r="B35" s="2019"/>
      <c r="C35" s="523" t="s">
        <v>406</v>
      </c>
      <c r="D35" s="524" t="s">
        <v>395</v>
      </c>
      <c r="E35" s="525"/>
      <c r="F35" s="526"/>
      <c r="G35" s="526"/>
      <c r="H35" s="526"/>
      <c r="I35" s="526"/>
      <c r="J35" s="526"/>
      <c r="K35" s="526"/>
      <c r="L35" s="526"/>
      <c r="M35" s="526"/>
      <c r="N35" s="526"/>
      <c r="O35" s="526"/>
      <c r="P35" s="526"/>
      <c r="Q35" s="526"/>
      <c r="R35" s="526"/>
      <c r="S35" s="526"/>
      <c r="T35" s="526"/>
      <c r="U35" s="526"/>
      <c r="V35" s="526"/>
      <c r="W35" s="526"/>
      <c r="X35" s="526"/>
      <c r="Y35" s="526"/>
      <c r="Z35" s="527">
        <f>SUM(F35:Y35)</f>
        <v>0</v>
      </c>
    </row>
    <row r="36" spans="1:26" ht="19.899999999999999" customHeight="1" thickBot="1">
      <c r="A36" s="505"/>
      <c r="B36" s="532"/>
      <c r="C36" s="533" t="s">
        <v>409</v>
      </c>
      <c r="D36" s="501" t="s">
        <v>395</v>
      </c>
      <c r="E36" s="502"/>
      <c r="F36" s="503">
        <f>SUM(F27,F31,F35)</f>
        <v>0</v>
      </c>
      <c r="G36" s="503">
        <f t="shared" ref="G36:Y36" si="0">SUM(G27,G31,G35)</f>
        <v>0</v>
      </c>
      <c r="H36" s="503">
        <f t="shared" si="0"/>
        <v>0</v>
      </c>
      <c r="I36" s="503">
        <f t="shared" si="0"/>
        <v>0</v>
      </c>
      <c r="J36" s="503">
        <f t="shared" si="0"/>
        <v>0</v>
      </c>
      <c r="K36" s="503">
        <f t="shared" si="0"/>
        <v>0</v>
      </c>
      <c r="L36" s="503">
        <f t="shared" si="0"/>
        <v>0</v>
      </c>
      <c r="M36" s="503">
        <f t="shared" si="0"/>
        <v>0</v>
      </c>
      <c r="N36" s="503">
        <f t="shared" si="0"/>
        <v>0</v>
      </c>
      <c r="O36" s="503">
        <f t="shared" si="0"/>
        <v>0</v>
      </c>
      <c r="P36" s="503">
        <f t="shared" si="0"/>
        <v>0</v>
      </c>
      <c r="Q36" s="503">
        <f t="shared" si="0"/>
        <v>0</v>
      </c>
      <c r="R36" s="503">
        <f t="shared" si="0"/>
        <v>0</v>
      </c>
      <c r="S36" s="503">
        <f t="shared" si="0"/>
        <v>0</v>
      </c>
      <c r="T36" s="503">
        <f t="shared" si="0"/>
        <v>0</v>
      </c>
      <c r="U36" s="503">
        <f t="shared" si="0"/>
        <v>0</v>
      </c>
      <c r="V36" s="503">
        <f t="shared" si="0"/>
        <v>0</v>
      </c>
      <c r="W36" s="503">
        <f t="shared" si="0"/>
        <v>0</v>
      </c>
      <c r="X36" s="503">
        <f t="shared" si="0"/>
        <v>0</v>
      </c>
      <c r="Y36" s="503">
        <f t="shared" si="0"/>
        <v>0</v>
      </c>
      <c r="Z36" s="504">
        <f>SUM(F36:Y36)</f>
        <v>0</v>
      </c>
    </row>
    <row r="37" spans="1:26" ht="19.899999999999999" customHeight="1" thickTop="1">
      <c r="B37" s="2019" t="s">
        <v>870</v>
      </c>
      <c r="C37" s="534" t="s">
        <v>867</v>
      </c>
      <c r="D37" s="535" t="s">
        <v>395</v>
      </c>
      <c r="E37" s="536"/>
      <c r="F37" s="537"/>
      <c r="G37" s="537"/>
      <c r="H37" s="537"/>
      <c r="I37" s="537"/>
      <c r="J37" s="537"/>
      <c r="K37" s="537"/>
      <c r="L37" s="537"/>
      <c r="M37" s="537"/>
      <c r="N37" s="537"/>
      <c r="O37" s="537"/>
      <c r="P37" s="537"/>
      <c r="Q37" s="537"/>
      <c r="R37" s="537"/>
      <c r="S37" s="537"/>
      <c r="T37" s="537"/>
      <c r="U37" s="537"/>
      <c r="V37" s="537"/>
      <c r="W37" s="537"/>
      <c r="X37" s="537"/>
      <c r="Y37" s="537"/>
      <c r="Z37" s="538">
        <f t="shared" ref="Z37:Z40" si="1">SUM(F37:Y37)</f>
        <v>0</v>
      </c>
    </row>
    <row r="38" spans="1:26" ht="19.899999999999999" customHeight="1">
      <c r="B38" s="2019"/>
      <c r="C38" s="539"/>
      <c r="D38" s="540" t="s">
        <v>395</v>
      </c>
      <c r="E38" s="541"/>
      <c r="F38" s="542"/>
      <c r="G38" s="542"/>
      <c r="H38" s="542"/>
      <c r="I38" s="542"/>
      <c r="J38" s="542"/>
      <c r="K38" s="542"/>
      <c r="L38" s="542"/>
      <c r="M38" s="542"/>
      <c r="N38" s="542"/>
      <c r="O38" s="542"/>
      <c r="P38" s="542"/>
      <c r="Q38" s="542"/>
      <c r="R38" s="542"/>
      <c r="S38" s="542"/>
      <c r="T38" s="542"/>
      <c r="U38" s="542"/>
      <c r="V38" s="542"/>
      <c r="W38" s="542"/>
      <c r="X38" s="542"/>
      <c r="Y38" s="542"/>
      <c r="Z38" s="543">
        <f t="shared" si="1"/>
        <v>0</v>
      </c>
    </row>
    <row r="39" spans="1:26" ht="19.899999999999999" customHeight="1">
      <c r="B39" s="2019"/>
      <c r="C39" s="539"/>
      <c r="D39" s="540" t="s">
        <v>395</v>
      </c>
      <c r="E39" s="541"/>
      <c r="F39" s="542"/>
      <c r="G39" s="542"/>
      <c r="H39" s="542"/>
      <c r="I39" s="542"/>
      <c r="J39" s="542"/>
      <c r="K39" s="542"/>
      <c r="L39" s="542"/>
      <c r="M39" s="542"/>
      <c r="N39" s="542"/>
      <c r="O39" s="542"/>
      <c r="P39" s="542"/>
      <c r="Q39" s="542"/>
      <c r="R39" s="542"/>
      <c r="S39" s="542"/>
      <c r="T39" s="542"/>
      <c r="U39" s="542"/>
      <c r="V39" s="542"/>
      <c r="W39" s="542"/>
      <c r="X39" s="542"/>
      <c r="Y39" s="542"/>
      <c r="Z39" s="543">
        <f t="shared" si="1"/>
        <v>0</v>
      </c>
    </row>
    <row r="40" spans="1:26" ht="19.899999999999999" customHeight="1">
      <c r="B40" s="2019"/>
      <c r="C40" s="539"/>
      <c r="D40" s="540" t="s">
        <v>395</v>
      </c>
      <c r="E40" s="541"/>
      <c r="F40" s="542"/>
      <c r="G40" s="542"/>
      <c r="H40" s="542"/>
      <c r="I40" s="542"/>
      <c r="J40" s="542"/>
      <c r="K40" s="542"/>
      <c r="L40" s="542"/>
      <c r="M40" s="542"/>
      <c r="N40" s="542"/>
      <c r="O40" s="542"/>
      <c r="P40" s="542"/>
      <c r="Q40" s="542"/>
      <c r="R40" s="542"/>
      <c r="S40" s="542"/>
      <c r="T40" s="542"/>
      <c r="U40" s="542"/>
      <c r="V40" s="542"/>
      <c r="W40" s="542"/>
      <c r="X40" s="542"/>
      <c r="Y40" s="542"/>
      <c r="Z40" s="543">
        <f t="shared" si="1"/>
        <v>0</v>
      </c>
    </row>
    <row r="41" spans="1:26" ht="19.899999999999999" customHeight="1">
      <c r="A41" s="505"/>
      <c r="B41" s="2019"/>
      <c r="C41" s="544"/>
      <c r="D41" s="545" t="s">
        <v>395</v>
      </c>
      <c r="E41" s="546"/>
      <c r="F41" s="547"/>
      <c r="G41" s="547"/>
      <c r="H41" s="547"/>
      <c r="I41" s="547"/>
      <c r="J41" s="547"/>
      <c r="K41" s="547"/>
      <c r="L41" s="547"/>
      <c r="M41" s="547"/>
      <c r="N41" s="547"/>
      <c r="O41" s="547"/>
      <c r="P41" s="547"/>
      <c r="Q41" s="547"/>
      <c r="R41" s="547"/>
      <c r="S41" s="547"/>
      <c r="T41" s="547"/>
      <c r="U41" s="547"/>
      <c r="V41" s="547"/>
      <c r="W41" s="547"/>
      <c r="X41" s="547"/>
      <c r="Y41" s="547"/>
      <c r="Z41" s="548">
        <f>SUM(F41:Y41)</f>
        <v>0</v>
      </c>
    </row>
    <row r="42" spans="1:26" ht="19.899999999999999" customHeight="1" thickBot="1">
      <c r="A42" s="505"/>
      <c r="B42" s="499"/>
      <c r="C42" s="533" t="s">
        <v>411</v>
      </c>
      <c r="D42" s="501" t="s">
        <v>395</v>
      </c>
      <c r="E42" s="502"/>
      <c r="F42" s="503">
        <f>SUM(F37:F41)</f>
        <v>0</v>
      </c>
      <c r="G42" s="503">
        <f t="shared" ref="G42:Y42" si="2">SUM(G37:G41)</f>
        <v>0</v>
      </c>
      <c r="H42" s="503">
        <f t="shared" si="2"/>
        <v>0</v>
      </c>
      <c r="I42" s="503">
        <f t="shared" si="2"/>
        <v>0</v>
      </c>
      <c r="J42" s="503">
        <f t="shared" si="2"/>
        <v>0</v>
      </c>
      <c r="K42" s="503">
        <f t="shared" si="2"/>
        <v>0</v>
      </c>
      <c r="L42" s="503">
        <f t="shared" si="2"/>
        <v>0</v>
      </c>
      <c r="M42" s="503">
        <f t="shared" si="2"/>
        <v>0</v>
      </c>
      <c r="N42" s="503">
        <f t="shared" si="2"/>
        <v>0</v>
      </c>
      <c r="O42" s="503">
        <f t="shared" si="2"/>
        <v>0</v>
      </c>
      <c r="P42" s="503">
        <f t="shared" si="2"/>
        <v>0</v>
      </c>
      <c r="Q42" s="503">
        <f t="shared" si="2"/>
        <v>0</v>
      </c>
      <c r="R42" s="503">
        <f t="shared" si="2"/>
        <v>0</v>
      </c>
      <c r="S42" s="503">
        <f t="shared" si="2"/>
        <v>0</v>
      </c>
      <c r="T42" s="503">
        <f t="shared" si="2"/>
        <v>0</v>
      </c>
      <c r="U42" s="503">
        <f t="shared" si="2"/>
        <v>0</v>
      </c>
      <c r="V42" s="503">
        <f t="shared" si="2"/>
        <v>0</v>
      </c>
      <c r="W42" s="503">
        <f t="shared" si="2"/>
        <v>0</v>
      </c>
      <c r="X42" s="503">
        <f t="shared" si="2"/>
        <v>0</v>
      </c>
      <c r="Y42" s="503">
        <f t="shared" si="2"/>
        <v>0</v>
      </c>
      <c r="Z42" s="504">
        <f>SUM(F42:Y42)</f>
        <v>0</v>
      </c>
    </row>
    <row r="43" spans="1:26" ht="19.899999999999999" customHeight="1" thickTop="1" thickBot="1">
      <c r="A43" s="505"/>
      <c r="B43" s="1687" t="s">
        <v>412</v>
      </c>
      <c r="C43" s="2020"/>
      <c r="D43" s="509" t="s">
        <v>395</v>
      </c>
      <c r="E43" s="870"/>
      <c r="F43" s="511">
        <f t="shared" ref="F43:Y43" si="3">SUM(F36,F42)</f>
        <v>0</v>
      </c>
      <c r="G43" s="511">
        <f t="shared" si="3"/>
        <v>0</v>
      </c>
      <c r="H43" s="511">
        <f t="shared" si="3"/>
        <v>0</v>
      </c>
      <c r="I43" s="511">
        <f t="shared" si="3"/>
        <v>0</v>
      </c>
      <c r="J43" s="511">
        <f t="shared" si="3"/>
        <v>0</v>
      </c>
      <c r="K43" s="511">
        <f t="shared" si="3"/>
        <v>0</v>
      </c>
      <c r="L43" s="511">
        <f t="shared" si="3"/>
        <v>0</v>
      </c>
      <c r="M43" s="511">
        <f t="shared" si="3"/>
        <v>0</v>
      </c>
      <c r="N43" s="511">
        <f t="shared" si="3"/>
        <v>0</v>
      </c>
      <c r="O43" s="511">
        <f t="shared" si="3"/>
        <v>0</v>
      </c>
      <c r="P43" s="511">
        <f t="shared" si="3"/>
        <v>0</v>
      </c>
      <c r="Q43" s="511">
        <f t="shared" si="3"/>
        <v>0</v>
      </c>
      <c r="R43" s="511">
        <f t="shared" si="3"/>
        <v>0</v>
      </c>
      <c r="S43" s="511">
        <f t="shared" si="3"/>
        <v>0</v>
      </c>
      <c r="T43" s="511">
        <f t="shared" si="3"/>
        <v>0</v>
      </c>
      <c r="U43" s="511">
        <f t="shared" si="3"/>
        <v>0</v>
      </c>
      <c r="V43" s="511">
        <f t="shared" si="3"/>
        <v>0</v>
      </c>
      <c r="W43" s="511">
        <f t="shared" si="3"/>
        <v>0</v>
      </c>
      <c r="X43" s="511">
        <f t="shared" si="3"/>
        <v>0</v>
      </c>
      <c r="Y43" s="511">
        <f t="shared" si="3"/>
        <v>0</v>
      </c>
      <c r="Z43" s="512">
        <f>SUM(E43:Y43)</f>
        <v>0</v>
      </c>
    </row>
    <row r="44" spans="1:26" ht="19.899999999999999" customHeight="1">
      <c r="B44" s="2019" t="s">
        <v>866</v>
      </c>
      <c r="C44" s="534" t="s">
        <v>868</v>
      </c>
      <c r="D44" s="535" t="s">
        <v>395</v>
      </c>
      <c r="E44" s="869"/>
      <c r="F44" s="537"/>
      <c r="G44" s="537"/>
      <c r="H44" s="537"/>
      <c r="I44" s="537"/>
      <c r="J44" s="537"/>
      <c r="K44" s="537"/>
      <c r="L44" s="537"/>
      <c r="M44" s="537"/>
      <c r="N44" s="537"/>
      <c r="O44" s="537"/>
      <c r="P44" s="537"/>
      <c r="Q44" s="537"/>
      <c r="R44" s="537"/>
      <c r="S44" s="537"/>
      <c r="T44" s="537"/>
      <c r="U44" s="537"/>
      <c r="V44" s="537"/>
      <c r="W44" s="537"/>
      <c r="X44" s="537"/>
      <c r="Y44" s="537"/>
      <c r="Z44" s="538">
        <f t="shared" ref="Z44:Z47" si="4">SUM(F44:Y44)</f>
        <v>0</v>
      </c>
    </row>
    <row r="45" spans="1:26" ht="19.899999999999999" customHeight="1">
      <c r="B45" s="2019"/>
      <c r="C45" s="539"/>
      <c r="D45" s="540" t="s">
        <v>395</v>
      </c>
      <c r="E45" s="866"/>
      <c r="F45" s="542"/>
      <c r="G45" s="542"/>
      <c r="H45" s="542"/>
      <c r="I45" s="542"/>
      <c r="J45" s="542"/>
      <c r="K45" s="542"/>
      <c r="L45" s="542"/>
      <c r="M45" s="542"/>
      <c r="N45" s="542"/>
      <c r="O45" s="542"/>
      <c r="P45" s="542"/>
      <c r="Q45" s="542"/>
      <c r="R45" s="542"/>
      <c r="S45" s="542"/>
      <c r="T45" s="542"/>
      <c r="U45" s="542"/>
      <c r="V45" s="542"/>
      <c r="W45" s="542"/>
      <c r="X45" s="542"/>
      <c r="Y45" s="542"/>
      <c r="Z45" s="543">
        <f t="shared" si="4"/>
        <v>0</v>
      </c>
    </row>
    <row r="46" spans="1:26" ht="19.899999999999999" customHeight="1">
      <c r="B46" s="2019"/>
      <c r="C46" s="539"/>
      <c r="D46" s="540" t="s">
        <v>395</v>
      </c>
      <c r="E46" s="866"/>
      <c r="F46" s="542"/>
      <c r="G46" s="542"/>
      <c r="H46" s="542"/>
      <c r="I46" s="542"/>
      <c r="J46" s="542"/>
      <c r="K46" s="542"/>
      <c r="L46" s="542"/>
      <c r="M46" s="542"/>
      <c r="N46" s="542"/>
      <c r="O46" s="542"/>
      <c r="P46" s="542"/>
      <c r="Q46" s="542"/>
      <c r="R46" s="542"/>
      <c r="S46" s="542"/>
      <c r="T46" s="542"/>
      <c r="U46" s="542"/>
      <c r="V46" s="542"/>
      <c r="W46" s="542"/>
      <c r="X46" s="542"/>
      <c r="Y46" s="542"/>
      <c r="Z46" s="543">
        <f t="shared" si="4"/>
        <v>0</v>
      </c>
    </row>
    <row r="47" spans="1:26" ht="19.899999999999999" customHeight="1">
      <c r="B47" s="2019"/>
      <c r="C47" s="539"/>
      <c r="D47" s="540" t="s">
        <v>395</v>
      </c>
      <c r="E47" s="866"/>
      <c r="F47" s="542"/>
      <c r="G47" s="542"/>
      <c r="H47" s="542"/>
      <c r="I47" s="542"/>
      <c r="J47" s="542"/>
      <c r="K47" s="542"/>
      <c r="L47" s="542"/>
      <c r="M47" s="542"/>
      <c r="N47" s="542"/>
      <c r="O47" s="542"/>
      <c r="P47" s="542"/>
      <c r="Q47" s="542"/>
      <c r="R47" s="542"/>
      <c r="S47" s="542"/>
      <c r="T47" s="542"/>
      <c r="U47" s="542"/>
      <c r="V47" s="542"/>
      <c r="W47" s="542"/>
      <c r="X47" s="542"/>
      <c r="Y47" s="542"/>
      <c r="Z47" s="543">
        <f t="shared" si="4"/>
        <v>0</v>
      </c>
    </row>
    <row r="48" spans="1:26" ht="19.899999999999999" customHeight="1">
      <c r="A48" s="505"/>
      <c r="B48" s="2019"/>
      <c r="C48" s="544"/>
      <c r="D48" s="545" t="s">
        <v>395</v>
      </c>
      <c r="E48" s="867"/>
      <c r="F48" s="868"/>
      <c r="G48" s="547"/>
      <c r="H48" s="547"/>
      <c r="I48" s="547"/>
      <c r="J48" s="547"/>
      <c r="K48" s="547"/>
      <c r="L48" s="547"/>
      <c r="M48" s="547"/>
      <c r="N48" s="547"/>
      <c r="O48" s="547"/>
      <c r="P48" s="547"/>
      <c r="Q48" s="547"/>
      <c r="R48" s="547"/>
      <c r="S48" s="547"/>
      <c r="T48" s="547"/>
      <c r="U48" s="547"/>
      <c r="V48" s="547"/>
      <c r="W48" s="547"/>
      <c r="X48" s="547"/>
      <c r="Y48" s="547"/>
      <c r="Z48" s="548">
        <f>SUM(F48:Y48)</f>
        <v>0</v>
      </c>
    </row>
    <row r="49" spans="1:26" ht="19.899999999999999" customHeight="1" thickBot="1">
      <c r="A49" s="505"/>
      <c r="B49" s="499"/>
      <c r="C49" s="533" t="s">
        <v>864</v>
      </c>
      <c r="D49" s="501" t="s">
        <v>395</v>
      </c>
      <c r="E49" s="502">
        <f>SUM(E44:E48)</f>
        <v>0</v>
      </c>
      <c r="F49" s="503">
        <f>SUM(F44:F48)</f>
        <v>0</v>
      </c>
      <c r="G49" s="503">
        <f t="shared" ref="G49:Y49" si="5">SUM(G44:G48)</f>
        <v>0</v>
      </c>
      <c r="H49" s="503">
        <f t="shared" si="5"/>
        <v>0</v>
      </c>
      <c r="I49" s="503">
        <f t="shared" si="5"/>
        <v>0</v>
      </c>
      <c r="J49" s="503">
        <f t="shared" si="5"/>
        <v>0</v>
      </c>
      <c r="K49" s="503">
        <f t="shared" si="5"/>
        <v>0</v>
      </c>
      <c r="L49" s="503">
        <f t="shared" si="5"/>
        <v>0</v>
      </c>
      <c r="M49" s="503">
        <f t="shared" si="5"/>
        <v>0</v>
      </c>
      <c r="N49" s="503">
        <f t="shared" si="5"/>
        <v>0</v>
      </c>
      <c r="O49" s="503">
        <f t="shared" si="5"/>
        <v>0</v>
      </c>
      <c r="P49" s="503">
        <f t="shared" si="5"/>
        <v>0</v>
      </c>
      <c r="Q49" s="503">
        <f t="shared" si="5"/>
        <v>0</v>
      </c>
      <c r="R49" s="503">
        <f t="shared" si="5"/>
        <v>0</v>
      </c>
      <c r="S49" s="503">
        <f t="shared" si="5"/>
        <v>0</v>
      </c>
      <c r="T49" s="503">
        <f t="shared" si="5"/>
        <v>0</v>
      </c>
      <c r="U49" s="503">
        <f t="shared" si="5"/>
        <v>0</v>
      </c>
      <c r="V49" s="503">
        <f t="shared" si="5"/>
        <v>0</v>
      </c>
      <c r="W49" s="503">
        <f t="shared" si="5"/>
        <v>0</v>
      </c>
      <c r="X49" s="503">
        <f t="shared" si="5"/>
        <v>0</v>
      </c>
      <c r="Y49" s="503">
        <f t="shared" si="5"/>
        <v>0</v>
      </c>
      <c r="Z49" s="504">
        <f>SUM(E49:Y49)</f>
        <v>0</v>
      </c>
    </row>
    <row r="50" spans="1:26" ht="21" customHeight="1" thickTop="1" thickBot="1">
      <c r="B50" s="2016" t="s">
        <v>865</v>
      </c>
      <c r="C50" s="2017"/>
      <c r="D50" s="509" t="s">
        <v>395</v>
      </c>
      <c r="E50" s="510">
        <f>SUM(E23,E43,E49)</f>
        <v>0</v>
      </c>
      <c r="F50" s="511">
        <f>SUM(F23,F43,F49)</f>
        <v>0</v>
      </c>
      <c r="G50" s="511">
        <f t="shared" ref="G50:Y50" si="6">SUM(G23,G43,G49)</f>
        <v>0</v>
      </c>
      <c r="H50" s="511">
        <f t="shared" si="6"/>
        <v>0</v>
      </c>
      <c r="I50" s="511">
        <f t="shared" si="6"/>
        <v>0</v>
      </c>
      <c r="J50" s="511">
        <f t="shared" si="6"/>
        <v>0</v>
      </c>
      <c r="K50" s="511">
        <f t="shared" si="6"/>
        <v>0</v>
      </c>
      <c r="L50" s="511">
        <f t="shared" si="6"/>
        <v>0</v>
      </c>
      <c r="M50" s="511">
        <f t="shared" si="6"/>
        <v>0</v>
      </c>
      <c r="N50" s="511">
        <f t="shared" si="6"/>
        <v>0</v>
      </c>
      <c r="O50" s="511">
        <f t="shared" si="6"/>
        <v>0</v>
      </c>
      <c r="P50" s="511">
        <f t="shared" si="6"/>
        <v>0</v>
      </c>
      <c r="Q50" s="511">
        <f>SUM(Q23,Q43,Q49)</f>
        <v>0</v>
      </c>
      <c r="R50" s="511">
        <f t="shared" si="6"/>
        <v>0</v>
      </c>
      <c r="S50" s="511">
        <f t="shared" si="6"/>
        <v>0</v>
      </c>
      <c r="T50" s="511">
        <f t="shared" si="6"/>
        <v>0</v>
      </c>
      <c r="U50" s="511">
        <f t="shared" si="6"/>
        <v>0</v>
      </c>
      <c r="V50" s="511">
        <f t="shared" si="6"/>
        <v>0</v>
      </c>
      <c r="W50" s="511">
        <f t="shared" si="6"/>
        <v>0</v>
      </c>
      <c r="X50" s="511">
        <f t="shared" si="6"/>
        <v>0</v>
      </c>
      <c r="Y50" s="511">
        <f t="shared" si="6"/>
        <v>0</v>
      </c>
      <c r="Z50" s="512">
        <f>SUM(E50:Y50)</f>
        <v>0</v>
      </c>
    </row>
    <row r="51" spans="1:26" ht="15" customHeight="1" thickBot="1">
      <c r="B51" s="549" t="s">
        <v>413</v>
      </c>
      <c r="L51" s="550"/>
    </row>
    <row r="52" spans="1:26" ht="15" customHeight="1">
      <c r="B52" s="464" t="s">
        <v>427</v>
      </c>
      <c r="W52" s="1689" t="s">
        <v>262</v>
      </c>
      <c r="X52" s="1690"/>
      <c r="Y52" s="1690"/>
      <c r="Z52" s="1691"/>
    </row>
    <row r="53" spans="1:26" ht="15" customHeight="1" thickBot="1">
      <c r="B53" s="464" t="s">
        <v>414</v>
      </c>
      <c r="W53" s="1692"/>
      <c r="X53" s="1693"/>
      <c r="Y53" s="1693"/>
      <c r="Z53" s="1694"/>
    </row>
    <row r="54" spans="1:26" ht="15" customHeight="1">
      <c r="B54" s="464" t="s">
        <v>428</v>
      </c>
    </row>
  </sheetData>
  <mergeCells count="15">
    <mergeCell ref="B4:Y4"/>
    <mergeCell ref="B7:C8"/>
    <mergeCell ref="D7:D8"/>
    <mergeCell ref="E7:E8"/>
    <mergeCell ref="F7:Y7"/>
    <mergeCell ref="Z7:Z8"/>
    <mergeCell ref="B50:C50"/>
    <mergeCell ref="W52:Z53"/>
    <mergeCell ref="B9:B15"/>
    <mergeCell ref="B17:B21"/>
    <mergeCell ref="B23:C23"/>
    <mergeCell ref="B24:B35"/>
    <mergeCell ref="B37:B41"/>
    <mergeCell ref="B43:C43"/>
    <mergeCell ref="B44:B48"/>
  </mergeCells>
  <phoneticPr fontId="27"/>
  <pageMargins left="0.7" right="0.7" top="0.75" bottom="0.75" header="0.3" footer="0.3"/>
  <pageSetup paperSize="8" scale="69" orientation="landscape" r:id="rId1"/>
  <colBreaks count="1" manualBreakCount="1">
    <brk id="26"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5"/>
  <sheetViews>
    <sheetView zoomScaleNormal="100" zoomScaleSheetLayoutView="100" workbookViewId="0"/>
  </sheetViews>
  <sheetFormatPr defaultRowHeight="16.5" customHeight="1"/>
  <cols>
    <col min="1" max="1" width="3.625" style="343" customWidth="1"/>
    <col min="2" max="2" width="4.5" style="343" customWidth="1"/>
    <col min="3" max="3" width="18.125" style="343" customWidth="1"/>
    <col min="4" max="4" width="9" style="343"/>
    <col min="5" max="5" width="9.375" style="343" bestFit="1" customWidth="1"/>
    <col min="6" max="7" width="9.375" style="343" customWidth="1"/>
    <col min="8" max="8" width="18" style="343" customWidth="1"/>
    <col min="9" max="9" width="56.75" style="343" customWidth="1"/>
    <col min="10" max="16384" width="9" style="343"/>
  </cols>
  <sheetData>
    <row r="1" spans="2:9" ht="9.9499999999999993" customHeight="1"/>
    <row r="2" spans="2:9" ht="20.100000000000001" customHeight="1">
      <c r="B2" s="1479" t="s">
        <v>351</v>
      </c>
      <c r="C2" s="1479"/>
      <c r="D2" s="1479"/>
      <c r="E2" s="1479"/>
      <c r="F2" s="1479"/>
      <c r="G2" s="1479"/>
      <c r="H2" s="342"/>
      <c r="I2" s="342"/>
    </row>
    <row r="3" spans="2:9" ht="16.5" customHeight="1">
      <c r="B3" s="340"/>
      <c r="C3" s="344"/>
      <c r="D3" s="344"/>
      <c r="E3" s="344"/>
      <c r="F3" s="344"/>
      <c r="G3" s="344"/>
      <c r="H3" s="342"/>
      <c r="I3" s="342"/>
    </row>
    <row r="4" spans="2:9" ht="18" customHeight="1">
      <c r="B4" s="1493" t="s">
        <v>292</v>
      </c>
      <c r="C4" s="1493"/>
      <c r="D4" s="1493"/>
      <c r="E4" s="1493"/>
      <c r="F4" s="1493"/>
      <c r="G4" s="1493"/>
      <c r="H4" s="1493"/>
      <c r="I4" s="1493"/>
    </row>
    <row r="5" spans="2:9" ht="16.5" customHeight="1">
      <c r="B5" s="345"/>
      <c r="C5" s="345"/>
      <c r="D5" s="345"/>
      <c r="E5" s="345"/>
      <c r="F5" s="345"/>
      <c r="G5" s="345"/>
      <c r="H5" s="342"/>
      <c r="I5" s="342"/>
    </row>
    <row r="6" spans="2:9" ht="16.5" customHeight="1">
      <c r="B6" s="340"/>
      <c r="C6" s="344"/>
      <c r="D6" s="344"/>
      <c r="E6" s="344"/>
      <c r="F6" s="344"/>
      <c r="G6" s="344"/>
      <c r="H6" s="342"/>
      <c r="I6" s="346" t="s">
        <v>758</v>
      </c>
    </row>
    <row r="7" spans="2:9" ht="16.5" customHeight="1">
      <c r="B7" s="340" t="s">
        <v>615</v>
      </c>
      <c r="C7" s="344"/>
      <c r="D7" s="344"/>
      <c r="E7" s="344"/>
      <c r="F7" s="344"/>
      <c r="G7" s="344"/>
      <c r="H7" s="342"/>
      <c r="I7" s="346"/>
    </row>
    <row r="8" spans="2:9" s="446" customFormat="1" ht="16.5" customHeight="1">
      <c r="B8" s="340"/>
      <c r="C8" s="443"/>
      <c r="D8" s="443"/>
      <c r="E8" s="443"/>
      <c r="F8" s="443"/>
      <c r="G8" s="443"/>
      <c r="H8" s="444"/>
      <c r="I8" s="445"/>
    </row>
    <row r="9" spans="2:9" ht="16.5" customHeight="1">
      <c r="B9" s="1494" t="s">
        <v>632</v>
      </c>
      <c r="C9" s="1494"/>
      <c r="D9" s="1494"/>
      <c r="E9" s="1494"/>
      <c r="F9" s="1494"/>
      <c r="G9" s="1494"/>
      <c r="H9" s="1494"/>
      <c r="I9" s="1494"/>
    </row>
    <row r="10" spans="2:9" ht="16.5" customHeight="1">
      <c r="B10" s="1494"/>
      <c r="C10" s="1494"/>
      <c r="D10" s="1494"/>
      <c r="E10" s="1494"/>
      <c r="F10" s="1494"/>
      <c r="G10" s="1494"/>
      <c r="H10" s="1494"/>
      <c r="I10" s="1494"/>
    </row>
    <row r="11" spans="2:9" ht="16.5" customHeight="1" thickBot="1">
      <c r="B11" s="347"/>
      <c r="C11" s="348"/>
      <c r="D11" s="348"/>
      <c r="E11" s="348"/>
      <c r="F11" s="348"/>
      <c r="G11" s="348"/>
      <c r="H11" s="342"/>
      <c r="I11" s="342"/>
    </row>
    <row r="12" spans="2:9" ht="16.5" customHeight="1">
      <c r="B12" s="1486" t="s">
        <v>215</v>
      </c>
      <c r="C12" s="1487"/>
      <c r="D12" s="1488"/>
      <c r="E12" s="1495" t="s">
        <v>348</v>
      </c>
      <c r="F12" s="1496"/>
      <c r="G12" s="1497"/>
      <c r="H12" s="1498"/>
      <c r="I12" s="1499"/>
    </row>
    <row r="13" spans="2:9" ht="16.5" customHeight="1" thickBot="1">
      <c r="B13" s="1483"/>
      <c r="C13" s="1484"/>
      <c r="D13" s="1485"/>
      <c r="E13" s="1489" t="s">
        <v>77</v>
      </c>
      <c r="F13" s="1490"/>
      <c r="G13" s="1500"/>
      <c r="H13" s="1501"/>
      <c r="I13" s="1502"/>
    </row>
    <row r="14" spans="2:9" ht="16.5" customHeight="1">
      <c r="B14" s="1480" t="s">
        <v>218</v>
      </c>
      <c r="C14" s="1481"/>
      <c r="D14" s="1482"/>
      <c r="E14" s="1491" t="s">
        <v>219</v>
      </c>
      <c r="F14" s="1492"/>
      <c r="G14" s="1497"/>
      <c r="H14" s="1498"/>
      <c r="I14" s="1499"/>
    </row>
    <row r="15" spans="2:9" ht="16.5" customHeight="1">
      <c r="B15" s="1480"/>
      <c r="C15" s="1481"/>
      <c r="D15" s="1482"/>
      <c r="E15" s="1504" t="s">
        <v>220</v>
      </c>
      <c r="F15" s="1505"/>
      <c r="G15" s="1506"/>
      <c r="H15" s="1507"/>
      <c r="I15" s="1508"/>
    </row>
    <row r="16" spans="2:9" ht="16.5" customHeight="1">
      <c r="B16" s="1480"/>
      <c r="C16" s="1481"/>
      <c r="D16" s="1482"/>
      <c r="E16" s="1504" t="s">
        <v>221</v>
      </c>
      <c r="F16" s="1505"/>
      <c r="G16" s="1506"/>
      <c r="H16" s="1507"/>
      <c r="I16" s="1508"/>
    </row>
    <row r="17" spans="2:9" ht="16.5" customHeight="1">
      <c r="B17" s="1480"/>
      <c r="C17" s="1481"/>
      <c r="D17" s="1482"/>
      <c r="E17" s="1504" t="s">
        <v>349</v>
      </c>
      <c r="F17" s="1505"/>
      <c r="G17" s="1506"/>
      <c r="H17" s="1507"/>
      <c r="I17" s="1508"/>
    </row>
    <row r="18" spans="2:9" ht="16.5" customHeight="1" thickBot="1">
      <c r="B18" s="1483"/>
      <c r="C18" s="1484"/>
      <c r="D18" s="1485"/>
      <c r="E18" s="1489" t="s">
        <v>350</v>
      </c>
      <c r="F18" s="1490"/>
      <c r="G18" s="1509"/>
      <c r="H18" s="1510"/>
      <c r="I18" s="1511"/>
    </row>
    <row r="19" spans="2:9" ht="16.5" customHeight="1">
      <c r="B19" s="342"/>
      <c r="C19" s="342"/>
      <c r="D19" s="342"/>
      <c r="E19" s="342"/>
      <c r="F19" s="342"/>
      <c r="G19" s="342"/>
      <c r="H19" s="342"/>
      <c r="I19" s="342"/>
    </row>
    <row r="20" spans="2:9" ht="16.5" customHeight="1">
      <c r="B20" s="342" t="s">
        <v>57</v>
      </c>
      <c r="C20" s="342"/>
      <c r="D20" s="342"/>
      <c r="E20" s="342"/>
      <c r="F20" s="342"/>
      <c r="G20" s="342"/>
      <c r="H20" s="342"/>
      <c r="I20" s="342"/>
    </row>
    <row r="21" spans="2:9" ht="16.5" customHeight="1" thickBot="1">
      <c r="B21" s="342"/>
      <c r="C21" s="342"/>
      <c r="D21" s="342"/>
      <c r="E21" s="1512"/>
      <c r="F21" s="1512"/>
      <c r="G21" s="1512"/>
      <c r="H21" s="342"/>
      <c r="I21" s="342"/>
    </row>
    <row r="22" spans="2:9" ht="16.5" customHeight="1">
      <c r="B22" s="349" t="s">
        <v>58</v>
      </c>
      <c r="C22" s="350" t="s">
        <v>59</v>
      </c>
      <c r="D22" s="350" t="s">
        <v>226</v>
      </c>
      <c r="E22" s="350" t="s">
        <v>227</v>
      </c>
      <c r="F22" s="350" t="s">
        <v>228</v>
      </c>
      <c r="G22" s="350" t="s">
        <v>229</v>
      </c>
      <c r="H22" s="350" t="s">
        <v>230</v>
      </c>
      <c r="I22" s="351" t="s">
        <v>60</v>
      </c>
    </row>
    <row r="23" spans="2:9" ht="16.5" customHeight="1">
      <c r="B23" s="352"/>
      <c r="C23" s="353"/>
      <c r="D23" s="353"/>
      <c r="E23" s="353"/>
      <c r="F23" s="353"/>
      <c r="G23" s="353"/>
      <c r="H23" s="353"/>
      <c r="I23" s="354"/>
    </row>
    <row r="24" spans="2:9" ht="16.5" customHeight="1">
      <c r="B24" s="352"/>
      <c r="C24" s="353"/>
      <c r="D24" s="353"/>
      <c r="E24" s="353"/>
      <c r="F24" s="353"/>
      <c r="G24" s="353"/>
      <c r="H24" s="353"/>
      <c r="I24" s="354"/>
    </row>
    <row r="25" spans="2:9" ht="16.5" customHeight="1">
      <c r="B25" s="352"/>
      <c r="C25" s="353"/>
      <c r="D25" s="353"/>
      <c r="E25" s="353"/>
      <c r="F25" s="353"/>
      <c r="G25" s="353"/>
      <c r="H25" s="353"/>
      <c r="I25" s="354"/>
    </row>
    <row r="26" spans="2:9" ht="16.5" customHeight="1">
      <c r="B26" s="352"/>
      <c r="C26" s="353"/>
      <c r="D26" s="353"/>
      <c r="E26" s="353"/>
      <c r="F26" s="353"/>
      <c r="G26" s="353"/>
      <c r="H26" s="353"/>
      <c r="I26" s="354"/>
    </row>
    <row r="27" spans="2:9" ht="16.5" customHeight="1">
      <c r="B27" s="352"/>
      <c r="C27" s="353"/>
      <c r="D27" s="353"/>
      <c r="E27" s="353"/>
      <c r="F27" s="353"/>
      <c r="G27" s="353"/>
      <c r="H27" s="353"/>
      <c r="I27" s="354"/>
    </row>
    <row r="28" spans="2:9" ht="16.5" customHeight="1">
      <c r="B28" s="352"/>
      <c r="C28" s="353"/>
      <c r="D28" s="353"/>
      <c r="E28" s="353"/>
      <c r="F28" s="353"/>
      <c r="G28" s="353"/>
      <c r="H28" s="353"/>
      <c r="I28" s="354"/>
    </row>
    <row r="29" spans="2:9" ht="16.5" customHeight="1">
      <c r="B29" s="352"/>
      <c r="C29" s="353"/>
      <c r="D29" s="353"/>
      <c r="E29" s="353"/>
      <c r="F29" s="353"/>
      <c r="G29" s="353"/>
      <c r="H29" s="353"/>
      <c r="I29" s="354"/>
    </row>
    <row r="30" spans="2:9" ht="16.5" customHeight="1" thickBot="1">
      <c r="B30" s="355"/>
      <c r="C30" s="356"/>
      <c r="D30" s="356"/>
      <c r="E30" s="356"/>
      <c r="F30" s="356"/>
      <c r="G30" s="356"/>
      <c r="H30" s="356"/>
      <c r="I30" s="357"/>
    </row>
    <row r="31" spans="2:9" ht="16.5" customHeight="1">
      <c r="B31" s="456" t="s">
        <v>61</v>
      </c>
      <c r="C31" s="1503" t="s">
        <v>62</v>
      </c>
      <c r="D31" s="1503"/>
      <c r="E31" s="1503"/>
      <c r="F31" s="1503"/>
      <c r="G31" s="1503"/>
      <c r="H31" s="1503"/>
      <c r="I31" s="1503"/>
    </row>
    <row r="32" spans="2:9" ht="16.5" customHeight="1">
      <c r="B32" s="456" t="s">
        <v>63</v>
      </c>
      <c r="C32" s="1503" t="s">
        <v>64</v>
      </c>
      <c r="D32" s="1503"/>
      <c r="E32" s="1503"/>
      <c r="F32" s="1503"/>
      <c r="G32" s="1503"/>
      <c r="H32" s="1503"/>
      <c r="I32" s="1503"/>
    </row>
    <row r="33" spans="2:9" ht="16.5" customHeight="1">
      <c r="B33" s="456" t="s">
        <v>65</v>
      </c>
      <c r="C33" s="1503" t="s">
        <v>252</v>
      </c>
      <c r="D33" s="1503"/>
      <c r="E33" s="1503"/>
      <c r="F33" s="1503"/>
      <c r="G33" s="1503"/>
      <c r="H33" s="1503"/>
      <c r="I33" s="1503"/>
    </row>
    <row r="34" spans="2:9" ht="16.5" customHeight="1">
      <c r="B34" s="456" t="s">
        <v>211</v>
      </c>
      <c r="C34" s="1503" t="s">
        <v>66</v>
      </c>
      <c r="D34" s="1503"/>
      <c r="E34" s="1503"/>
      <c r="F34" s="1503"/>
      <c r="G34" s="1503"/>
      <c r="H34" s="1503"/>
      <c r="I34" s="1503"/>
    </row>
    <row r="35" spans="2:9" ht="16.5" customHeight="1">
      <c r="B35" s="358"/>
      <c r="C35" s="341"/>
      <c r="D35" s="359"/>
      <c r="E35" s="359"/>
      <c r="F35" s="359"/>
      <c r="G35" s="359"/>
      <c r="H35" s="342"/>
      <c r="I35" s="342"/>
    </row>
  </sheetData>
  <mergeCells count="24">
    <mergeCell ref="C34:I34"/>
    <mergeCell ref="E17:F17"/>
    <mergeCell ref="E18:F18"/>
    <mergeCell ref="G14:I14"/>
    <mergeCell ref="G15:I15"/>
    <mergeCell ref="G16:I16"/>
    <mergeCell ref="E15:F15"/>
    <mergeCell ref="E16:F16"/>
    <mergeCell ref="G18:I18"/>
    <mergeCell ref="G17:I17"/>
    <mergeCell ref="C33:I33"/>
    <mergeCell ref="C32:I32"/>
    <mergeCell ref="E21:G21"/>
    <mergeCell ref="C31:I31"/>
    <mergeCell ref="B2:G2"/>
    <mergeCell ref="B14:D18"/>
    <mergeCell ref="B12:D13"/>
    <mergeCell ref="E13:F13"/>
    <mergeCell ref="E14:F14"/>
    <mergeCell ref="B4:I4"/>
    <mergeCell ref="B9:I10"/>
    <mergeCell ref="E12:F12"/>
    <mergeCell ref="G12:I12"/>
    <mergeCell ref="G13:I13"/>
  </mergeCells>
  <phoneticPr fontId="27"/>
  <printOptions horizontalCentered="1"/>
  <pageMargins left="0.19685039370078741" right="0.19685039370078741" top="0.59055118110236227" bottom="0.19685039370078741" header="0" footer="0"/>
  <pageSetup paperSize="9"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64"/>
  <sheetViews>
    <sheetView showGridLines="0" zoomScaleNormal="100" zoomScaleSheetLayoutView="100" workbookViewId="0">
      <pane ySplit="4" topLeftCell="A5" activePane="bottomLeft" state="frozen"/>
      <selection activeCell="P47" sqref="P47:P48"/>
      <selection pane="bottomLeft"/>
    </sheetView>
  </sheetViews>
  <sheetFormatPr defaultColWidth="8.875" defaultRowHeight="11.25"/>
  <cols>
    <col min="1" max="1" width="1.625" style="877" customWidth="1"/>
    <col min="2" max="2" width="3" style="879" customWidth="1"/>
    <col min="3" max="7" width="3" style="874" customWidth="1"/>
    <col min="8" max="8" width="28" style="874" customWidth="1"/>
    <col min="9" max="9" width="27.75" style="875" customWidth="1"/>
    <col min="10" max="10" width="27.75" style="876" customWidth="1"/>
    <col min="11" max="11" width="1.625" style="877" customWidth="1"/>
    <col min="12" max="12" width="8.875" style="878"/>
    <col min="13" max="256" width="8.875" style="877"/>
    <col min="257" max="257" width="1.625" style="877" customWidth="1"/>
    <col min="258" max="263" width="3" style="877" customWidth="1"/>
    <col min="264" max="264" width="28" style="877" customWidth="1"/>
    <col min="265" max="266" width="27.75" style="877" customWidth="1"/>
    <col min="267" max="267" width="1.625" style="877" customWidth="1"/>
    <col min="268" max="512" width="8.875" style="877"/>
    <col min="513" max="513" width="1.625" style="877" customWidth="1"/>
    <col min="514" max="519" width="3" style="877" customWidth="1"/>
    <col min="520" max="520" width="28" style="877" customWidth="1"/>
    <col min="521" max="522" width="27.75" style="877" customWidth="1"/>
    <col min="523" max="523" width="1.625" style="877" customWidth="1"/>
    <col min="524" max="768" width="8.875" style="877"/>
    <col min="769" max="769" width="1.625" style="877" customWidth="1"/>
    <col min="770" max="775" width="3" style="877" customWidth="1"/>
    <col min="776" max="776" width="28" style="877" customWidth="1"/>
    <col min="777" max="778" width="27.75" style="877" customWidth="1"/>
    <col min="779" max="779" width="1.625" style="877" customWidth="1"/>
    <col min="780" max="1024" width="8.875" style="877"/>
    <col min="1025" max="1025" width="1.625" style="877" customWidth="1"/>
    <col min="1026" max="1031" width="3" style="877" customWidth="1"/>
    <col min="1032" max="1032" width="28" style="877" customWidth="1"/>
    <col min="1033" max="1034" width="27.75" style="877" customWidth="1"/>
    <col min="1035" max="1035" width="1.625" style="877" customWidth="1"/>
    <col min="1036" max="1280" width="8.875" style="877"/>
    <col min="1281" max="1281" width="1.625" style="877" customWidth="1"/>
    <col min="1282" max="1287" width="3" style="877" customWidth="1"/>
    <col min="1288" max="1288" width="28" style="877" customWidth="1"/>
    <col min="1289" max="1290" width="27.75" style="877" customWidth="1"/>
    <col min="1291" max="1291" width="1.625" style="877" customWidth="1"/>
    <col min="1292" max="1536" width="8.875" style="877"/>
    <col min="1537" max="1537" width="1.625" style="877" customWidth="1"/>
    <col min="1538" max="1543" width="3" style="877" customWidth="1"/>
    <col min="1544" max="1544" width="28" style="877" customWidth="1"/>
    <col min="1545" max="1546" width="27.75" style="877" customWidth="1"/>
    <col min="1547" max="1547" width="1.625" style="877" customWidth="1"/>
    <col min="1548" max="1792" width="8.875" style="877"/>
    <col min="1793" max="1793" width="1.625" style="877" customWidth="1"/>
    <col min="1794" max="1799" width="3" style="877" customWidth="1"/>
    <col min="1800" max="1800" width="28" style="877" customWidth="1"/>
    <col min="1801" max="1802" width="27.75" style="877" customWidth="1"/>
    <col min="1803" max="1803" width="1.625" style="877" customWidth="1"/>
    <col min="1804" max="2048" width="8.875" style="877"/>
    <col min="2049" max="2049" width="1.625" style="877" customWidth="1"/>
    <col min="2050" max="2055" width="3" style="877" customWidth="1"/>
    <col min="2056" max="2056" width="28" style="877" customWidth="1"/>
    <col min="2057" max="2058" width="27.75" style="877" customWidth="1"/>
    <col min="2059" max="2059" width="1.625" style="877" customWidth="1"/>
    <col min="2060" max="2304" width="8.875" style="877"/>
    <col min="2305" max="2305" width="1.625" style="877" customWidth="1"/>
    <col min="2306" max="2311" width="3" style="877" customWidth="1"/>
    <col min="2312" max="2312" width="28" style="877" customWidth="1"/>
    <col min="2313" max="2314" width="27.75" style="877" customWidth="1"/>
    <col min="2315" max="2315" width="1.625" style="877" customWidth="1"/>
    <col min="2316" max="2560" width="8.875" style="877"/>
    <col min="2561" max="2561" width="1.625" style="877" customWidth="1"/>
    <col min="2562" max="2567" width="3" style="877" customWidth="1"/>
    <col min="2568" max="2568" width="28" style="877" customWidth="1"/>
    <col min="2569" max="2570" width="27.75" style="877" customWidth="1"/>
    <col min="2571" max="2571" width="1.625" style="877" customWidth="1"/>
    <col min="2572" max="2816" width="8.875" style="877"/>
    <col min="2817" max="2817" width="1.625" style="877" customWidth="1"/>
    <col min="2818" max="2823" width="3" style="877" customWidth="1"/>
    <col min="2824" max="2824" width="28" style="877" customWidth="1"/>
    <col min="2825" max="2826" width="27.75" style="877" customWidth="1"/>
    <col min="2827" max="2827" width="1.625" style="877" customWidth="1"/>
    <col min="2828" max="3072" width="8.875" style="877"/>
    <col min="3073" max="3073" width="1.625" style="877" customWidth="1"/>
    <col min="3074" max="3079" width="3" style="877" customWidth="1"/>
    <col min="3080" max="3080" width="28" style="877" customWidth="1"/>
    <col min="3081" max="3082" width="27.75" style="877" customWidth="1"/>
    <col min="3083" max="3083" width="1.625" style="877" customWidth="1"/>
    <col min="3084" max="3328" width="8.875" style="877"/>
    <col min="3329" max="3329" width="1.625" style="877" customWidth="1"/>
    <col min="3330" max="3335" width="3" style="877" customWidth="1"/>
    <col min="3336" max="3336" width="28" style="877" customWidth="1"/>
    <col min="3337" max="3338" width="27.75" style="877" customWidth="1"/>
    <col min="3339" max="3339" width="1.625" style="877" customWidth="1"/>
    <col min="3340" max="3584" width="8.875" style="877"/>
    <col min="3585" max="3585" width="1.625" style="877" customWidth="1"/>
    <col min="3586" max="3591" width="3" style="877" customWidth="1"/>
    <col min="3592" max="3592" width="28" style="877" customWidth="1"/>
    <col min="3593" max="3594" width="27.75" style="877" customWidth="1"/>
    <col min="3595" max="3595" width="1.625" style="877" customWidth="1"/>
    <col min="3596" max="3840" width="8.875" style="877"/>
    <col min="3841" max="3841" width="1.625" style="877" customWidth="1"/>
    <col min="3842" max="3847" width="3" style="877" customWidth="1"/>
    <col min="3848" max="3848" width="28" style="877" customWidth="1"/>
    <col min="3849" max="3850" width="27.75" style="877" customWidth="1"/>
    <col min="3851" max="3851" width="1.625" style="877" customWidth="1"/>
    <col min="3852" max="4096" width="8.875" style="877"/>
    <col min="4097" max="4097" width="1.625" style="877" customWidth="1"/>
    <col min="4098" max="4103" width="3" style="877" customWidth="1"/>
    <col min="4104" max="4104" width="28" style="877" customWidth="1"/>
    <col min="4105" max="4106" width="27.75" style="877" customWidth="1"/>
    <col min="4107" max="4107" width="1.625" style="877" customWidth="1"/>
    <col min="4108" max="4352" width="8.875" style="877"/>
    <col min="4353" max="4353" width="1.625" style="877" customWidth="1"/>
    <col min="4354" max="4359" width="3" style="877" customWidth="1"/>
    <col min="4360" max="4360" width="28" style="877" customWidth="1"/>
    <col min="4361" max="4362" width="27.75" style="877" customWidth="1"/>
    <col min="4363" max="4363" width="1.625" style="877" customWidth="1"/>
    <col min="4364" max="4608" width="8.875" style="877"/>
    <col min="4609" max="4609" width="1.625" style="877" customWidth="1"/>
    <col min="4610" max="4615" width="3" style="877" customWidth="1"/>
    <col min="4616" max="4616" width="28" style="877" customWidth="1"/>
    <col min="4617" max="4618" width="27.75" style="877" customWidth="1"/>
    <col min="4619" max="4619" width="1.625" style="877" customWidth="1"/>
    <col min="4620" max="4864" width="8.875" style="877"/>
    <col min="4865" max="4865" width="1.625" style="877" customWidth="1"/>
    <col min="4866" max="4871" width="3" style="877" customWidth="1"/>
    <col min="4872" max="4872" width="28" style="877" customWidth="1"/>
    <col min="4873" max="4874" width="27.75" style="877" customWidth="1"/>
    <col min="4875" max="4875" width="1.625" style="877" customWidth="1"/>
    <col min="4876" max="5120" width="8.875" style="877"/>
    <col min="5121" max="5121" width="1.625" style="877" customWidth="1"/>
    <col min="5122" max="5127" width="3" style="877" customWidth="1"/>
    <col min="5128" max="5128" width="28" style="877" customWidth="1"/>
    <col min="5129" max="5130" width="27.75" style="877" customWidth="1"/>
    <col min="5131" max="5131" width="1.625" style="877" customWidth="1"/>
    <col min="5132" max="5376" width="8.875" style="877"/>
    <col min="5377" max="5377" width="1.625" style="877" customWidth="1"/>
    <col min="5378" max="5383" width="3" style="877" customWidth="1"/>
    <col min="5384" max="5384" width="28" style="877" customWidth="1"/>
    <col min="5385" max="5386" width="27.75" style="877" customWidth="1"/>
    <col min="5387" max="5387" width="1.625" style="877" customWidth="1"/>
    <col min="5388" max="5632" width="8.875" style="877"/>
    <col min="5633" max="5633" width="1.625" style="877" customWidth="1"/>
    <col min="5634" max="5639" width="3" style="877" customWidth="1"/>
    <col min="5640" max="5640" width="28" style="877" customWidth="1"/>
    <col min="5641" max="5642" width="27.75" style="877" customWidth="1"/>
    <col min="5643" max="5643" width="1.625" style="877" customWidth="1"/>
    <col min="5644" max="5888" width="8.875" style="877"/>
    <col min="5889" max="5889" width="1.625" style="877" customWidth="1"/>
    <col min="5890" max="5895" width="3" style="877" customWidth="1"/>
    <col min="5896" max="5896" width="28" style="877" customWidth="1"/>
    <col min="5897" max="5898" width="27.75" style="877" customWidth="1"/>
    <col min="5899" max="5899" width="1.625" style="877" customWidth="1"/>
    <col min="5900" max="6144" width="8.875" style="877"/>
    <col min="6145" max="6145" width="1.625" style="877" customWidth="1"/>
    <col min="6146" max="6151" width="3" style="877" customWidth="1"/>
    <col min="6152" max="6152" width="28" style="877" customWidth="1"/>
    <col min="6153" max="6154" width="27.75" style="877" customWidth="1"/>
    <col min="6155" max="6155" width="1.625" style="877" customWidth="1"/>
    <col min="6156" max="6400" width="8.875" style="877"/>
    <col min="6401" max="6401" width="1.625" style="877" customWidth="1"/>
    <col min="6402" max="6407" width="3" style="877" customWidth="1"/>
    <col min="6408" max="6408" width="28" style="877" customWidth="1"/>
    <col min="6409" max="6410" width="27.75" style="877" customWidth="1"/>
    <col min="6411" max="6411" width="1.625" style="877" customWidth="1"/>
    <col min="6412" max="6656" width="8.875" style="877"/>
    <col min="6657" max="6657" width="1.625" style="877" customWidth="1"/>
    <col min="6658" max="6663" width="3" style="877" customWidth="1"/>
    <col min="6664" max="6664" width="28" style="877" customWidth="1"/>
    <col min="6665" max="6666" width="27.75" style="877" customWidth="1"/>
    <col min="6667" max="6667" width="1.625" style="877" customWidth="1"/>
    <col min="6668" max="6912" width="8.875" style="877"/>
    <col min="6913" max="6913" width="1.625" style="877" customWidth="1"/>
    <col min="6914" max="6919" width="3" style="877" customWidth="1"/>
    <col min="6920" max="6920" width="28" style="877" customWidth="1"/>
    <col min="6921" max="6922" width="27.75" style="877" customWidth="1"/>
    <col min="6923" max="6923" width="1.625" style="877" customWidth="1"/>
    <col min="6924" max="7168" width="8.875" style="877"/>
    <col min="7169" max="7169" width="1.625" style="877" customWidth="1"/>
    <col min="7170" max="7175" width="3" style="877" customWidth="1"/>
    <col min="7176" max="7176" width="28" style="877" customWidth="1"/>
    <col min="7177" max="7178" width="27.75" style="877" customWidth="1"/>
    <col min="7179" max="7179" width="1.625" style="877" customWidth="1"/>
    <col min="7180" max="7424" width="8.875" style="877"/>
    <col min="7425" max="7425" width="1.625" style="877" customWidth="1"/>
    <col min="7426" max="7431" width="3" style="877" customWidth="1"/>
    <col min="7432" max="7432" width="28" style="877" customWidth="1"/>
    <col min="7433" max="7434" width="27.75" style="877" customWidth="1"/>
    <col min="7435" max="7435" width="1.625" style="877" customWidth="1"/>
    <col min="7436" max="7680" width="8.875" style="877"/>
    <col min="7681" max="7681" width="1.625" style="877" customWidth="1"/>
    <col min="7682" max="7687" width="3" style="877" customWidth="1"/>
    <col min="7688" max="7688" width="28" style="877" customWidth="1"/>
    <col min="7689" max="7690" width="27.75" style="877" customWidth="1"/>
    <col min="7691" max="7691" width="1.625" style="877" customWidth="1"/>
    <col min="7692" max="7936" width="8.875" style="877"/>
    <col min="7937" max="7937" width="1.625" style="877" customWidth="1"/>
    <col min="7938" max="7943" width="3" style="877" customWidth="1"/>
    <col min="7944" max="7944" width="28" style="877" customWidth="1"/>
    <col min="7945" max="7946" width="27.75" style="877" customWidth="1"/>
    <col min="7947" max="7947" width="1.625" style="877" customWidth="1"/>
    <col min="7948" max="8192" width="8.875" style="877"/>
    <col min="8193" max="8193" width="1.625" style="877" customWidth="1"/>
    <col min="8194" max="8199" width="3" style="877" customWidth="1"/>
    <col min="8200" max="8200" width="28" style="877" customWidth="1"/>
    <col min="8201" max="8202" width="27.75" style="877" customWidth="1"/>
    <col min="8203" max="8203" width="1.625" style="877" customWidth="1"/>
    <col min="8204" max="8448" width="8.875" style="877"/>
    <col min="8449" max="8449" width="1.625" style="877" customWidth="1"/>
    <col min="8450" max="8455" width="3" style="877" customWidth="1"/>
    <col min="8456" max="8456" width="28" style="877" customWidth="1"/>
    <col min="8457" max="8458" width="27.75" style="877" customWidth="1"/>
    <col min="8459" max="8459" width="1.625" style="877" customWidth="1"/>
    <col min="8460" max="8704" width="8.875" style="877"/>
    <col min="8705" max="8705" width="1.625" style="877" customWidth="1"/>
    <col min="8706" max="8711" width="3" style="877" customWidth="1"/>
    <col min="8712" max="8712" width="28" style="877" customWidth="1"/>
    <col min="8713" max="8714" width="27.75" style="877" customWidth="1"/>
    <col min="8715" max="8715" width="1.625" style="877" customWidth="1"/>
    <col min="8716" max="8960" width="8.875" style="877"/>
    <col min="8961" max="8961" width="1.625" style="877" customWidth="1"/>
    <col min="8962" max="8967" width="3" style="877" customWidth="1"/>
    <col min="8968" max="8968" width="28" style="877" customWidth="1"/>
    <col min="8969" max="8970" width="27.75" style="877" customWidth="1"/>
    <col min="8971" max="8971" width="1.625" style="877" customWidth="1"/>
    <col min="8972" max="9216" width="8.875" style="877"/>
    <col min="9217" max="9217" width="1.625" style="877" customWidth="1"/>
    <col min="9218" max="9223" width="3" style="877" customWidth="1"/>
    <col min="9224" max="9224" width="28" style="877" customWidth="1"/>
    <col min="9225" max="9226" width="27.75" style="877" customWidth="1"/>
    <col min="9227" max="9227" width="1.625" style="877" customWidth="1"/>
    <col min="9228" max="9472" width="8.875" style="877"/>
    <col min="9473" max="9473" width="1.625" style="877" customWidth="1"/>
    <col min="9474" max="9479" width="3" style="877" customWidth="1"/>
    <col min="9480" max="9480" width="28" style="877" customWidth="1"/>
    <col min="9481" max="9482" width="27.75" style="877" customWidth="1"/>
    <col min="9483" max="9483" width="1.625" style="877" customWidth="1"/>
    <col min="9484" max="9728" width="8.875" style="877"/>
    <col min="9729" max="9729" width="1.625" style="877" customWidth="1"/>
    <col min="9730" max="9735" width="3" style="877" customWidth="1"/>
    <col min="9736" max="9736" width="28" style="877" customWidth="1"/>
    <col min="9737" max="9738" width="27.75" style="877" customWidth="1"/>
    <col min="9739" max="9739" width="1.625" style="877" customWidth="1"/>
    <col min="9740" max="9984" width="8.875" style="877"/>
    <col min="9985" max="9985" width="1.625" style="877" customWidth="1"/>
    <col min="9986" max="9991" width="3" style="877" customWidth="1"/>
    <col min="9992" max="9992" width="28" style="877" customWidth="1"/>
    <col min="9993" max="9994" width="27.75" style="877" customWidth="1"/>
    <col min="9995" max="9995" width="1.625" style="877" customWidth="1"/>
    <col min="9996" max="10240" width="8.875" style="877"/>
    <col min="10241" max="10241" width="1.625" style="877" customWidth="1"/>
    <col min="10242" max="10247" width="3" style="877" customWidth="1"/>
    <col min="10248" max="10248" width="28" style="877" customWidth="1"/>
    <col min="10249" max="10250" width="27.75" style="877" customWidth="1"/>
    <col min="10251" max="10251" width="1.625" style="877" customWidth="1"/>
    <col min="10252" max="10496" width="8.875" style="877"/>
    <col min="10497" max="10497" width="1.625" style="877" customWidth="1"/>
    <col min="10498" max="10503" width="3" style="877" customWidth="1"/>
    <col min="10504" max="10504" width="28" style="877" customWidth="1"/>
    <col min="10505" max="10506" width="27.75" style="877" customWidth="1"/>
    <col min="10507" max="10507" width="1.625" style="877" customWidth="1"/>
    <col min="10508" max="10752" width="8.875" style="877"/>
    <col min="10753" max="10753" width="1.625" style="877" customWidth="1"/>
    <col min="10754" max="10759" width="3" style="877" customWidth="1"/>
    <col min="10760" max="10760" width="28" style="877" customWidth="1"/>
    <col min="10761" max="10762" width="27.75" style="877" customWidth="1"/>
    <col min="10763" max="10763" width="1.625" style="877" customWidth="1"/>
    <col min="10764" max="11008" width="8.875" style="877"/>
    <col min="11009" max="11009" width="1.625" style="877" customWidth="1"/>
    <col min="11010" max="11015" width="3" style="877" customWidth="1"/>
    <col min="11016" max="11016" width="28" style="877" customWidth="1"/>
    <col min="11017" max="11018" width="27.75" style="877" customWidth="1"/>
    <col min="11019" max="11019" width="1.625" style="877" customWidth="1"/>
    <col min="11020" max="11264" width="8.875" style="877"/>
    <col min="11265" max="11265" width="1.625" style="877" customWidth="1"/>
    <col min="11266" max="11271" width="3" style="877" customWidth="1"/>
    <col min="11272" max="11272" width="28" style="877" customWidth="1"/>
    <col min="11273" max="11274" width="27.75" style="877" customWidth="1"/>
    <col min="11275" max="11275" width="1.625" style="877" customWidth="1"/>
    <col min="11276" max="11520" width="8.875" style="877"/>
    <col min="11521" max="11521" width="1.625" style="877" customWidth="1"/>
    <col min="11522" max="11527" width="3" style="877" customWidth="1"/>
    <col min="11528" max="11528" width="28" style="877" customWidth="1"/>
    <col min="11529" max="11530" width="27.75" style="877" customWidth="1"/>
    <col min="11531" max="11531" width="1.625" style="877" customWidth="1"/>
    <col min="11532" max="11776" width="8.875" style="877"/>
    <col min="11777" max="11777" width="1.625" style="877" customWidth="1"/>
    <col min="11778" max="11783" width="3" style="877" customWidth="1"/>
    <col min="11784" max="11784" width="28" style="877" customWidth="1"/>
    <col min="11785" max="11786" width="27.75" style="877" customWidth="1"/>
    <col min="11787" max="11787" width="1.625" style="877" customWidth="1"/>
    <col min="11788" max="12032" width="8.875" style="877"/>
    <col min="12033" max="12033" width="1.625" style="877" customWidth="1"/>
    <col min="12034" max="12039" width="3" style="877" customWidth="1"/>
    <col min="12040" max="12040" width="28" style="877" customWidth="1"/>
    <col min="12041" max="12042" width="27.75" style="877" customWidth="1"/>
    <col min="12043" max="12043" width="1.625" style="877" customWidth="1"/>
    <col min="12044" max="12288" width="8.875" style="877"/>
    <col min="12289" max="12289" width="1.625" style="877" customWidth="1"/>
    <col min="12290" max="12295" width="3" style="877" customWidth="1"/>
    <col min="12296" max="12296" width="28" style="877" customWidth="1"/>
    <col min="12297" max="12298" width="27.75" style="877" customWidth="1"/>
    <col min="12299" max="12299" width="1.625" style="877" customWidth="1"/>
    <col min="12300" max="12544" width="8.875" style="877"/>
    <col min="12545" max="12545" width="1.625" style="877" customWidth="1"/>
    <col min="12546" max="12551" width="3" style="877" customWidth="1"/>
    <col min="12552" max="12552" width="28" style="877" customWidth="1"/>
    <col min="12553" max="12554" width="27.75" style="877" customWidth="1"/>
    <col min="12555" max="12555" width="1.625" style="877" customWidth="1"/>
    <col min="12556" max="12800" width="8.875" style="877"/>
    <col min="12801" max="12801" width="1.625" style="877" customWidth="1"/>
    <col min="12802" max="12807" width="3" style="877" customWidth="1"/>
    <col min="12808" max="12808" width="28" style="877" customWidth="1"/>
    <col min="12809" max="12810" width="27.75" style="877" customWidth="1"/>
    <col min="12811" max="12811" width="1.625" style="877" customWidth="1"/>
    <col min="12812" max="13056" width="8.875" style="877"/>
    <col min="13057" max="13057" width="1.625" style="877" customWidth="1"/>
    <col min="13058" max="13063" width="3" style="877" customWidth="1"/>
    <col min="13064" max="13064" width="28" style="877" customWidth="1"/>
    <col min="13065" max="13066" width="27.75" style="877" customWidth="1"/>
    <col min="13067" max="13067" width="1.625" style="877" customWidth="1"/>
    <col min="13068" max="13312" width="8.875" style="877"/>
    <col min="13313" max="13313" width="1.625" style="877" customWidth="1"/>
    <col min="13314" max="13319" width="3" style="877" customWidth="1"/>
    <col min="13320" max="13320" width="28" style="877" customWidth="1"/>
    <col min="13321" max="13322" width="27.75" style="877" customWidth="1"/>
    <col min="13323" max="13323" width="1.625" style="877" customWidth="1"/>
    <col min="13324" max="13568" width="8.875" style="877"/>
    <col min="13569" max="13569" width="1.625" style="877" customWidth="1"/>
    <col min="13570" max="13575" width="3" style="877" customWidth="1"/>
    <col min="13576" max="13576" width="28" style="877" customWidth="1"/>
    <col min="13577" max="13578" width="27.75" style="877" customWidth="1"/>
    <col min="13579" max="13579" width="1.625" style="877" customWidth="1"/>
    <col min="13580" max="13824" width="8.875" style="877"/>
    <col min="13825" max="13825" width="1.625" style="877" customWidth="1"/>
    <col min="13826" max="13831" width="3" style="877" customWidth="1"/>
    <col min="13832" max="13832" width="28" style="877" customWidth="1"/>
    <col min="13833" max="13834" width="27.75" style="877" customWidth="1"/>
    <col min="13835" max="13835" width="1.625" style="877" customWidth="1"/>
    <col min="13836" max="14080" width="8.875" style="877"/>
    <col min="14081" max="14081" width="1.625" style="877" customWidth="1"/>
    <col min="14082" max="14087" width="3" style="877" customWidth="1"/>
    <col min="14088" max="14088" width="28" style="877" customWidth="1"/>
    <col min="14089" max="14090" width="27.75" style="877" customWidth="1"/>
    <col min="14091" max="14091" width="1.625" style="877" customWidth="1"/>
    <col min="14092" max="14336" width="8.875" style="877"/>
    <col min="14337" max="14337" width="1.625" style="877" customWidth="1"/>
    <col min="14338" max="14343" width="3" style="877" customWidth="1"/>
    <col min="14344" max="14344" width="28" style="877" customWidth="1"/>
    <col min="14345" max="14346" width="27.75" style="877" customWidth="1"/>
    <col min="14347" max="14347" width="1.625" style="877" customWidth="1"/>
    <col min="14348" max="14592" width="8.875" style="877"/>
    <col min="14593" max="14593" width="1.625" style="877" customWidth="1"/>
    <col min="14594" max="14599" width="3" style="877" customWidth="1"/>
    <col min="14600" max="14600" width="28" style="877" customWidth="1"/>
    <col min="14601" max="14602" width="27.75" style="877" customWidth="1"/>
    <col min="14603" max="14603" width="1.625" style="877" customWidth="1"/>
    <col min="14604" max="14848" width="8.875" style="877"/>
    <col min="14849" max="14849" width="1.625" style="877" customWidth="1"/>
    <col min="14850" max="14855" width="3" style="877" customWidth="1"/>
    <col min="14856" max="14856" width="28" style="877" customWidth="1"/>
    <col min="14857" max="14858" width="27.75" style="877" customWidth="1"/>
    <col min="14859" max="14859" width="1.625" style="877" customWidth="1"/>
    <col min="14860" max="15104" width="8.875" style="877"/>
    <col min="15105" max="15105" width="1.625" style="877" customWidth="1"/>
    <col min="15106" max="15111" width="3" style="877" customWidth="1"/>
    <col min="15112" max="15112" width="28" style="877" customWidth="1"/>
    <col min="15113" max="15114" width="27.75" style="877" customWidth="1"/>
    <col min="15115" max="15115" width="1.625" style="877" customWidth="1"/>
    <col min="15116" max="15360" width="8.875" style="877"/>
    <col min="15361" max="15361" width="1.625" style="877" customWidth="1"/>
    <col min="15362" max="15367" width="3" style="877" customWidth="1"/>
    <col min="15368" max="15368" width="28" style="877" customWidth="1"/>
    <col min="15369" max="15370" width="27.75" style="877" customWidth="1"/>
    <col min="15371" max="15371" width="1.625" style="877" customWidth="1"/>
    <col min="15372" max="15616" width="8.875" style="877"/>
    <col min="15617" max="15617" width="1.625" style="877" customWidth="1"/>
    <col min="15618" max="15623" width="3" style="877" customWidth="1"/>
    <col min="15624" max="15624" width="28" style="877" customWidth="1"/>
    <col min="15625" max="15626" width="27.75" style="877" customWidth="1"/>
    <col min="15627" max="15627" width="1.625" style="877" customWidth="1"/>
    <col min="15628" max="15872" width="8.875" style="877"/>
    <col min="15873" max="15873" width="1.625" style="877" customWidth="1"/>
    <col min="15874" max="15879" width="3" style="877" customWidth="1"/>
    <col min="15880" max="15880" width="28" style="877" customWidth="1"/>
    <col min="15881" max="15882" width="27.75" style="877" customWidth="1"/>
    <col min="15883" max="15883" width="1.625" style="877" customWidth="1"/>
    <col min="15884" max="16128" width="8.875" style="877"/>
    <col min="16129" max="16129" width="1.625" style="877" customWidth="1"/>
    <col min="16130" max="16135" width="3" style="877" customWidth="1"/>
    <col min="16136" max="16136" width="28" style="877" customWidth="1"/>
    <col min="16137" max="16138" width="27.75" style="877" customWidth="1"/>
    <col min="16139" max="16139" width="1.625" style="877" customWidth="1"/>
    <col min="16140" max="16384" width="8.875" style="877"/>
  </cols>
  <sheetData>
    <row r="1" spans="1:12" ht="13.5">
      <c r="A1" s="871"/>
      <c r="B1" s="872" t="s">
        <v>873</v>
      </c>
      <c r="C1" s="873"/>
      <c r="D1" s="873"/>
      <c r="E1" s="873"/>
    </row>
    <row r="2" spans="1:12" ht="18.75">
      <c r="A2" s="871"/>
      <c r="B2" s="1513" t="s">
        <v>874</v>
      </c>
      <c r="C2" s="1513"/>
      <c r="D2" s="1513"/>
      <c r="E2" s="1513"/>
      <c r="F2" s="1513"/>
      <c r="G2" s="1513"/>
      <c r="H2" s="1513"/>
      <c r="I2" s="1513"/>
      <c r="J2" s="1513"/>
    </row>
    <row r="3" spans="1:12">
      <c r="C3" s="873"/>
      <c r="D3" s="873"/>
      <c r="E3" s="873"/>
    </row>
    <row r="4" spans="1:12" ht="23.1" customHeight="1">
      <c r="B4" s="880" t="s">
        <v>875</v>
      </c>
      <c r="C4" s="881"/>
      <c r="D4" s="881"/>
      <c r="E4" s="881"/>
      <c r="F4" s="881"/>
      <c r="G4" s="881"/>
      <c r="H4" s="881"/>
      <c r="I4" s="882" t="s">
        <v>876</v>
      </c>
      <c r="J4" s="883" t="s">
        <v>877</v>
      </c>
    </row>
    <row r="5" spans="1:12" ht="24.6" customHeight="1">
      <c r="B5" s="884" t="s">
        <v>878</v>
      </c>
      <c r="C5" s="885"/>
      <c r="D5" s="885"/>
      <c r="E5" s="885"/>
      <c r="F5" s="885"/>
      <c r="G5" s="885"/>
      <c r="H5" s="885"/>
      <c r="I5" s="886"/>
      <c r="J5" s="887"/>
      <c r="K5" s="888"/>
      <c r="L5" s="877"/>
    </row>
    <row r="6" spans="1:12" s="878" customFormat="1" ht="24.6" customHeight="1">
      <c r="B6" s="889" t="s">
        <v>879</v>
      </c>
      <c r="C6" s="890"/>
      <c r="D6" s="890"/>
      <c r="E6" s="890"/>
      <c r="F6" s="890"/>
      <c r="G6" s="890"/>
      <c r="H6" s="890"/>
      <c r="I6" s="891"/>
      <c r="J6" s="892"/>
      <c r="K6" s="893"/>
    </row>
    <row r="7" spans="1:12" s="878" customFormat="1" ht="24.6" customHeight="1">
      <c r="B7" s="889" t="s">
        <v>880</v>
      </c>
      <c r="C7" s="890"/>
      <c r="D7" s="890"/>
      <c r="E7" s="890"/>
      <c r="F7" s="890"/>
      <c r="G7" s="890"/>
      <c r="H7" s="890"/>
      <c r="I7" s="891"/>
      <c r="J7" s="892"/>
      <c r="K7" s="893"/>
    </row>
    <row r="8" spans="1:12" s="878" customFormat="1" ht="24.6" customHeight="1">
      <c r="B8" s="889" t="s">
        <v>881</v>
      </c>
      <c r="C8" s="890"/>
      <c r="D8" s="890"/>
      <c r="E8" s="890"/>
      <c r="F8" s="890"/>
      <c r="G8" s="890"/>
      <c r="H8" s="890"/>
      <c r="I8" s="891"/>
      <c r="J8" s="892"/>
      <c r="K8" s="893"/>
    </row>
    <row r="9" spans="1:12" s="878" customFormat="1" ht="192.75" customHeight="1">
      <c r="B9" s="894"/>
      <c r="C9" s="895"/>
      <c r="D9" s="895"/>
      <c r="E9" s="895"/>
      <c r="F9" s="895"/>
      <c r="G9" s="895"/>
      <c r="H9" s="895"/>
      <c r="I9" s="896" t="s">
        <v>882</v>
      </c>
      <c r="J9" s="897"/>
      <c r="K9" s="893"/>
    </row>
    <row r="10" spans="1:12" s="878" customFormat="1" ht="24.6" customHeight="1">
      <c r="B10" s="898"/>
      <c r="C10" s="899"/>
      <c r="D10" s="899"/>
      <c r="E10" s="899"/>
      <c r="F10" s="899"/>
      <c r="G10" s="899"/>
      <c r="H10" s="899"/>
      <c r="I10" s="900"/>
      <c r="J10" s="901"/>
      <c r="K10" s="893"/>
    </row>
    <row r="11" spans="1:12" s="878" customFormat="1" ht="24.6" customHeight="1">
      <c r="B11" s="902" t="s">
        <v>883</v>
      </c>
      <c r="C11" s="903"/>
      <c r="D11" s="903"/>
      <c r="E11" s="903"/>
      <c r="F11" s="903"/>
      <c r="G11" s="903"/>
      <c r="H11" s="903"/>
      <c r="I11" s="904"/>
      <c r="J11" s="905"/>
      <c r="K11" s="888"/>
    </row>
    <row r="12" spans="1:12" s="878" customFormat="1" ht="24.6" customHeight="1">
      <c r="B12" s="906"/>
      <c r="C12" s="907" t="s">
        <v>884</v>
      </c>
      <c r="D12" s="907"/>
      <c r="E12" s="907"/>
      <c r="F12" s="907"/>
      <c r="G12" s="907"/>
      <c r="H12" s="907"/>
      <c r="I12" s="908"/>
      <c r="J12" s="909"/>
      <c r="K12" s="888"/>
    </row>
    <row r="13" spans="1:12" s="878" customFormat="1" ht="47.45" customHeight="1">
      <c r="B13" s="910"/>
      <c r="C13" s="911"/>
      <c r="D13" s="911"/>
      <c r="E13" s="911"/>
      <c r="F13" s="911"/>
      <c r="G13" s="911"/>
      <c r="H13" s="911"/>
      <c r="I13" s="896" t="s">
        <v>885</v>
      </c>
      <c r="J13" s="912"/>
      <c r="K13" s="893"/>
    </row>
    <row r="14" spans="1:12" s="878" customFormat="1" ht="24.6" customHeight="1">
      <c r="B14" s="913"/>
      <c r="C14" s="899"/>
      <c r="D14" s="899"/>
      <c r="E14" s="899"/>
      <c r="F14" s="899"/>
      <c r="G14" s="899"/>
      <c r="H14" s="899"/>
      <c r="I14" s="900"/>
      <c r="J14" s="901"/>
      <c r="K14" s="893"/>
    </row>
    <row r="15" spans="1:12" s="878" customFormat="1" ht="24.6" customHeight="1">
      <c r="B15" s="914"/>
      <c r="C15" s="915" t="s">
        <v>886</v>
      </c>
      <c r="D15" s="915"/>
      <c r="E15" s="915"/>
      <c r="F15" s="915"/>
      <c r="G15" s="915"/>
      <c r="H15" s="915"/>
      <c r="I15" s="916"/>
      <c r="J15" s="917"/>
      <c r="K15" s="893"/>
    </row>
    <row r="16" spans="1:12" s="878" customFormat="1" ht="35.450000000000003" customHeight="1">
      <c r="B16" s="918"/>
      <c r="C16" s="911"/>
      <c r="D16" s="911"/>
      <c r="E16" s="911"/>
      <c r="F16" s="911"/>
      <c r="G16" s="911"/>
      <c r="H16" s="911"/>
      <c r="I16" s="896" t="s">
        <v>887</v>
      </c>
      <c r="J16" s="912"/>
      <c r="K16" s="893"/>
    </row>
    <row r="17" spans="2:11" s="878" customFormat="1" ht="24.6" customHeight="1">
      <c r="B17" s="918"/>
      <c r="C17" s="911"/>
      <c r="D17" s="911" t="s">
        <v>888</v>
      </c>
      <c r="E17" s="911"/>
      <c r="F17" s="911"/>
      <c r="G17" s="911"/>
      <c r="H17" s="911"/>
      <c r="I17" s="896"/>
      <c r="J17" s="912"/>
      <c r="K17" s="893"/>
    </row>
    <row r="18" spans="2:11" s="878" customFormat="1" ht="69.599999999999994" customHeight="1">
      <c r="B18" s="919"/>
      <c r="C18" s="911"/>
      <c r="D18" s="911"/>
      <c r="E18" s="920"/>
      <c r="F18" s="911"/>
      <c r="G18" s="911"/>
      <c r="H18" s="911"/>
      <c r="I18" s="896" t="s">
        <v>889</v>
      </c>
      <c r="J18" s="912"/>
      <c r="K18" s="893"/>
    </row>
    <row r="19" spans="2:11" s="878" customFormat="1" ht="24.6" customHeight="1">
      <c r="B19" s="918"/>
      <c r="C19" s="911"/>
      <c r="D19" s="911" t="s">
        <v>890</v>
      </c>
      <c r="E19" s="921"/>
      <c r="F19" s="911"/>
      <c r="G19" s="911"/>
      <c r="H19" s="911"/>
      <c r="I19" s="896"/>
      <c r="J19" s="912"/>
      <c r="K19" s="893"/>
    </row>
    <row r="20" spans="2:11" s="878" customFormat="1" ht="24.6" customHeight="1">
      <c r="B20" s="918"/>
      <c r="C20" s="921"/>
      <c r="D20" s="911"/>
      <c r="E20" s="911"/>
      <c r="F20" s="911"/>
      <c r="G20" s="911"/>
      <c r="H20" s="911"/>
      <c r="I20" s="896" t="s">
        <v>891</v>
      </c>
      <c r="J20" s="912"/>
      <c r="K20" s="893"/>
    </row>
    <row r="21" spans="2:11" s="878" customFormat="1" ht="24.6" customHeight="1">
      <c r="B21" s="918"/>
      <c r="C21" s="921"/>
      <c r="D21" s="911" t="s">
        <v>892</v>
      </c>
      <c r="E21" s="911"/>
      <c r="F21" s="911"/>
      <c r="G21" s="911"/>
      <c r="H21" s="911"/>
      <c r="I21" s="896"/>
      <c r="J21" s="912"/>
      <c r="K21" s="893"/>
    </row>
    <row r="22" spans="2:11" s="878" customFormat="1" ht="58.5" customHeight="1">
      <c r="B22" s="918"/>
      <c r="C22" s="921"/>
      <c r="D22" s="911"/>
      <c r="E22" s="911"/>
      <c r="F22" s="911"/>
      <c r="G22" s="911"/>
      <c r="H22" s="911"/>
      <c r="I22" s="896" t="s">
        <v>893</v>
      </c>
      <c r="J22" s="912"/>
      <c r="K22" s="893"/>
    </row>
    <row r="23" spans="2:11" s="878" customFormat="1" ht="24.6" customHeight="1">
      <c r="B23" s="913"/>
      <c r="C23" s="922"/>
      <c r="D23" s="899"/>
      <c r="E23" s="899"/>
      <c r="F23" s="899"/>
      <c r="G23" s="899"/>
      <c r="H23" s="899"/>
      <c r="I23" s="900"/>
      <c r="J23" s="901"/>
      <c r="K23" s="893"/>
    </row>
    <row r="24" spans="2:11" s="878" customFormat="1" ht="24.6" customHeight="1">
      <c r="B24" s="923"/>
      <c r="C24" s="915" t="s">
        <v>894</v>
      </c>
      <c r="D24" s="915"/>
      <c r="E24" s="915"/>
      <c r="F24" s="915"/>
      <c r="G24" s="915"/>
      <c r="H24" s="915"/>
      <c r="I24" s="916"/>
      <c r="J24" s="917"/>
      <c r="K24" s="893"/>
    </row>
    <row r="25" spans="2:11" s="878" customFormat="1" ht="92.45" customHeight="1">
      <c r="B25" s="910"/>
      <c r="C25" s="911"/>
      <c r="D25" s="911"/>
      <c r="E25" s="921"/>
      <c r="F25" s="911"/>
      <c r="G25" s="911"/>
      <c r="H25" s="911"/>
      <c r="I25" s="896" t="s">
        <v>895</v>
      </c>
      <c r="J25" s="912"/>
      <c r="K25" s="893"/>
    </row>
    <row r="26" spans="2:11" s="878" customFormat="1" ht="24.6" customHeight="1">
      <c r="B26" s="898"/>
      <c r="C26" s="899"/>
      <c r="D26" s="899"/>
      <c r="E26" s="922"/>
      <c r="F26" s="899"/>
      <c r="G26" s="899"/>
      <c r="H26" s="899"/>
      <c r="I26" s="900"/>
      <c r="J26" s="901"/>
      <c r="K26" s="893"/>
    </row>
    <row r="27" spans="2:11" s="878" customFormat="1" ht="24.6" customHeight="1">
      <c r="B27" s="923"/>
      <c r="C27" s="915" t="s">
        <v>896</v>
      </c>
      <c r="D27" s="915"/>
      <c r="E27" s="915"/>
      <c r="F27" s="915"/>
      <c r="G27" s="915"/>
      <c r="H27" s="915"/>
      <c r="I27" s="916"/>
      <c r="J27" s="917"/>
      <c r="K27" s="893"/>
    </row>
    <row r="28" spans="2:11" s="878" customFormat="1" ht="69.599999999999994" customHeight="1">
      <c r="B28" s="910"/>
      <c r="C28" s="911"/>
      <c r="D28" s="911"/>
      <c r="E28" s="911"/>
      <c r="F28" s="911"/>
      <c r="G28" s="911"/>
      <c r="H28" s="911"/>
      <c r="I28" s="896" t="s">
        <v>897</v>
      </c>
      <c r="J28" s="912"/>
      <c r="K28" s="893"/>
    </row>
    <row r="29" spans="2:11" s="878" customFormat="1" ht="47.45" customHeight="1">
      <c r="B29" s="910"/>
      <c r="C29" s="911"/>
      <c r="D29" s="911"/>
      <c r="E29" s="911"/>
      <c r="F29" s="911"/>
      <c r="G29" s="911"/>
      <c r="H29" s="911"/>
      <c r="I29" s="896" t="s">
        <v>898</v>
      </c>
      <c r="J29" s="912"/>
      <c r="K29" s="893"/>
    </row>
    <row r="30" spans="2:11" s="878" customFormat="1" ht="58.5" customHeight="1">
      <c r="B30" s="918"/>
      <c r="C30" s="911"/>
      <c r="D30" s="911"/>
      <c r="E30" s="921"/>
      <c r="F30" s="911"/>
      <c r="G30" s="911"/>
      <c r="H30" s="911"/>
      <c r="I30" s="896" t="s">
        <v>899</v>
      </c>
      <c r="J30" s="912"/>
      <c r="K30" s="893"/>
    </row>
    <row r="31" spans="2:11" s="878" customFormat="1" ht="24.6" customHeight="1">
      <c r="B31" s="913"/>
      <c r="C31" s="899"/>
      <c r="D31" s="899"/>
      <c r="E31" s="922"/>
      <c r="F31" s="899"/>
      <c r="G31" s="899"/>
      <c r="H31" s="899"/>
      <c r="I31" s="900"/>
      <c r="J31" s="901"/>
      <c r="K31" s="893"/>
    </row>
    <row r="32" spans="2:11" s="878" customFormat="1" ht="24.6" customHeight="1">
      <c r="B32" s="924" t="s">
        <v>900</v>
      </c>
      <c r="C32" s="903"/>
      <c r="D32" s="903"/>
      <c r="E32" s="925"/>
      <c r="F32" s="903"/>
      <c r="G32" s="903"/>
      <c r="H32" s="903"/>
      <c r="I32" s="926"/>
      <c r="J32" s="905"/>
      <c r="K32" s="893"/>
    </row>
    <row r="33" spans="2:11" s="878" customFormat="1" ht="24.6" customHeight="1">
      <c r="B33" s="918"/>
      <c r="C33" s="911"/>
      <c r="D33" s="911"/>
      <c r="E33" s="921"/>
      <c r="F33" s="911"/>
      <c r="G33" s="911"/>
      <c r="H33" s="911"/>
      <c r="I33" s="896" t="s">
        <v>901</v>
      </c>
      <c r="J33" s="912"/>
      <c r="K33" s="893"/>
    </row>
    <row r="34" spans="2:11" s="878" customFormat="1" ht="24.6" customHeight="1">
      <c r="B34" s="918"/>
      <c r="C34" s="921"/>
      <c r="D34" s="911"/>
      <c r="E34" s="911"/>
      <c r="F34" s="911"/>
      <c r="G34" s="911"/>
      <c r="H34" s="911"/>
      <c r="I34" s="896"/>
      <c r="J34" s="912"/>
      <c r="K34" s="893"/>
    </row>
    <row r="35" spans="2:11" s="878" customFormat="1" ht="24.6" customHeight="1">
      <c r="B35" s="913"/>
      <c r="C35" s="922"/>
      <c r="D35" s="899"/>
      <c r="E35" s="899"/>
      <c r="F35" s="899"/>
      <c r="G35" s="899"/>
      <c r="H35" s="899"/>
      <c r="I35" s="900"/>
      <c r="J35" s="901"/>
      <c r="K35" s="893"/>
    </row>
    <row r="36" spans="2:11" s="878" customFormat="1" ht="24.6" customHeight="1">
      <c r="B36" s="924" t="s">
        <v>902</v>
      </c>
      <c r="C36" s="925"/>
      <c r="D36" s="903"/>
      <c r="E36" s="903"/>
      <c r="F36" s="903"/>
      <c r="G36" s="903"/>
      <c r="H36" s="903"/>
      <c r="I36" s="926"/>
      <c r="J36" s="905"/>
      <c r="K36" s="893"/>
    </row>
    <row r="37" spans="2:11" s="878" customFormat="1" ht="24.6" customHeight="1">
      <c r="B37" s="927" t="s">
        <v>903</v>
      </c>
      <c r="C37" s="928"/>
      <c r="D37" s="929"/>
      <c r="E37" s="929"/>
      <c r="F37" s="929"/>
      <c r="G37" s="929"/>
      <c r="H37" s="929"/>
      <c r="I37" s="891"/>
      <c r="J37" s="930"/>
      <c r="K37" s="893"/>
    </row>
    <row r="38" spans="2:11" s="878" customFormat="1" ht="24.6" customHeight="1">
      <c r="B38" s="931"/>
      <c r="C38" s="907" t="s">
        <v>904</v>
      </c>
      <c r="D38" s="907"/>
      <c r="E38" s="932"/>
      <c r="F38" s="907"/>
      <c r="G38" s="907"/>
      <c r="H38" s="907"/>
      <c r="I38" s="933"/>
      <c r="J38" s="909"/>
      <c r="K38" s="893"/>
    </row>
    <row r="39" spans="2:11" s="878" customFormat="1" ht="58.5" customHeight="1">
      <c r="B39" s="919"/>
      <c r="C39" s="911"/>
      <c r="D39" s="911"/>
      <c r="E39" s="921"/>
      <c r="F39" s="911"/>
      <c r="G39" s="911"/>
      <c r="H39" s="911"/>
      <c r="I39" s="896" t="s">
        <v>905</v>
      </c>
      <c r="J39" s="912"/>
      <c r="K39" s="893"/>
    </row>
    <row r="40" spans="2:11" s="878" customFormat="1" ht="103.5" customHeight="1">
      <c r="B40" s="919"/>
      <c r="C40" s="911"/>
      <c r="D40" s="911"/>
      <c r="E40" s="921"/>
      <c r="F40" s="911"/>
      <c r="G40" s="911"/>
      <c r="H40" s="911"/>
      <c r="I40" s="896" t="s">
        <v>906</v>
      </c>
      <c r="J40" s="912"/>
      <c r="K40" s="893"/>
    </row>
    <row r="41" spans="2:11" s="878" customFormat="1" ht="92.45" customHeight="1">
      <c r="B41" s="919"/>
      <c r="C41" s="911"/>
      <c r="D41" s="911"/>
      <c r="E41" s="921"/>
      <c r="F41" s="911"/>
      <c r="G41" s="911"/>
      <c r="H41" s="911"/>
      <c r="I41" s="896" t="s">
        <v>907</v>
      </c>
      <c r="J41" s="912"/>
      <c r="K41" s="893"/>
    </row>
    <row r="42" spans="2:11" s="878" customFormat="1" ht="69.599999999999994" customHeight="1">
      <c r="B42" s="918"/>
      <c r="C42" s="921"/>
      <c r="D42" s="920"/>
      <c r="E42" s="911"/>
      <c r="F42" s="911"/>
      <c r="G42" s="911"/>
      <c r="H42" s="911"/>
      <c r="I42" s="896" t="s">
        <v>908</v>
      </c>
      <c r="J42" s="912"/>
      <c r="K42" s="893"/>
    </row>
    <row r="43" spans="2:11" s="878" customFormat="1" ht="24.6" customHeight="1">
      <c r="B43" s="913"/>
      <c r="C43" s="922"/>
      <c r="D43" s="934"/>
      <c r="E43" s="899"/>
      <c r="F43" s="899"/>
      <c r="G43" s="899"/>
      <c r="H43" s="899"/>
      <c r="I43" s="900"/>
      <c r="J43" s="901"/>
      <c r="K43" s="893"/>
    </row>
    <row r="44" spans="2:11" s="878" customFormat="1" ht="24.6" customHeight="1">
      <c r="B44" s="914"/>
      <c r="C44" s="935" t="s">
        <v>909</v>
      </c>
      <c r="D44" s="936"/>
      <c r="E44" s="936"/>
      <c r="F44" s="936"/>
      <c r="G44" s="936"/>
      <c r="H44" s="936"/>
      <c r="I44" s="916"/>
      <c r="J44" s="917"/>
      <c r="K44" s="893"/>
    </row>
    <row r="45" spans="2:11" s="878" customFormat="1" ht="81.599999999999994" customHeight="1">
      <c r="B45" s="919"/>
      <c r="C45" s="920"/>
      <c r="D45" s="911"/>
      <c r="E45" s="911"/>
      <c r="F45" s="920"/>
      <c r="G45" s="920"/>
      <c r="H45" s="911"/>
      <c r="I45" s="896" t="s">
        <v>910</v>
      </c>
      <c r="J45" s="912"/>
      <c r="K45" s="893"/>
    </row>
    <row r="46" spans="2:11" s="878" customFormat="1" ht="47.45" customHeight="1">
      <c r="B46" s="910"/>
      <c r="C46" s="911"/>
      <c r="D46" s="911"/>
      <c r="E46" s="911"/>
      <c r="F46" s="911"/>
      <c r="G46" s="911"/>
      <c r="H46" s="911"/>
      <c r="I46" s="896" t="s">
        <v>911</v>
      </c>
      <c r="J46" s="912"/>
      <c r="K46" s="893"/>
    </row>
    <row r="47" spans="2:11" s="878" customFormat="1" ht="47.45" customHeight="1">
      <c r="B47" s="910"/>
      <c r="C47" s="911"/>
      <c r="D47" s="911"/>
      <c r="E47" s="911"/>
      <c r="F47" s="911"/>
      <c r="G47" s="911"/>
      <c r="H47" s="911"/>
      <c r="I47" s="896" t="s">
        <v>912</v>
      </c>
      <c r="J47" s="912"/>
      <c r="K47" s="893"/>
    </row>
    <row r="48" spans="2:11" s="878" customFormat="1" ht="69.599999999999994" customHeight="1">
      <c r="B48" s="910"/>
      <c r="C48" s="911"/>
      <c r="D48" s="911"/>
      <c r="E48" s="911"/>
      <c r="F48" s="911"/>
      <c r="G48" s="911"/>
      <c r="H48" s="911"/>
      <c r="I48" s="896" t="s">
        <v>913</v>
      </c>
      <c r="J48" s="912"/>
      <c r="K48" s="893"/>
    </row>
    <row r="49" spans="2:11" s="878" customFormat="1" ht="24.6" customHeight="1">
      <c r="B49" s="937"/>
      <c r="C49" s="934"/>
      <c r="D49" s="934"/>
      <c r="E49" s="899"/>
      <c r="F49" s="899"/>
      <c r="G49" s="899"/>
      <c r="H49" s="934"/>
      <c r="I49" s="900"/>
      <c r="J49" s="901"/>
      <c r="K49" s="893"/>
    </row>
    <row r="50" spans="2:11" s="878" customFormat="1" ht="24.6" customHeight="1">
      <c r="B50" s="938"/>
      <c r="C50" s="936" t="s">
        <v>914</v>
      </c>
      <c r="D50" s="936"/>
      <c r="E50" s="915"/>
      <c r="F50" s="915"/>
      <c r="G50" s="915"/>
      <c r="H50" s="936"/>
      <c r="I50" s="916"/>
      <c r="J50" s="917"/>
      <c r="K50" s="893"/>
    </row>
    <row r="51" spans="2:11" s="878" customFormat="1" ht="69.599999999999994" customHeight="1">
      <c r="B51" s="918"/>
      <c r="C51" s="920"/>
      <c r="D51" s="920"/>
      <c r="E51" s="921"/>
      <c r="F51" s="920"/>
      <c r="G51" s="920"/>
      <c r="H51" s="911"/>
      <c r="I51" s="939" t="s">
        <v>915</v>
      </c>
      <c r="J51" s="940"/>
      <c r="K51" s="893"/>
    </row>
    <row r="52" spans="2:11" s="878" customFormat="1" ht="24.6" customHeight="1">
      <c r="B52" s="913"/>
      <c r="C52" s="934"/>
      <c r="D52" s="934"/>
      <c r="E52" s="922"/>
      <c r="F52" s="934"/>
      <c r="G52" s="934"/>
      <c r="H52" s="899"/>
      <c r="I52" s="941"/>
      <c r="J52" s="942"/>
      <c r="K52" s="893"/>
    </row>
    <row r="53" spans="2:11" s="878" customFormat="1" ht="24.6" customHeight="1">
      <c r="B53" s="914"/>
      <c r="C53" s="936" t="s">
        <v>916</v>
      </c>
      <c r="D53" s="936"/>
      <c r="E53" s="935"/>
      <c r="F53" s="915"/>
      <c r="G53" s="915"/>
      <c r="H53" s="915"/>
      <c r="I53" s="916"/>
      <c r="J53" s="917"/>
      <c r="K53" s="893"/>
    </row>
    <row r="54" spans="2:11" s="878" customFormat="1" ht="35.450000000000003" customHeight="1">
      <c r="B54" s="918"/>
      <c r="C54" s="921"/>
      <c r="D54" s="911"/>
      <c r="E54" s="920"/>
      <c r="F54" s="921"/>
      <c r="G54" s="921"/>
      <c r="H54" s="911"/>
      <c r="I54" s="896" t="s">
        <v>917</v>
      </c>
      <c r="J54" s="912"/>
      <c r="K54" s="893"/>
    </row>
    <row r="55" spans="2:11" s="878" customFormat="1" ht="35.450000000000003" customHeight="1">
      <c r="B55" s="918"/>
      <c r="C55" s="921"/>
      <c r="D55" s="911"/>
      <c r="E55" s="920"/>
      <c r="F55" s="921"/>
      <c r="G55" s="921"/>
      <c r="H55" s="911"/>
      <c r="I55" s="896" t="s">
        <v>918</v>
      </c>
      <c r="J55" s="912"/>
      <c r="K55" s="893"/>
    </row>
    <row r="56" spans="2:11" s="878" customFormat="1" ht="24.6" customHeight="1">
      <c r="B56" s="918"/>
      <c r="C56" s="921"/>
      <c r="D56" s="911"/>
      <c r="E56" s="920"/>
      <c r="F56" s="921"/>
      <c r="G56" s="921"/>
      <c r="H56" s="911"/>
      <c r="I56" s="896" t="s">
        <v>919</v>
      </c>
      <c r="J56" s="912"/>
      <c r="K56" s="893"/>
    </row>
    <row r="57" spans="2:11" s="878" customFormat="1" ht="24.6" customHeight="1">
      <c r="B57" s="918"/>
      <c r="C57" s="921"/>
      <c r="D57" s="911"/>
      <c r="E57" s="920"/>
      <c r="F57" s="921"/>
      <c r="G57" s="921"/>
      <c r="H57" s="920"/>
      <c r="I57" s="896" t="s">
        <v>920</v>
      </c>
      <c r="J57" s="940"/>
      <c r="K57" s="893"/>
    </row>
    <row r="58" spans="2:11" s="878" customFormat="1" ht="24.6" customHeight="1">
      <c r="B58" s="913"/>
      <c r="C58" s="922"/>
      <c r="D58" s="922"/>
      <c r="E58" s="934"/>
      <c r="F58" s="934"/>
      <c r="G58" s="934"/>
      <c r="H58" s="934"/>
      <c r="I58" s="900"/>
      <c r="J58" s="942"/>
      <c r="K58" s="893"/>
    </row>
    <row r="59" spans="2:11" s="878" customFormat="1" ht="24.6" customHeight="1">
      <c r="B59" s="914"/>
      <c r="C59" s="935" t="s">
        <v>921</v>
      </c>
      <c r="D59" s="935"/>
      <c r="E59" s="936"/>
      <c r="F59" s="936"/>
      <c r="G59" s="936"/>
      <c r="H59" s="936"/>
      <c r="I59" s="916"/>
      <c r="J59" s="943"/>
      <c r="K59" s="893"/>
    </row>
    <row r="60" spans="2:11" s="878" customFormat="1" ht="24.6" customHeight="1">
      <c r="B60" s="918"/>
      <c r="C60" s="921"/>
      <c r="D60" s="921" t="s">
        <v>918</v>
      </c>
      <c r="E60" s="920"/>
      <c r="F60" s="920"/>
      <c r="G60" s="920"/>
      <c r="H60" s="920"/>
      <c r="I60" s="896"/>
      <c r="J60" s="940"/>
      <c r="K60" s="893"/>
    </row>
    <row r="61" spans="2:11" s="878" customFormat="1" ht="47.45" customHeight="1">
      <c r="B61" s="918"/>
      <c r="C61" s="921"/>
      <c r="D61" s="921"/>
      <c r="E61" s="895"/>
      <c r="F61" s="895"/>
      <c r="G61" s="895"/>
      <c r="H61" s="921"/>
      <c r="I61" s="896" t="s">
        <v>922</v>
      </c>
      <c r="J61" s="912"/>
    </row>
    <row r="62" spans="2:11" s="878" customFormat="1" ht="47.45" customHeight="1">
      <c r="B62" s="918"/>
      <c r="C62" s="921"/>
      <c r="D62" s="921"/>
      <c r="E62" s="895"/>
      <c r="F62" s="895"/>
      <c r="G62" s="895"/>
      <c r="H62" s="921"/>
      <c r="I62" s="896" t="s">
        <v>923</v>
      </c>
      <c r="J62" s="912"/>
    </row>
    <row r="63" spans="2:11" s="878" customFormat="1" ht="47.45" customHeight="1">
      <c r="B63" s="918"/>
      <c r="C63" s="921"/>
      <c r="D63" s="895"/>
      <c r="E63" s="895"/>
      <c r="F63" s="921"/>
      <c r="G63" s="921"/>
      <c r="H63" s="895"/>
      <c r="I63" s="896" t="s">
        <v>924</v>
      </c>
      <c r="J63" s="912"/>
    </row>
    <row r="64" spans="2:11" s="878" customFormat="1" ht="69.599999999999994" customHeight="1">
      <c r="B64" s="918"/>
      <c r="C64" s="921"/>
      <c r="D64" s="895"/>
      <c r="E64" s="895"/>
      <c r="F64" s="921"/>
      <c r="G64" s="921"/>
      <c r="H64" s="895"/>
      <c r="I64" s="896" t="s">
        <v>925</v>
      </c>
      <c r="J64" s="940"/>
    </row>
    <row r="65" spans="2:11" s="878" customFormat="1" ht="24.6" customHeight="1">
      <c r="B65" s="918"/>
      <c r="C65" s="921"/>
      <c r="D65" s="895" t="s">
        <v>919</v>
      </c>
      <c r="E65" s="895"/>
      <c r="F65" s="921"/>
      <c r="G65" s="921"/>
      <c r="H65" s="895"/>
      <c r="I65" s="896"/>
      <c r="J65" s="940"/>
    </row>
    <row r="66" spans="2:11" s="878" customFormat="1" ht="58.5" customHeight="1">
      <c r="B66" s="918"/>
      <c r="C66" s="921"/>
      <c r="D66" s="895"/>
      <c r="E66" s="895"/>
      <c r="F66" s="921"/>
      <c r="G66" s="921"/>
      <c r="H66" s="895"/>
      <c r="I66" s="896" t="s">
        <v>926</v>
      </c>
      <c r="J66" s="912"/>
    </row>
    <row r="67" spans="2:11" s="878" customFormat="1" ht="69.599999999999994" customHeight="1">
      <c r="B67" s="918"/>
      <c r="C67" s="921"/>
      <c r="D67" s="895"/>
      <c r="E67" s="895"/>
      <c r="F67" s="921"/>
      <c r="G67" s="921"/>
      <c r="H67" s="895"/>
      <c r="I67" s="896" t="s">
        <v>927</v>
      </c>
      <c r="J67" s="912"/>
    </row>
    <row r="68" spans="2:11" s="878" customFormat="1" ht="24.6" customHeight="1">
      <c r="B68" s="918"/>
      <c r="C68" s="921"/>
      <c r="D68" s="895" t="s">
        <v>920</v>
      </c>
      <c r="E68" s="895"/>
      <c r="F68" s="921"/>
      <c r="G68" s="921"/>
      <c r="H68" s="895"/>
      <c r="I68" s="896"/>
      <c r="J68" s="912"/>
    </row>
    <row r="69" spans="2:11" s="878" customFormat="1" ht="47.45" customHeight="1">
      <c r="B69" s="918"/>
      <c r="C69" s="921"/>
      <c r="D69" s="895"/>
      <c r="E69" s="895"/>
      <c r="F69" s="921"/>
      <c r="G69" s="921"/>
      <c r="H69" s="895"/>
      <c r="I69" s="896" t="s">
        <v>928</v>
      </c>
      <c r="J69" s="912"/>
    </row>
    <row r="70" spans="2:11" s="878" customFormat="1" ht="47.45" customHeight="1">
      <c r="B70" s="918"/>
      <c r="C70" s="921"/>
      <c r="D70" s="895"/>
      <c r="E70" s="895"/>
      <c r="F70" s="921"/>
      <c r="G70" s="921"/>
      <c r="H70" s="895"/>
      <c r="I70" s="896" t="s">
        <v>929</v>
      </c>
      <c r="J70" s="912"/>
    </row>
    <row r="71" spans="2:11" s="878" customFormat="1" ht="35.450000000000003" customHeight="1">
      <c r="B71" s="910"/>
      <c r="C71" s="911"/>
      <c r="D71" s="911"/>
      <c r="E71" s="911"/>
      <c r="F71" s="911"/>
      <c r="G71" s="911"/>
      <c r="H71" s="911"/>
      <c r="I71" s="896" t="s">
        <v>930</v>
      </c>
      <c r="J71" s="912"/>
      <c r="K71" s="893"/>
    </row>
    <row r="72" spans="2:11" s="878" customFormat="1" ht="47.45" customHeight="1">
      <c r="B72" s="919"/>
      <c r="C72" s="911"/>
      <c r="D72" s="911"/>
      <c r="E72" s="920"/>
      <c r="F72" s="911"/>
      <c r="G72" s="911"/>
      <c r="H72" s="911"/>
      <c r="I72" s="896" t="s">
        <v>931</v>
      </c>
      <c r="J72" s="912"/>
      <c r="K72" s="893"/>
    </row>
    <row r="73" spans="2:11" s="878" customFormat="1" ht="24.6" customHeight="1">
      <c r="B73" s="913"/>
      <c r="C73" s="922"/>
      <c r="D73" s="899"/>
      <c r="E73" s="934"/>
      <c r="F73" s="922"/>
      <c r="G73" s="922"/>
      <c r="H73" s="899"/>
      <c r="I73" s="900"/>
      <c r="J73" s="901"/>
      <c r="K73" s="893"/>
    </row>
    <row r="74" spans="2:11" s="878" customFormat="1" ht="24.6" customHeight="1">
      <c r="B74" s="924" t="s">
        <v>932</v>
      </c>
      <c r="C74" s="925"/>
      <c r="D74" s="903"/>
      <c r="E74" s="944"/>
      <c r="F74" s="925"/>
      <c r="G74" s="925"/>
      <c r="H74" s="903"/>
      <c r="I74" s="926"/>
      <c r="J74" s="905"/>
      <c r="K74" s="893"/>
    </row>
    <row r="75" spans="2:11" s="878" customFormat="1" ht="24.6" customHeight="1">
      <c r="B75" s="918"/>
      <c r="C75" s="921"/>
      <c r="D75" s="911"/>
      <c r="E75" s="920"/>
      <c r="F75" s="921"/>
      <c r="G75" s="921"/>
      <c r="H75" s="911"/>
      <c r="I75" s="896" t="s">
        <v>933</v>
      </c>
      <c r="J75" s="912"/>
      <c r="K75" s="893"/>
    </row>
    <row r="76" spans="2:11" s="878" customFormat="1" ht="24.6" customHeight="1">
      <c r="B76" s="913"/>
      <c r="C76" s="922"/>
      <c r="D76" s="899"/>
      <c r="E76" s="899"/>
      <c r="F76" s="922"/>
      <c r="G76" s="922"/>
      <c r="H76" s="899"/>
      <c r="I76" s="900"/>
      <c r="J76" s="901"/>
      <c r="K76" s="893"/>
    </row>
    <row r="77" spans="2:11" s="878" customFormat="1" ht="24.6" customHeight="1">
      <c r="B77" s="945" t="s">
        <v>934</v>
      </c>
      <c r="C77" s="944"/>
      <c r="D77" s="903"/>
      <c r="E77" s="903"/>
      <c r="F77" s="944"/>
      <c r="G77" s="944"/>
      <c r="H77" s="903"/>
      <c r="I77" s="926"/>
      <c r="J77" s="905"/>
      <c r="K77" s="893"/>
    </row>
    <row r="78" spans="2:11" s="878" customFormat="1" ht="24.6" customHeight="1">
      <c r="B78" s="919"/>
      <c r="C78" s="920"/>
      <c r="D78" s="911"/>
      <c r="E78" s="921"/>
      <c r="F78" s="920"/>
      <c r="G78" s="920"/>
      <c r="H78" s="911"/>
      <c r="I78" s="896" t="s">
        <v>935</v>
      </c>
      <c r="J78" s="912"/>
      <c r="K78" s="893"/>
    </row>
    <row r="79" spans="2:11" s="878" customFormat="1" ht="35.450000000000003" customHeight="1">
      <c r="B79" s="919"/>
      <c r="C79" s="920"/>
      <c r="D79" s="920"/>
      <c r="E79" s="921"/>
      <c r="F79" s="911"/>
      <c r="G79" s="911"/>
      <c r="H79" s="911"/>
      <c r="I79" s="896" t="s">
        <v>936</v>
      </c>
      <c r="J79" s="912"/>
      <c r="K79" s="893"/>
    </row>
    <row r="80" spans="2:11" s="878" customFormat="1" ht="35.450000000000003" customHeight="1">
      <c r="B80" s="919"/>
      <c r="C80" s="921"/>
      <c r="D80" s="911"/>
      <c r="E80" s="920"/>
      <c r="F80" s="921"/>
      <c r="G80" s="921"/>
      <c r="H80" s="911"/>
      <c r="I80" s="896" t="s">
        <v>937</v>
      </c>
      <c r="J80" s="912"/>
      <c r="K80" s="893"/>
    </row>
    <row r="81" spans="2:11" s="878" customFormat="1" ht="24.6" customHeight="1">
      <c r="B81" s="946"/>
      <c r="C81" s="922"/>
      <c r="D81" s="899"/>
      <c r="E81" s="934"/>
      <c r="F81" s="922"/>
      <c r="G81" s="922"/>
      <c r="H81" s="899"/>
      <c r="I81" s="900"/>
      <c r="J81" s="901"/>
      <c r="K81" s="893"/>
    </row>
    <row r="82" spans="2:11" s="878" customFormat="1" ht="24.6" customHeight="1">
      <c r="B82" s="945" t="s">
        <v>938</v>
      </c>
      <c r="C82" s="925"/>
      <c r="D82" s="903"/>
      <c r="E82" s="944"/>
      <c r="F82" s="925"/>
      <c r="G82" s="925"/>
      <c r="H82" s="903"/>
      <c r="I82" s="926"/>
      <c r="J82" s="905"/>
      <c r="K82" s="893"/>
    </row>
    <row r="83" spans="2:11" s="878" customFormat="1" ht="24.6" customHeight="1">
      <c r="B83" s="919"/>
      <c r="C83" s="920"/>
      <c r="D83" s="911"/>
      <c r="E83" s="911"/>
      <c r="F83" s="920"/>
      <c r="G83" s="920"/>
      <c r="H83" s="911"/>
      <c r="I83" s="896" t="s">
        <v>939</v>
      </c>
      <c r="J83" s="912"/>
      <c r="K83" s="893"/>
    </row>
    <row r="84" spans="2:11" s="878" customFormat="1" ht="24.6" customHeight="1">
      <c r="B84" s="913"/>
      <c r="C84" s="934"/>
      <c r="D84" s="899"/>
      <c r="E84" s="922"/>
      <c r="F84" s="934"/>
      <c r="G84" s="934"/>
      <c r="H84" s="899"/>
      <c r="I84" s="900"/>
      <c r="J84" s="901"/>
      <c r="K84" s="893"/>
    </row>
    <row r="85" spans="2:11" s="878" customFormat="1" ht="24.6" customHeight="1">
      <c r="B85" s="924" t="s">
        <v>940</v>
      </c>
      <c r="C85" s="944"/>
      <c r="D85" s="903"/>
      <c r="E85" s="925"/>
      <c r="F85" s="944"/>
      <c r="G85" s="944"/>
      <c r="H85" s="903"/>
      <c r="I85" s="926"/>
      <c r="J85" s="905"/>
      <c r="K85" s="893"/>
    </row>
    <row r="86" spans="2:11" s="878" customFormat="1" ht="24.6" customHeight="1">
      <c r="B86" s="918"/>
      <c r="C86" s="920"/>
      <c r="D86" s="920"/>
      <c r="E86" s="921"/>
      <c r="F86" s="911"/>
      <c r="G86" s="911"/>
      <c r="H86" s="911"/>
      <c r="I86" s="896" t="s">
        <v>941</v>
      </c>
      <c r="J86" s="912"/>
      <c r="K86" s="893"/>
    </row>
    <row r="87" spans="2:11" s="878" customFormat="1" ht="24.6" customHeight="1">
      <c r="B87" s="913"/>
      <c r="C87" s="922"/>
      <c r="D87" s="899"/>
      <c r="E87" s="934"/>
      <c r="F87" s="922"/>
      <c r="G87" s="922"/>
      <c r="H87" s="899"/>
      <c r="I87" s="900"/>
      <c r="J87" s="901"/>
      <c r="K87" s="893"/>
    </row>
    <row r="88" spans="2:11" s="878" customFormat="1" ht="24.6" customHeight="1">
      <c r="B88" s="924" t="s">
        <v>942</v>
      </c>
      <c r="C88" s="925"/>
      <c r="D88" s="903"/>
      <c r="E88" s="944"/>
      <c r="F88" s="925"/>
      <c r="G88" s="925"/>
      <c r="H88" s="903"/>
      <c r="I88" s="926"/>
      <c r="J88" s="905"/>
      <c r="K88" s="893"/>
    </row>
    <row r="89" spans="2:11" s="878" customFormat="1" ht="58.5" customHeight="1">
      <c r="B89" s="918"/>
      <c r="C89" s="921"/>
      <c r="D89" s="911"/>
      <c r="E89" s="920"/>
      <c r="F89" s="921"/>
      <c r="G89" s="921"/>
      <c r="H89" s="911"/>
      <c r="I89" s="896" t="s">
        <v>943</v>
      </c>
      <c r="J89" s="912"/>
      <c r="K89" s="893"/>
    </row>
    <row r="90" spans="2:11" s="878" customFormat="1" ht="35.450000000000003" customHeight="1">
      <c r="B90" s="918"/>
      <c r="C90" s="921"/>
      <c r="D90" s="911"/>
      <c r="E90" s="911"/>
      <c r="F90" s="921"/>
      <c r="G90" s="921"/>
      <c r="H90" s="911"/>
      <c r="I90" s="896" t="s">
        <v>944</v>
      </c>
      <c r="J90" s="912"/>
      <c r="K90" s="893"/>
    </row>
    <row r="91" spans="2:11" s="878" customFormat="1" ht="24.6" customHeight="1">
      <c r="B91" s="910"/>
      <c r="C91" s="911"/>
      <c r="D91" s="920" t="s">
        <v>945</v>
      </c>
      <c r="E91" s="911"/>
      <c r="F91" s="911"/>
      <c r="G91" s="911"/>
      <c r="H91" s="911"/>
      <c r="I91" s="896"/>
      <c r="J91" s="912"/>
      <c r="K91" s="893"/>
    </row>
    <row r="92" spans="2:11" s="878" customFormat="1" ht="24.6" customHeight="1">
      <c r="B92" s="910"/>
      <c r="C92" s="920"/>
      <c r="D92" s="911"/>
      <c r="E92" s="921"/>
      <c r="F92" s="920"/>
      <c r="G92" s="920"/>
      <c r="H92" s="911"/>
      <c r="I92" s="896" t="s">
        <v>946</v>
      </c>
      <c r="J92" s="912"/>
      <c r="K92" s="893"/>
    </row>
    <row r="93" spans="2:11" s="878" customFormat="1" ht="24.6" customHeight="1">
      <c r="B93" s="910"/>
      <c r="C93" s="920"/>
      <c r="D93" s="911" t="s">
        <v>947</v>
      </c>
      <c r="E93" s="921"/>
      <c r="F93" s="920"/>
      <c r="G93" s="920"/>
      <c r="H93" s="911"/>
      <c r="I93" s="896"/>
      <c r="J93" s="912"/>
      <c r="K93" s="893"/>
    </row>
    <row r="94" spans="2:11" s="878" customFormat="1" ht="24.6" customHeight="1">
      <c r="B94" s="910"/>
      <c r="C94" s="920"/>
      <c r="D94" s="920"/>
      <c r="E94" s="921"/>
      <c r="F94" s="911"/>
      <c r="G94" s="911"/>
      <c r="H94" s="911"/>
      <c r="I94" s="896" t="s">
        <v>948</v>
      </c>
      <c r="J94" s="912"/>
      <c r="K94" s="893"/>
    </row>
    <row r="95" spans="2:11" s="878" customFormat="1" ht="24.6" customHeight="1">
      <c r="B95" s="898"/>
      <c r="C95" s="922"/>
      <c r="D95" s="899"/>
      <c r="E95" s="934"/>
      <c r="F95" s="922"/>
      <c r="G95" s="922"/>
      <c r="H95" s="899"/>
      <c r="I95" s="900"/>
      <c r="J95" s="942"/>
      <c r="K95" s="893"/>
    </row>
    <row r="96" spans="2:11" s="878" customFormat="1" ht="24.6" customHeight="1">
      <c r="B96" s="902" t="s">
        <v>949</v>
      </c>
      <c r="C96" s="925"/>
      <c r="D96" s="903"/>
      <c r="E96" s="944"/>
      <c r="F96" s="925"/>
      <c r="G96" s="925"/>
      <c r="H96" s="903"/>
      <c r="I96" s="926"/>
      <c r="J96" s="905"/>
      <c r="K96" s="893"/>
    </row>
    <row r="97" spans="2:11" s="878" customFormat="1" ht="24.6" customHeight="1">
      <c r="B97" s="910"/>
      <c r="C97" s="921"/>
      <c r="D97" s="911"/>
      <c r="E97" s="920"/>
      <c r="F97" s="921"/>
      <c r="G97" s="921"/>
      <c r="H97" s="911"/>
      <c r="I97" s="896" t="s">
        <v>950</v>
      </c>
      <c r="J97" s="912"/>
      <c r="K97" s="893"/>
    </row>
    <row r="98" spans="2:11" s="878" customFormat="1" ht="35.450000000000003" customHeight="1">
      <c r="B98" s="910"/>
      <c r="C98" s="921" t="s">
        <v>951</v>
      </c>
      <c r="D98" s="911"/>
      <c r="E98" s="911"/>
      <c r="F98" s="921"/>
      <c r="G98" s="921"/>
      <c r="H98" s="911"/>
      <c r="I98" s="896" t="s">
        <v>952</v>
      </c>
      <c r="J98" s="912"/>
      <c r="K98" s="893"/>
    </row>
    <row r="99" spans="2:11" s="878" customFormat="1" ht="35.450000000000003" customHeight="1">
      <c r="B99" s="947"/>
      <c r="C99" s="911" t="s">
        <v>953</v>
      </c>
      <c r="D99" s="911"/>
      <c r="E99" s="920"/>
      <c r="F99" s="911"/>
      <c r="G99" s="911"/>
      <c r="H99" s="911"/>
      <c r="I99" s="896" t="s">
        <v>954</v>
      </c>
      <c r="J99" s="912"/>
      <c r="K99" s="893"/>
    </row>
    <row r="100" spans="2:11" s="878" customFormat="1" ht="35.450000000000003" customHeight="1">
      <c r="B100" s="919"/>
      <c r="C100" s="920" t="s">
        <v>119</v>
      </c>
      <c r="D100" s="911"/>
      <c r="E100" s="921"/>
      <c r="F100" s="920"/>
      <c r="G100" s="920"/>
      <c r="H100" s="911"/>
      <c r="I100" s="896" t="s">
        <v>955</v>
      </c>
      <c r="J100" s="912"/>
      <c r="K100" s="893"/>
    </row>
    <row r="101" spans="2:11" s="878" customFormat="1" ht="69.599999999999994" customHeight="1">
      <c r="B101" s="919"/>
      <c r="C101" s="920"/>
      <c r="D101" s="911"/>
      <c r="E101" s="921"/>
      <c r="F101" s="920"/>
      <c r="G101" s="920"/>
      <c r="H101" s="911"/>
      <c r="I101" s="896" t="s">
        <v>956</v>
      </c>
      <c r="J101" s="912"/>
      <c r="K101" s="893"/>
    </row>
    <row r="102" spans="2:11" s="878" customFormat="1" ht="35.450000000000003" customHeight="1">
      <c r="B102" s="919"/>
      <c r="C102" s="920"/>
      <c r="D102" s="920"/>
      <c r="E102" s="921"/>
      <c r="F102" s="911"/>
      <c r="G102" s="911"/>
      <c r="H102" s="911"/>
      <c r="I102" s="896" t="s">
        <v>957</v>
      </c>
      <c r="J102" s="912"/>
      <c r="K102" s="893"/>
    </row>
    <row r="103" spans="2:11" s="878" customFormat="1" ht="24.6" customHeight="1">
      <c r="B103" s="946"/>
      <c r="C103" s="922"/>
      <c r="D103" s="899"/>
      <c r="E103" s="934"/>
      <c r="F103" s="922"/>
      <c r="G103" s="922"/>
      <c r="H103" s="899"/>
      <c r="I103" s="900"/>
      <c r="J103" s="901"/>
      <c r="K103" s="893"/>
    </row>
    <row r="104" spans="2:11" s="878" customFormat="1" ht="24.6" customHeight="1">
      <c r="B104" s="945" t="s">
        <v>958</v>
      </c>
      <c r="C104" s="925"/>
      <c r="D104" s="903"/>
      <c r="E104" s="944"/>
      <c r="F104" s="925"/>
      <c r="G104" s="925"/>
      <c r="H104" s="903"/>
      <c r="I104" s="926"/>
      <c r="J104" s="905"/>
      <c r="K104" s="893"/>
    </row>
    <row r="105" spans="2:11" s="878" customFormat="1" ht="24.6" customHeight="1">
      <c r="B105" s="931"/>
      <c r="C105" s="948" t="s">
        <v>959</v>
      </c>
      <c r="D105" s="907"/>
      <c r="E105" s="932"/>
      <c r="F105" s="948"/>
      <c r="G105" s="948"/>
      <c r="H105" s="907"/>
      <c r="I105" s="933"/>
      <c r="J105" s="909"/>
      <c r="K105" s="893"/>
    </row>
    <row r="106" spans="2:11" s="878" customFormat="1" ht="103.5" customHeight="1">
      <c r="B106" s="919"/>
      <c r="C106" s="921"/>
      <c r="D106" s="911"/>
      <c r="E106" s="920"/>
      <c r="F106" s="921"/>
      <c r="G106" s="921"/>
      <c r="H106" s="911"/>
      <c r="I106" s="949" t="s">
        <v>960</v>
      </c>
      <c r="J106" s="912"/>
      <c r="K106" s="893"/>
    </row>
    <row r="107" spans="2:11" s="878" customFormat="1" ht="47.45" customHeight="1">
      <c r="B107" s="919"/>
      <c r="C107" s="921"/>
      <c r="D107" s="911"/>
      <c r="E107" s="911"/>
      <c r="F107" s="921"/>
      <c r="G107" s="921"/>
      <c r="H107" s="911"/>
      <c r="I107" s="896" t="s">
        <v>961</v>
      </c>
      <c r="J107" s="912"/>
      <c r="K107" s="893"/>
    </row>
    <row r="108" spans="2:11" s="878" customFormat="1" ht="114.6" customHeight="1">
      <c r="B108" s="919"/>
      <c r="C108" s="921"/>
      <c r="D108" s="911"/>
      <c r="E108" s="911"/>
      <c r="F108" s="921"/>
      <c r="G108" s="921"/>
      <c r="H108" s="911"/>
      <c r="I108" s="896" t="s">
        <v>962</v>
      </c>
      <c r="J108" s="912"/>
      <c r="K108" s="893"/>
    </row>
    <row r="109" spans="2:11" s="878" customFormat="1" ht="171.6" customHeight="1">
      <c r="B109" s="919"/>
      <c r="C109" s="920"/>
      <c r="D109" s="911"/>
      <c r="E109" s="911"/>
      <c r="F109" s="920"/>
      <c r="G109" s="920"/>
      <c r="H109" s="911"/>
      <c r="I109" s="896" t="s">
        <v>963</v>
      </c>
      <c r="J109" s="912"/>
      <c r="K109" s="893"/>
    </row>
    <row r="110" spans="2:11" s="878" customFormat="1" ht="81.599999999999994" customHeight="1">
      <c r="B110" s="919"/>
      <c r="C110" s="920"/>
      <c r="D110" s="911"/>
      <c r="E110" s="921"/>
      <c r="F110" s="920"/>
      <c r="G110" s="920"/>
      <c r="H110" s="911"/>
      <c r="I110" s="896" t="s">
        <v>964</v>
      </c>
      <c r="J110" s="912"/>
      <c r="K110" s="893"/>
    </row>
    <row r="111" spans="2:11" s="878" customFormat="1" ht="35.450000000000003" customHeight="1">
      <c r="B111" s="919"/>
      <c r="C111" s="920"/>
      <c r="D111" s="911"/>
      <c r="E111" s="921"/>
      <c r="F111" s="920"/>
      <c r="G111" s="920"/>
      <c r="H111" s="911"/>
      <c r="I111" s="896" t="s">
        <v>965</v>
      </c>
      <c r="J111" s="912"/>
      <c r="K111" s="893"/>
    </row>
    <row r="112" spans="2:11" s="878" customFormat="1" ht="81.599999999999994" customHeight="1">
      <c r="B112" s="918"/>
      <c r="C112" s="921"/>
      <c r="D112" s="911"/>
      <c r="E112" s="920"/>
      <c r="F112" s="921"/>
      <c r="G112" s="921"/>
      <c r="H112" s="920"/>
      <c r="I112" s="896" t="s">
        <v>966</v>
      </c>
      <c r="J112" s="912"/>
      <c r="K112" s="893"/>
    </row>
    <row r="113" spans="2:11" s="878" customFormat="1" ht="47.45" customHeight="1">
      <c r="B113" s="918"/>
      <c r="C113" s="921"/>
      <c r="D113" s="911"/>
      <c r="E113" s="920"/>
      <c r="F113" s="921"/>
      <c r="G113" s="921"/>
      <c r="H113" s="920"/>
      <c r="I113" s="896" t="s">
        <v>967</v>
      </c>
      <c r="J113" s="912"/>
      <c r="K113" s="893"/>
    </row>
    <row r="114" spans="2:11" s="878" customFormat="1" ht="103.5" customHeight="1">
      <c r="B114" s="918"/>
      <c r="C114" s="921"/>
      <c r="D114" s="911"/>
      <c r="E114" s="920"/>
      <c r="F114" s="921"/>
      <c r="G114" s="921"/>
      <c r="H114" s="920"/>
      <c r="I114" s="896" t="s">
        <v>968</v>
      </c>
      <c r="J114" s="912"/>
      <c r="K114" s="893"/>
    </row>
    <row r="115" spans="2:11" s="878" customFormat="1" ht="58.5" customHeight="1">
      <c r="B115" s="918"/>
      <c r="C115" s="921"/>
      <c r="D115" s="911"/>
      <c r="E115" s="920"/>
      <c r="F115" s="921"/>
      <c r="G115" s="921"/>
      <c r="H115" s="920"/>
      <c r="I115" s="896" t="s">
        <v>969</v>
      </c>
      <c r="J115" s="912"/>
      <c r="K115" s="893"/>
    </row>
    <row r="116" spans="2:11" s="878" customFormat="1" ht="47.45" customHeight="1">
      <c r="B116" s="918"/>
      <c r="C116" s="921"/>
      <c r="D116" s="911"/>
      <c r="E116" s="920"/>
      <c r="F116" s="921"/>
      <c r="G116" s="921"/>
      <c r="H116" s="920"/>
      <c r="I116" s="896" t="s">
        <v>970</v>
      </c>
      <c r="J116" s="912"/>
      <c r="K116" s="893"/>
    </row>
    <row r="117" spans="2:11" s="878" customFormat="1" ht="35.450000000000003" customHeight="1">
      <c r="B117" s="918"/>
      <c r="C117" s="921"/>
      <c r="D117" s="921"/>
      <c r="E117" s="920"/>
      <c r="F117" s="920"/>
      <c r="G117" s="920"/>
      <c r="H117" s="920"/>
      <c r="I117" s="896" t="s">
        <v>971</v>
      </c>
      <c r="J117" s="912"/>
      <c r="K117" s="893"/>
    </row>
    <row r="118" spans="2:11" s="878" customFormat="1" ht="24.6" customHeight="1">
      <c r="B118" s="913"/>
      <c r="C118" s="922"/>
      <c r="D118" s="922"/>
      <c r="E118" s="934"/>
      <c r="F118" s="934"/>
      <c r="G118" s="934"/>
      <c r="H118" s="934"/>
      <c r="I118" s="900"/>
      <c r="J118" s="901"/>
      <c r="K118" s="893"/>
    </row>
    <row r="119" spans="2:11" s="878" customFormat="1" ht="24.6" customHeight="1">
      <c r="B119" s="914"/>
      <c r="C119" s="935" t="s">
        <v>972</v>
      </c>
      <c r="D119" s="935"/>
      <c r="E119" s="936"/>
      <c r="F119" s="936"/>
      <c r="G119" s="936"/>
      <c r="H119" s="936"/>
      <c r="I119" s="916"/>
      <c r="J119" s="917"/>
      <c r="K119" s="893"/>
    </row>
    <row r="120" spans="2:11" s="878" customFormat="1" ht="58.5" customHeight="1">
      <c r="B120" s="918"/>
      <c r="C120" s="921"/>
      <c r="D120" s="921"/>
      <c r="E120" s="920"/>
      <c r="F120" s="920"/>
      <c r="G120" s="920"/>
      <c r="H120" s="920"/>
      <c r="I120" s="896" t="s">
        <v>973</v>
      </c>
      <c r="J120" s="912"/>
      <c r="K120" s="893"/>
    </row>
    <row r="121" spans="2:11" s="878" customFormat="1" ht="35.450000000000003" customHeight="1">
      <c r="B121" s="918"/>
      <c r="C121" s="921"/>
      <c r="D121" s="921"/>
      <c r="E121" s="920"/>
      <c r="F121" s="920"/>
      <c r="G121" s="920"/>
      <c r="H121" s="920"/>
      <c r="I121" s="896" t="s">
        <v>974</v>
      </c>
      <c r="J121" s="912"/>
      <c r="K121" s="893"/>
    </row>
    <row r="122" spans="2:11" s="878" customFormat="1" ht="58.5" customHeight="1">
      <c r="B122" s="918"/>
      <c r="C122" s="921"/>
      <c r="D122" s="921"/>
      <c r="E122" s="920"/>
      <c r="F122" s="920"/>
      <c r="G122" s="920"/>
      <c r="H122" s="920"/>
      <c r="I122" s="896" t="s">
        <v>975</v>
      </c>
      <c r="J122" s="912"/>
      <c r="K122" s="893"/>
    </row>
    <row r="123" spans="2:11" s="878" customFormat="1" ht="69.599999999999994" customHeight="1">
      <c r="B123" s="918"/>
      <c r="C123" s="921"/>
      <c r="D123" s="921"/>
      <c r="E123" s="920"/>
      <c r="F123" s="920"/>
      <c r="G123" s="920"/>
      <c r="H123" s="920"/>
      <c r="I123" s="896" t="s">
        <v>976</v>
      </c>
      <c r="J123" s="912"/>
      <c r="K123" s="893"/>
    </row>
    <row r="124" spans="2:11" s="878" customFormat="1" ht="35.450000000000003" customHeight="1">
      <c r="B124" s="919"/>
      <c r="C124" s="920"/>
      <c r="D124" s="911"/>
      <c r="E124" s="911"/>
      <c r="F124" s="920"/>
      <c r="G124" s="920"/>
      <c r="H124" s="911"/>
      <c r="I124" s="896" t="s">
        <v>977</v>
      </c>
      <c r="J124" s="912"/>
      <c r="K124" s="893"/>
    </row>
    <row r="125" spans="2:11" s="878" customFormat="1" ht="47.45" customHeight="1">
      <c r="B125" s="919"/>
      <c r="C125" s="920"/>
      <c r="D125" s="911"/>
      <c r="E125" s="911"/>
      <c r="F125" s="920"/>
      <c r="G125" s="920"/>
      <c r="H125" s="911"/>
      <c r="I125" s="896" t="s">
        <v>978</v>
      </c>
      <c r="J125" s="912"/>
      <c r="K125" s="893"/>
    </row>
    <row r="126" spans="2:11" s="878" customFormat="1" ht="153.75" customHeight="1">
      <c r="B126" s="947"/>
      <c r="C126" s="920"/>
      <c r="D126" s="911"/>
      <c r="E126" s="911"/>
      <c r="F126" s="920"/>
      <c r="G126" s="920"/>
      <c r="H126" s="911"/>
      <c r="I126" s="896" t="s">
        <v>979</v>
      </c>
      <c r="J126" s="912"/>
      <c r="K126" s="893"/>
    </row>
    <row r="127" spans="2:11" s="878" customFormat="1" ht="35.450000000000003" customHeight="1">
      <c r="B127" s="918"/>
      <c r="C127" s="921"/>
      <c r="D127" s="911"/>
      <c r="E127" s="920"/>
      <c r="F127" s="920"/>
      <c r="G127" s="920"/>
      <c r="H127" s="911"/>
      <c r="I127" s="896" t="s">
        <v>980</v>
      </c>
      <c r="J127" s="912"/>
      <c r="K127" s="893"/>
    </row>
    <row r="128" spans="2:11" s="878" customFormat="1" ht="47.45" customHeight="1">
      <c r="B128" s="918"/>
      <c r="C128" s="921"/>
      <c r="D128" s="911"/>
      <c r="E128" s="920"/>
      <c r="F128" s="920"/>
      <c r="G128" s="920"/>
      <c r="H128" s="911"/>
      <c r="I128" s="896" t="s">
        <v>981</v>
      </c>
      <c r="J128" s="912"/>
      <c r="K128" s="893"/>
    </row>
    <row r="129" spans="2:11" s="878" customFormat="1" ht="35.450000000000003" customHeight="1">
      <c r="B129" s="918"/>
      <c r="C129" s="921"/>
      <c r="D129" s="911"/>
      <c r="E129" s="920"/>
      <c r="F129" s="920"/>
      <c r="G129" s="920"/>
      <c r="H129" s="911"/>
      <c r="I129" s="896" t="s">
        <v>982</v>
      </c>
      <c r="J129" s="912"/>
      <c r="K129" s="893"/>
    </row>
    <row r="130" spans="2:11" s="878" customFormat="1" ht="58.5" customHeight="1">
      <c r="B130" s="918"/>
      <c r="C130" s="920"/>
      <c r="D130" s="920"/>
      <c r="E130" s="921"/>
      <c r="F130" s="920"/>
      <c r="G130" s="920"/>
      <c r="H130" s="911"/>
      <c r="I130" s="896" t="s">
        <v>983</v>
      </c>
      <c r="J130" s="912"/>
      <c r="K130" s="893"/>
    </row>
    <row r="131" spans="2:11" s="878" customFormat="1" ht="35.450000000000003" customHeight="1">
      <c r="B131" s="918"/>
      <c r="C131" s="911"/>
      <c r="D131" s="911"/>
      <c r="E131" s="921"/>
      <c r="F131" s="911"/>
      <c r="G131" s="911"/>
      <c r="H131" s="911"/>
      <c r="I131" s="896" t="s">
        <v>984</v>
      </c>
      <c r="J131" s="912"/>
      <c r="K131" s="893"/>
    </row>
    <row r="132" spans="2:11" s="878" customFormat="1" ht="81.599999999999994" customHeight="1">
      <c r="B132" s="918"/>
      <c r="C132" s="911"/>
      <c r="D132" s="911"/>
      <c r="E132" s="921"/>
      <c r="F132" s="911"/>
      <c r="G132" s="911"/>
      <c r="H132" s="911"/>
      <c r="I132" s="896" t="s">
        <v>985</v>
      </c>
      <c r="J132" s="912"/>
      <c r="K132" s="893"/>
    </row>
    <row r="133" spans="2:11" s="878" customFormat="1" ht="146.25" customHeight="1">
      <c r="B133" s="918"/>
      <c r="C133" s="921"/>
      <c r="D133" s="911"/>
      <c r="E133" s="911"/>
      <c r="F133" s="911"/>
      <c r="G133" s="911"/>
      <c r="H133" s="911"/>
      <c r="I133" s="896" t="s">
        <v>986</v>
      </c>
      <c r="J133" s="912"/>
      <c r="K133" s="893"/>
    </row>
    <row r="134" spans="2:11" s="878" customFormat="1" ht="114.6" customHeight="1">
      <c r="B134" s="918"/>
      <c r="C134" s="921"/>
      <c r="D134" s="911"/>
      <c r="E134" s="911"/>
      <c r="F134" s="911"/>
      <c r="G134" s="911"/>
      <c r="H134" s="911"/>
      <c r="I134" s="896" t="s">
        <v>987</v>
      </c>
      <c r="J134" s="912"/>
      <c r="K134" s="893"/>
    </row>
    <row r="135" spans="2:11" s="878" customFormat="1" ht="81.599999999999994" customHeight="1">
      <c r="B135" s="918"/>
      <c r="C135" s="921"/>
      <c r="D135" s="920"/>
      <c r="E135" s="921"/>
      <c r="F135" s="920"/>
      <c r="G135" s="920"/>
      <c r="H135" s="911"/>
      <c r="I135" s="939" t="s">
        <v>988</v>
      </c>
      <c r="J135" s="912"/>
      <c r="K135" s="893"/>
    </row>
    <row r="136" spans="2:11" s="878" customFormat="1" ht="24.6" customHeight="1">
      <c r="B136" s="918"/>
      <c r="C136" s="921"/>
      <c r="D136" s="920"/>
      <c r="E136" s="921"/>
      <c r="F136" s="920" t="s">
        <v>989</v>
      </c>
      <c r="G136" s="920"/>
      <c r="H136" s="911"/>
      <c r="I136" s="939" t="s">
        <v>990</v>
      </c>
      <c r="J136" s="912"/>
      <c r="K136" s="893"/>
    </row>
    <row r="137" spans="2:11" s="878" customFormat="1" ht="24.6" customHeight="1">
      <c r="B137" s="919"/>
      <c r="C137" s="911"/>
      <c r="D137" s="911"/>
      <c r="E137" s="911"/>
      <c r="F137" s="911" t="s">
        <v>991</v>
      </c>
      <c r="G137" s="911"/>
      <c r="H137" s="911"/>
      <c r="I137" s="896" t="s">
        <v>992</v>
      </c>
      <c r="J137" s="912"/>
      <c r="K137" s="893"/>
    </row>
    <row r="138" spans="2:11" s="878" customFormat="1" ht="35.450000000000003" customHeight="1">
      <c r="B138" s="947"/>
      <c r="C138" s="920"/>
      <c r="D138" s="911"/>
      <c r="E138" s="911"/>
      <c r="F138" s="920" t="s">
        <v>993</v>
      </c>
      <c r="G138" s="920"/>
      <c r="H138" s="911"/>
      <c r="I138" s="896" t="s">
        <v>994</v>
      </c>
      <c r="J138" s="912"/>
      <c r="K138" s="893"/>
    </row>
    <row r="139" spans="2:11" s="878" customFormat="1" ht="24.6" customHeight="1">
      <c r="B139" s="919"/>
      <c r="C139" s="920"/>
      <c r="D139" s="911"/>
      <c r="E139" s="911"/>
      <c r="F139" s="920" t="s">
        <v>995</v>
      </c>
      <c r="G139" s="920"/>
      <c r="H139" s="911"/>
      <c r="I139" s="896" t="s">
        <v>996</v>
      </c>
      <c r="J139" s="912"/>
      <c r="K139" s="893"/>
    </row>
    <row r="140" spans="2:11" s="878" customFormat="1" ht="35.450000000000003" customHeight="1">
      <c r="B140" s="918"/>
      <c r="C140" s="920"/>
      <c r="D140" s="920"/>
      <c r="E140" s="921"/>
      <c r="F140" s="911" t="s">
        <v>997</v>
      </c>
      <c r="G140" s="911"/>
      <c r="H140" s="911"/>
      <c r="I140" s="896" t="s">
        <v>998</v>
      </c>
      <c r="J140" s="912"/>
      <c r="K140" s="893"/>
    </row>
    <row r="141" spans="2:11" s="878" customFormat="1" ht="35.450000000000003" customHeight="1">
      <c r="B141" s="918"/>
      <c r="C141" s="920"/>
      <c r="D141" s="920"/>
      <c r="E141" s="921"/>
      <c r="F141" s="911"/>
      <c r="G141" s="911"/>
      <c r="H141" s="911"/>
      <c r="I141" s="896" t="s">
        <v>999</v>
      </c>
      <c r="J141" s="912"/>
      <c r="K141" s="893"/>
    </row>
    <row r="142" spans="2:11" s="878" customFormat="1" ht="92.45" customHeight="1">
      <c r="B142" s="918"/>
      <c r="C142" s="920"/>
      <c r="D142" s="920"/>
      <c r="E142" s="921"/>
      <c r="F142" s="911"/>
      <c r="G142" s="911"/>
      <c r="H142" s="911"/>
      <c r="I142" s="896" t="s">
        <v>1000</v>
      </c>
      <c r="J142" s="912"/>
      <c r="K142" s="893"/>
    </row>
    <row r="143" spans="2:11" s="878" customFormat="1" ht="24.6" customHeight="1">
      <c r="B143" s="913"/>
      <c r="C143" s="934"/>
      <c r="D143" s="899"/>
      <c r="E143" s="922"/>
      <c r="F143" s="934"/>
      <c r="G143" s="934"/>
      <c r="H143" s="899"/>
      <c r="I143" s="900"/>
      <c r="J143" s="901"/>
      <c r="K143" s="893"/>
    </row>
    <row r="144" spans="2:11" s="878" customFormat="1" ht="24.6" customHeight="1">
      <c r="B144" s="914"/>
      <c r="C144" s="935" t="s">
        <v>1001</v>
      </c>
      <c r="D144" s="915"/>
      <c r="E144" s="915"/>
      <c r="F144" s="935"/>
      <c r="G144" s="935"/>
      <c r="H144" s="915"/>
      <c r="I144" s="916"/>
      <c r="J144" s="917"/>
      <c r="K144" s="893"/>
    </row>
    <row r="145" spans="2:11" s="878" customFormat="1" ht="24.6" customHeight="1">
      <c r="B145" s="918"/>
      <c r="C145" s="921"/>
      <c r="D145" s="921" t="s">
        <v>1002</v>
      </c>
      <c r="E145" s="920"/>
      <c r="F145" s="911"/>
      <c r="G145" s="911"/>
      <c r="H145" s="911"/>
      <c r="I145" s="896"/>
      <c r="J145" s="912"/>
      <c r="K145" s="893"/>
    </row>
    <row r="146" spans="2:11" s="878" customFormat="1" ht="69.599999999999994" customHeight="1">
      <c r="B146" s="918"/>
      <c r="C146" s="921"/>
      <c r="D146" s="921"/>
      <c r="E146" s="920"/>
      <c r="F146" s="911"/>
      <c r="G146" s="911"/>
      <c r="H146" s="911"/>
      <c r="I146" s="896" t="s">
        <v>1003</v>
      </c>
      <c r="J146" s="912"/>
      <c r="K146" s="893"/>
    </row>
    <row r="147" spans="2:11" s="878" customFormat="1" ht="24.6" customHeight="1">
      <c r="B147" s="918"/>
      <c r="C147" s="921"/>
      <c r="D147" s="921" t="s">
        <v>1004</v>
      </c>
      <c r="E147" s="920"/>
      <c r="F147" s="920"/>
      <c r="G147" s="920"/>
      <c r="H147" s="911"/>
      <c r="I147" s="896"/>
      <c r="J147" s="912"/>
      <c r="K147" s="893"/>
    </row>
    <row r="148" spans="2:11" s="878" customFormat="1" ht="69.599999999999994" customHeight="1">
      <c r="B148" s="918"/>
      <c r="C148" s="921"/>
      <c r="D148" s="911"/>
      <c r="E148" s="920"/>
      <c r="F148" s="921"/>
      <c r="G148" s="921"/>
      <c r="H148" s="911"/>
      <c r="I148" s="896" t="s">
        <v>1005</v>
      </c>
      <c r="J148" s="912"/>
      <c r="K148" s="893"/>
    </row>
    <row r="149" spans="2:11" s="878" customFormat="1" ht="47.45" customHeight="1">
      <c r="B149" s="918"/>
      <c r="C149" s="921"/>
      <c r="D149" s="911"/>
      <c r="E149" s="920"/>
      <c r="F149" s="921"/>
      <c r="G149" s="921"/>
      <c r="H149" s="911"/>
      <c r="I149" s="896" t="s">
        <v>1006</v>
      </c>
      <c r="J149" s="912"/>
      <c r="K149" s="893"/>
    </row>
    <row r="150" spans="2:11" s="878" customFormat="1" ht="24.6" customHeight="1">
      <c r="B150" s="918"/>
      <c r="C150" s="921"/>
      <c r="D150" s="911" t="s">
        <v>1007</v>
      </c>
      <c r="E150" s="920"/>
      <c r="F150" s="921"/>
      <c r="G150" s="921"/>
      <c r="H150" s="911"/>
      <c r="I150" s="896"/>
      <c r="J150" s="912"/>
      <c r="K150" s="893"/>
    </row>
    <row r="151" spans="2:11" s="878" customFormat="1" ht="58.5" customHeight="1">
      <c r="B151" s="919"/>
      <c r="C151" s="920"/>
      <c r="D151" s="911"/>
      <c r="E151" s="911"/>
      <c r="F151" s="920"/>
      <c r="G151" s="920"/>
      <c r="H151" s="911"/>
      <c r="I151" s="896" t="s">
        <v>1008</v>
      </c>
      <c r="J151" s="912"/>
      <c r="K151" s="893"/>
    </row>
    <row r="152" spans="2:11" s="878" customFormat="1" ht="58.5" customHeight="1">
      <c r="B152" s="919"/>
      <c r="C152" s="895"/>
      <c r="D152" s="895"/>
      <c r="E152" s="921"/>
      <c r="F152" s="895"/>
      <c r="G152" s="895"/>
      <c r="H152" s="895"/>
      <c r="I152" s="896" t="s">
        <v>1009</v>
      </c>
      <c r="J152" s="912"/>
      <c r="K152" s="893"/>
    </row>
    <row r="153" spans="2:11" s="878" customFormat="1" ht="24.6" customHeight="1">
      <c r="B153" s="946"/>
      <c r="C153" s="950"/>
      <c r="D153" s="950"/>
      <c r="E153" s="950"/>
      <c r="F153" s="950"/>
      <c r="G153" s="950"/>
      <c r="H153" s="950"/>
      <c r="I153" s="900"/>
      <c r="J153" s="901"/>
      <c r="K153" s="893"/>
    </row>
    <row r="154" spans="2:11" s="878" customFormat="1" ht="24.6" customHeight="1">
      <c r="B154" s="938"/>
      <c r="C154" s="935" t="s">
        <v>1010</v>
      </c>
      <c r="D154" s="951"/>
      <c r="E154" s="951"/>
      <c r="F154" s="935"/>
      <c r="G154" s="935"/>
      <c r="H154" s="951"/>
      <c r="I154" s="916"/>
      <c r="J154" s="917"/>
      <c r="K154" s="893"/>
    </row>
    <row r="155" spans="2:11" s="878" customFormat="1" ht="92.45" customHeight="1">
      <c r="B155" s="919"/>
      <c r="C155" s="921"/>
      <c r="D155" s="895"/>
      <c r="E155" s="895"/>
      <c r="F155" s="921"/>
      <c r="G155" s="921"/>
      <c r="H155" s="895"/>
      <c r="I155" s="896" t="s">
        <v>1011</v>
      </c>
      <c r="J155" s="912"/>
      <c r="K155" s="893"/>
    </row>
    <row r="156" spans="2:11" s="878" customFormat="1" ht="58.5" customHeight="1">
      <c r="B156" s="919"/>
      <c r="C156" s="921"/>
      <c r="D156" s="895"/>
      <c r="E156" s="895"/>
      <c r="F156" s="895"/>
      <c r="G156" s="895"/>
      <c r="H156" s="895"/>
      <c r="I156" s="896" t="s">
        <v>1012</v>
      </c>
      <c r="J156" s="912"/>
      <c r="K156" s="893"/>
    </row>
    <row r="157" spans="2:11" s="878" customFormat="1" ht="24.6" customHeight="1">
      <c r="B157" s="919"/>
      <c r="C157" s="921"/>
      <c r="D157" s="921" t="s">
        <v>1013</v>
      </c>
      <c r="E157" s="895"/>
      <c r="F157" s="895"/>
      <c r="G157" s="895"/>
      <c r="H157" s="921"/>
      <c r="I157" s="896"/>
      <c r="J157" s="912"/>
      <c r="K157" s="893"/>
    </row>
    <row r="158" spans="2:11" s="878" customFormat="1" ht="24.6" customHeight="1">
      <c r="B158" s="919"/>
      <c r="C158" s="921"/>
      <c r="D158" s="921"/>
      <c r="E158" s="895"/>
      <c r="F158" s="895"/>
      <c r="G158" s="895"/>
      <c r="H158" s="921"/>
      <c r="I158" s="896" t="s">
        <v>1014</v>
      </c>
      <c r="J158" s="912"/>
      <c r="K158" s="893"/>
    </row>
    <row r="159" spans="2:11" s="878" customFormat="1" ht="24.6" customHeight="1">
      <c r="B159" s="919"/>
      <c r="C159" s="895"/>
      <c r="D159" s="895" t="s">
        <v>1015</v>
      </c>
      <c r="E159" s="921"/>
      <c r="F159" s="895"/>
      <c r="G159" s="895"/>
      <c r="H159" s="895"/>
      <c r="I159" s="896"/>
      <c r="J159" s="912"/>
      <c r="K159" s="893"/>
    </row>
    <row r="160" spans="2:11" s="878" customFormat="1" ht="24.6" customHeight="1">
      <c r="B160" s="919"/>
      <c r="C160" s="911"/>
      <c r="D160" s="911"/>
      <c r="E160" s="920" t="s">
        <v>1016</v>
      </c>
      <c r="F160" s="920"/>
      <c r="G160" s="920"/>
      <c r="H160" s="911"/>
      <c r="I160" s="896"/>
      <c r="J160" s="912"/>
      <c r="K160" s="893"/>
    </row>
    <row r="161" spans="2:11" s="878" customFormat="1" ht="24.6" customHeight="1">
      <c r="B161" s="919"/>
      <c r="C161" s="920"/>
      <c r="D161" s="920"/>
      <c r="E161" s="921"/>
      <c r="F161" s="911"/>
      <c r="G161" s="911"/>
      <c r="H161" s="911"/>
      <c r="I161" s="896" t="s">
        <v>1017</v>
      </c>
      <c r="J161" s="912"/>
      <c r="K161" s="893"/>
    </row>
    <row r="162" spans="2:11" s="878" customFormat="1" ht="24.6" customHeight="1">
      <c r="B162" s="918"/>
      <c r="C162" s="921"/>
      <c r="D162" s="911"/>
      <c r="E162" s="911"/>
      <c r="F162" s="911"/>
      <c r="G162" s="911"/>
      <c r="H162" s="911"/>
      <c r="I162" s="896" t="s">
        <v>1018</v>
      </c>
      <c r="J162" s="912"/>
      <c r="K162" s="893"/>
    </row>
    <row r="163" spans="2:11" s="878" customFormat="1" ht="24.6" customHeight="1">
      <c r="B163" s="918"/>
      <c r="C163" s="921"/>
      <c r="D163" s="911"/>
      <c r="E163" s="920"/>
      <c r="F163" s="911"/>
      <c r="G163" s="911"/>
      <c r="H163" s="911"/>
      <c r="I163" s="896" t="s">
        <v>1019</v>
      </c>
      <c r="J163" s="912"/>
      <c r="K163" s="893"/>
    </row>
    <row r="164" spans="2:11" s="878" customFormat="1" ht="24.6" customHeight="1">
      <c r="B164" s="918"/>
      <c r="C164" s="921"/>
      <c r="D164" s="911"/>
      <c r="E164" s="911"/>
      <c r="F164" s="911"/>
      <c r="G164" s="911"/>
      <c r="H164" s="911"/>
      <c r="I164" s="896" t="s">
        <v>1020</v>
      </c>
      <c r="J164" s="912"/>
      <c r="K164" s="893"/>
    </row>
    <row r="165" spans="2:11" s="878" customFormat="1" ht="24.6" customHeight="1">
      <c r="B165" s="919"/>
      <c r="C165" s="920"/>
      <c r="D165" s="920"/>
      <c r="E165" s="911" t="s">
        <v>1021</v>
      </c>
      <c r="F165" s="911"/>
      <c r="G165" s="911"/>
      <c r="H165" s="920"/>
      <c r="I165" s="896"/>
      <c r="J165" s="940"/>
      <c r="K165" s="893"/>
    </row>
    <row r="166" spans="2:11" s="878" customFormat="1" ht="24.6" customHeight="1">
      <c r="B166" s="918"/>
      <c r="C166" s="911"/>
      <c r="D166" s="911"/>
      <c r="E166" s="911"/>
      <c r="F166" s="911"/>
      <c r="G166" s="911"/>
      <c r="H166" s="911"/>
      <c r="I166" s="896" t="s">
        <v>1022</v>
      </c>
      <c r="J166" s="912"/>
      <c r="K166" s="893"/>
    </row>
    <row r="167" spans="2:11" s="878" customFormat="1" ht="24.6" customHeight="1">
      <c r="B167" s="918"/>
      <c r="C167" s="911"/>
      <c r="D167" s="911"/>
      <c r="E167" s="911"/>
      <c r="F167" s="911"/>
      <c r="G167" s="911"/>
      <c r="H167" s="911"/>
      <c r="I167" s="896" t="s">
        <v>1023</v>
      </c>
      <c r="J167" s="912"/>
      <c r="K167" s="893"/>
    </row>
    <row r="168" spans="2:11" s="878" customFormat="1" ht="24.6" customHeight="1">
      <c r="B168" s="910"/>
      <c r="C168" s="911"/>
      <c r="D168" s="921"/>
      <c r="E168" s="911"/>
      <c r="F168" s="911"/>
      <c r="G168" s="911"/>
      <c r="H168" s="911"/>
      <c r="I168" s="896" t="s">
        <v>1024</v>
      </c>
      <c r="J168" s="940"/>
      <c r="K168" s="893"/>
    </row>
    <row r="169" spans="2:11" s="878" customFormat="1" ht="24.6" customHeight="1">
      <c r="B169" s="918"/>
      <c r="C169" s="911"/>
      <c r="D169" s="911"/>
      <c r="E169" s="911" t="s">
        <v>1025</v>
      </c>
      <c r="F169" s="911"/>
      <c r="G169" s="911"/>
      <c r="H169" s="911"/>
      <c r="I169" s="896"/>
      <c r="J169" s="912"/>
      <c r="K169" s="893"/>
    </row>
    <row r="170" spans="2:11" s="878" customFormat="1" ht="24.6" customHeight="1">
      <c r="B170" s="918"/>
      <c r="C170" s="911"/>
      <c r="D170" s="911"/>
      <c r="E170" s="911"/>
      <c r="F170" s="911"/>
      <c r="G170" s="911"/>
      <c r="H170" s="911"/>
      <c r="I170" s="896" t="s">
        <v>1026</v>
      </c>
      <c r="J170" s="912"/>
      <c r="K170" s="893"/>
    </row>
    <row r="171" spans="2:11" s="878" customFormat="1" ht="24.6" customHeight="1">
      <c r="B171" s="918"/>
      <c r="C171" s="911"/>
      <c r="D171" s="911"/>
      <c r="E171" s="911"/>
      <c r="F171" s="911"/>
      <c r="G171" s="911"/>
      <c r="H171" s="911"/>
      <c r="I171" s="896" t="s">
        <v>1027</v>
      </c>
      <c r="J171" s="912"/>
      <c r="K171" s="893"/>
    </row>
    <row r="172" spans="2:11" s="878" customFormat="1" ht="24.6" customHeight="1">
      <c r="B172" s="918"/>
      <c r="C172" s="921"/>
      <c r="D172" s="911" t="s">
        <v>1028</v>
      </c>
      <c r="E172" s="920"/>
      <c r="F172" s="911"/>
      <c r="G172" s="911"/>
      <c r="H172" s="911"/>
      <c r="I172" s="896"/>
      <c r="J172" s="912"/>
      <c r="K172" s="893"/>
    </row>
    <row r="173" spans="2:11" s="878" customFormat="1" ht="24.6" customHeight="1">
      <c r="B173" s="918"/>
      <c r="C173" s="921"/>
      <c r="D173" s="911"/>
      <c r="E173" s="911" t="s">
        <v>1016</v>
      </c>
      <c r="F173" s="911"/>
      <c r="G173" s="911"/>
      <c r="H173" s="911"/>
      <c r="I173" s="896"/>
      <c r="J173" s="912"/>
      <c r="K173" s="893"/>
    </row>
    <row r="174" spans="2:11" s="878" customFormat="1" ht="24.6" customHeight="1">
      <c r="B174" s="918"/>
      <c r="C174" s="921"/>
      <c r="D174" s="911"/>
      <c r="E174" s="911"/>
      <c r="F174" s="911" t="s">
        <v>1017</v>
      </c>
      <c r="G174" s="911"/>
      <c r="H174" s="911"/>
      <c r="I174" s="896"/>
      <c r="J174" s="912"/>
      <c r="K174" s="893"/>
    </row>
    <row r="175" spans="2:11" s="878" customFormat="1" ht="58.5" customHeight="1">
      <c r="B175" s="919"/>
      <c r="C175" s="920"/>
      <c r="D175" s="911"/>
      <c r="E175" s="911"/>
      <c r="F175" s="911"/>
      <c r="G175" s="911"/>
      <c r="H175" s="911"/>
      <c r="I175" s="896" t="s">
        <v>1029</v>
      </c>
      <c r="J175" s="912"/>
      <c r="K175" s="893"/>
    </row>
    <row r="176" spans="2:11" s="878" customFormat="1" ht="47.45" customHeight="1">
      <c r="B176" s="947"/>
      <c r="C176" s="920"/>
      <c r="D176" s="920"/>
      <c r="E176" s="911"/>
      <c r="F176" s="911"/>
      <c r="G176" s="911"/>
      <c r="H176" s="920"/>
      <c r="I176" s="896" t="s">
        <v>1030</v>
      </c>
      <c r="J176" s="940"/>
      <c r="K176" s="893"/>
    </row>
    <row r="177" spans="2:11" s="878" customFormat="1" ht="24.6" customHeight="1">
      <c r="B177" s="918"/>
      <c r="C177" s="920"/>
      <c r="D177" s="920"/>
      <c r="E177" s="911"/>
      <c r="F177" s="911" t="s">
        <v>1031</v>
      </c>
      <c r="G177" s="911"/>
      <c r="H177" s="920"/>
      <c r="I177" s="896"/>
      <c r="J177" s="940"/>
      <c r="K177" s="893"/>
    </row>
    <row r="178" spans="2:11" s="878" customFormat="1" ht="35.450000000000003" customHeight="1">
      <c r="B178" s="918"/>
      <c r="C178" s="911"/>
      <c r="D178" s="911"/>
      <c r="E178" s="911"/>
      <c r="F178" s="911"/>
      <c r="G178" s="911"/>
      <c r="H178" s="911"/>
      <c r="I178" s="896" t="s">
        <v>1032</v>
      </c>
      <c r="J178" s="940"/>
      <c r="K178" s="893"/>
    </row>
    <row r="179" spans="2:11" s="878" customFormat="1" ht="35.450000000000003" customHeight="1">
      <c r="B179" s="918"/>
      <c r="C179" s="911"/>
      <c r="D179" s="911"/>
      <c r="E179" s="911"/>
      <c r="F179" s="911"/>
      <c r="G179" s="911"/>
      <c r="H179" s="911"/>
      <c r="I179" s="896" t="s">
        <v>1033</v>
      </c>
      <c r="J179" s="940"/>
      <c r="K179" s="893"/>
    </row>
    <row r="180" spans="2:11" s="878" customFormat="1" ht="35.450000000000003" customHeight="1">
      <c r="B180" s="918"/>
      <c r="C180" s="920"/>
      <c r="D180" s="920"/>
      <c r="E180" s="911"/>
      <c r="F180" s="911"/>
      <c r="G180" s="911"/>
      <c r="H180" s="920"/>
      <c r="I180" s="896" t="s">
        <v>1034</v>
      </c>
      <c r="J180" s="940"/>
      <c r="K180" s="893"/>
    </row>
    <row r="181" spans="2:11" s="878" customFormat="1" ht="47.45" customHeight="1">
      <c r="B181" s="918"/>
      <c r="C181" s="911"/>
      <c r="D181" s="911"/>
      <c r="E181" s="911"/>
      <c r="F181" s="911"/>
      <c r="G181" s="911"/>
      <c r="H181" s="911"/>
      <c r="I181" s="896" t="s">
        <v>1035</v>
      </c>
      <c r="J181" s="940"/>
      <c r="K181" s="893"/>
    </row>
    <row r="182" spans="2:11" s="878" customFormat="1" ht="24.6" customHeight="1">
      <c r="B182" s="918"/>
      <c r="C182" s="911"/>
      <c r="D182" s="911"/>
      <c r="E182" s="911"/>
      <c r="F182" s="911" t="s">
        <v>1036</v>
      </c>
      <c r="G182" s="911"/>
      <c r="H182" s="911"/>
      <c r="I182" s="896"/>
      <c r="J182" s="940"/>
      <c r="K182" s="893"/>
    </row>
    <row r="183" spans="2:11" s="878" customFormat="1" ht="24.6" customHeight="1">
      <c r="B183" s="910"/>
      <c r="C183" s="911"/>
      <c r="D183" s="921"/>
      <c r="E183" s="911"/>
      <c r="F183" s="911"/>
      <c r="G183" s="911"/>
      <c r="H183" s="911"/>
      <c r="I183" s="896" t="s">
        <v>1037</v>
      </c>
      <c r="J183" s="940"/>
      <c r="K183" s="893"/>
    </row>
    <row r="184" spans="2:11" s="878" customFormat="1" ht="24.6" customHeight="1">
      <c r="B184" s="918"/>
      <c r="C184" s="920"/>
      <c r="D184" s="920"/>
      <c r="E184" s="911" t="s">
        <v>1021</v>
      </c>
      <c r="F184" s="911"/>
      <c r="G184" s="911"/>
      <c r="H184" s="920"/>
      <c r="I184" s="896"/>
      <c r="J184" s="940"/>
      <c r="K184" s="893"/>
    </row>
    <row r="185" spans="2:11" s="878" customFormat="1" ht="24.6" customHeight="1">
      <c r="B185" s="918"/>
      <c r="C185" s="911"/>
      <c r="D185" s="911"/>
      <c r="E185" s="911"/>
      <c r="F185" s="911" t="s">
        <v>1022</v>
      </c>
      <c r="G185" s="911"/>
      <c r="H185" s="911"/>
      <c r="I185" s="896"/>
      <c r="J185" s="940"/>
      <c r="K185" s="893"/>
    </row>
    <row r="186" spans="2:11" s="878" customFormat="1" ht="58.5" customHeight="1">
      <c r="B186" s="918"/>
      <c r="C186" s="911"/>
      <c r="D186" s="911"/>
      <c r="E186" s="911"/>
      <c r="F186" s="911"/>
      <c r="G186" s="911"/>
      <c r="H186" s="911"/>
      <c r="I186" s="896" t="s">
        <v>1038</v>
      </c>
      <c r="J186" s="940"/>
      <c r="K186" s="893"/>
    </row>
    <row r="187" spans="2:11" s="878" customFormat="1" ht="35.450000000000003" customHeight="1">
      <c r="B187" s="918"/>
      <c r="C187" s="920"/>
      <c r="D187" s="920"/>
      <c r="E187" s="921"/>
      <c r="F187" s="911"/>
      <c r="G187" s="911"/>
      <c r="H187" s="911"/>
      <c r="I187" s="896" t="s">
        <v>1039</v>
      </c>
      <c r="J187" s="912"/>
      <c r="K187" s="893"/>
    </row>
    <row r="188" spans="2:11" s="878" customFormat="1" ht="35.450000000000003" customHeight="1">
      <c r="B188" s="918"/>
      <c r="C188" s="921"/>
      <c r="D188" s="911"/>
      <c r="E188" s="920"/>
      <c r="F188" s="921"/>
      <c r="G188" s="921"/>
      <c r="H188" s="911"/>
      <c r="I188" s="896" t="s">
        <v>1040</v>
      </c>
      <c r="J188" s="940"/>
      <c r="K188" s="893"/>
    </row>
    <row r="189" spans="2:11" s="878" customFormat="1" ht="24.6" customHeight="1">
      <c r="B189" s="918"/>
      <c r="C189" s="921"/>
      <c r="D189" s="911"/>
      <c r="E189" s="911"/>
      <c r="F189" s="921" t="s">
        <v>1041</v>
      </c>
      <c r="G189" s="921"/>
      <c r="H189" s="911"/>
      <c r="I189" s="939"/>
      <c r="J189" s="912"/>
      <c r="K189" s="893"/>
    </row>
    <row r="190" spans="2:11" s="878" customFormat="1" ht="35.450000000000003" customHeight="1">
      <c r="B190" s="910"/>
      <c r="C190" s="911"/>
      <c r="D190" s="921"/>
      <c r="E190" s="911"/>
      <c r="F190" s="911"/>
      <c r="G190" s="911"/>
      <c r="H190" s="911"/>
      <c r="I190" s="896" t="s">
        <v>1042</v>
      </c>
      <c r="J190" s="940"/>
      <c r="K190" s="893"/>
    </row>
    <row r="191" spans="2:11" s="878" customFormat="1" ht="35.450000000000003" customHeight="1">
      <c r="B191" s="918"/>
      <c r="C191" s="921"/>
      <c r="D191" s="911"/>
      <c r="E191" s="911"/>
      <c r="F191" s="921"/>
      <c r="G191" s="921"/>
      <c r="H191" s="911"/>
      <c r="I191" s="896" t="s">
        <v>1043</v>
      </c>
      <c r="J191" s="912"/>
      <c r="K191" s="893"/>
    </row>
    <row r="192" spans="2:11" s="878" customFormat="1" ht="35.450000000000003" customHeight="1">
      <c r="B192" s="918"/>
      <c r="C192" s="921"/>
      <c r="D192" s="921"/>
      <c r="E192" s="911"/>
      <c r="F192" s="911"/>
      <c r="G192" s="911"/>
      <c r="H192" s="911"/>
      <c r="I192" s="896" t="s">
        <v>1044</v>
      </c>
      <c r="J192" s="912"/>
      <c r="K192" s="893"/>
    </row>
    <row r="193" spans="2:11" s="878" customFormat="1" ht="24.6" customHeight="1">
      <c r="B193" s="919"/>
      <c r="C193" s="911"/>
      <c r="D193" s="921"/>
      <c r="E193" s="920"/>
      <c r="F193" s="911" t="s">
        <v>1045</v>
      </c>
      <c r="G193" s="911"/>
      <c r="H193" s="911"/>
      <c r="I193" s="896"/>
      <c r="J193" s="912"/>
      <c r="K193" s="893"/>
    </row>
    <row r="194" spans="2:11" s="878" customFormat="1" ht="35.450000000000003" customHeight="1">
      <c r="B194" s="947"/>
      <c r="C194" s="911"/>
      <c r="D194" s="921"/>
      <c r="E194" s="911"/>
      <c r="F194" s="911"/>
      <c r="G194" s="911"/>
      <c r="H194" s="911"/>
      <c r="I194" s="896" t="s">
        <v>1046</v>
      </c>
      <c r="J194" s="912"/>
      <c r="K194" s="893"/>
    </row>
    <row r="195" spans="2:11" s="878" customFormat="1" ht="24.6" customHeight="1">
      <c r="B195" s="919"/>
      <c r="C195" s="920"/>
      <c r="D195" s="921"/>
      <c r="E195" s="911" t="s">
        <v>1025</v>
      </c>
      <c r="F195" s="920"/>
      <c r="G195" s="920"/>
      <c r="H195" s="911"/>
      <c r="I195" s="896"/>
      <c r="J195" s="912"/>
      <c r="K195" s="893"/>
    </row>
    <row r="196" spans="2:11" s="878" customFormat="1" ht="24.6" customHeight="1">
      <c r="B196" s="918"/>
      <c r="C196" s="920"/>
      <c r="D196" s="920"/>
      <c r="E196" s="911"/>
      <c r="F196" s="920" t="s">
        <v>1047</v>
      </c>
      <c r="G196" s="920"/>
      <c r="H196" s="911"/>
      <c r="I196" s="896"/>
      <c r="J196" s="912"/>
      <c r="K196" s="893"/>
    </row>
    <row r="197" spans="2:11" s="878" customFormat="1" ht="47.45" customHeight="1">
      <c r="B197" s="918"/>
      <c r="C197" s="920"/>
      <c r="D197" s="920"/>
      <c r="E197" s="911"/>
      <c r="F197" s="920"/>
      <c r="G197" s="920"/>
      <c r="H197" s="911"/>
      <c r="I197" s="896" t="s">
        <v>1048</v>
      </c>
      <c r="J197" s="912"/>
      <c r="K197" s="893"/>
    </row>
    <row r="198" spans="2:11" s="878" customFormat="1" ht="35.450000000000003" customHeight="1">
      <c r="B198" s="919"/>
      <c r="C198" s="920"/>
      <c r="D198" s="921"/>
      <c r="E198" s="911"/>
      <c r="F198" s="911"/>
      <c r="G198" s="911"/>
      <c r="H198" s="920"/>
      <c r="I198" s="939" t="s">
        <v>1049</v>
      </c>
      <c r="J198" s="940"/>
      <c r="K198" s="893"/>
    </row>
    <row r="199" spans="2:11" s="878" customFormat="1" ht="24.6" customHeight="1">
      <c r="B199" s="918"/>
      <c r="C199" s="920"/>
      <c r="D199" s="920"/>
      <c r="E199" s="921"/>
      <c r="F199" s="911"/>
      <c r="G199" s="911"/>
      <c r="H199" s="911"/>
      <c r="I199" s="896" t="s">
        <v>1050</v>
      </c>
      <c r="J199" s="912"/>
      <c r="K199" s="893"/>
    </row>
    <row r="200" spans="2:11" s="878" customFormat="1" ht="24.6" customHeight="1">
      <c r="B200" s="918"/>
      <c r="C200" s="920"/>
      <c r="D200" s="920"/>
      <c r="E200" s="911"/>
      <c r="F200" s="911" t="s">
        <v>1051</v>
      </c>
      <c r="G200" s="911"/>
      <c r="H200" s="911"/>
      <c r="I200" s="896"/>
      <c r="J200" s="912"/>
      <c r="K200" s="893"/>
    </row>
    <row r="201" spans="2:11" s="878" customFormat="1" ht="35.450000000000003" customHeight="1">
      <c r="B201" s="918"/>
      <c r="C201" s="920"/>
      <c r="D201" s="920"/>
      <c r="E201" s="911"/>
      <c r="F201" s="911"/>
      <c r="G201" s="911"/>
      <c r="H201" s="920"/>
      <c r="I201" s="939" t="s">
        <v>1052</v>
      </c>
      <c r="J201" s="940"/>
      <c r="K201" s="893"/>
    </row>
    <row r="202" spans="2:11" s="878" customFormat="1" ht="35.450000000000003" customHeight="1">
      <c r="B202" s="918"/>
      <c r="C202" s="920"/>
      <c r="D202" s="920"/>
      <c r="E202" s="911"/>
      <c r="F202" s="911"/>
      <c r="G202" s="911"/>
      <c r="H202" s="920"/>
      <c r="I202" s="939" t="s">
        <v>1053</v>
      </c>
      <c r="J202" s="940"/>
      <c r="K202" s="893"/>
    </row>
    <row r="203" spans="2:11" s="878" customFormat="1" ht="24.6" customHeight="1">
      <c r="B203" s="910"/>
      <c r="C203" s="911"/>
      <c r="D203" s="921"/>
      <c r="E203" s="911"/>
      <c r="F203" s="911" t="s">
        <v>1054</v>
      </c>
      <c r="G203" s="911"/>
      <c r="H203" s="911"/>
      <c r="I203" s="896"/>
      <c r="J203" s="940"/>
      <c r="K203" s="893"/>
    </row>
    <row r="204" spans="2:11" s="878" customFormat="1" ht="24.6" customHeight="1">
      <c r="B204" s="910"/>
      <c r="C204" s="911"/>
      <c r="D204" s="911"/>
      <c r="E204" s="911"/>
      <c r="F204" s="911"/>
      <c r="G204" s="911"/>
      <c r="H204" s="911"/>
      <c r="I204" s="896" t="s">
        <v>1055</v>
      </c>
      <c r="J204" s="912"/>
      <c r="K204" s="893"/>
    </row>
    <row r="205" spans="2:11" s="878" customFormat="1" ht="35.450000000000003" customHeight="1">
      <c r="B205" s="918"/>
      <c r="C205" s="911"/>
      <c r="D205" s="911"/>
      <c r="E205" s="921"/>
      <c r="F205" s="911"/>
      <c r="G205" s="911"/>
      <c r="H205" s="911"/>
      <c r="I205" s="896" t="s">
        <v>1056</v>
      </c>
      <c r="J205" s="912"/>
      <c r="K205" s="893"/>
    </row>
    <row r="206" spans="2:11" s="878" customFormat="1" ht="24.6" customHeight="1">
      <c r="B206" s="913"/>
      <c r="C206" s="899"/>
      <c r="D206" s="899"/>
      <c r="E206" s="922"/>
      <c r="F206" s="899"/>
      <c r="G206" s="899"/>
      <c r="H206" s="899"/>
      <c r="I206" s="900"/>
      <c r="J206" s="901"/>
      <c r="K206" s="893"/>
    </row>
    <row r="207" spans="2:11" s="878" customFormat="1" ht="24.6" customHeight="1">
      <c r="B207" s="924" t="s">
        <v>1057</v>
      </c>
      <c r="C207" s="903"/>
      <c r="D207" s="944"/>
      <c r="E207" s="925"/>
      <c r="F207" s="903"/>
      <c r="G207" s="903"/>
      <c r="H207" s="903"/>
      <c r="I207" s="926"/>
      <c r="J207" s="952"/>
      <c r="K207" s="893"/>
    </row>
    <row r="208" spans="2:11" s="878" customFormat="1" ht="24.6" customHeight="1">
      <c r="B208" s="906"/>
      <c r="C208" s="907" t="s">
        <v>1058</v>
      </c>
      <c r="D208" s="948"/>
      <c r="E208" s="907"/>
      <c r="F208" s="907"/>
      <c r="G208" s="907"/>
      <c r="H208" s="907"/>
      <c r="I208" s="933"/>
      <c r="J208" s="909"/>
      <c r="K208" s="893"/>
    </row>
    <row r="209" spans="2:11" s="878" customFormat="1" ht="137.44999999999999" customHeight="1">
      <c r="B209" s="918"/>
      <c r="C209" s="911"/>
      <c r="D209" s="911"/>
      <c r="E209" s="911"/>
      <c r="F209" s="911"/>
      <c r="G209" s="911"/>
      <c r="H209" s="911"/>
      <c r="I209" s="896" t="s">
        <v>1059</v>
      </c>
      <c r="J209" s="912"/>
      <c r="K209" s="893"/>
    </row>
    <row r="210" spans="2:11" s="878" customFormat="1" ht="92.45" customHeight="1">
      <c r="B210" s="918"/>
      <c r="C210" s="911"/>
      <c r="D210" s="911"/>
      <c r="E210" s="911"/>
      <c r="F210" s="911"/>
      <c r="G210" s="911"/>
      <c r="H210" s="911"/>
      <c r="I210" s="896" t="s">
        <v>1060</v>
      </c>
      <c r="J210" s="912"/>
      <c r="K210" s="893"/>
    </row>
    <row r="211" spans="2:11" s="878" customFormat="1" ht="103.5" customHeight="1">
      <c r="B211" s="918"/>
      <c r="C211" s="911"/>
      <c r="D211" s="911"/>
      <c r="E211" s="911"/>
      <c r="F211" s="911"/>
      <c r="G211" s="911"/>
      <c r="H211" s="911"/>
      <c r="I211" s="896" t="s">
        <v>1061</v>
      </c>
      <c r="J211" s="912"/>
      <c r="K211" s="893"/>
    </row>
    <row r="212" spans="2:11" s="878" customFormat="1" ht="81.599999999999994" customHeight="1">
      <c r="B212" s="910"/>
      <c r="C212" s="911"/>
      <c r="D212" s="911"/>
      <c r="E212" s="911"/>
      <c r="F212" s="911"/>
      <c r="G212" s="911"/>
      <c r="H212" s="911"/>
      <c r="I212" s="896" t="s">
        <v>1062</v>
      </c>
      <c r="J212" s="912"/>
      <c r="K212" s="893"/>
    </row>
    <row r="213" spans="2:11" s="878" customFormat="1" ht="24.6" customHeight="1">
      <c r="B213" s="946"/>
      <c r="C213" s="899"/>
      <c r="D213" s="899"/>
      <c r="E213" s="934"/>
      <c r="F213" s="899"/>
      <c r="G213" s="899"/>
      <c r="H213" s="899"/>
      <c r="I213" s="900"/>
      <c r="J213" s="901"/>
      <c r="K213" s="893"/>
    </row>
    <row r="214" spans="2:11" s="878" customFormat="1" ht="24.6" customHeight="1">
      <c r="B214" s="914"/>
      <c r="C214" s="936" t="s">
        <v>1063</v>
      </c>
      <c r="D214" s="936"/>
      <c r="E214" s="935"/>
      <c r="F214" s="915"/>
      <c r="G214" s="915"/>
      <c r="H214" s="936"/>
      <c r="I214" s="953"/>
      <c r="J214" s="917"/>
      <c r="K214" s="893"/>
    </row>
    <row r="215" spans="2:11" s="878" customFormat="1" ht="148.5" customHeight="1">
      <c r="B215" s="919"/>
      <c r="C215" s="911"/>
      <c r="D215" s="911"/>
      <c r="E215" s="920"/>
      <c r="F215" s="911"/>
      <c r="G215" s="911"/>
      <c r="H215" s="911"/>
      <c r="I215" s="896" t="s">
        <v>1064</v>
      </c>
      <c r="J215" s="912"/>
      <c r="K215" s="893"/>
    </row>
    <row r="216" spans="2:11" s="878" customFormat="1" ht="81.599999999999994" customHeight="1">
      <c r="B216" s="947"/>
      <c r="C216" s="911"/>
      <c r="D216" s="911"/>
      <c r="E216" s="920"/>
      <c r="F216" s="911"/>
      <c r="G216" s="911"/>
      <c r="H216" s="911"/>
      <c r="I216" s="896" t="s">
        <v>1065</v>
      </c>
      <c r="J216" s="912"/>
      <c r="K216" s="893"/>
    </row>
    <row r="217" spans="2:11" s="878" customFormat="1" ht="24.6" customHeight="1">
      <c r="B217" s="946"/>
      <c r="C217" s="899"/>
      <c r="D217" s="899"/>
      <c r="E217" s="934"/>
      <c r="F217" s="899"/>
      <c r="G217" s="899"/>
      <c r="H217" s="899"/>
      <c r="I217" s="900"/>
      <c r="J217" s="901"/>
      <c r="K217" s="893"/>
    </row>
    <row r="218" spans="2:11" s="878" customFormat="1" ht="24.6" customHeight="1">
      <c r="B218" s="914"/>
      <c r="C218" s="936" t="s">
        <v>1066</v>
      </c>
      <c r="D218" s="936"/>
      <c r="E218" s="915"/>
      <c r="F218" s="936"/>
      <c r="G218" s="936"/>
      <c r="H218" s="915"/>
      <c r="I218" s="916"/>
      <c r="J218" s="917"/>
      <c r="K218" s="893"/>
    </row>
    <row r="219" spans="2:11" s="878" customFormat="1" ht="35.450000000000003" customHeight="1">
      <c r="B219" s="910"/>
      <c r="C219" s="920"/>
      <c r="D219" s="911" t="s">
        <v>1067</v>
      </c>
      <c r="E219" s="895"/>
      <c r="F219" s="895"/>
      <c r="G219" s="895"/>
      <c r="H219" s="895"/>
      <c r="I219" s="896" t="s">
        <v>1068</v>
      </c>
      <c r="J219" s="912"/>
      <c r="K219" s="893"/>
    </row>
    <row r="220" spans="2:11" s="878" customFormat="1" ht="24.6" customHeight="1">
      <c r="B220" s="919"/>
      <c r="C220" s="920"/>
      <c r="D220" s="911" t="s">
        <v>1069</v>
      </c>
      <c r="E220" s="895"/>
      <c r="F220" s="895"/>
      <c r="G220" s="895"/>
      <c r="H220" s="895"/>
      <c r="I220" s="896" t="s">
        <v>1070</v>
      </c>
      <c r="J220" s="912"/>
      <c r="K220" s="893"/>
    </row>
    <row r="221" spans="2:11" s="878" customFormat="1" ht="24.6" customHeight="1">
      <c r="B221" s="919"/>
      <c r="C221" s="920"/>
      <c r="D221" s="911" t="s">
        <v>1071</v>
      </c>
      <c r="E221" s="895"/>
      <c r="F221" s="895"/>
      <c r="G221" s="895"/>
      <c r="H221" s="895"/>
      <c r="I221" s="896" t="s">
        <v>1072</v>
      </c>
      <c r="J221" s="912"/>
      <c r="K221" s="893"/>
    </row>
    <row r="222" spans="2:11" s="878" customFormat="1" ht="24.6" customHeight="1">
      <c r="B222" s="919"/>
      <c r="C222" s="920"/>
      <c r="D222" s="911" t="s">
        <v>1073</v>
      </c>
      <c r="E222" s="895"/>
      <c r="F222" s="895"/>
      <c r="G222" s="895"/>
      <c r="H222" s="895"/>
      <c r="I222" s="896" t="s">
        <v>1074</v>
      </c>
      <c r="J222" s="912"/>
      <c r="K222" s="893"/>
    </row>
    <row r="223" spans="2:11" s="878" customFormat="1" ht="24.6" customHeight="1">
      <c r="B223" s="919"/>
      <c r="C223" s="920"/>
      <c r="D223" s="911" t="s">
        <v>1075</v>
      </c>
      <c r="E223" s="895"/>
      <c r="F223" s="895"/>
      <c r="G223" s="895"/>
      <c r="H223" s="895"/>
      <c r="I223" s="896" t="s">
        <v>1076</v>
      </c>
      <c r="J223" s="912"/>
      <c r="K223" s="893"/>
    </row>
    <row r="224" spans="2:11" s="878" customFormat="1" ht="24.6" customHeight="1">
      <c r="B224" s="919"/>
      <c r="C224" s="920"/>
      <c r="D224" s="911" t="s">
        <v>1077</v>
      </c>
      <c r="E224" s="895"/>
      <c r="F224" s="895"/>
      <c r="G224" s="895"/>
      <c r="H224" s="895"/>
      <c r="I224" s="896" t="s">
        <v>1076</v>
      </c>
      <c r="J224" s="912"/>
      <c r="K224" s="893"/>
    </row>
    <row r="225" spans="2:11" s="878" customFormat="1" ht="24.6" customHeight="1">
      <c r="B225" s="919"/>
      <c r="C225" s="920"/>
      <c r="D225" s="911" t="s">
        <v>1078</v>
      </c>
      <c r="E225" s="895"/>
      <c r="F225" s="895"/>
      <c r="G225" s="895"/>
      <c r="H225" s="895"/>
      <c r="I225" s="896" t="s">
        <v>1076</v>
      </c>
      <c r="J225" s="912"/>
      <c r="K225" s="893"/>
    </row>
    <row r="226" spans="2:11" s="878" customFormat="1" ht="24.6" customHeight="1">
      <c r="B226" s="919"/>
      <c r="C226" s="920"/>
      <c r="D226" s="911" t="s">
        <v>1079</v>
      </c>
      <c r="E226" s="895"/>
      <c r="F226" s="895"/>
      <c r="G226" s="895"/>
      <c r="H226" s="895"/>
      <c r="I226" s="896" t="s">
        <v>1076</v>
      </c>
      <c r="J226" s="912"/>
      <c r="K226" s="893"/>
    </row>
    <row r="227" spans="2:11" s="878" customFormat="1" ht="24.6" customHeight="1">
      <c r="B227" s="919"/>
      <c r="C227" s="920"/>
      <c r="D227" s="911" t="s">
        <v>1080</v>
      </c>
      <c r="E227" s="895"/>
      <c r="F227" s="895"/>
      <c r="G227" s="895"/>
      <c r="H227" s="895"/>
      <c r="I227" s="896" t="s">
        <v>1081</v>
      </c>
      <c r="J227" s="912"/>
      <c r="K227" s="893"/>
    </row>
    <row r="228" spans="2:11" s="878" customFormat="1" ht="35.450000000000003" customHeight="1">
      <c r="B228" s="919"/>
      <c r="C228" s="920"/>
      <c r="D228" s="911" t="s">
        <v>1082</v>
      </c>
      <c r="E228" s="895"/>
      <c r="F228" s="895"/>
      <c r="G228" s="895"/>
      <c r="H228" s="895"/>
      <c r="I228" s="896" t="s">
        <v>1083</v>
      </c>
      <c r="J228" s="912"/>
      <c r="K228" s="893"/>
    </row>
    <row r="229" spans="2:11" s="878" customFormat="1" ht="24.6" customHeight="1">
      <c r="B229" s="946"/>
      <c r="C229" s="934"/>
      <c r="D229" s="899"/>
      <c r="E229" s="950"/>
      <c r="F229" s="950"/>
      <c r="G229" s="950"/>
      <c r="H229" s="950"/>
      <c r="I229" s="900"/>
      <c r="J229" s="901"/>
      <c r="K229" s="893"/>
    </row>
    <row r="230" spans="2:11" s="878" customFormat="1" ht="24.6" customHeight="1">
      <c r="B230" s="938"/>
      <c r="C230" s="936" t="s">
        <v>1084</v>
      </c>
      <c r="D230" s="915"/>
      <c r="E230" s="951"/>
      <c r="F230" s="951"/>
      <c r="G230" s="951"/>
      <c r="H230" s="951"/>
      <c r="I230" s="916"/>
      <c r="J230" s="917"/>
      <c r="K230" s="893"/>
    </row>
    <row r="231" spans="2:11" s="878" customFormat="1" ht="58.5" customHeight="1">
      <c r="B231" s="919"/>
      <c r="C231" s="920"/>
      <c r="D231" s="911"/>
      <c r="E231" s="895"/>
      <c r="F231" s="895"/>
      <c r="G231" s="895"/>
      <c r="H231" s="895"/>
      <c r="I231" s="896" t="s">
        <v>1085</v>
      </c>
      <c r="J231" s="912"/>
      <c r="K231" s="893"/>
    </row>
    <row r="232" spans="2:11" s="878" customFormat="1" ht="24.6" customHeight="1">
      <c r="B232" s="946"/>
      <c r="C232" s="934"/>
      <c r="D232" s="899"/>
      <c r="E232" s="950"/>
      <c r="F232" s="950"/>
      <c r="G232" s="950"/>
      <c r="H232" s="950"/>
      <c r="I232" s="900"/>
      <c r="J232" s="901"/>
      <c r="K232" s="893"/>
    </row>
    <row r="233" spans="2:11" s="878" customFormat="1" ht="24.6" customHeight="1">
      <c r="B233" s="938"/>
      <c r="C233" s="936" t="s">
        <v>1086</v>
      </c>
      <c r="D233" s="915"/>
      <c r="E233" s="951"/>
      <c r="F233" s="951"/>
      <c r="G233" s="951"/>
      <c r="H233" s="951"/>
      <c r="I233" s="916"/>
      <c r="J233" s="917"/>
      <c r="K233" s="893"/>
    </row>
    <row r="234" spans="2:11" s="878" customFormat="1" ht="58.5" customHeight="1">
      <c r="B234" s="919"/>
      <c r="C234" s="920"/>
      <c r="D234" s="911"/>
      <c r="E234" s="895"/>
      <c r="F234" s="895"/>
      <c r="G234" s="895"/>
      <c r="H234" s="895"/>
      <c r="I234" s="896" t="s">
        <v>1087</v>
      </c>
      <c r="J234" s="912"/>
      <c r="K234" s="893"/>
    </row>
    <row r="235" spans="2:11" s="878" customFormat="1" ht="24.6" customHeight="1">
      <c r="B235" s="919"/>
      <c r="C235" s="920"/>
      <c r="D235" s="911" t="s">
        <v>1088</v>
      </c>
      <c r="E235" s="895"/>
      <c r="F235" s="895"/>
      <c r="G235" s="895"/>
      <c r="H235" s="895"/>
      <c r="I235" s="896"/>
      <c r="J235" s="912"/>
      <c r="K235" s="893"/>
    </row>
    <row r="236" spans="2:11" s="878" customFormat="1" ht="125.45" customHeight="1">
      <c r="B236" s="919"/>
      <c r="C236" s="920"/>
      <c r="D236" s="911"/>
      <c r="E236" s="895"/>
      <c r="F236" s="895"/>
      <c r="G236" s="895"/>
      <c r="H236" s="895"/>
      <c r="I236" s="896" t="s">
        <v>1089</v>
      </c>
      <c r="J236" s="912"/>
      <c r="K236" s="893"/>
    </row>
    <row r="237" spans="2:11" s="878" customFormat="1" ht="58.5" customHeight="1">
      <c r="B237" s="919"/>
      <c r="C237" s="920"/>
      <c r="D237" s="911"/>
      <c r="E237" s="895"/>
      <c r="F237" s="895"/>
      <c r="G237" s="895"/>
      <c r="H237" s="895"/>
      <c r="I237" s="896" t="s">
        <v>1090</v>
      </c>
      <c r="J237" s="912"/>
      <c r="K237" s="893"/>
    </row>
    <row r="238" spans="2:11" s="878" customFormat="1" ht="24.6" customHeight="1">
      <c r="B238" s="919"/>
      <c r="C238" s="920"/>
      <c r="D238" s="911" t="s">
        <v>1091</v>
      </c>
      <c r="E238" s="895"/>
      <c r="F238" s="895"/>
      <c r="G238" s="895"/>
      <c r="H238" s="895"/>
      <c r="I238" s="896"/>
      <c r="J238" s="912"/>
      <c r="K238" s="893"/>
    </row>
    <row r="239" spans="2:11" s="878" customFormat="1" ht="58.5" customHeight="1">
      <c r="B239" s="919"/>
      <c r="C239" s="920"/>
      <c r="D239" s="911"/>
      <c r="E239" s="895"/>
      <c r="F239" s="895"/>
      <c r="G239" s="895"/>
      <c r="H239" s="895"/>
      <c r="I239" s="896" t="s">
        <v>1092</v>
      </c>
      <c r="J239" s="912"/>
      <c r="K239" s="893"/>
    </row>
    <row r="240" spans="2:11" s="878" customFormat="1" ht="24.6" customHeight="1">
      <c r="B240" s="919"/>
      <c r="C240" s="920"/>
      <c r="D240" s="911"/>
      <c r="E240" s="911" t="s">
        <v>1093</v>
      </c>
      <c r="F240" s="895"/>
      <c r="G240" s="895"/>
      <c r="H240" s="911"/>
      <c r="I240" s="896"/>
      <c r="J240" s="912"/>
      <c r="K240" s="893"/>
    </row>
    <row r="241" spans="2:11" s="878" customFormat="1" ht="47.45" customHeight="1">
      <c r="B241" s="919"/>
      <c r="C241" s="920"/>
      <c r="D241" s="911"/>
      <c r="E241" s="911"/>
      <c r="F241" s="895"/>
      <c r="G241" s="895"/>
      <c r="H241" s="911"/>
      <c r="I241" s="896" t="s">
        <v>1094</v>
      </c>
      <c r="J241" s="912"/>
      <c r="K241" s="893"/>
    </row>
    <row r="242" spans="2:11" s="878" customFormat="1" ht="24.6" customHeight="1">
      <c r="B242" s="919"/>
      <c r="C242" s="920"/>
      <c r="D242" s="911"/>
      <c r="E242" s="911" t="s">
        <v>1095</v>
      </c>
      <c r="F242" s="920"/>
      <c r="G242" s="920"/>
      <c r="H242" s="911"/>
      <c r="I242" s="896"/>
      <c r="J242" s="912"/>
      <c r="K242" s="893"/>
    </row>
    <row r="243" spans="2:11" s="878" customFormat="1" ht="81.599999999999994" customHeight="1">
      <c r="B243" s="919"/>
      <c r="C243" s="920"/>
      <c r="D243" s="911"/>
      <c r="E243" s="911"/>
      <c r="F243" s="920"/>
      <c r="G243" s="920"/>
      <c r="H243" s="911"/>
      <c r="I243" s="896" t="s">
        <v>1096</v>
      </c>
      <c r="J243" s="912"/>
      <c r="K243" s="893"/>
    </row>
    <row r="244" spans="2:11" s="878" customFormat="1" ht="24.6" customHeight="1">
      <c r="B244" s="919"/>
      <c r="C244" s="911"/>
      <c r="D244" s="911"/>
      <c r="E244" s="920" t="s">
        <v>1097</v>
      </c>
      <c r="F244" s="911"/>
      <c r="G244" s="911"/>
      <c r="H244" s="911"/>
      <c r="I244" s="896"/>
      <c r="J244" s="912"/>
      <c r="K244" s="893"/>
    </row>
    <row r="245" spans="2:11" s="878" customFormat="1" ht="47.45" customHeight="1">
      <c r="B245" s="947"/>
      <c r="C245" s="920"/>
      <c r="D245" s="911"/>
      <c r="E245" s="911"/>
      <c r="F245" s="911"/>
      <c r="G245" s="911"/>
      <c r="H245" s="911"/>
      <c r="I245" s="896" t="s">
        <v>1098</v>
      </c>
      <c r="J245" s="912"/>
      <c r="K245" s="893"/>
    </row>
    <row r="246" spans="2:11" s="878" customFormat="1" ht="24.6" customHeight="1">
      <c r="B246" s="918"/>
      <c r="C246" s="920"/>
      <c r="D246" s="920" t="s">
        <v>1099</v>
      </c>
      <c r="E246" s="911"/>
      <c r="F246" s="911"/>
      <c r="G246" s="911"/>
      <c r="H246" s="911"/>
      <c r="I246" s="896"/>
      <c r="J246" s="912"/>
      <c r="K246" s="893"/>
    </row>
    <row r="247" spans="2:11" s="878" customFormat="1" ht="148.5" customHeight="1">
      <c r="B247" s="918"/>
      <c r="C247" s="920"/>
      <c r="D247" s="920"/>
      <c r="E247" s="920"/>
      <c r="F247" s="911"/>
      <c r="G247" s="911"/>
      <c r="H247" s="911"/>
      <c r="I247" s="939" t="s">
        <v>1100</v>
      </c>
      <c r="J247" s="912"/>
      <c r="K247" s="893"/>
    </row>
    <row r="248" spans="2:11" s="878" customFormat="1" ht="47.45" customHeight="1">
      <c r="B248" s="918"/>
      <c r="C248" s="921"/>
      <c r="D248" s="921"/>
      <c r="E248" s="911"/>
      <c r="F248" s="911"/>
      <c r="G248" s="911"/>
      <c r="H248" s="911"/>
      <c r="I248" s="896" t="s">
        <v>1101</v>
      </c>
      <c r="J248" s="912"/>
      <c r="K248" s="893"/>
    </row>
    <row r="249" spans="2:11" s="878" customFormat="1" ht="24.6" customHeight="1">
      <c r="B249" s="918"/>
      <c r="C249" s="921"/>
      <c r="D249" s="921"/>
      <c r="E249" s="911" t="s">
        <v>1102</v>
      </c>
      <c r="F249" s="911"/>
      <c r="G249" s="911"/>
      <c r="H249" s="911"/>
      <c r="I249" s="896"/>
      <c r="J249" s="912"/>
      <c r="K249" s="893"/>
    </row>
    <row r="250" spans="2:11" s="878" customFormat="1" ht="81.599999999999994" customHeight="1">
      <c r="B250" s="918"/>
      <c r="C250" s="921"/>
      <c r="D250" s="921"/>
      <c r="E250" s="920"/>
      <c r="F250" s="911"/>
      <c r="G250" s="911"/>
      <c r="H250" s="911"/>
      <c r="I250" s="896" t="s">
        <v>1103</v>
      </c>
      <c r="J250" s="912"/>
      <c r="K250" s="893"/>
    </row>
    <row r="251" spans="2:11" s="878" customFormat="1" ht="24.6" customHeight="1">
      <c r="B251" s="918"/>
      <c r="C251" s="921"/>
      <c r="D251" s="921"/>
      <c r="E251" s="911" t="s">
        <v>1104</v>
      </c>
      <c r="F251" s="911"/>
      <c r="G251" s="911"/>
      <c r="H251" s="911"/>
      <c r="I251" s="939"/>
      <c r="J251" s="912"/>
      <c r="K251" s="893"/>
    </row>
    <row r="252" spans="2:11" s="878" customFormat="1" ht="148.5" customHeight="1">
      <c r="B252" s="919"/>
      <c r="C252" s="920"/>
      <c r="D252" s="921"/>
      <c r="E252" s="911"/>
      <c r="F252" s="911"/>
      <c r="G252" s="911"/>
      <c r="H252" s="911"/>
      <c r="I252" s="939" t="s">
        <v>6221</v>
      </c>
      <c r="J252" s="912"/>
      <c r="K252" s="893"/>
    </row>
    <row r="253" spans="2:11" s="878" customFormat="1" ht="24.6" customHeight="1">
      <c r="B253" s="919"/>
      <c r="C253" s="920"/>
      <c r="D253" s="921"/>
      <c r="E253" s="911" t="s">
        <v>1105</v>
      </c>
      <c r="F253" s="911"/>
      <c r="G253" s="911"/>
      <c r="H253" s="911"/>
      <c r="I253" s="939"/>
      <c r="J253" s="912"/>
      <c r="K253" s="893"/>
    </row>
    <row r="254" spans="2:11" s="878" customFormat="1" ht="35.450000000000003" customHeight="1">
      <c r="B254" s="918"/>
      <c r="C254" s="911"/>
      <c r="D254" s="920"/>
      <c r="E254" s="911"/>
      <c r="F254" s="911"/>
      <c r="G254" s="911"/>
      <c r="H254" s="911"/>
      <c r="I254" s="939" t="s">
        <v>1106</v>
      </c>
      <c r="J254" s="912"/>
      <c r="K254" s="893"/>
    </row>
    <row r="255" spans="2:11" s="878" customFormat="1" ht="24.6" customHeight="1">
      <c r="B255" s="918"/>
      <c r="C255" s="911"/>
      <c r="D255" s="920"/>
      <c r="E255" s="911"/>
      <c r="F255" s="911"/>
      <c r="G255" s="911"/>
      <c r="H255" s="911"/>
      <c r="I255" s="939"/>
      <c r="J255" s="912"/>
      <c r="K255" s="893"/>
    </row>
    <row r="256" spans="2:11" s="878" customFormat="1" ht="24.6" customHeight="1">
      <c r="B256" s="918"/>
      <c r="C256" s="911"/>
      <c r="D256" s="920" t="s">
        <v>1107</v>
      </c>
      <c r="E256" s="911"/>
      <c r="F256" s="911"/>
      <c r="G256" s="911"/>
      <c r="H256" s="911"/>
      <c r="I256" s="939"/>
      <c r="J256" s="912"/>
      <c r="K256" s="893"/>
    </row>
    <row r="257" spans="2:11" s="878" customFormat="1" ht="81.599999999999994" customHeight="1">
      <c r="B257" s="918"/>
      <c r="C257" s="911"/>
      <c r="D257" s="920"/>
      <c r="E257" s="911"/>
      <c r="F257" s="911"/>
      <c r="G257" s="911"/>
      <c r="H257" s="911"/>
      <c r="I257" s="939" t="s">
        <v>1108</v>
      </c>
      <c r="J257" s="912"/>
      <c r="K257" s="893"/>
    </row>
    <row r="258" spans="2:11" s="878" customFormat="1" ht="58.5" customHeight="1">
      <c r="B258" s="918"/>
      <c r="C258" s="920"/>
      <c r="D258" s="920"/>
      <c r="E258" s="920"/>
      <c r="F258" s="911"/>
      <c r="G258" s="911"/>
      <c r="H258" s="911"/>
      <c r="I258" s="896" t="s">
        <v>1109</v>
      </c>
      <c r="J258" s="912"/>
      <c r="K258" s="893"/>
    </row>
    <row r="259" spans="2:11" s="878" customFormat="1" ht="24.6" customHeight="1">
      <c r="B259" s="919"/>
      <c r="C259" s="920"/>
      <c r="D259" s="920" t="s">
        <v>1110</v>
      </c>
      <c r="E259" s="920"/>
      <c r="F259" s="911"/>
      <c r="G259" s="911"/>
      <c r="H259" s="911"/>
      <c r="I259" s="896"/>
      <c r="J259" s="912"/>
      <c r="K259" s="893"/>
    </row>
    <row r="260" spans="2:11" s="878" customFormat="1" ht="47.45" customHeight="1">
      <c r="B260" s="919"/>
      <c r="C260" s="920"/>
      <c r="D260" s="920"/>
      <c r="E260" s="920"/>
      <c r="F260" s="911"/>
      <c r="G260" s="911"/>
      <c r="H260" s="911"/>
      <c r="I260" s="896" t="s">
        <v>1111</v>
      </c>
      <c r="J260" s="912"/>
      <c r="K260" s="893"/>
    </row>
    <row r="261" spans="2:11" s="878" customFormat="1" ht="81.599999999999994" customHeight="1">
      <c r="B261" s="919"/>
      <c r="C261" s="920"/>
      <c r="D261" s="920"/>
      <c r="E261" s="920"/>
      <c r="F261" s="911"/>
      <c r="G261" s="911"/>
      <c r="H261" s="911"/>
      <c r="I261" s="896" t="s">
        <v>1112</v>
      </c>
      <c r="J261" s="912"/>
      <c r="K261" s="893"/>
    </row>
    <row r="262" spans="2:11" s="878" customFormat="1" ht="24.6" customHeight="1">
      <c r="B262" s="919"/>
      <c r="C262" s="920"/>
      <c r="D262" s="920" t="s">
        <v>1113</v>
      </c>
      <c r="E262" s="920"/>
      <c r="F262" s="911"/>
      <c r="G262" s="911"/>
      <c r="H262" s="911"/>
      <c r="I262" s="896"/>
      <c r="J262" s="912"/>
      <c r="K262" s="893"/>
    </row>
    <row r="263" spans="2:11" s="878" customFormat="1" ht="58.5" customHeight="1">
      <c r="B263" s="919"/>
      <c r="C263" s="920"/>
      <c r="D263" s="920"/>
      <c r="E263" s="920"/>
      <c r="F263" s="911"/>
      <c r="G263" s="911"/>
      <c r="H263" s="911"/>
      <c r="I263" s="896" t="s">
        <v>1114</v>
      </c>
      <c r="J263" s="912"/>
      <c r="K263" s="893"/>
    </row>
    <row r="264" spans="2:11" s="878" customFormat="1" ht="24.6" customHeight="1">
      <c r="B264" s="919"/>
      <c r="C264" s="920"/>
      <c r="D264" s="920" t="s">
        <v>1115</v>
      </c>
      <c r="E264" s="920"/>
      <c r="F264" s="911"/>
      <c r="G264" s="911"/>
      <c r="H264" s="911"/>
      <c r="I264" s="896"/>
      <c r="J264" s="912"/>
      <c r="K264" s="893"/>
    </row>
    <row r="265" spans="2:11" s="878" customFormat="1" ht="58.5" customHeight="1">
      <c r="B265" s="919"/>
      <c r="C265" s="920"/>
      <c r="D265" s="920"/>
      <c r="E265" s="920"/>
      <c r="F265" s="911"/>
      <c r="G265" s="911"/>
      <c r="H265" s="911"/>
      <c r="I265" s="896" t="s">
        <v>1116</v>
      </c>
      <c r="J265" s="912"/>
      <c r="K265" s="893"/>
    </row>
    <row r="266" spans="2:11" s="878" customFormat="1" ht="24.6" customHeight="1">
      <c r="B266" s="946"/>
      <c r="C266" s="934"/>
      <c r="D266" s="934"/>
      <c r="E266" s="934"/>
      <c r="F266" s="899"/>
      <c r="G266" s="899"/>
      <c r="H266" s="899"/>
      <c r="I266" s="900"/>
      <c r="J266" s="901"/>
      <c r="K266" s="893"/>
    </row>
    <row r="267" spans="2:11" s="878" customFormat="1" ht="24.6" customHeight="1">
      <c r="B267" s="938"/>
      <c r="C267" s="936" t="s">
        <v>1117</v>
      </c>
      <c r="D267" s="936"/>
      <c r="E267" s="936"/>
      <c r="F267" s="915"/>
      <c r="G267" s="915"/>
      <c r="H267" s="915"/>
      <c r="I267" s="916"/>
      <c r="J267" s="917"/>
      <c r="K267" s="893"/>
    </row>
    <row r="268" spans="2:11" s="878" customFormat="1" ht="115.5" customHeight="1">
      <c r="B268" s="919"/>
      <c r="C268" s="920"/>
      <c r="D268" s="920"/>
      <c r="E268" s="920"/>
      <c r="F268" s="911"/>
      <c r="G268" s="911"/>
      <c r="H268" s="911"/>
      <c r="I268" s="896" t="s">
        <v>1118</v>
      </c>
      <c r="J268" s="912"/>
      <c r="K268" s="893"/>
    </row>
    <row r="269" spans="2:11" s="878" customFormat="1" ht="58.5" customHeight="1">
      <c r="B269" s="919"/>
      <c r="C269" s="920"/>
      <c r="D269" s="920"/>
      <c r="E269" s="920"/>
      <c r="F269" s="911"/>
      <c r="G269" s="911"/>
      <c r="H269" s="911"/>
      <c r="I269" s="896" t="s">
        <v>1119</v>
      </c>
      <c r="J269" s="912"/>
      <c r="K269" s="893"/>
    </row>
    <row r="270" spans="2:11" s="878" customFormat="1" ht="24.6" customHeight="1">
      <c r="B270" s="946"/>
      <c r="C270" s="934"/>
      <c r="D270" s="934"/>
      <c r="E270" s="934"/>
      <c r="F270" s="899"/>
      <c r="G270" s="899"/>
      <c r="H270" s="899"/>
      <c r="I270" s="900"/>
      <c r="J270" s="901"/>
      <c r="K270" s="893"/>
    </row>
    <row r="271" spans="2:11" s="878" customFormat="1" ht="24.6" customHeight="1">
      <c r="B271" s="945" t="s">
        <v>1120</v>
      </c>
      <c r="C271" s="944"/>
      <c r="D271" s="944"/>
      <c r="E271" s="944"/>
      <c r="F271" s="903"/>
      <c r="G271" s="903"/>
      <c r="H271" s="903"/>
      <c r="I271" s="926"/>
      <c r="J271" s="905"/>
      <c r="K271" s="893"/>
    </row>
    <row r="272" spans="2:11" s="878" customFormat="1" ht="24.6" customHeight="1">
      <c r="B272" s="954" t="s">
        <v>1121</v>
      </c>
      <c r="C272" s="955"/>
      <c r="D272" s="955"/>
      <c r="E272" s="955"/>
      <c r="F272" s="929"/>
      <c r="G272" s="929"/>
      <c r="H272" s="929"/>
      <c r="I272" s="891"/>
      <c r="J272" s="930"/>
      <c r="K272" s="893"/>
    </row>
    <row r="273" spans="2:11" s="878" customFormat="1" ht="24.6" customHeight="1">
      <c r="B273" s="954" t="s">
        <v>1122</v>
      </c>
      <c r="C273" s="955"/>
      <c r="D273" s="955"/>
      <c r="E273" s="955"/>
      <c r="F273" s="929"/>
      <c r="G273" s="929"/>
      <c r="H273" s="929"/>
      <c r="I273" s="891"/>
      <c r="J273" s="930"/>
      <c r="K273" s="893"/>
    </row>
    <row r="274" spans="2:11" s="878" customFormat="1" ht="24.6" customHeight="1">
      <c r="B274" s="931"/>
      <c r="C274" s="932" t="s">
        <v>1123</v>
      </c>
      <c r="D274" s="932"/>
      <c r="E274" s="932"/>
      <c r="F274" s="907"/>
      <c r="G274" s="907"/>
      <c r="H274" s="907"/>
      <c r="I274" s="933"/>
      <c r="J274" s="909"/>
      <c r="K274" s="893"/>
    </row>
    <row r="275" spans="2:11" s="878" customFormat="1" ht="47.45" customHeight="1">
      <c r="B275" s="919"/>
      <c r="C275" s="920"/>
      <c r="D275" s="920"/>
      <c r="E275" s="920"/>
      <c r="F275" s="911"/>
      <c r="G275" s="911"/>
      <c r="H275" s="911"/>
      <c r="I275" s="896" t="s">
        <v>1124</v>
      </c>
      <c r="J275" s="912"/>
      <c r="K275" s="893"/>
    </row>
    <row r="276" spans="2:11" s="878" customFormat="1" ht="24.6" customHeight="1">
      <c r="B276" s="946"/>
      <c r="C276" s="934"/>
      <c r="D276" s="934"/>
      <c r="E276" s="934"/>
      <c r="F276" s="899"/>
      <c r="G276" s="899"/>
      <c r="H276" s="899"/>
      <c r="I276" s="900"/>
      <c r="J276" s="901"/>
      <c r="K276" s="893"/>
    </row>
    <row r="277" spans="2:11" s="878" customFormat="1" ht="24.6" customHeight="1">
      <c r="B277" s="938"/>
      <c r="C277" s="936" t="s">
        <v>1125</v>
      </c>
      <c r="D277" s="936"/>
      <c r="E277" s="936"/>
      <c r="F277" s="915"/>
      <c r="G277" s="915"/>
      <c r="H277" s="915"/>
      <c r="I277" s="916"/>
      <c r="J277" s="917"/>
      <c r="K277" s="893"/>
    </row>
    <row r="278" spans="2:11" s="878" customFormat="1" ht="35.450000000000003" customHeight="1">
      <c r="B278" s="919"/>
      <c r="C278" s="920"/>
      <c r="D278" s="920"/>
      <c r="E278" s="920"/>
      <c r="F278" s="911"/>
      <c r="G278" s="911"/>
      <c r="H278" s="911"/>
      <c r="I278" s="896" t="s">
        <v>1126</v>
      </c>
      <c r="J278" s="912"/>
      <c r="K278" s="893"/>
    </row>
    <row r="279" spans="2:11" s="878" customFormat="1" ht="24.6" customHeight="1">
      <c r="B279" s="919"/>
      <c r="C279" s="920"/>
      <c r="D279" s="920" t="s">
        <v>1127</v>
      </c>
      <c r="E279" s="920"/>
      <c r="F279" s="911"/>
      <c r="G279" s="911"/>
      <c r="H279" s="911"/>
      <c r="I279" s="896"/>
      <c r="J279" s="912"/>
      <c r="K279" s="893"/>
    </row>
    <row r="280" spans="2:11" s="878" customFormat="1" ht="24.6" customHeight="1">
      <c r="B280" s="919"/>
      <c r="C280" s="920"/>
      <c r="D280" s="920"/>
      <c r="E280" s="920"/>
      <c r="F280" s="911"/>
      <c r="G280" s="911"/>
      <c r="H280" s="911"/>
      <c r="I280" s="896" t="s">
        <v>1128</v>
      </c>
      <c r="J280" s="912"/>
      <c r="K280" s="893"/>
    </row>
    <row r="281" spans="2:11" s="878" customFormat="1" ht="35.450000000000003" customHeight="1">
      <c r="B281" s="919"/>
      <c r="C281" s="920"/>
      <c r="D281" s="920"/>
      <c r="E281" s="920"/>
      <c r="F281" s="911"/>
      <c r="G281" s="911"/>
      <c r="H281" s="911"/>
      <c r="I281" s="896" t="s">
        <v>1129</v>
      </c>
      <c r="J281" s="912"/>
      <c r="K281" s="893"/>
    </row>
    <row r="282" spans="2:11" s="878" customFormat="1" ht="24.6" customHeight="1">
      <c r="B282" s="919"/>
      <c r="C282" s="920"/>
      <c r="D282" s="920" t="s">
        <v>1130</v>
      </c>
      <c r="E282" s="920"/>
      <c r="F282" s="911"/>
      <c r="G282" s="911"/>
      <c r="H282" s="911"/>
      <c r="I282" s="896"/>
      <c r="J282" s="912"/>
      <c r="K282" s="893"/>
    </row>
    <row r="283" spans="2:11" s="878" customFormat="1" ht="24.6" customHeight="1">
      <c r="B283" s="919"/>
      <c r="C283" s="920"/>
      <c r="D283" s="920"/>
      <c r="E283" s="920"/>
      <c r="F283" s="911"/>
      <c r="G283" s="911"/>
      <c r="H283" s="911"/>
      <c r="I283" s="896" t="s">
        <v>1131</v>
      </c>
      <c r="J283" s="912"/>
      <c r="K283" s="893"/>
    </row>
    <row r="284" spans="2:11" s="878" customFormat="1" ht="35.450000000000003" customHeight="1">
      <c r="B284" s="919"/>
      <c r="C284" s="920"/>
      <c r="D284" s="920"/>
      <c r="E284" s="920"/>
      <c r="F284" s="911"/>
      <c r="G284" s="911"/>
      <c r="H284" s="911"/>
      <c r="I284" s="896" t="s">
        <v>1129</v>
      </c>
      <c r="J284" s="912"/>
      <c r="K284" s="893"/>
    </row>
    <row r="285" spans="2:11" s="878" customFormat="1" ht="24.6" customHeight="1">
      <c r="B285" s="919"/>
      <c r="C285" s="920"/>
      <c r="D285" s="920" t="s">
        <v>1132</v>
      </c>
      <c r="E285" s="920"/>
      <c r="F285" s="911"/>
      <c r="G285" s="911"/>
      <c r="H285" s="911"/>
      <c r="I285" s="896"/>
      <c r="J285" s="912"/>
      <c r="K285" s="893"/>
    </row>
    <row r="286" spans="2:11" s="878" customFormat="1" ht="35.450000000000003" customHeight="1">
      <c r="B286" s="919"/>
      <c r="C286" s="920"/>
      <c r="D286" s="920"/>
      <c r="E286" s="920"/>
      <c r="F286" s="911"/>
      <c r="G286" s="911"/>
      <c r="H286" s="911"/>
      <c r="I286" s="896" t="s">
        <v>1133</v>
      </c>
      <c r="J286" s="912"/>
      <c r="K286" s="893"/>
    </row>
    <row r="287" spans="2:11" s="878" customFormat="1" ht="24.6" customHeight="1">
      <c r="B287" s="919"/>
      <c r="C287" s="920"/>
      <c r="D287" s="920"/>
      <c r="E287" s="920"/>
      <c r="F287" s="911"/>
      <c r="G287" s="911"/>
      <c r="H287" s="911"/>
      <c r="I287" s="896" t="s">
        <v>1134</v>
      </c>
      <c r="J287" s="912"/>
      <c r="K287" s="893"/>
    </row>
    <row r="288" spans="2:11" s="878" customFormat="1" ht="35.450000000000003" customHeight="1">
      <c r="B288" s="919"/>
      <c r="C288" s="920"/>
      <c r="D288" s="920"/>
      <c r="E288" s="920"/>
      <c r="F288" s="911"/>
      <c r="G288" s="911"/>
      <c r="H288" s="911"/>
      <c r="I288" s="896" t="s">
        <v>1135</v>
      </c>
      <c r="J288" s="912"/>
      <c r="K288" s="893"/>
    </row>
    <row r="289" spans="2:11" s="878" customFormat="1" ht="24.6" customHeight="1">
      <c r="B289" s="919"/>
      <c r="C289" s="920"/>
      <c r="D289" s="920" t="s">
        <v>1136</v>
      </c>
      <c r="E289" s="920"/>
      <c r="F289" s="911"/>
      <c r="G289" s="911"/>
      <c r="H289" s="911"/>
      <c r="I289" s="896"/>
      <c r="J289" s="912"/>
      <c r="K289" s="893"/>
    </row>
    <row r="290" spans="2:11" s="878" customFormat="1" ht="35.450000000000003" customHeight="1">
      <c r="B290" s="919"/>
      <c r="C290" s="920"/>
      <c r="D290" s="920"/>
      <c r="E290" s="920"/>
      <c r="F290" s="911"/>
      <c r="G290" s="911"/>
      <c r="H290" s="911"/>
      <c r="I290" s="896" t="s">
        <v>1137</v>
      </c>
      <c r="J290" s="912"/>
      <c r="K290" s="893"/>
    </row>
    <row r="291" spans="2:11" s="878" customFormat="1" ht="24.6" customHeight="1">
      <c r="B291" s="919"/>
      <c r="C291" s="920"/>
      <c r="D291" s="920" t="s">
        <v>1138</v>
      </c>
      <c r="E291" s="920"/>
      <c r="F291" s="911"/>
      <c r="G291" s="911"/>
      <c r="H291" s="911"/>
      <c r="I291" s="896"/>
      <c r="J291" s="912"/>
      <c r="K291" s="893"/>
    </row>
    <row r="292" spans="2:11" s="878" customFormat="1" ht="24.6" customHeight="1">
      <c r="B292" s="919"/>
      <c r="C292" s="920"/>
      <c r="D292" s="920"/>
      <c r="E292" s="920" t="s">
        <v>1139</v>
      </c>
      <c r="F292" s="911"/>
      <c r="G292" s="911"/>
      <c r="H292" s="911"/>
      <c r="I292" s="896"/>
      <c r="J292" s="912"/>
      <c r="K292" s="893"/>
    </row>
    <row r="293" spans="2:11" s="878" customFormat="1" ht="24.6" customHeight="1">
      <c r="B293" s="919"/>
      <c r="C293" s="920"/>
      <c r="D293" s="920"/>
      <c r="E293" s="920"/>
      <c r="F293" s="911" t="s">
        <v>1140</v>
      </c>
      <c r="G293" s="911"/>
      <c r="H293" s="911"/>
      <c r="I293" s="896" t="s">
        <v>1141</v>
      </c>
      <c r="J293" s="912"/>
      <c r="K293" s="893"/>
    </row>
    <row r="294" spans="2:11" s="878" customFormat="1" ht="24.6" customHeight="1">
      <c r="B294" s="919"/>
      <c r="C294" s="920"/>
      <c r="D294" s="920"/>
      <c r="E294" s="920"/>
      <c r="F294" s="911" t="s">
        <v>1142</v>
      </c>
      <c r="G294" s="911"/>
      <c r="H294" s="911"/>
      <c r="I294" s="896" t="s">
        <v>1143</v>
      </c>
      <c r="J294" s="912"/>
      <c r="K294" s="893"/>
    </row>
    <row r="295" spans="2:11" s="878" customFormat="1" ht="35.450000000000003" customHeight="1">
      <c r="B295" s="919"/>
      <c r="C295" s="920"/>
      <c r="D295" s="920"/>
      <c r="E295" s="920"/>
      <c r="F295" s="911"/>
      <c r="G295" s="911"/>
      <c r="H295" s="911"/>
      <c r="I295" s="896" t="s">
        <v>1144</v>
      </c>
      <c r="J295" s="912"/>
      <c r="K295" s="893"/>
    </row>
    <row r="296" spans="2:11" s="878" customFormat="1" ht="35.450000000000003" customHeight="1">
      <c r="B296" s="919"/>
      <c r="C296" s="920"/>
      <c r="D296" s="920"/>
      <c r="E296" s="920"/>
      <c r="F296" s="911"/>
      <c r="G296" s="911"/>
      <c r="H296" s="911"/>
      <c r="I296" s="896" t="s">
        <v>1145</v>
      </c>
      <c r="J296" s="912"/>
      <c r="K296" s="893"/>
    </row>
    <row r="297" spans="2:11" s="878" customFormat="1" ht="24.6" customHeight="1">
      <c r="B297" s="919"/>
      <c r="C297" s="920"/>
      <c r="D297" s="920"/>
      <c r="E297" s="920" t="s">
        <v>1146</v>
      </c>
      <c r="F297" s="911"/>
      <c r="G297" s="911"/>
      <c r="H297" s="911"/>
      <c r="I297" s="896"/>
      <c r="J297" s="912"/>
      <c r="K297" s="893"/>
    </row>
    <row r="298" spans="2:11" s="878" customFormat="1" ht="24.6" customHeight="1">
      <c r="B298" s="919"/>
      <c r="C298" s="920"/>
      <c r="D298" s="920"/>
      <c r="E298" s="920" t="s">
        <v>1147</v>
      </c>
      <c r="F298" s="911"/>
      <c r="G298" s="911"/>
      <c r="H298" s="911"/>
      <c r="I298" s="896"/>
      <c r="J298" s="912"/>
      <c r="K298" s="893"/>
    </row>
    <row r="299" spans="2:11" s="878" customFormat="1" ht="24.6" customHeight="1">
      <c r="B299" s="919"/>
      <c r="C299" s="920"/>
      <c r="D299" s="920"/>
      <c r="E299" s="920"/>
      <c r="F299" s="911"/>
      <c r="G299" s="911"/>
      <c r="H299" s="911"/>
      <c r="I299" s="896" t="s">
        <v>1148</v>
      </c>
      <c r="J299" s="912"/>
      <c r="K299" s="893"/>
    </row>
    <row r="300" spans="2:11" s="878" customFormat="1" ht="24.6" customHeight="1">
      <c r="B300" s="919"/>
      <c r="C300" s="920"/>
      <c r="D300" s="920"/>
      <c r="E300" s="920" t="s">
        <v>1149</v>
      </c>
      <c r="F300" s="911"/>
      <c r="G300" s="911"/>
      <c r="H300" s="911"/>
      <c r="I300" s="896"/>
      <c r="J300" s="912"/>
      <c r="K300" s="893"/>
    </row>
    <row r="301" spans="2:11" s="878" customFormat="1" ht="24.6" customHeight="1">
      <c r="B301" s="919"/>
      <c r="C301" s="920"/>
      <c r="D301" s="920"/>
      <c r="E301" s="920"/>
      <c r="F301" s="911"/>
      <c r="G301" s="911"/>
      <c r="H301" s="911"/>
      <c r="I301" s="896" t="s">
        <v>1150</v>
      </c>
      <c r="J301" s="912"/>
      <c r="K301" s="893"/>
    </row>
    <row r="302" spans="2:11" s="878" customFormat="1" ht="24.6" customHeight="1">
      <c r="B302" s="919"/>
      <c r="C302" s="920"/>
      <c r="D302" s="920"/>
      <c r="E302" s="920" t="s">
        <v>1151</v>
      </c>
      <c r="F302" s="911"/>
      <c r="G302" s="911"/>
      <c r="H302" s="911"/>
      <c r="I302" s="896"/>
      <c r="J302" s="912"/>
      <c r="K302" s="893"/>
    </row>
    <row r="303" spans="2:11" s="878" customFormat="1" ht="24.6" customHeight="1">
      <c r="B303" s="919"/>
      <c r="C303" s="920"/>
      <c r="D303" s="920"/>
      <c r="E303" s="920"/>
      <c r="F303" s="911"/>
      <c r="G303" s="911"/>
      <c r="H303" s="911"/>
      <c r="I303" s="896" t="s">
        <v>1152</v>
      </c>
      <c r="J303" s="912"/>
      <c r="K303" s="893"/>
    </row>
    <row r="304" spans="2:11" s="878" customFormat="1" ht="24.6" customHeight="1">
      <c r="B304" s="946"/>
      <c r="C304" s="934"/>
      <c r="D304" s="934"/>
      <c r="E304" s="934"/>
      <c r="F304" s="899"/>
      <c r="G304" s="899"/>
      <c r="H304" s="899"/>
      <c r="I304" s="900"/>
      <c r="J304" s="901"/>
      <c r="K304" s="893"/>
    </row>
    <row r="305" spans="2:11" s="878" customFormat="1" ht="24.6" customHeight="1">
      <c r="B305" s="938"/>
      <c r="C305" s="936" t="s">
        <v>1153</v>
      </c>
      <c r="D305" s="936"/>
      <c r="E305" s="936"/>
      <c r="F305" s="915"/>
      <c r="G305" s="915"/>
      <c r="H305" s="915"/>
      <c r="I305" s="916"/>
      <c r="J305" s="917"/>
      <c r="K305" s="893"/>
    </row>
    <row r="306" spans="2:11" s="878" customFormat="1" ht="69.599999999999994" customHeight="1">
      <c r="B306" s="919"/>
      <c r="C306" s="920"/>
      <c r="D306" s="920"/>
      <c r="E306" s="920"/>
      <c r="F306" s="911"/>
      <c r="G306" s="911"/>
      <c r="H306" s="911"/>
      <c r="I306" s="896" t="s">
        <v>1154</v>
      </c>
      <c r="J306" s="912"/>
      <c r="K306" s="893"/>
    </row>
    <row r="307" spans="2:11" s="878" customFormat="1" ht="69.599999999999994" customHeight="1">
      <c r="B307" s="919"/>
      <c r="C307" s="920"/>
      <c r="D307" s="920"/>
      <c r="E307" s="920"/>
      <c r="F307" s="911"/>
      <c r="G307" s="911"/>
      <c r="H307" s="911"/>
      <c r="I307" s="896" t="s">
        <v>1155</v>
      </c>
      <c r="J307" s="912"/>
      <c r="K307" s="893"/>
    </row>
    <row r="308" spans="2:11" s="878" customFormat="1" ht="58.5" customHeight="1">
      <c r="B308" s="919"/>
      <c r="C308" s="920"/>
      <c r="D308" s="920"/>
      <c r="E308" s="920"/>
      <c r="F308" s="911"/>
      <c r="G308" s="911"/>
      <c r="H308" s="911"/>
      <c r="I308" s="896" t="s">
        <v>1156</v>
      </c>
      <c r="J308" s="912"/>
      <c r="K308" s="893"/>
    </row>
    <row r="309" spans="2:11" s="878" customFormat="1" ht="125.45" customHeight="1">
      <c r="B309" s="919"/>
      <c r="C309" s="920"/>
      <c r="D309" s="920"/>
      <c r="E309" s="920"/>
      <c r="F309" s="911"/>
      <c r="G309" s="911"/>
      <c r="H309" s="911"/>
      <c r="I309" s="896" t="s">
        <v>1157</v>
      </c>
      <c r="J309" s="912"/>
      <c r="K309" s="893"/>
    </row>
    <row r="310" spans="2:11" s="878" customFormat="1" ht="58.5" customHeight="1">
      <c r="B310" s="919"/>
      <c r="C310" s="920"/>
      <c r="D310" s="920"/>
      <c r="E310" s="920"/>
      <c r="F310" s="911"/>
      <c r="G310" s="911"/>
      <c r="H310" s="911"/>
      <c r="I310" s="896" t="s">
        <v>1158</v>
      </c>
      <c r="J310" s="912"/>
      <c r="K310" s="893"/>
    </row>
    <row r="311" spans="2:11" s="878" customFormat="1" ht="35.450000000000003" customHeight="1">
      <c r="B311" s="919"/>
      <c r="C311" s="920"/>
      <c r="D311" s="920"/>
      <c r="E311" s="920"/>
      <c r="F311" s="911"/>
      <c r="G311" s="911"/>
      <c r="H311" s="911"/>
      <c r="I311" s="896" t="s">
        <v>1159</v>
      </c>
      <c r="J311" s="912"/>
      <c r="K311" s="893"/>
    </row>
    <row r="312" spans="2:11" s="878" customFormat="1" ht="24.6" customHeight="1">
      <c r="B312" s="919"/>
      <c r="C312" s="920"/>
      <c r="D312" s="920"/>
      <c r="E312" s="920"/>
      <c r="F312" s="911"/>
      <c r="G312" s="911"/>
      <c r="H312" s="911"/>
      <c r="I312" s="896" t="s">
        <v>1160</v>
      </c>
      <c r="J312" s="912"/>
      <c r="K312" s="893"/>
    </row>
    <row r="313" spans="2:11" s="878" customFormat="1" ht="35.450000000000003" customHeight="1">
      <c r="B313" s="919"/>
      <c r="C313" s="920"/>
      <c r="D313" s="920"/>
      <c r="E313" s="920"/>
      <c r="F313" s="911"/>
      <c r="G313" s="911"/>
      <c r="H313" s="911"/>
      <c r="I313" s="896" t="s">
        <v>1161</v>
      </c>
      <c r="J313" s="912"/>
      <c r="K313" s="893"/>
    </row>
    <row r="314" spans="2:11" s="878" customFormat="1" ht="24.6" customHeight="1">
      <c r="B314" s="919"/>
      <c r="C314" s="920"/>
      <c r="D314" s="920"/>
      <c r="E314" s="920"/>
      <c r="F314" s="911"/>
      <c r="G314" s="911"/>
      <c r="H314" s="911"/>
      <c r="I314" s="896" t="s">
        <v>1162</v>
      </c>
      <c r="J314" s="912"/>
      <c r="K314" s="893"/>
    </row>
    <row r="315" spans="2:11" s="878" customFormat="1" ht="35.450000000000003" customHeight="1">
      <c r="B315" s="919"/>
      <c r="C315" s="920"/>
      <c r="D315" s="920"/>
      <c r="E315" s="920"/>
      <c r="F315" s="911"/>
      <c r="G315" s="911"/>
      <c r="H315" s="911"/>
      <c r="I315" s="896" t="s">
        <v>1163</v>
      </c>
      <c r="J315" s="912"/>
      <c r="K315" s="893"/>
    </row>
    <row r="316" spans="2:11" s="878" customFormat="1" ht="24.6" customHeight="1">
      <c r="B316" s="919"/>
      <c r="C316" s="920"/>
      <c r="D316" s="920"/>
      <c r="E316" s="920"/>
      <c r="F316" s="911"/>
      <c r="G316" s="911"/>
      <c r="H316" s="911"/>
      <c r="I316" s="896" t="s">
        <v>1164</v>
      </c>
      <c r="J316" s="912"/>
      <c r="K316" s="893"/>
    </row>
    <row r="317" spans="2:11" s="878" customFormat="1" ht="58.5" customHeight="1">
      <c r="B317" s="919"/>
      <c r="C317" s="920"/>
      <c r="D317" s="920"/>
      <c r="E317" s="920"/>
      <c r="F317" s="911"/>
      <c r="G317" s="911"/>
      <c r="H317" s="911"/>
      <c r="I317" s="896" t="s">
        <v>1165</v>
      </c>
      <c r="J317" s="912"/>
      <c r="K317" s="893"/>
    </row>
    <row r="318" spans="2:11" s="878" customFormat="1" ht="24.6" customHeight="1">
      <c r="B318" s="919"/>
      <c r="C318" s="920"/>
      <c r="D318" s="920"/>
      <c r="E318" s="920"/>
      <c r="F318" s="911"/>
      <c r="G318" s="911"/>
      <c r="H318" s="911"/>
      <c r="I318" s="896" t="s">
        <v>1166</v>
      </c>
      <c r="J318" s="912"/>
      <c r="K318" s="893"/>
    </row>
    <row r="319" spans="2:11" s="878" customFormat="1" ht="69.599999999999994" customHeight="1">
      <c r="B319" s="919"/>
      <c r="C319" s="920"/>
      <c r="D319" s="920"/>
      <c r="E319" s="920"/>
      <c r="F319" s="911"/>
      <c r="G319" s="911"/>
      <c r="H319" s="911"/>
      <c r="I319" s="896" t="s">
        <v>1167</v>
      </c>
      <c r="J319" s="912"/>
      <c r="K319" s="893"/>
    </row>
    <row r="320" spans="2:11" s="878" customFormat="1" ht="58.5" customHeight="1">
      <c r="B320" s="919"/>
      <c r="C320" s="920"/>
      <c r="D320" s="920"/>
      <c r="E320" s="920"/>
      <c r="F320" s="911"/>
      <c r="G320" s="911"/>
      <c r="H320" s="911"/>
      <c r="I320" s="896" t="s">
        <v>1168</v>
      </c>
      <c r="J320" s="912"/>
      <c r="K320" s="893"/>
    </row>
    <row r="321" spans="2:11" s="878" customFormat="1" ht="24.6" customHeight="1">
      <c r="B321" s="919"/>
      <c r="C321" s="920"/>
      <c r="D321" s="920"/>
      <c r="E321" s="920"/>
      <c r="F321" s="911"/>
      <c r="G321" s="911"/>
      <c r="H321" s="911"/>
      <c r="I321" s="896" t="s">
        <v>1169</v>
      </c>
      <c r="J321" s="912"/>
      <c r="K321" s="893"/>
    </row>
    <row r="322" spans="2:11" s="878" customFormat="1" ht="35.450000000000003" customHeight="1">
      <c r="B322" s="919"/>
      <c r="C322" s="920"/>
      <c r="D322" s="920"/>
      <c r="E322" s="920"/>
      <c r="F322" s="911"/>
      <c r="G322" s="911"/>
      <c r="H322" s="911"/>
      <c r="I322" s="896" t="s">
        <v>1170</v>
      </c>
      <c r="J322" s="912"/>
      <c r="K322" s="893"/>
    </row>
    <row r="323" spans="2:11" s="878" customFormat="1" ht="24.6" customHeight="1">
      <c r="B323" s="919"/>
      <c r="C323" s="920"/>
      <c r="D323" s="920"/>
      <c r="E323" s="920"/>
      <c r="F323" s="911"/>
      <c r="G323" s="911"/>
      <c r="H323" s="911"/>
      <c r="I323" s="896" t="s">
        <v>1171</v>
      </c>
      <c r="J323" s="912"/>
      <c r="K323" s="893"/>
    </row>
    <row r="324" spans="2:11" s="878" customFormat="1" ht="47.45" customHeight="1">
      <c r="B324" s="919"/>
      <c r="C324" s="920"/>
      <c r="D324" s="920"/>
      <c r="E324" s="920"/>
      <c r="F324" s="911"/>
      <c r="G324" s="911"/>
      <c r="H324" s="911"/>
      <c r="I324" s="896" t="s">
        <v>1172</v>
      </c>
      <c r="J324" s="912"/>
      <c r="K324" s="893"/>
    </row>
    <row r="325" spans="2:11" s="878" customFormat="1" ht="24.6" customHeight="1">
      <c r="B325" s="919"/>
      <c r="C325" s="920"/>
      <c r="D325" s="920"/>
      <c r="E325" s="920"/>
      <c r="F325" s="911"/>
      <c r="G325" s="911"/>
      <c r="H325" s="911"/>
      <c r="I325" s="896" t="s">
        <v>1173</v>
      </c>
      <c r="J325" s="912"/>
      <c r="K325" s="893"/>
    </row>
    <row r="326" spans="2:11" s="878" customFormat="1" ht="47.45" customHeight="1">
      <c r="B326" s="919"/>
      <c r="C326" s="920"/>
      <c r="D326" s="920"/>
      <c r="E326" s="920"/>
      <c r="F326" s="911"/>
      <c r="G326" s="911"/>
      <c r="H326" s="911"/>
      <c r="I326" s="896" t="s">
        <v>1174</v>
      </c>
      <c r="J326" s="912"/>
      <c r="K326" s="893"/>
    </row>
    <row r="327" spans="2:11" s="878" customFormat="1" ht="35.450000000000003" customHeight="1">
      <c r="B327" s="919"/>
      <c r="C327" s="920"/>
      <c r="D327" s="920"/>
      <c r="E327" s="920"/>
      <c r="F327" s="911"/>
      <c r="G327" s="911"/>
      <c r="H327" s="911"/>
      <c r="I327" s="896" t="s">
        <v>1175</v>
      </c>
      <c r="J327" s="912"/>
      <c r="K327" s="893"/>
    </row>
    <row r="328" spans="2:11" s="878" customFormat="1" ht="35.450000000000003" customHeight="1">
      <c r="B328" s="919"/>
      <c r="C328" s="920"/>
      <c r="D328" s="920"/>
      <c r="E328" s="920"/>
      <c r="F328" s="911"/>
      <c r="G328" s="911"/>
      <c r="H328" s="911"/>
      <c r="I328" s="896" t="s">
        <v>1176</v>
      </c>
      <c r="J328" s="912"/>
      <c r="K328" s="893"/>
    </row>
    <row r="329" spans="2:11" s="878" customFormat="1" ht="24.6" customHeight="1">
      <c r="B329" s="919"/>
      <c r="C329" s="920"/>
      <c r="D329" s="920"/>
      <c r="E329" s="920"/>
      <c r="F329" s="911"/>
      <c r="G329" s="911"/>
      <c r="H329" s="911"/>
      <c r="I329" s="896" t="s">
        <v>1177</v>
      </c>
      <c r="J329" s="912"/>
      <c r="K329" s="893"/>
    </row>
    <row r="330" spans="2:11" s="878" customFormat="1" ht="47.45" customHeight="1">
      <c r="B330" s="919"/>
      <c r="C330" s="920"/>
      <c r="D330" s="920"/>
      <c r="E330" s="920"/>
      <c r="F330" s="911"/>
      <c r="G330" s="911"/>
      <c r="H330" s="911"/>
      <c r="I330" s="896" t="s">
        <v>1178</v>
      </c>
      <c r="J330" s="912"/>
      <c r="K330" s="893"/>
    </row>
    <row r="331" spans="2:11" s="878" customFormat="1" ht="24.6" customHeight="1">
      <c r="B331" s="919"/>
      <c r="C331" s="920"/>
      <c r="D331" s="920"/>
      <c r="E331" s="920"/>
      <c r="F331" s="911"/>
      <c r="G331" s="911"/>
      <c r="H331" s="911"/>
      <c r="I331" s="896" t="s">
        <v>1179</v>
      </c>
      <c r="J331" s="912"/>
      <c r="K331" s="893"/>
    </row>
    <row r="332" spans="2:11" s="878" customFormat="1" ht="24.6" customHeight="1">
      <c r="B332" s="919"/>
      <c r="C332" s="920"/>
      <c r="D332" s="920"/>
      <c r="E332" s="911"/>
      <c r="F332" s="911"/>
      <c r="G332" s="911"/>
      <c r="H332" s="911"/>
      <c r="I332" s="896" t="s">
        <v>1180</v>
      </c>
      <c r="J332" s="912"/>
      <c r="K332" s="893"/>
    </row>
    <row r="333" spans="2:11" s="878" customFormat="1" ht="35.450000000000003" customHeight="1">
      <c r="B333" s="919"/>
      <c r="C333" s="920"/>
      <c r="D333" s="920"/>
      <c r="E333" s="911"/>
      <c r="F333" s="911"/>
      <c r="G333" s="911"/>
      <c r="H333" s="911"/>
      <c r="I333" s="896" t="s">
        <v>1181</v>
      </c>
      <c r="J333" s="912"/>
      <c r="K333" s="893"/>
    </row>
    <row r="334" spans="2:11" s="878" customFormat="1" ht="24.6" customHeight="1">
      <c r="B334" s="919"/>
      <c r="C334" s="920"/>
      <c r="D334" s="920"/>
      <c r="E334" s="911"/>
      <c r="F334" s="911"/>
      <c r="G334" s="911"/>
      <c r="H334" s="911"/>
      <c r="I334" s="896" t="s">
        <v>1182</v>
      </c>
      <c r="J334" s="912"/>
      <c r="K334" s="893"/>
    </row>
    <row r="335" spans="2:11" s="878" customFormat="1" ht="81.599999999999994" customHeight="1">
      <c r="B335" s="919"/>
      <c r="C335" s="920"/>
      <c r="D335" s="920"/>
      <c r="E335" s="911"/>
      <c r="F335" s="911"/>
      <c r="G335" s="911"/>
      <c r="H335" s="911"/>
      <c r="I335" s="896" t="s">
        <v>1183</v>
      </c>
      <c r="J335" s="912"/>
      <c r="K335" s="893"/>
    </row>
    <row r="336" spans="2:11" s="878" customFormat="1" ht="24.6" customHeight="1">
      <c r="B336" s="946"/>
      <c r="C336" s="934"/>
      <c r="D336" s="934"/>
      <c r="E336" s="899"/>
      <c r="F336" s="899"/>
      <c r="G336" s="899"/>
      <c r="H336" s="899"/>
      <c r="I336" s="900"/>
      <c r="J336" s="901"/>
      <c r="K336" s="893"/>
    </row>
    <row r="337" spans="2:11" s="878" customFormat="1" ht="24.6" customHeight="1">
      <c r="B337" s="938"/>
      <c r="C337" s="915" t="s">
        <v>1184</v>
      </c>
      <c r="D337" s="935"/>
      <c r="E337" s="915"/>
      <c r="F337" s="915"/>
      <c r="G337" s="915"/>
      <c r="H337" s="915"/>
      <c r="I337" s="916"/>
      <c r="J337" s="917"/>
      <c r="K337" s="893"/>
    </row>
    <row r="338" spans="2:11" s="878" customFormat="1" ht="24.6" customHeight="1">
      <c r="B338" s="919"/>
      <c r="C338" s="911"/>
      <c r="D338" s="921" t="s">
        <v>1185</v>
      </c>
      <c r="E338" s="911"/>
      <c r="F338" s="911"/>
      <c r="G338" s="911"/>
      <c r="H338" s="911"/>
      <c r="I338" s="896"/>
      <c r="J338" s="912"/>
      <c r="K338" s="893"/>
    </row>
    <row r="339" spans="2:11" s="878" customFormat="1" ht="35.450000000000003" customHeight="1">
      <c r="B339" s="919"/>
      <c r="C339" s="911"/>
      <c r="D339" s="921"/>
      <c r="E339" s="911"/>
      <c r="F339" s="911"/>
      <c r="G339" s="911"/>
      <c r="H339" s="911"/>
      <c r="I339" s="896" t="s">
        <v>1186</v>
      </c>
      <c r="J339" s="912"/>
      <c r="K339" s="893"/>
    </row>
    <row r="340" spans="2:11" s="878" customFormat="1" ht="24.6" customHeight="1">
      <c r="B340" s="919"/>
      <c r="C340" s="911"/>
      <c r="D340" s="921" t="s">
        <v>1187</v>
      </c>
      <c r="E340" s="911"/>
      <c r="F340" s="911"/>
      <c r="G340" s="911"/>
      <c r="H340" s="911"/>
      <c r="I340" s="896"/>
      <c r="J340" s="912"/>
      <c r="K340" s="893"/>
    </row>
    <row r="341" spans="2:11" s="878" customFormat="1" ht="69.599999999999994" customHeight="1">
      <c r="B341" s="919"/>
      <c r="C341" s="911"/>
      <c r="D341" s="921"/>
      <c r="E341" s="911"/>
      <c r="F341" s="911"/>
      <c r="G341" s="911"/>
      <c r="H341" s="911"/>
      <c r="I341" s="896" t="s">
        <v>1188</v>
      </c>
      <c r="J341" s="912"/>
      <c r="K341" s="893"/>
    </row>
    <row r="342" spans="2:11" s="878" customFormat="1" ht="24.6" customHeight="1">
      <c r="B342" s="919"/>
      <c r="C342" s="911"/>
      <c r="D342" s="921" t="s">
        <v>1189</v>
      </c>
      <c r="E342" s="911"/>
      <c r="F342" s="911"/>
      <c r="G342" s="911"/>
      <c r="H342" s="911"/>
      <c r="I342" s="896"/>
      <c r="J342" s="912"/>
      <c r="K342" s="893"/>
    </row>
    <row r="343" spans="2:11" s="878" customFormat="1" ht="47.45" customHeight="1">
      <c r="B343" s="919"/>
      <c r="C343" s="911"/>
      <c r="D343" s="921"/>
      <c r="E343" s="911"/>
      <c r="F343" s="911"/>
      <c r="G343" s="911"/>
      <c r="H343" s="911"/>
      <c r="I343" s="896" t="s">
        <v>1190</v>
      </c>
      <c r="J343" s="912"/>
      <c r="K343" s="893"/>
    </row>
    <row r="344" spans="2:11" s="878" customFormat="1" ht="24.6" customHeight="1">
      <c r="B344" s="919"/>
      <c r="C344" s="911"/>
      <c r="D344" s="921" t="s">
        <v>1191</v>
      </c>
      <c r="E344" s="911"/>
      <c r="F344" s="911"/>
      <c r="G344" s="911"/>
      <c r="H344" s="911"/>
      <c r="I344" s="896"/>
      <c r="J344" s="912"/>
      <c r="K344" s="893"/>
    </row>
    <row r="345" spans="2:11" s="878" customFormat="1" ht="69.599999999999994" customHeight="1">
      <c r="B345" s="919"/>
      <c r="C345" s="911"/>
      <c r="D345" s="921"/>
      <c r="E345" s="911"/>
      <c r="F345" s="911"/>
      <c r="G345" s="911"/>
      <c r="H345" s="911"/>
      <c r="I345" s="896" t="s">
        <v>1192</v>
      </c>
      <c r="J345" s="912"/>
      <c r="K345" s="893"/>
    </row>
    <row r="346" spans="2:11" s="878" customFormat="1" ht="24.6" customHeight="1">
      <c r="B346" s="919"/>
      <c r="C346" s="911"/>
      <c r="D346" s="921" t="s">
        <v>1193</v>
      </c>
      <c r="E346" s="911"/>
      <c r="F346" s="911"/>
      <c r="G346" s="911"/>
      <c r="H346" s="911"/>
      <c r="I346" s="896"/>
      <c r="J346" s="912"/>
      <c r="K346" s="893"/>
    </row>
    <row r="347" spans="2:11" s="878" customFormat="1" ht="24.6" customHeight="1">
      <c r="B347" s="937"/>
      <c r="C347" s="934"/>
      <c r="D347" s="934"/>
      <c r="E347" s="899"/>
      <c r="F347" s="899"/>
      <c r="G347" s="899"/>
      <c r="H347" s="899"/>
      <c r="I347" s="900"/>
      <c r="J347" s="901"/>
      <c r="K347" s="893"/>
    </row>
    <row r="348" spans="2:11" s="878" customFormat="1" ht="24.6" customHeight="1">
      <c r="B348" s="938"/>
      <c r="C348" s="936" t="s">
        <v>1194</v>
      </c>
      <c r="D348" s="936"/>
      <c r="E348" s="915"/>
      <c r="F348" s="915"/>
      <c r="G348" s="915"/>
      <c r="H348" s="915"/>
      <c r="I348" s="916"/>
      <c r="J348" s="917"/>
      <c r="K348" s="893"/>
    </row>
    <row r="349" spans="2:11" s="878" customFormat="1" ht="24.6" customHeight="1">
      <c r="B349" s="919"/>
      <c r="C349" s="920"/>
      <c r="D349" s="920" t="s">
        <v>1195</v>
      </c>
      <c r="E349" s="911"/>
      <c r="F349" s="911"/>
      <c r="G349" s="911"/>
      <c r="H349" s="911"/>
      <c r="I349" s="896"/>
      <c r="J349" s="912"/>
      <c r="K349" s="893"/>
    </row>
    <row r="350" spans="2:11" s="878" customFormat="1" ht="58.5" customHeight="1">
      <c r="B350" s="919"/>
      <c r="C350" s="920"/>
      <c r="D350" s="920"/>
      <c r="E350" s="911"/>
      <c r="F350" s="911"/>
      <c r="G350" s="911"/>
      <c r="H350" s="911"/>
      <c r="I350" s="896" t="s">
        <v>1196</v>
      </c>
      <c r="J350" s="912"/>
      <c r="K350" s="893"/>
    </row>
    <row r="351" spans="2:11" s="878" customFormat="1" ht="47.45" customHeight="1">
      <c r="B351" s="919"/>
      <c r="C351" s="920"/>
      <c r="D351" s="920"/>
      <c r="E351" s="911"/>
      <c r="F351" s="911"/>
      <c r="G351" s="911"/>
      <c r="H351" s="911"/>
      <c r="I351" s="896" t="s">
        <v>1197</v>
      </c>
      <c r="J351" s="912"/>
      <c r="K351" s="893"/>
    </row>
    <row r="352" spans="2:11" s="878" customFormat="1" ht="24.6" customHeight="1">
      <c r="B352" s="919"/>
      <c r="C352" s="911"/>
      <c r="D352" s="921" t="s">
        <v>1198</v>
      </c>
      <c r="E352" s="911"/>
      <c r="F352" s="911"/>
      <c r="G352" s="911"/>
      <c r="H352" s="911"/>
      <c r="I352" s="896"/>
      <c r="J352" s="912"/>
      <c r="K352" s="893"/>
    </row>
    <row r="353" spans="2:11" s="878" customFormat="1" ht="58.5" customHeight="1">
      <c r="B353" s="919"/>
      <c r="C353" s="911"/>
      <c r="D353" s="921"/>
      <c r="E353" s="911"/>
      <c r="F353" s="911"/>
      <c r="G353" s="911"/>
      <c r="H353" s="911"/>
      <c r="I353" s="896" t="s">
        <v>1199</v>
      </c>
      <c r="J353" s="912"/>
      <c r="K353" s="893"/>
    </row>
    <row r="354" spans="2:11" s="878" customFormat="1" ht="24.6" customHeight="1">
      <c r="B354" s="946"/>
      <c r="C354" s="899"/>
      <c r="D354" s="922"/>
      <c r="E354" s="899"/>
      <c r="F354" s="899"/>
      <c r="G354" s="899"/>
      <c r="H354" s="899"/>
      <c r="I354" s="900"/>
      <c r="J354" s="901"/>
      <c r="K354" s="893"/>
    </row>
    <row r="355" spans="2:11" s="878" customFormat="1" ht="24.6" customHeight="1">
      <c r="B355" s="945" t="s">
        <v>1200</v>
      </c>
      <c r="C355" s="903"/>
      <c r="D355" s="925"/>
      <c r="E355" s="903"/>
      <c r="F355" s="903"/>
      <c r="G355" s="903"/>
      <c r="H355" s="903"/>
      <c r="I355" s="926"/>
      <c r="J355" s="905"/>
      <c r="K355" s="893"/>
    </row>
    <row r="356" spans="2:11" s="878" customFormat="1" ht="24.6" customHeight="1">
      <c r="B356" s="931"/>
      <c r="C356" s="907" t="s">
        <v>1201</v>
      </c>
      <c r="D356" s="948"/>
      <c r="E356" s="907"/>
      <c r="F356" s="907"/>
      <c r="G356" s="907"/>
      <c r="H356" s="907"/>
      <c r="I356" s="933"/>
      <c r="J356" s="909"/>
      <c r="K356" s="893"/>
    </row>
    <row r="357" spans="2:11" s="878" customFormat="1" ht="24.6" customHeight="1">
      <c r="B357" s="919"/>
      <c r="C357" s="911"/>
      <c r="D357" s="921" t="s">
        <v>1202</v>
      </c>
      <c r="E357" s="911"/>
      <c r="F357" s="911"/>
      <c r="G357" s="911"/>
      <c r="H357" s="911"/>
      <c r="I357" s="896"/>
      <c r="J357" s="912"/>
      <c r="K357" s="893"/>
    </row>
    <row r="358" spans="2:11" s="878" customFormat="1" ht="35.450000000000003" customHeight="1">
      <c r="B358" s="919"/>
      <c r="C358" s="911"/>
      <c r="D358" s="921"/>
      <c r="E358" s="911"/>
      <c r="F358" s="911"/>
      <c r="G358" s="911"/>
      <c r="H358" s="911"/>
      <c r="I358" s="896" t="s">
        <v>1203</v>
      </c>
      <c r="J358" s="912"/>
      <c r="K358" s="893"/>
    </row>
    <row r="359" spans="2:11" s="878" customFormat="1" ht="24.6" customHeight="1">
      <c r="B359" s="919"/>
      <c r="C359" s="911"/>
      <c r="D359" s="921" t="s">
        <v>1204</v>
      </c>
      <c r="E359" s="911"/>
      <c r="F359" s="911"/>
      <c r="G359" s="911"/>
      <c r="H359" s="911"/>
      <c r="I359" s="896"/>
      <c r="J359" s="912"/>
      <c r="K359" s="893"/>
    </row>
    <row r="360" spans="2:11" s="878" customFormat="1" ht="47.45" customHeight="1">
      <c r="B360" s="919"/>
      <c r="C360" s="911"/>
      <c r="D360" s="921"/>
      <c r="E360" s="911"/>
      <c r="F360" s="911"/>
      <c r="G360" s="911"/>
      <c r="H360" s="911"/>
      <c r="I360" s="896" t="s">
        <v>1205</v>
      </c>
      <c r="J360" s="912"/>
      <c r="K360" s="893"/>
    </row>
    <row r="361" spans="2:11" s="878" customFormat="1" ht="24.6" customHeight="1">
      <c r="B361" s="919"/>
      <c r="C361" s="911"/>
      <c r="D361" s="921"/>
      <c r="E361" s="911" t="s">
        <v>1206</v>
      </c>
      <c r="F361" s="911"/>
      <c r="G361" s="911"/>
      <c r="H361" s="911"/>
      <c r="I361" s="896"/>
      <c r="J361" s="912"/>
      <c r="K361" s="893"/>
    </row>
    <row r="362" spans="2:11" s="878" customFormat="1" ht="58.5" customHeight="1">
      <c r="B362" s="919"/>
      <c r="C362" s="911"/>
      <c r="D362" s="921"/>
      <c r="E362" s="911"/>
      <c r="F362" s="911"/>
      <c r="G362" s="911"/>
      <c r="H362" s="911"/>
      <c r="I362" s="896" t="s">
        <v>1207</v>
      </c>
      <c r="J362" s="912"/>
      <c r="K362" s="893"/>
    </row>
    <row r="363" spans="2:11" s="878" customFormat="1" ht="24.6" customHeight="1">
      <c r="B363" s="919"/>
      <c r="C363" s="911"/>
      <c r="D363" s="921"/>
      <c r="E363" s="911" t="s">
        <v>1208</v>
      </c>
      <c r="F363" s="911"/>
      <c r="G363" s="911"/>
      <c r="H363" s="911"/>
      <c r="I363" s="896"/>
      <c r="J363" s="912"/>
      <c r="K363" s="893"/>
    </row>
    <row r="364" spans="2:11" s="878" customFormat="1" ht="47.45" customHeight="1">
      <c r="B364" s="919"/>
      <c r="C364" s="911"/>
      <c r="D364" s="921"/>
      <c r="E364" s="911"/>
      <c r="F364" s="911"/>
      <c r="G364" s="911"/>
      <c r="H364" s="911"/>
      <c r="I364" s="896" t="s">
        <v>1209</v>
      </c>
      <c r="J364" s="912"/>
      <c r="K364" s="893"/>
    </row>
    <row r="365" spans="2:11" s="878" customFormat="1" ht="24.6" customHeight="1">
      <c r="B365" s="919"/>
      <c r="C365" s="911"/>
      <c r="D365" s="921"/>
      <c r="E365" s="911" t="s">
        <v>1210</v>
      </c>
      <c r="F365" s="911"/>
      <c r="G365" s="911"/>
      <c r="H365" s="911"/>
      <c r="I365" s="896"/>
      <c r="J365" s="912"/>
      <c r="K365" s="893"/>
    </row>
    <row r="366" spans="2:11" s="878" customFormat="1" ht="171.75" customHeight="1">
      <c r="B366" s="919"/>
      <c r="C366" s="911"/>
      <c r="D366" s="921"/>
      <c r="E366" s="911"/>
      <c r="F366" s="911"/>
      <c r="G366" s="911"/>
      <c r="H366" s="911"/>
      <c r="I366" s="896" t="s">
        <v>1211</v>
      </c>
      <c r="J366" s="912"/>
      <c r="K366" s="893"/>
    </row>
    <row r="367" spans="2:11" s="878" customFormat="1" ht="35.450000000000003" customHeight="1">
      <c r="B367" s="919"/>
      <c r="C367" s="911"/>
      <c r="D367" s="921"/>
      <c r="E367" s="911"/>
      <c r="F367" s="911"/>
      <c r="G367" s="911"/>
      <c r="H367" s="911"/>
      <c r="I367" s="896" t="s">
        <v>1212</v>
      </c>
      <c r="J367" s="912"/>
      <c r="K367" s="893"/>
    </row>
    <row r="368" spans="2:11" s="878" customFormat="1" ht="24.6" customHeight="1">
      <c r="B368" s="919"/>
      <c r="C368" s="911"/>
      <c r="D368" s="921" t="s">
        <v>1213</v>
      </c>
      <c r="E368" s="911"/>
      <c r="F368" s="911"/>
      <c r="G368" s="911"/>
      <c r="H368" s="911"/>
      <c r="I368" s="896"/>
      <c r="J368" s="912"/>
      <c r="K368" s="893"/>
    </row>
    <row r="369" spans="2:11" s="878" customFormat="1" ht="35.450000000000003" customHeight="1">
      <c r="B369" s="919"/>
      <c r="C369" s="911"/>
      <c r="D369" s="921"/>
      <c r="E369" s="911"/>
      <c r="F369" s="911"/>
      <c r="G369" s="911"/>
      <c r="H369" s="911"/>
      <c r="I369" s="896" t="s">
        <v>1214</v>
      </c>
      <c r="J369" s="912"/>
      <c r="K369" s="893"/>
    </row>
    <row r="370" spans="2:11" s="878" customFormat="1" ht="35.450000000000003" customHeight="1">
      <c r="B370" s="919"/>
      <c r="C370" s="911"/>
      <c r="D370" s="921"/>
      <c r="E370" s="911"/>
      <c r="F370" s="911"/>
      <c r="G370" s="911"/>
      <c r="H370" s="911"/>
      <c r="I370" s="896" t="s">
        <v>1215</v>
      </c>
      <c r="J370" s="912"/>
      <c r="K370" s="893"/>
    </row>
    <row r="371" spans="2:11" s="878" customFormat="1" ht="24.6" customHeight="1">
      <c r="B371" s="919"/>
      <c r="C371" s="911"/>
      <c r="D371" s="921" t="s">
        <v>1216</v>
      </c>
      <c r="E371" s="911"/>
      <c r="F371" s="911"/>
      <c r="G371" s="911"/>
      <c r="H371" s="911"/>
      <c r="I371" s="896"/>
      <c r="J371" s="912"/>
      <c r="K371" s="893"/>
    </row>
    <row r="372" spans="2:11" s="878" customFormat="1" ht="58.5" customHeight="1">
      <c r="B372" s="919"/>
      <c r="C372" s="911"/>
      <c r="D372" s="921"/>
      <c r="E372" s="911"/>
      <c r="F372" s="911"/>
      <c r="G372" s="911"/>
      <c r="H372" s="911"/>
      <c r="I372" s="896" t="s">
        <v>1217</v>
      </c>
      <c r="J372" s="912"/>
      <c r="K372" s="893"/>
    </row>
    <row r="373" spans="2:11" s="878" customFormat="1" ht="24.6" customHeight="1">
      <c r="B373" s="919"/>
      <c r="C373" s="911"/>
      <c r="D373" s="921" t="s">
        <v>1218</v>
      </c>
      <c r="E373" s="911"/>
      <c r="F373" s="911"/>
      <c r="G373" s="911"/>
      <c r="H373" s="911"/>
      <c r="I373" s="896"/>
      <c r="J373" s="912"/>
      <c r="K373" s="893"/>
    </row>
    <row r="374" spans="2:11" s="878" customFormat="1" ht="35.450000000000003" customHeight="1">
      <c r="B374" s="894"/>
      <c r="C374" s="895"/>
      <c r="D374" s="895"/>
      <c r="E374" s="895"/>
      <c r="F374" s="895"/>
      <c r="G374" s="895"/>
      <c r="H374" s="895"/>
      <c r="I374" s="896" t="s">
        <v>1219</v>
      </c>
      <c r="J374" s="956"/>
    </row>
    <row r="375" spans="2:11" s="878" customFormat="1" ht="35.450000000000003" customHeight="1">
      <c r="B375" s="894"/>
      <c r="C375" s="895"/>
      <c r="D375" s="895"/>
      <c r="E375" s="895"/>
      <c r="F375" s="895"/>
      <c r="G375" s="895"/>
      <c r="H375" s="895"/>
      <c r="I375" s="896" t="s">
        <v>1220</v>
      </c>
      <c r="J375" s="956"/>
    </row>
    <row r="376" spans="2:11" s="878" customFormat="1" ht="24.6" customHeight="1">
      <c r="B376" s="957"/>
      <c r="C376" s="950"/>
      <c r="D376" s="950"/>
      <c r="E376" s="950"/>
      <c r="F376" s="950"/>
      <c r="G376" s="950"/>
      <c r="H376" s="950"/>
      <c r="I376" s="900"/>
      <c r="J376" s="958"/>
    </row>
    <row r="377" spans="2:11" s="878" customFormat="1" ht="24.6" customHeight="1">
      <c r="B377" s="959"/>
      <c r="C377" s="951" t="s">
        <v>1221</v>
      </c>
      <c r="D377" s="951"/>
      <c r="E377" s="951"/>
      <c r="F377" s="951"/>
      <c r="G377" s="951"/>
      <c r="H377" s="951"/>
      <c r="I377" s="916"/>
      <c r="J377" s="960"/>
    </row>
    <row r="378" spans="2:11" s="878" customFormat="1" ht="24.6" customHeight="1">
      <c r="B378" s="894"/>
      <c r="C378" s="895"/>
      <c r="D378" s="895" t="s">
        <v>1202</v>
      </c>
      <c r="E378" s="895"/>
      <c r="F378" s="895"/>
      <c r="G378" s="895"/>
      <c r="H378" s="895"/>
      <c r="I378" s="896"/>
      <c r="J378" s="956"/>
    </row>
    <row r="379" spans="2:11" s="878" customFormat="1" ht="35.450000000000003" customHeight="1">
      <c r="B379" s="894"/>
      <c r="C379" s="895"/>
      <c r="D379" s="895"/>
      <c r="E379" s="895"/>
      <c r="F379" s="895"/>
      <c r="G379" s="895"/>
      <c r="H379" s="895"/>
      <c r="I379" s="896" t="s">
        <v>1222</v>
      </c>
      <c r="J379" s="956"/>
    </row>
    <row r="380" spans="2:11" s="878" customFormat="1" ht="35.450000000000003" customHeight="1">
      <c r="B380" s="894"/>
      <c r="C380" s="895"/>
      <c r="D380" s="895"/>
      <c r="E380" s="895"/>
      <c r="F380" s="895"/>
      <c r="G380" s="895"/>
      <c r="H380" s="895"/>
      <c r="I380" s="896" t="s">
        <v>1223</v>
      </c>
      <c r="J380" s="956"/>
    </row>
    <row r="381" spans="2:11" s="878" customFormat="1" ht="24.6" customHeight="1">
      <c r="B381" s="894"/>
      <c r="C381" s="895"/>
      <c r="D381" s="895" t="s">
        <v>1204</v>
      </c>
      <c r="E381" s="895"/>
      <c r="F381" s="895"/>
      <c r="G381" s="895"/>
      <c r="H381" s="895"/>
      <c r="I381" s="896"/>
      <c r="J381" s="956"/>
    </row>
    <row r="382" spans="2:11" s="878" customFormat="1" ht="47.45" customHeight="1">
      <c r="B382" s="894"/>
      <c r="C382" s="895"/>
      <c r="D382" s="895"/>
      <c r="E382" s="895"/>
      <c r="F382" s="895"/>
      <c r="G382" s="895"/>
      <c r="H382" s="895"/>
      <c r="I382" s="896" t="s">
        <v>1224</v>
      </c>
      <c r="J382" s="956"/>
    </row>
    <row r="383" spans="2:11" s="878" customFormat="1" ht="24.6" customHeight="1">
      <c r="B383" s="894"/>
      <c r="C383" s="895"/>
      <c r="D383" s="895"/>
      <c r="E383" s="895" t="s">
        <v>1225</v>
      </c>
      <c r="F383" s="895"/>
      <c r="G383" s="895"/>
      <c r="H383" s="895"/>
      <c r="I383" s="896"/>
      <c r="J383" s="956"/>
    </row>
    <row r="384" spans="2:11" s="878" customFormat="1" ht="58.5" customHeight="1">
      <c r="B384" s="894"/>
      <c r="C384" s="895"/>
      <c r="D384" s="895"/>
      <c r="E384" s="895"/>
      <c r="F384" s="895"/>
      <c r="G384" s="895"/>
      <c r="H384" s="895"/>
      <c r="I384" s="896" t="s">
        <v>1226</v>
      </c>
      <c r="J384" s="956"/>
    </row>
    <row r="385" spans="2:10" s="878" customFormat="1" ht="24.6" customHeight="1">
      <c r="B385" s="894"/>
      <c r="C385" s="895"/>
      <c r="D385" s="895"/>
      <c r="E385" s="895" t="s">
        <v>1227</v>
      </c>
      <c r="F385" s="895"/>
      <c r="G385" s="895"/>
      <c r="H385" s="895"/>
      <c r="I385" s="896"/>
      <c r="J385" s="956"/>
    </row>
    <row r="386" spans="2:10" s="878" customFormat="1" ht="58.5" customHeight="1">
      <c r="B386" s="894"/>
      <c r="C386" s="895"/>
      <c r="D386" s="895"/>
      <c r="E386" s="895"/>
      <c r="F386" s="895"/>
      <c r="G386" s="895"/>
      <c r="H386" s="895"/>
      <c r="I386" s="896" t="s">
        <v>1228</v>
      </c>
      <c r="J386" s="956"/>
    </row>
    <row r="387" spans="2:10" s="878" customFormat="1" ht="24.6" customHeight="1">
      <c r="B387" s="894"/>
      <c r="C387" s="895"/>
      <c r="D387" s="895"/>
      <c r="E387" s="895" t="s">
        <v>1229</v>
      </c>
      <c r="F387" s="895"/>
      <c r="G387" s="895"/>
      <c r="H387" s="895"/>
      <c r="I387" s="896"/>
      <c r="J387" s="956"/>
    </row>
    <row r="388" spans="2:10" s="878" customFormat="1" ht="47.45" customHeight="1">
      <c r="B388" s="894"/>
      <c r="C388" s="895"/>
      <c r="D388" s="895"/>
      <c r="E388" s="895"/>
      <c r="F388" s="895"/>
      <c r="G388" s="895"/>
      <c r="H388" s="895"/>
      <c r="I388" s="896" t="s">
        <v>1230</v>
      </c>
      <c r="J388" s="956"/>
    </row>
    <row r="389" spans="2:10" s="878" customFormat="1" ht="24.6" customHeight="1">
      <c r="B389" s="894"/>
      <c r="C389" s="895"/>
      <c r="D389" s="895"/>
      <c r="E389" s="895" t="s">
        <v>1231</v>
      </c>
      <c r="F389" s="895"/>
      <c r="G389" s="895"/>
      <c r="H389" s="895"/>
      <c r="I389" s="896"/>
      <c r="J389" s="956"/>
    </row>
    <row r="390" spans="2:10" s="878" customFormat="1" ht="35.450000000000003" customHeight="1">
      <c r="B390" s="894"/>
      <c r="C390" s="895"/>
      <c r="D390" s="895"/>
      <c r="E390" s="895"/>
      <c r="F390" s="895"/>
      <c r="G390" s="895"/>
      <c r="H390" s="895"/>
      <c r="I390" s="896" t="s">
        <v>1232</v>
      </c>
      <c r="J390" s="956"/>
    </row>
    <row r="391" spans="2:10" s="878" customFormat="1" ht="35.450000000000003" customHeight="1">
      <c r="B391" s="894"/>
      <c r="C391" s="895"/>
      <c r="D391" s="895"/>
      <c r="E391" s="895"/>
      <c r="F391" s="895"/>
      <c r="G391" s="895"/>
      <c r="H391" s="895"/>
      <c r="I391" s="896" t="s">
        <v>1233</v>
      </c>
      <c r="J391" s="956"/>
    </row>
    <row r="392" spans="2:10" s="878" customFormat="1" ht="24.6" customHeight="1">
      <c r="B392" s="894"/>
      <c r="C392" s="895"/>
      <c r="D392" s="895" t="s">
        <v>1213</v>
      </c>
      <c r="E392" s="895"/>
      <c r="F392" s="895"/>
      <c r="G392" s="895"/>
      <c r="H392" s="895"/>
      <c r="I392" s="896"/>
      <c r="J392" s="956"/>
    </row>
    <row r="393" spans="2:10" s="878" customFormat="1" ht="35.450000000000003" customHeight="1">
      <c r="B393" s="894"/>
      <c r="C393" s="895"/>
      <c r="D393" s="895"/>
      <c r="E393" s="895"/>
      <c r="F393" s="895"/>
      <c r="G393" s="895"/>
      <c r="H393" s="895"/>
      <c r="I393" s="896" t="s">
        <v>1234</v>
      </c>
      <c r="J393" s="956"/>
    </row>
    <row r="394" spans="2:10" s="878" customFormat="1" ht="35.450000000000003" customHeight="1">
      <c r="B394" s="894"/>
      <c r="C394" s="895"/>
      <c r="D394" s="895"/>
      <c r="E394" s="895"/>
      <c r="F394" s="895"/>
      <c r="G394" s="895"/>
      <c r="H394" s="895"/>
      <c r="I394" s="896" t="s">
        <v>1235</v>
      </c>
      <c r="J394" s="956"/>
    </row>
    <row r="395" spans="2:10" s="878" customFormat="1" ht="24.6" customHeight="1">
      <c r="B395" s="894"/>
      <c r="C395" s="895"/>
      <c r="D395" s="895" t="s">
        <v>1216</v>
      </c>
      <c r="E395" s="895"/>
      <c r="F395" s="895"/>
      <c r="G395" s="895"/>
      <c r="H395" s="895"/>
      <c r="I395" s="896"/>
      <c r="J395" s="956"/>
    </row>
    <row r="396" spans="2:10" s="878" customFormat="1" ht="58.5" customHeight="1">
      <c r="B396" s="894"/>
      <c r="C396" s="895"/>
      <c r="D396" s="895"/>
      <c r="E396" s="895"/>
      <c r="F396" s="895"/>
      <c r="G396" s="895"/>
      <c r="H396" s="895"/>
      <c r="I396" s="896" t="s">
        <v>1217</v>
      </c>
      <c r="J396" s="956"/>
    </row>
    <row r="397" spans="2:10" s="878" customFormat="1" ht="24.6" customHeight="1">
      <c r="B397" s="894"/>
      <c r="C397" s="895"/>
      <c r="D397" s="895" t="s">
        <v>1218</v>
      </c>
      <c r="E397" s="895"/>
      <c r="F397" s="895"/>
      <c r="G397" s="895"/>
      <c r="H397" s="895"/>
      <c r="I397" s="896"/>
      <c r="J397" s="956"/>
    </row>
    <row r="398" spans="2:10" s="878" customFormat="1" ht="58.5" customHeight="1">
      <c r="B398" s="894"/>
      <c r="C398" s="895"/>
      <c r="D398" s="895"/>
      <c r="E398" s="895"/>
      <c r="F398" s="895"/>
      <c r="G398" s="895"/>
      <c r="H398" s="895"/>
      <c r="I398" s="896" t="s">
        <v>1236</v>
      </c>
      <c r="J398" s="956"/>
    </row>
    <row r="399" spans="2:10" s="878" customFormat="1" ht="24.6" customHeight="1">
      <c r="B399" s="894"/>
      <c r="C399" s="895"/>
      <c r="D399" s="895"/>
      <c r="E399" s="895" t="s">
        <v>1225</v>
      </c>
      <c r="F399" s="895"/>
      <c r="G399" s="895"/>
      <c r="H399" s="895"/>
      <c r="I399" s="896"/>
      <c r="J399" s="956"/>
    </row>
    <row r="400" spans="2:10" s="878" customFormat="1" ht="47.45" customHeight="1">
      <c r="B400" s="894"/>
      <c r="C400" s="895"/>
      <c r="D400" s="895"/>
      <c r="E400" s="895"/>
      <c r="F400" s="895"/>
      <c r="G400" s="895"/>
      <c r="H400" s="895"/>
      <c r="I400" s="896" t="s">
        <v>1237</v>
      </c>
      <c r="J400" s="956"/>
    </row>
    <row r="401" spans="2:10" s="878" customFormat="1" ht="58.5" customHeight="1">
      <c r="B401" s="894"/>
      <c r="C401" s="895"/>
      <c r="D401" s="895"/>
      <c r="E401" s="895"/>
      <c r="F401" s="895"/>
      <c r="G401" s="895"/>
      <c r="H401" s="895"/>
      <c r="I401" s="896" t="s">
        <v>1238</v>
      </c>
      <c r="J401" s="956"/>
    </row>
    <row r="402" spans="2:10" s="878" customFormat="1" ht="24.6" customHeight="1">
      <c r="B402" s="894"/>
      <c r="C402" s="895"/>
      <c r="D402" s="895"/>
      <c r="E402" s="895" t="s">
        <v>1227</v>
      </c>
      <c r="F402" s="895"/>
      <c r="G402" s="895"/>
      <c r="H402" s="895"/>
      <c r="I402" s="896"/>
      <c r="J402" s="956"/>
    </row>
    <row r="403" spans="2:10" s="878" customFormat="1" ht="47.45" customHeight="1">
      <c r="B403" s="894"/>
      <c r="C403" s="895"/>
      <c r="D403" s="895"/>
      <c r="E403" s="895"/>
      <c r="F403" s="895"/>
      <c r="G403" s="895"/>
      <c r="H403" s="895"/>
      <c r="I403" s="896" t="s">
        <v>1239</v>
      </c>
      <c r="J403" s="956"/>
    </row>
    <row r="404" spans="2:10" s="878" customFormat="1" ht="35.450000000000003" customHeight="1">
      <c r="B404" s="894"/>
      <c r="C404" s="895"/>
      <c r="D404" s="895"/>
      <c r="E404" s="895"/>
      <c r="F404" s="895"/>
      <c r="G404" s="895"/>
      <c r="H404" s="895"/>
      <c r="I404" s="896" t="s">
        <v>1240</v>
      </c>
      <c r="J404" s="956"/>
    </row>
    <row r="405" spans="2:10" s="878" customFormat="1" ht="24.6" customHeight="1">
      <c r="B405" s="894"/>
      <c r="C405" s="895"/>
      <c r="D405" s="895" t="s">
        <v>1241</v>
      </c>
      <c r="E405" s="895"/>
      <c r="F405" s="895"/>
      <c r="G405" s="895"/>
      <c r="H405" s="895"/>
      <c r="I405" s="896"/>
      <c r="J405" s="956"/>
    </row>
    <row r="406" spans="2:10" s="878" customFormat="1" ht="35.450000000000003" customHeight="1">
      <c r="B406" s="894"/>
      <c r="C406" s="895"/>
      <c r="D406" s="895"/>
      <c r="E406" s="895"/>
      <c r="F406" s="895"/>
      <c r="G406" s="895"/>
      <c r="H406" s="895"/>
      <c r="I406" s="896" t="s">
        <v>1242</v>
      </c>
      <c r="J406" s="956"/>
    </row>
    <row r="407" spans="2:10" s="878" customFormat="1" ht="24.6" customHeight="1">
      <c r="B407" s="957"/>
      <c r="C407" s="950"/>
      <c r="D407" s="950"/>
      <c r="E407" s="950"/>
      <c r="F407" s="950"/>
      <c r="G407" s="950"/>
      <c r="H407" s="950"/>
      <c r="I407" s="900"/>
      <c r="J407" s="958"/>
    </row>
    <row r="408" spans="2:10" s="878" customFormat="1" ht="24.6" customHeight="1">
      <c r="B408" s="959"/>
      <c r="C408" s="951" t="s">
        <v>1243</v>
      </c>
      <c r="D408" s="951"/>
      <c r="E408" s="951"/>
      <c r="F408" s="951"/>
      <c r="G408" s="951"/>
      <c r="H408" s="951"/>
      <c r="I408" s="916"/>
      <c r="J408" s="960"/>
    </row>
    <row r="409" spans="2:10" s="878" customFormat="1" ht="24.6" customHeight="1">
      <c r="B409" s="894"/>
      <c r="C409" s="895"/>
      <c r="D409" s="895" t="s">
        <v>1244</v>
      </c>
      <c r="E409" s="895"/>
      <c r="F409" s="895"/>
      <c r="G409" s="895"/>
      <c r="H409" s="895"/>
      <c r="I409" s="896"/>
      <c r="J409" s="956"/>
    </row>
    <row r="410" spans="2:10" s="878" customFormat="1" ht="35.450000000000003" customHeight="1">
      <c r="B410" s="894"/>
      <c r="C410" s="895"/>
      <c r="D410" s="895"/>
      <c r="E410" s="895"/>
      <c r="F410" s="895"/>
      <c r="G410" s="895"/>
      <c r="H410" s="895"/>
      <c r="I410" s="896" t="s">
        <v>1245</v>
      </c>
      <c r="J410" s="956"/>
    </row>
    <row r="411" spans="2:10" s="878" customFormat="1" ht="24.6" customHeight="1">
      <c r="B411" s="894"/>
      <c r="C411" s="895"/>
      <c r="D411" s="895"/>
      <c r="E411" s="895"/>
      <c r="F411" s="895"/>
      <c r="G411" s="895"/>
      <c r="H411" s="895"/>
      <c r="I411" s="896" t="s">
        <v>1246</v>
      </c>
      <c r="J411" s="956"/>
    </row>
    <row r="412" spans="2:10" s="878" customFormat="1" ht="24.6" customHeight="1">
      <c r="B412" s="894"/>
      <c r="C412" s="895"/>
      <c r="D412" s="895" t="s">
        <v>1247</v>
      </c>
      <c r="E412" s="895"/>
      <c r="F412" s="895"/>
      <c r="G412" s="895"/>
      <c r="H412" s="895"/>
      <c r="I412" s="896"/>
      <c r="J412" s="956"/>
    </row>
    <row r="413" spans="2:10" s="878" customFormat="1" ht="47.45" customHeight="1">
      <c r="B413" s="894"/>
      <c r="C413" s="895"/>
      <c r="D413" s="895"/>
      <c r="E413" s="895"/>
      <c r="F413" s="895"/>
      <c r="G413" s="895"/>
      <c r="H413" s="895"/>
      <c r="I413" s="896" t="s">
        <v>1248</v>
      </c>
      <c r="J413" s="956"/>
    </row>
    <row r="414" spans="2:10" s="878" customFormat="1" ht="47.45" customHeight="1">
      <c r="B414" s="894"/>
      <c r="C414" s="895"/>
      <c r="D414" s="895"/>
      <c r="E414" s="895"/>
      <c r="F414" s="895"/>
      <c r="G414" s="895"/>
      <c r="H414" s="895"/>
      <c r="I414" s="896" t="s">
        <v>1249</v>
      </c>
      <c r="J414" s="956"/>
    </row>
    <row r="415" spans="2:10" s="878" customFormat="1" ht="24.6" customHeight="1">
      <c r="B415" s="894"/>
      <c r="C415" s="895"/>
      <c r="D415" s="895" t="s">
        <v>1250</v>
      </c>
      <c r="E415" s="895"/>
      <c r="F415" s="895"/>
      <c r="G415" s="895"/>
      <c r="H415" s="895"/>
      <c r="I415" s="896"/>
      <c r="J415" s="956"/>
    </row>
    <row r="416" spans="2:10" s="878" customFormat="1" ht="58.5" customHeight="1">
      <c r="B416" s="894"/>
      <c r="C416" s="895"/>
      <c r="D416" s="895"/>
      <c r="E416" s="895"/>
      <c r="F416" s="895"/>
      <c r="G416" s="895"/>
      <c r="H416" s="895"/>
      <c r="I416" s="896" t="s">
        <v>1251</v>
      </c>
      <c r="J416" s="956"/>
    </row>
    <row r="417" spans="2:10" s="878" customFormat="1" ht="35.450000000000003" customHeight="1">
      <c r="B417" s="894"/>
      <c r="C417" s="895"/>
      <c r="D417" s="895"/>
      <c r="E417" s="895"/>
      <c r="F417" s="895"/>
      <c r="G417" s="895"/>
      <c r="H417" s="895"/>
      <c r="I417" s="896" t="s">
        <v>1252</v>
      </c>
      <c r="J417" s="956"/>
    </row>
    <row r="418" spans="2:10" s="878" customFormat="1" ht="24.6" customHeight="1">
      <c r="B418" s="894"/>
      <c r="C418" s="895"/>
      <c r="D418" s="895" t="s">
        <v>1253</v>
      </c>
      <c r="E418" s="895"/>
      <c r="F418" s="895"/>
      <c r="G418" s="895"/>
      <c r="H418" s="895"/>
      <c r="I418" s="896"/>
      <c r="J418" s="956"/>
    </row>
    <row r="419" spans="2:10" s="878" customFormat="1" ht="103.5" customHeight="1">
      <c r="B419" s="894"/>
      <c r="C419" s="895"/>
      <c r="D419" s="895"/>
      <c r="E419" s="895"/>
      <c r="F419" s="895"/>
      <c r="G419" s="895"/>
      <c r="H419" s="895"/>
      <c r="I419" s="896" t="s">
        <v>6200</v>
      </c>
      <c r="J419" s="956"/>
    </row>
    <row r="420" spans="2:10" s="878" customFormat="1" ht="24.6" customHeight="1">
      <c r="B420" s="894"/>
      <c r="C420" s="895"/>
      <c r="D420" s="895"/>
      <c r="E420" s="895" t="s">
        <v>1254</v>
      </c>
      <c r="F420" s="895"/>
      <c r="G420" s="895"/>
      <c r="H420" s="895"/>
      <c r="I420" s="896"/>
      <c r="J420" s="956"/>
    </row>
    <row r="421" spans="2:10" s="878" customFormat="1" ht="35.450000000000003" customHeight="1">
      <c r="B421" s="894"/>
      <c r="C421" s="895"/>
      <c r="D421" s="895"/>
      <c r="E421" s="895"/>
      <c r="F421" s="895"/>
      <c r="G421" s="895"/>
      <c r="H421" s="895"/>
      <c r="I421" s="896" t="s">
        <v>1255</v>
      </c>
      <c r="J421" s="956"/>
    </row>
    <row r="422" spans="2:10" s="878" customFormat="1" ht="24.6" customHeight="1">
      <c r="B422" s="894"/>
      <c r="C422" s="895"/>
      <c r="D422" s="895"/>
      <c r="E422" s="895" t="s">
        <v>6201</v>
      </c>
      <c r="F422" s="895"/>
      <c r="G422" s="895"/>
      <c r="H422" s="895"/>
      <c r="I422" s="896"/>
      <c r="J422" s="956"/>
    </row>
    <row r="423" spans="2:10" s="878" customFormat="1" ht="35.450000000000003" customHeight="1">
      <c r="B423" s="894"/>
      <c r="C423" s="895"/>
      <c r="D423" s="895"/>
      <c r="E423" s="895"/>
      <c r="F423" s="895"/>
      <c r="G423" s="895"/>
      <c r="H423" s="895"/>
      <c r="I423" s="896" t="s">
        <v>1256</v>
      </c>
      <c r="J423" s="956"/>
    </row>
    <row r="424" spans="2:10" s="878" customFormat="1" ht="24.6" customHeight="1">
      <c r="B424" s="894"/>
      <c r="C424" s="895"/>
      <c r="D424" s="895"/>
      <c r="E424" s="895" t="s">
        <v>6204</v>
      </c>
      <c r="F424" s="895"/>
      <c r="G424" s="895"/>
      <c r="H424" s="895"/>
      <c r="I424" s="896"/>
      <c r="J424" s="956"/>
    </row>
    <row r="425" spans="2:10" s="878" customFormat="1" ht="35.450000000000003" customHeight="1">
      <c r="B425" s="894"/>
      <c r="C425" s="895"/>
      <c r="D425" s="895"/>
      <c r="E425" s="895"/>
      <c r="F425" s="895"/>
      <c r="G425" s="895"/>
      <c r="H425" s="895"/>
      <c r="I425" s="896" t="s">
        <v>6205</v>
      </c>
      <c r="J425" s="956"/>
    </row>
    <row r="426" spans="2:10" s="878" customFormat="1" ht="24.6" customHeight="1">
      <c r="B426" s="894"/>
      <c r="C426" s="895"/>
      <c r="D426" s="895"/>
      <c r="E426" s="895" t="s">
        <v>6202</v>
      </c>
      <c r="F426" s="895"/>
      <c r="G426" s="895"/>
      <c r="H426" s="895"/>
      <c r="I426" s="896"/>
      <c r="J426" s="956"/>
    </row>
    <row r="427" spans="2:10" s="878" customFormat="1" ht="24.6" customHeight="1">
      <c r="B427" s="894"/>
      <c r="C427" s="895"/>
      <c r="D427" s="895"/>
      <c r="E427" s="895"/>
      <c r="F427" s="895"/>
      <c r="G427" s="895"/>
      <c r="H427" s="895"/>
      <c r="I427" s="896" t="s">
        <v>1257</v>
      </c>
      <c r="J427" s="956"/>
    </row>
    <row r="428" spans="2:10" s="878" customFormat="1" ht="24.6" customHeight="1">
      <c r="B428" s="894"/>
      <c r="C428" s="895"/>
      <c r="D428" s="895"/>
      <c r="E428" s="895" t="s">
        <v>6203</v>
      </c>
      <c r="F428" s="895"/>
      <c r="G428" s="895"/>
      <c r="H428" s="895"/>
      <c r="I428" s="896"/>
      <c r="J428" s="956"/>
    </row>
    <row r="429" spans="2:10" s="878" customFormat="1" ht="35.450000000000003" customHeight="1">
      <c r="B429" s="894"/>
      <c r="C429" s="895"/>
      <c r="D429" s="895"/>
      <c r="E429" s="895"/>
      <c r="F429" s="895"/>
      <c r="G429" s="895"/>
      <c r="H429" s="895"/>
      <c r="I429" s="896" t="s">
        <v>1258</v>
      </c>
      <c r="J429" s="956"/>
    </row>
    <row r="430" spans="2:10" s="878" customFormat="1" ht="24.6" customHeight="1">
      <c r="B430" s="957"/>
      <c r="C430" s="950"/>
      <c r="D430" s="950"/>
      <c r="E430" s="950"/>
      <c r="F430" s="950"/>
      <c r="G430" s="950"/>
      <c r="H430" s="950"/>
      <c r="I430" s="900"/>
      <c r="J430" s="958"/>
    </row>
    <row r="431" spans="2:10" s="878" customFormat="1" ht="24.6" customHeight="1">
      <c r="B431" s="959"/>
      <c r="C431" s="951" t="s">
        <v>1259</v>
      </c>
      <c r="D431" s="951"/>
      <c r="E431" s="951"/>
      <c r="F431" s="951"/>
      <c r="G431" s="951"/>
      <c r="H431" s="951"/>
      <c r="I431" s="916"/>
      <c r="J431" s="960"/>
    </row>
    <row r="432" spans="2:10" s="878" customFormat="1" ht="24.6" customHeight="1">
      <c r="B432" s="894"/>
      <c r="C432" s="895"/>
      <c r="D432" s="895" t="s">
        <v>1260</v>
      </c>
      <c r="E432" s="895"/>
      <c r="F432" s="895"/>
      <c r="G432" s="895"/>
      <c r="H432" s="895"/>
      <c r="I432" s="896"/>
      <c r="J432" s="956"/>
    </row>
    <row r="433" spans="2:10" s="878" customFormat="1" ht="35.450000000000003" customHeight="1">
      <c r="B433" s="894"/>
      <c r="C433" s="895"/>
      <c r="D433" s="895"/>
      <c r="E433" s="895"/>
      <c r="F433" s="895"/>
      <c r="G433" s="895"/>
      <c r="H433" s="895"/>
      <c r="I433" s="896" t="s">
        <v>1261</v>
      </c>
      <c r="J433" s="956"/>
    </row>
    <row r="434" spans="2:10" s="878" customFormat="1" ht="24.6" customHeight="1">
      <c r="B434" s="894"/>
      <c r="C434" s="895"/>
      <c r="D434" s="895"/>
      <c r="E434" s="895"/>
      <c r="F434" s="895"/>
      <c r="G434" s="895"/>
      <c r="H434" s="895"/>
      <c r="I434" s="896" t="s">
        <v>1262</v>
      </c>
      <c r="J434" s="956"/>
    </row>
    <row r="435" spans="2:10" s="878" customFormat="1" ht="24.6" customHeight="1">
      <c r="B435" s="894"/>
      <c r="C435" s="895"/>
      <c r="D435" s="895"/>
      <c r="E435" s="895"/>
      <c r="F435" s="895"/>
      <c r="G435" s="895"/>
      <c r="H435" s="895"/>
      <c r="I435" s="896" t="s">
        <v>1263</v>
      </c>
      <c r="J435" s="956"/>
    </row>
    <row r="436" spans="2:10" s="878" customFormat="1" ht="35.450000000000003" customHeight="1">
      <c r="B436" s="894"/>
      <c r="C436" s="895"/>
      <c r="D436" s="895"/>
      <c r="E436" s="895"/>
      <c r="F436" s="895"/>
      <c r="G436" s="895"/>
      <c r="H436" s="895"/>
      <c r="I436" s="896" t="s">
        <v>1264</v>
      </c>
      <c r="J436" s="956"/>
    </row>
    <row r="437" spans="2:10" s="878" customFormat="1" ht="35.450000000000003" customHeight="1">
      <c r="B437" s="894"/>
      <c r="C437" s="895"/>
      <c r="D437" s="895"/>
      <c r="E437" s="895"/>
      <c r="F437" s="895"/>
      <c r="G437" s="895"/>
      <c r="H437" s="895"/>
      <c r="I437" s="896" t="s">
        <v>1265</v>
      </c>
      <c r="J437" s="956"/>
    </row>
    <row r="438" spans="2:10" s="878" customFormat="1" ht="24.6" customHeight="1">
      <c r="B438" s="894"/>
      <c r="C438" s="895"/>
      <c r="D438" s="895"/>
      <c r="E438" s="895"/>
      <c r="F438" s="895"/>
      <c r="G438" s="895"/>
      <c r="H438" s="895"/>
      <c r="I438" s="896" t="s">
        <v>1266</v>
      </c>
      <c r="J438" s="956"/>
    </row>
    <row r="439" spans="2:10" s="878" customFormat="1" ht="24.6" customHeight="1">
      <c r="B439" s="894"/>
      <c r="C439" s="895"/>
      <c r="D439" s="895" t="s">
        <v>1267</v>
      </c>
      <c r="E439" s="895"/>
      <c r="F439" s="895"/>
      <c r="G439" s="895"/>
      <c r="H439" s="895"/>
      <c r="I439" s="896"/>
      <c r="J439" s="956"/>
    </row>
    <row r="440" spans="2:10" s="878" customFormat="1" ht="24.6" customHeight="1">
      <c r="B440" s="894"/>
      <c r="C440" s="895"/>
      <c r="D440" s="895"/>
      <c r="E440" s="895" t="s">
        <v>1268</v>
      </c>
      <c r="F440" s="895"/>
      <c r="G440" s="895"/>
      <c r="H440" s="895"/>
      <c r="I440" s="896"/>
      <c r="J440" s="956"/>
    </row>
    <row r="441" spans="2:10" s="878" customFormat="1" ht="24.6" customHeight="1">
      <c r="B441" s="894"/>
      <c r="C441" s="895"/>
      <c r="D441" s="895"/>
      <c r="E441" s="895"/>
      <c r="F441" s="895" t="s">
        <v>1269</v>
      </c>
      <c r="G441" s="895"/>
      <c r="H441" s="895"/>
      <c r="I441" s="896"/>
      <c r="J441" s="956"/>
    </row>
    <row r="442" spans="2:10" s="878" customFormat="1" ht="35.450000000000003" customHeight="1">
      <c r="B442" s="894"/>
      <c r="C442" s="895"/>
      <c r="D442" s="895"/>
      <c r="E442" s="895"/>
      <c r="F442" s="895"/>
      <c r="G442" s="895"/>
      <c r="H442" s="895"/>
      <c r="I442" s="896" t="s">
        <v>1270</v>
      </c>
      <c r="J442" s="956"/>
    </row>
    <row r="443" spans="2:10" s="878" customFormat="1" ht="24.6" customHeight="1">
      <c r="B443" s="894"/>
      <c r="C443" s="895"/>
      <c r="D443" s="895"/>
      <c r="E443" s="895"/>
      <c r="F443" s="895" t="s">
        <v>1271</v>
      </c>
      <c r="G443" s="895"/>
      <c r="H443" s="895"/>
      <c r="I443" s="896"/>
      <c r="J443" s="956"/>
    </row>
    <row r="444" spans="2:10" s="878" customFormat="1" ht="35.450000000000003" customHeight="1">
      <c r="B444" s="894"/>
      <c r="C444" s="895"/>
      <c r="D444" s="895"/>
      <c r="E444" s="895"/>
      <c r="F444" s="895"/>
      <c r="G444" s="895"/>
      <c r="H444" s="895"/>
      <c r="I444" s="896" t="s">
        <v>1270</v>
      </c>
      <c r="J444" s="956"/>
    </row>
    <row r="445" spans="2:10" s="878" customFormat="1" ht="24.6" customHeight="1">
      <c r="B445" s="894"/>
      <c r="C445" s="895"/>
      <c r="D445" s="895"/>
      <c r="E445" s="895"/>
      <c r="F445" s="895" t="s">
        <v>1272</v>
      </c>
      <c r="G445" s="895"/>
      <c r="H445" s="895"/>
      <c r="I445" s="896"/>
      <c r="J445" s="956"/>
    </row>
    <row r="446" spans="2:10" s="878" customFormat="1" ht="24.6" customHeight="1">
      <c r="B446" s="894"/>
      <c r="C446" s="895"/>
      <c r="D446" s="895"/>
      <c r="E446" s="895"/>
      <c r="F446" s="895"/>
      <c r="G446" s="895"/>
      <c r="H446" s="895"/>
      <c r="I446" s="896" t="s">
        <v>1273</v>
      </c>
      <c r="J446" s="956"/>
    </row>
    <row r="447" spans="2:10" s="878" customFormat="1" ht="24.6" customHeight="1">
      <c r="B447" s="894"/>
      <c r="C447" s="895"/>
      <c r="D447" s="895"/>
      <c r="E447" s="895"/>
      <c r="F447" s="895" t="s">
        <v>1274</v>
      </c>
      <c r="G447" s="895"/>
      <c r="H447" s="895"/>
      <c r="I447" s="896"/>
      <c r="J447" s="956"/>
    </row>
    <row r="448" spans="2:10" s="878" customFormat="1" ht="35.450000000000003" customHeight="1">
      <c r="B448" s="894"/>
      <c r="C448" s="895"/>
      <c r="D448" s="895"/>
      <c r="E448" s="895"/>
      <c r="F448" s="895"/>
      <c r="G448" s="895"/>
      <c r="H448" s="895"/>
      <c r="I448" s="896" t="s">
        <v>1275</v>
      </c>
      <c r="J448" s="956"/>
    </row>
    <row r="449" spans="2:10" s="878" customFormat="1" ht="24.6" customHeight="1">
      <c r="B449" s="894"/>
      <c r="C449" s="895"/>
      <c r="D449" s="895"/>
      <c r="E449" s="895" t="s">
        <v>1276</v>
      </c>
      <c r="F449" s="895"/>
      <c r="G449" s="895"/>
      <c r="H449" s="895"/>
      <c r="I449" s="896"/>
      <c r="J449" s="956"/>
    </row>
    <row r="450" spans="2:10" s="878" customFormat="1" ht="24.6" customHeight="1">
      <c r="B450" s="894"/>
      <c r="C450" s="895"/>
      <c r="D450" s="895"/>
      <c r="E450" s="895"/>
      <c r="F450" s="895" t="s">
        <v>1277</v>
      </c>
      <c r="G450" s="895"/>
      <c r="H450" s="895"/>
      <c r="I450" s="896"/>
      <c r="J450" s="956"/>
    </row>
    <row r="451" spans="2:10" s="878" customFormat="1" ht="47.45" customHeight="1">
      <c r="B451" s="894"/>
      <c r="C451" s="895"/>
      <c r="D451" s="895"/>
      <c r="E451" s="895"/>
      <c r="F451" s="895"/>
      <c r="G451" s="895"/>
      <c r="H451" s="895"/>
      <c r="I451" s="896" t="s">
        <v>1278</v>
      </c>
      <c r="J451" s="956"/>
    </row>
    <row r="452" spans="2:10" s="878" customFormat="1" ht="24.6" customHeight="1">
      <c r="B452" s="894"/>
      <c r="C452" s="895"/>
      <c r="D452" s="895"/>
      <c r="E452" s="895"/>
      <c r="F452" s="895" t="s">
        <v>1279</v>
      </c>
      <c r="G452" s="895"/>
      <c r="H452" s="895"/>
      <c r="I452" s="896"/>
      <c r="J452" s="956"/>
    </row>
    <row r="453" spans="2:10" s="878" customFormat="1" ht="35.25" customHeight="1">
      <c r="B453" s="894"/>
      <c r="C453" s="895"/>
      <c r="D453" s="895"/>
      <c r="E453" s="895"/>
      <c r="F453" s="895"/>
      <c r="G453" s="895"/>
      <c r="H453" s="895"/>
      <c r="I453" s="896" t="s">
        <v>1280</v>
      </c>
      <c r="J453" s="956"/>
    </row>
    <row r="454" spans="2:10" s="878" customFormat="1" ht="24.6" customHeight="1">
      <c r="B454" s="957"/>
      <c r="C454" s="950"/>
      <c r="D454" s="950"/>
      <c r="E454" s="950"/>
      <c r="F454" s="950"/>
      <c r="G454" s="950"/>
      <c r="H454" s="950"/>
      <c r="I454" s="900"/>
      <c r="J454" s="958"/>
    </row>
    <row r="455" spans="2:10" s="878" customFormat="1" ht="24.6" customHeight="1">
      <c r="B455" s="959"/>
      <c r="C455" s="951" t="s">
        <v>1281</v>
      </c>
      <c r="D455" s="951"/>
      <c r="E455" s="951"/>
      <c r="F455" s="951"/>
      <c r="G455" s="951"/>
      <c r="H455" s="951"/>
      <c r="I455" s="916"/>
      <c r="J455" s="960"/>
    </row>
    <row r="456" spans="2:10" s="878" customFormat="1" ht="69.599999999999994" customHeight="1">
      <c r="B456" s="894"/>
      <c r="C456" s="895"/>
      <c r="D456" s="895"/>
      <c r="E456" s="895"/>
      <c r="F456" s="895"/>
      <c r="G456" s="895"/>
      <c r="H456" s="895"/>
      <c r="I456" s="896" t="s">
        <v>1282</v>
      </c>
      <c r="J456" s="956"/>
    </row>
    <row r="457" spans="2:10" s="878" customFormat="1" ht="47.45" customHeight="1">
      <c r="B457" s="894"/>
      <c r="C457" s="895"/>
      <c r="D457" s="895"/>
      <c r="E457" s="895"/>
      <c r="F457" s="895"/>
      <c r="G457" s="895"/>
      <c r="H457" s="895"/>
      <c r="I457" s="896" t="s">
        <v>1283</v>
      </c>
      <c r="J457" s="956"/>
    </row>
    <row r="458" spans="2:10" s="878" customFormat="1" ht="137.44999999999999" customHeight="1">
      <c r="B458" s="894"/>
      <c r="C458" s="895"/>
      <c r="D458" s="895"/>
      <c r="E458" s="895"/>
      <c r="F458" s="895"/>
      <c r="G458" s="895"/>
      <c r="H458" s="895"/>
      <c r="I458" s="896" t="s">
        <v>1284</v>
      </c>
      <c r="J458" s="956"/>
    </row>
    <row r="459" spans="2:10" s="878" customFormat="1" ht="69.599999999999994" customHeight="1">
      <c r="B459" s="894"/>
      <c r="C459" s="895"/>
      <c r="D459" s="895"/>
      <c r="E459" s="895"/>
      <c r="F459" s="895"/>
      <c r="G459" s="895"/>
      <c r="H459" s="895"/>
      <c r="I459" s="896" t="s">
        <v>1285</v>
      </c>
      <c r="J459" s="956"/>
    </row>
    <row r="460" spans="2:10" s="878" customFormat="1" ht="81.599999999999994" customHeight="1">
      <c r="B460" s="894"/>
      <c r="C460" s="895"/>
      <c r="D460" s="895"/>
      <c r="E460" s="895"/>
      <c r="F460" s="895"/>
      <c r="G460" s="895"/>
      <c r="H460" s="895"/>
      <c r="I460" s="896" t="s">
        <v>1286</v>
      </c>
      <c r="J460" s="956"/>
    </row>
    <row r="461" spans="2:10" s="878" customFormat="1" ht="35.450000000000003" customHeight="1">
      <c r="B461" s="894"/>
      <c r="C461" s="895"/>
      <c r="D461" s="895"/>
      <c r="E461" s="895"/>
      <c r="F461" s="895"/>
      <c r="G461" s="895"/>
      <c r="H461" s="895"/>
      <c r="I461" s="896" t="s">
        <v>1287</v>
      </c>
      <c r="J461" s="956"/>
    </row>
    <row r="462" spans="2:10" s="878" customFormat="1" ht="24.6" customHeight="1">
      <c r="B462" s="957"/>
      <c r="C462" s="950"/>
      <c r="D462" s="950"/>
      <c r="E462" s="950"/>
      <c r="F462" s="950"/>
      <c r="G462" s="950"/>
      <c r="H462" s="950"/>
      <c r="I462" s="900"/>
      <c r="J462" s="958"/>
    </row>
    <row r="463" spans="2:10" s="878" customFormat="1" ht="24.6" customHeight="1">
      <c r="B463" s="959"/>
      <c r="C463" s="951" t="s">
        <v>1288</v>
      </c>
      <c r="D463" s="951"/>
      <c r="E463" s="951"/>
      <c r="F463" s="951"/>
      <c r="G463" s="951"/>
      <c r="H463" s="951"/>
      <c r="I463" s="916"/>
      <c r="J463" s="960"/>
    </row>
    <row r="464" spans="2:10" s="878" customFormat="1" ht="103.5" customHeight="1">
      <c r="B464" s="894"/>
      <c r="C464" s="895"/>
      <c r="D464" s="895"/>
      <c r="E464" s="895"/>
      <c r="F464" s="895"/>
      <c r="G464" s="895"/>
      <c r="H464" s="895"/>
      <c r="I464" s="896" t="s">
        <v>1289</v>
      </c>
      <c r="J464" s="956"/>
    </row>
    <row r="465" spans="2:10" s="878" customFormat="1" ht="47.45" customHeight="1">
      <c r="B465" s="894"/>
      <c r="C465" s="895"/>
      <c r="D465" s="895"/>
      <c r="E465" s="895"/>
      <c r="F465" s="895"/>
      <c r="G465" s="895"/>
      <c r="H465" s="895"/>
      <c r="I465" s="896" t="s">
        <v>1290</v>
      </c>
      <c r="J465" s="956"/>
    </row>
    <row r="466" spans="2:10" s="878" customFormat="1" ht="145.5" customHeight="1">
      <c r="B466" s="894"/>
      <c r="C466" s="895"/>
      <c r="D466" s="895"/>
      <c r="E466" s="895"/>
      <c r="F466" s="895"/>
      <c r="G466" s="895"/>
      <c r="H466" s="895"/>
      <c r="I466" s="896" t="s">
        <v>1291</v>
      </c>
      <c r="J466" s="956"/>
    </row>
    <row r="467" spans="2:10" s="878" customFormat="1" ht="58.5" customHeight="1">
      <c r="B467" s="894"/>
      <c r="C467" s="895"/>
      <c r="D467" s="895"/>
      <c r="E467" s="895"/>
      <c r="F467" s="895"/>
      <c r="G467" s="895"/>
      <c r="H467" s="895"/>
      <c r="I467" s="896" t="s">
        <v>1292</v>
      </c>
      <c r="J467" s="956"/>
    </row>
    <row r="468" spans="2:10" s="878" customFormat="1" ht="35.450000000000003" customHeight="1">
      <c r="B468" s="894"/>
      <c r="C468" s="895"/>
      <c r="D468" s="895"/>
      <c r="E468" s="895"/>
      <c r="F468" s="895"/>
      <c r="G468" s="895"/>
      <c r="H468" s="895"/>
      <c r="I468" s="896" t="s">
        <v>1293</v>
      </c>
      <c r="J468" s="956"/>
    </row>
    <row r="469" spans="2:10" s="878" customFormat="1" ht="24.6" customHeight="1">
      <c r="B469" s="957"/>
      <c r="C469" s="950"/>
      <c r="D469" s="950"/>
      <c r="E469" s="950"/>
      <c r="F469" s="950"/>
      <c r="G469" s="950"/>
      <c r="H469" s="950"/>
      <c r="I469" s="900"/>
      <c r="J469" s="958"/>
    </row>
    <row r="470" spans="2:10" s="878" customFormat="1" ht="24.6" customHeight="1">
      <c r="B470" s="959"/>
      <c r="C470" s="951" t="s">
        <v>1294</v>
      </c>
      <c r="D470" s="951"/>
      <c r="E470" s="951"/>
      <c r="F470" s="951"/>
      <c r="G470" s="951"/>
      <c r="H470" s="951"/>
      <c r="I470" s="916"/>
      <c r="J470" s="960"/>
    </row>
    <row r="471" spans="2:10" s="878" customFormat="1" ht="24.6" customHeight="1">
      <c r="B471" s="894"/>
      <c r="C471" s="895"/>
      <c r="D471" s="895" t="s">
        <v>1295</v>
      </c>
      <c r="E471" s="895"/>
      <c r="F471" s="895"/>
      <c r="G471" s="895"/>
      <c r="H471" s="895"/>
      <c r="I471" s="896"/>
      <c r="J471" s="956"/>
    </row>
    <row r="472" spans="2:10" s="878" customFormat="1" ht="58.5" customHeight="1">
      <c r="B472" s="894"/>
      <c r="C472" s="895"/>
      <c r="D472" s="895"/>
      <c r="E472" s="895"/>
      <c r="F472" s="895"/>
      <c r="G472" s="895"/>
      <c r="H472" s="895"/>
      <c r="I472" s="896" t="s">
        <v>1296</v>
      </c>
      <c r="J472" s="956"/>
    </row>
    <row r="473" spans="2:10" s="878" customFormat="1" ht="69.599999999999994" customHeight="1">
      <c r="B473" s="894"/>
      <c r="C473" s="895"/>
      <c r="D473" s="895"/>
      <c r="E473" s="895"/>
      <c r="F473" s="895"/>
      <c r="G473" s="895"/>
      <c r="H473" s="895"/>
      <c r="I473" s="896" t="s">
        <v>1297</v>
      </c>
      <c r="J473" s="956"/>
    </row>
    <row r="474" spans="2:10" s="878" customFormat="1" ht="24.6" customHeight="1">
      <c r="B474" s="894"/>
      <c r="C474" s="895"/>
      <c r="D474" s="895" t="s">
        <v>1298</v>
      </c>
      <c r="E474" s="895"/>
      <c r="F474" s="895"/>
      <c r="G474" s="895"/>
      <c r="H474" s="895"/>
      <c r="I474" s="896"/>
      <c r="J474" s="956"/>
    </row>
    <row r="475" spans="2:10" s="878" customFormat="1" ht="47.45" customHeight="1">
      <c r="B475" s="894"/>
      <c r="C475" s="895"/>
      <c r="D475" s="895"/>
      <c r="E475" s="895"/>
      <c r="F475" s="895"/>
      <c r="G475" s="895"/>
      <c r="H475" s="895"/>
      <c r="I475" s="896" t="s">
        <v>1299</v>
      </c>
      <c r="J475" s="956"/>
    </row>
    <row r="476" spans="2:10" s="878" customFormat="1" ht="35.450000000000003" customHeight="1">
      <c r="B476" s="894"/>
      <c r="C476" s="895"/>
      <c r="D476" s="895"/>
      <c r="E476" s="895"/>
      <c r="F476" s="895"/>
      <c r="G476" s="895"/>
      <c r="H476" s="895"/>
      <c r="I476" s="896" t="s">
        <v>1300</v>
      </c>
      <c r="J476" s="956"/>
    </row>
    <row r="477" spans="2:10" s="878" customFormat="1" ht="24.6" customHeight="1">
      <c r="B477" s="957"/>
      <c r="C477" s="950"/>
      <c r="D477" s="950"/>
      <c r="E477" s="950"/>
      <c r="F477" s="950"/>
      <c r="G477" s="950"/>
      <c r="H477" s="950"/>
      <c r="I477" s="900"/>
      <c r="J477" s="958"/>
    </row>
    <row r="478" spans="2:10" s="878" customFormat="1" ht="24.6" customHeight="1">
      <c r="B478" s="959"/>
      <c r="C478" s="951" t="s">
        <v>1301</v>
      </c>
      <c r="D478" s="951"/>
      <c r="E478" s="951"/>
      <c r="F478" s="951"/>
      <c r="G478" s="951"/>
      <c r="H478" s="951"/>
      <c r="I478" s="916"/>
      <c r="J478" s="960"/>
    </row>
    <row r="479" spans="2:10" s="878" customFormat="1" ht="24.6" customHeight="1">
      <c r="B479" s="894"/>
      <c r="C479" s="895"/>
      <c r="D479" s="895" t="s">
        <v>1295</v>
      </c>
      <c r="E479" s="895"/>
      <c r="F479" s="895"/>
      <c r="G479" s="895"/>
      <c r="H479" s="895"/>
      <c r="I479" s="896"/>
      <c r="J479" s="956"/>
    </row>
    <row r="480" spans="2:10" s="878" customFormat="1" ht="58.5" customHeight="1">
      <c r="B480" s="894"/>
      <c r="C480" s="895"/>
      <c r="D480" s="895"/>
      <c r="E480" s="895"/>
      <c r="F480" s="895"/>
      <c r="G480" s="895"/>
      <c r="H480" s="895"/>
      <c r="I480" s="896" t="s">
        <v>1302</v>
      </c>
      <c r="J480" s="956"/>
    </row>
    <row r="481" spans="2:10" s="878" customFormat="1" ht="24.6" customHeight="1">
      <c r="B481" s="894"/>
      <c r="C481" s="895"/>
      <c r="D481" s="895" t="s">
        <v>1298</v>
      </c>
      <c r="E481" s="895"/>
      <c r="F481" s="895"/>
      <c r="G481" s="895"/>
      <c r="H481" s="895"/>
      <c r="I481" s="896"/>
      <c r="J481" s="956"/>
    </row>
    <row r="482" spans="2:10" s="878" customFormat="1" ht="47.45" customHeight="1">
      <c r="B482" s="894"/>
      <c r="C482" s="895"/>
      <c r="D482" s="895"/>
      <c r="E482" s="895"/>
      <c r="F482" s="895"/>
      <c r="G482" s="895"/>
      <c r="H482" s="895"/>
      <c r="I482" s="896" t="s">
        <v>1303</v>
      </c>
      <c r="J482" s="956"/>
    </row>
    <row r="483" spans="2:10" s="878" customFormat="1" ht="35.450000000000003" customHeight="1">
      <c r="B483" s="894"/>
      <c r="C483" s="895"/>
      <c r="D483" s="895"/>
      <c r="E483" s="895"/>
      <c r="F483" s="895"/>
      <c r="G483" s="895"/>
      <c r="H483" s="895"/>
      <c r="I483" s="896" t="s">
        <v>1304</v>
      </c>
      <c r="J483" s="956"/>
    </row>
    <row r="484" spans="2:10" s="878" customFormat="1" ht="35.450000000000003" customHeight="1">
      <c r="B484" s="894"/>
      <c r="C484" s="895"/>
      <c r="D484" s="895"/>
      <c r="E484" s="895"/>
      <c r="F484" s="895"/>
      <c r="G484" s="895"/>
      <c r="H484" s="895"/>
      <c r="I484" s="961" t="s">
        <v>1305</v>
      </c>
      <c r="J484" s="956"/>
    </row>
    <row r="485" spans="2:10" s="878" customFormat="1" ht="24.6" customHeight="1">
      <c r="B485" s="957"/>
      <c r="C485" s="950"/>
      <c r="D485" s="950"/>
      <c r="E485" s="950"/>
      <c r="F485" s="950"/>
      <c r="G485" s="950"/>
      <c r="H485" s="950"/>
      <c r="I485" s="900"/>
      <c r="J485" s="958"/>
    </row>
    <row r="486" spans="2:10" s="878" customFormat="1" ht="24.6" customHeight="1">
      <c r="B486" s="959"/>
      <c r="C486" s="951" t="s">
        <v>1306</v>
      </c>
      <c r="D486" s="951"/>
      <c r="E486" s="951"/>
      <c r="F486" s="951"/>
      <c r="G486" s="951"/>
      <c r="H486" s="951"/>
      <c r="I486" s="916"/>
      <c r="J486" s="960"/>
    </row>
    <row r="487" spans="2:10" s="878" customFormat="1" ht="92.45" customHeight="1">
      <c r="B487" s="894"/>
      <c r="C487" s="895"/>
      <c r="D487" s="895"/>
      <c r="E487" s="895"/>
      <c r="F487" s="895"/>
      <c r="G487" s="895"/>
      <c r="H487" s="895"/>
      <c r="I487" s="896" t="s">
        <v>1307</v>
      </c>
      <c r="J487" s="956"/>
    </row>
    <row r="488" spans="2:10" s="878" customFormat="1" ht="92.45" customHeight="1">
      <c r="B488" s="894"/>
      <c r="C488" s="895"/>
      <c r="D488" s="895"/>
      <c r="E488" s="895"/>
      <c r="F488" s="895"/>
      <c r="G488" s="895"/>
      <c r="H488" s="895"/>
      <c r="I488" s="896" t="s">
        <v>1308</v>
      </c>
      <c r="J488" s="956"/>
    </row>
    <row r="489" spans="2:10" s="878" customFormat="1" ht="24.6" customHeight="1">
      <c r="B489" s="957"/>
      <c r="C489" s="950"/>
      <c r="D489" s="950"/>
      <c r="E489" s="950"/>
      <c r="F489" s="950"/>
      <c r="G489" s="950"/>
      <c r="H489" s="950"/>
      <c r="I489" s="900"/>
      <c r="J489" s="958"/>
    </row>
    <row r="490" spans="2:10" s="878" customFormat="1" ht="24.6" customHeight="1">
      <c r="B490" s="959"/>
      <c r="C490" s="951" t="s">
        <v>1309</v>
      </c>
      <c r="D490" s="951"/>
      <c r="E490" s="951"/>
      <c r="F490" s="951"/>
      <c r="G490" s="951"/>
      <c r="H490" s="951"/>
      <c r="I490" s="916"/>
      <c r="J490" s="960"/>
    </row>
    <row r="491" spans="2:10" s="878" customFormat="1" ht="24.6" customHeight="1">
      <c r="B491" s="894"/>
      <c r="C491" s="895"/>
      <c r="D491" s="895" t="s">
        <v>1310</v>
      </c>
      <c r="E491" s="895"/>
      <c r="F491" s="895"/>
      <c r="G491" s="895"/>
      <c r="H491" s="895"/>
      <c r="I491" s="896"/>
      <c r="J491" s="956"/>
    </row>
    <row r="492" spans="2:10" s="878" customFormat="1" ht="24.6" customHeight="1">
      <c r="B492" s="894"/>
      <c r="C492" s="895"/>
      <c r="D492" s="895"/>
      <c r="E492" s="895"/>
      <c r="F492" s="895"/>
      <c r="G492" s="895"/>
      <c r="H492" s="895"/>
      <c r="I492" s="896" t="s">
        <v>1311</v>
      </c>
      <c r="J492" s="956"/>
    </row>
    <row r="493" spans="2:10" s="878" customFormat="1" ht="24.6" customHeight="1">
      <c r="B493" s="894"/>
      <c r="C493" s="895"/>
      <c r="D493" s="895" t="s">
        <v>1312</v>
      </c>
      <c r="E493" s="895"/>
      <c r="F493" s="895"/>
      <c r="G493" s="895"/>
      <c r="H493" s="895"/>
      <c r="I493" s="896"/>
      <c r="J493" s="956"/>
    </row>
    <row r="494" spans="2:10" s="878" customFormat="1" ht="24.6" customHeight="1">
      <c r="B494" s="894"/>
      <c r="C494" s="895"/>
      <c r="D494" s="895"/>
      <c r="E494" s="895"/>
      <c r="F494" s="895"/>
      <c r="G494" s="895"/>
      <c r="H494" s="895"/>
      <c r="I494" s="896" t="s">
        <v>1313</v>
      </c>
      <c r="J494" s="956"/>
    </row>
    <row r="495" spans="2:10" s="878" customFormat="1" ht="24.6" customHeight="1">
      <c r="B495" s="894"/>
      <c r="C495" s="895"/>
      <c r="D495" s="895" t="s">
        <v>1314</v>
      </c>
      <c r="E495" s="895"/>
      <c r="F495" s="895"/>
      <c r="G495" s="895"/>
      <c r="H495" s="895"/>
      <c r="I495" s="896"/>
      <c r="J495" s="956"/>
    </row>
    <row r="496" spans="2:10" s="878" customFormat="1" ht="35.450000000000003" customHeight="1">
      <c r="B496" s="894"/>
      <c r="C496" s="895"/>
      <c r="D496" s="895"/>
      <c r="E496" s="895"/>
      <c r="F496" s="895"/>
      <c r="G496" s="895"/>
      <c r="H496" s="895"/>
      <c r="I496" s="896" t="s">
        <v>1315</v>
      </c>
      <c r="J496" s="956"/>
    </row>
    <row r="497" spans="2:10" s="878" customFormat="1" ht="35.450000000000003" customHeight="1">
      <c r="B497" s="894"/>
      <c r="C497" s="895"/>
      <c r="D497" s="895"/>
      <c r="E497" s="895"/>
      <c r="F497" s="895"/>
      <c r="G497" s="895"/>
      <c r="H497" s="895"/>
      <c r="I497" s="896" t="s">
        <v>1316</v>
      </c>
      <c r="J497" s="956"/>
    </row>
    <row r="498" spans="2:10" s="878" customFormat="1" ht="24.6" customHeight="1">
      <c r="B498" s="894"/>
      <c r="C498" s="895"/>
      <c r="D498" s="895" t="s">
        <v>1317</v>
      </c>
      <c r="E498" s="895"/>
      <c r="F498" s="895"/>
      <c r="G498" s="895"/>
      <c r="H498" s="895"/>
      <c r="I498" s="896"/>
      <c r="J498" s="956"/>
    </row>
    <row r="499" spans="2:10" s="878" customFormat="1" ht="35.450000000000003" customHeight="1">
      <c r="B499" s="894"/>
      <c r="C499" s="895"/>
      <c r="D499" s="895"/>
      <c r="E499" s="895"/>
      <c r="F499" s="895"/>
      <c r="G499" s="895"/>
      <c r="H499" s="895"/>
      <c r="I499" s="896" t="s">
        <v>1318</v>
      </c>
      <c r="J499" s="956"/>
    </row>
    <row r="500" spans="2:10" s="878" customFormat="1" ht="24.6" customHeight="1">
      <c r="B500" s="957"/>
      <c r="C500" s="950"/>
      <c r="D500" s="950"/>
      <c r="E500" s="950"/>
      <c r="F500" s="950"/>
      <c r="G500" s="950"/>
      <c r="H500" s="950"/>
      <c r="I500" s="900"/>
      <c r="J500" s="958"/>
    </row>
    <row r="501" spans="2:10" s="878" customFormat="1" ht="24.6" customHeight="1">
      <c r="B501" s="959"/>
      <c r="C501" s="951" t="s">
        <v>1319</v>
      </c>
      <c r="D501" s="951"/>
      <c r="E501" s="951"/>
      <c r="F501" s="951"/>
      <c r="G501" s="951"/>
      <c r="H501" s="951"/>
      <c r="I501" s="916"/>
      <c r="J501" s="960"/>
    </row>
    <row r="502" spans="2:10" s="878" customFormat="1" ht="24.6" customHeight="1">
      <c r="B502" s="894"/>
      <c r="C502" s="895"/>
      <c r="D502" s="895" t="s">
        <v>1320</v>
      </c>
      <c r="E502" s="895"/>
      <c r="F502" s="895"/>
      <c r="G502" s="895"/>
      <c r="H502" s="895"/>
      <c r="I502" s="896"/>
      <c r="J502" s="956"/>
    </row>
    <row r="503" spans="2:10" s="878" customFormat="1" ht="58.5" customHeight="1">
      <c r="B503" s="894"/>
      <c r="C503" s="895"/>
      <c r="D503" s="895"/>
      <c r="E503" s="895"/>
      <c r="F503" s="895"/>
      <c r="G503" s="895"/>
      <c r="H503" s="895"/>
      <c r="I503" s="896" t="s">
        <v>1321</v>
      </c>
      <c r="J503" s="956"/>
    </row>
    <row r="504" spans="2:10" s="878" customFormat="1" ht="35.450000000000003" customHeight="1">
      <c r="B504" s="894"/>
      <c r="C504" s="895"/>
      <c r="D504" s="895"/>
      <c r="E504" s="895"/>
      <c r="F504" s="895"/>
      <c r="G504" s="895"/>
      <c r="H504" s="895"/>
      <c r="I504" s="896" t="s">
        <v>1322</v>
      </c>
      <c r="J504" s="956"/>
    </row>
    <row r="505" spans="2:10" s="878" customFormat="1" ht="69.599999999999994" customHeight="1">
      <c r="B505" s="894"/>
      <c r="C505" s="895"/>
      <c r="D505" s="895"/>
      <c r="E505" s="895"/>
      <c r="F505" s="895"/>
      <c r="G505" s="895"/>
      <c r="H505" s="895"/>
      <c r="I505" s="896" t="s">
        <v>1323</v>
      </c>
      <c r="J505" s="956"/>
    </row>
    <row r="506" spans="2:10" s="878" customFormat="1" ht="47.45" customHeight="1">
      <c r="B506" s="894"/>
      <c r="C506" s="895"/>
      <c r="D506" s="895"/>
      <c r="E506" s="895"/>
      <c r="F506" s="895"/>
      <c r="G506" s="895"/>
      <c r="H506" s="895"/>
      <c r="I506" s="896" t="s">
        <v>1324</v>
      </c>
      <c r="J506" s="956"/>
    </row>
    <row r="507" spans="2:10" s="878" customFormat="1" ht="24.6" customHeight="1">
      <c r="B507" s="894"/>
      <c r="C507" s="895"/>
      <c r="D507" s="895" t="s">
        <v>1325</v>
      </c>
      <c r="E507" s="895"/>
      <c r="F507" s="895"/>
      <c r="G507" s="895"/>
      <c r="H507" s="895"/>
      <c r="I507" s="896"/>
      <c r="J507" s="956"/>
    </row>
    <row r="508" spans="2:10" s="878" customFormat="1" ht="47.45" customHeight="1">
      <c r="B508" s="894"/>
      <c r="C508" s="895"/>
      <c r="D508" s="895"/>
      <c r="E508" s="895"/>
      <c r="F508" s="895"/>
      <c r="G508" s="895"/>
      <c r="H508" s="895"/>
      <c r="I508" s="896" t="s">
        <v>1326</v>
      </c>
      <c r="J508" s="956"/>
    </row>
    <row r="509" spans="2:10" s="878" customFormat="1" ht="35.450000000000003" customHeight="1">
      <c r="B509" s="894"/>
      <c r="C509" s="895"/>
      <c r="D509" s="895"/>
      <c r="E509" s="895"/>
      <c r="F509" s="895"/>
      <c r="G509" s="895"/>
      <c r="H509" s="895"/>
      <c r="I509" s="896" t="s">
        <v>1327</v>
      </c>
      <c r="J509" s="956"/>
    </row>
    <row r="510" spans="2:10" s="878" customFormat="1" ht="24.6" customHeight="1">
      <c r="B510" s="894"/>
      <c r="C510" s="895"/>
      <c r="D510" s="895" t="s">
        <v>1328</v>
      </c>
      <c r="E510" s="895"/>
      <c r="F510" s="895"/>
      <c r="G510" s="895"/>
      <c r="H510" s="895"/>
      <c r="I510" s="896"/>
      <c r="J510" s="956"/>
    </row>
    <row r="511" spans="2:10" s="878" customFormat="1" ht="35.450000000000003" customHeight="1">
      <c r="B511" s="894"/>
      <c r="C511" s="895"/>
      <c r="D511" s="895"/>
      <c r="E511" s="895"/>
      <c r="F511" s="895"/>
      <c r="G511" s="895"/>
      <c r="H511" s="895"/>
      <c r="I511" s="896" t="s">
        <v>1329</v>
      </c>
      <c r="J511" s="956"/>
    </row>
    <row r="512" spans="2:10" s="878" customFormat="1" ht="24.6" customHeight="1">
      <c r="B512" s="894"/>
      <c r="C512" s="895"/>
      <c r="D512" s="895"/>
      <c r="E512" s="895"/>
      <c r="F512" s="895"/>
      <c r="G512" s="895"/>
      <c r="H512" s="895"/>
      <c r="I512" s="896" t="s">
        <v>1330</v>
      </c>
      <c r="J512" s="956"/>
    </row>
    <row r="513" spans="2:10" s="878" customFormat="1" ht="24.6" customHeight="1">
      <c r="B513" s="894"/>
      <c r="C513" s="895"/>
      <c r="D513" s="895" t="s">
        <v>1331</v>
      </c>
      <c r="E513" s="895"/>
      <c r="F513" s="895"/>
      <c r="G513" s="895"/>
      <c r="H513" s="895"/>
      <c r="I513" s="896"/>
      <c r="J513" s="956"/>
    </row>
    <row r="514" spans="2:10" s="878" customFormat="1" ht="35.450000000000003" customHeight="1">
      <c r="B514" s="894"/>
      <c r="C514" s="895"/>
      <c r="D514" s="895"/>
      <c r="E514" s="895"/>
      <c r="F514" s="895"/>
      <c r="G514" s="895"/>
      <c r="H514" s="895"/>
      <c r="I514" s="896" t="s">
        <v>1332</v>
      </c>
      <c r="J514" s="956"/>
    </row>
    <row r="515" spans="2:10" s="878" customFormat="1" ht="24.6" customHeight="1">
      <c r="B515" s="894"/>
      <c r="C515" s="895"/>
      <c r="D515" s="895"/>
      <c r="E515" s="895"/>
      <c r="F515" s="895"/>
      <c r="G515" s="895"/>
      <c r="H515" s="895"/>
      <c r="I515" s="896" t="s">
        <v>1333</v>
      </c>
      <c r="J515" s="956"/>
    </row>
    <row r="516" spans="2:10" s="878" customFormat="1" ht="24.6" customHeight="1">
      <c r="B516" s="894"/>
      <c r="C516" s="895"/>
      <c r="D516" s="895" t="s">
        <v>1334</v>
      </c>
      <c r="E516" s="895"/>
      <c r="F516" s="895"/>
      <c r="G516" s="895"/>
      <c r="H516" s="895"/>
      <c r="I516" s="896"/>
      <c r="J516" s="956"/>
    </row>
    <row r="517" spans="2:10" s="878" customFormat="1" ht="35.450000000000003" customHeight="1">
      <c r="B517" s="894"/>
      <c r="C517" s="895"/>
      <c r="D517" s="895"/>
      <c r="E517" s="895"/>
      <c r="F517" s="895"/>
      <c r="G517" s="895"/>
      <c r="H517" s="895"/>
      <c r="I517" s="896" t="s">
        <v>1335</v>
      </c>
      <c r="J517" s="956"/>
    </row>
    <row r="518" spans="2:10" s="878" customFormat="1" ht="24.6" customHeight="1">
      <c r="B518" s="894"/>
      <c r="C518" s="895"/>
      <c r="D518" s="895"/>
      <c r="E518" s="895"/>
      <c r="F518" s="895"/>
      <c r="G518" s="895"/>
      <c r="H518" s="895"/>
      <c r="I518" s="896" t="s">
        <v>1336</v>
      </c>
      <c r="J518" s="956"/>
    </row>
    <row r="519" spans="2:10" s="878" customFormat="1" ht="24.6" customHeight="1">
      <c r="B519" s="894"/>
      <c r="C519" s="895"/>
      <c r="D519" s="895" t="s">
        <v>1337</v>
      </c>
      <c r="E519" s="895"/>
      <c r="F519" s="895"/>
      <c r="G519" s="895"/>
      <c r="H519" s="895"/>
      <c r="I519" s="896"/>
      <c r="J519" s="956"/>
    </row>
    <row r="520" spans="2:10" s="878" customFormat="1" ht="58.5" customHeight="1">
      <c r="B520" s="894"/>
      <c r="C520" s="895"/>
      <c r="D520" s="895"/>
      <c r="E520" s="895"/>
      <c r="F520" s="895"/>
      <c r="G520" s="895"/>
      <c r="H520" s="895"/>
      <c r="I520" s="896" t="s">
        <v>1338</v>
      </c>
      <c r="J520" s="956"/>
    </row>
    <row r="521" spans="2:10" s="878" customFormat="1" ht="47.45" customHeight="1">
      <c r="B521" s="894"/>
      <c r="C521" s="895"/>
      <c r="D521" s="895"/>
      <c r="E521" s="895"/>
      <c r="F521" s="895"/>
      <c r="G521" s="895"/>
      <c r="H521" s="895"/>
      <c r="I521" s="896" t="s">
        <v>1339</v>
      </c>
      <c r="J521" s="956"/>
    </row>
    <row r="522" spans="2:10" s="878" customFormat="1" ht="35.450000000000003" customHeight="1">
      <c r="B522" s="894"/>
      <c r="C522" s="895"/>
      <c r="D522" s="895"/>
      <c r="E522" s="895"/>
      <c r="F522" s="895"/>
      <c r="G522" s="895"/>
      <c r="H522" s="895"/>
      <c r="I522" s="896" t="s">
        <v>1340</v>
      </c>
      <c r="J522" s="956"/>
    </row>
    <row r="523" spans="2:10" s="878" customFormat="1" ht="24.6" customHeight="1">
      <c r="B523" s="957"/>
      <c r="C523" s="950"/>
      <c r="D523" s="950"/>
      <c r="E523" s="950"/>
      <c r="F523" s="950"/>
      <c r="G523" s="950"/>
      <c r="H523" s="950"/>
      <c r="I523" s="900"/>
      <c r="J523" s="958"/>
    </row>
    <row r="524" spans="2:10" s="878" customFormat="1" ht="24.6" customHeight="1">
      <c r="B524" s="959"/>
      <c r="C524" s="951" t="s">
        <v>1341</v>
      </c>
      <c r="D524" s="951"/>
      <c r="E524" s="951"/>
      <c r="F524" s="951"/>
      <c r="G524" s="951"/>
      <c r="H524" s="951"/>
      <c r="I524" s="916"/>
      <c r="J524" s="960"/>
    </row>
    <row r="525" spans="2:10" s="878" customFormat="1" ht="47.45" customHeight="1">
      <c r="B525" s="894"/>
      <c r="C525" s="895"/>
      <c r="D525" s="895"/>
      <c r="E525" s="895"/>
      <c r="F525" s="895"/>
      <c r="G525" s="895"/>
      <c r="H525" s="895"/>
      <c r="I525" s="896" t="s">
        <v>1342</v>
      </c>
      <c r="J525" s="956"/>
    </row>
    <row r="526" spans="2:10" ht="35.450000000000003" customHeight="1">
      <c r="B526" s="962"/>
      <c r="C526" s="963"/>
      <c r="D526" s="963"/>
      <c r="E526" s="963"/>
      <c r="F526" s="963"/>
      <c r="G526" s="963"/>
      <c r="H526" s="963"/>
      <c r="I526" s="964" t="s">
        <v>1343</v>
      </c>
      <c r="J526" s="965"/>
    </row>
    <row r="527" spans="2:10" ht="24.6" customHeight="1">
      <c r="B527" s="966"/>
      <c r="C527" s="967"/>
      <c r="D527" s="967"/>
      <c r="E527" s="967"/>
      <c r="F527" s="967"/>
      <c r="G527" s="967"/>
      <c r="H527" s="967"/>
      <c r="I527" s="968"/>
      <c r="J527" s="969"/>
    </row>
    <row r="528" spans="2:10" ht="24.6" customHeight="1">
      <c r="B528" s="959"/>
      <c r="C528" s="970" t="s">
        <v>1344</v>
      </c>
      <c r="D528" s="970"/>
      <c r="E528" s="970"/>
      <c r="F528" s="970"/>
      <c r="G528" s="970"/>
      <c r="H528" s="970"/>
      <c r="I528" s="971"/>
      <c r="J528" s="960"/>
    </row>
    <row r="529" spans="2:10" ht="58.5" customHeight="1">
      <c r="B529" s="962"/>
      <c r="C529" s="963"/>
      <c r="D529" s="963"/>
      <c r="E529" s="963"/>
      <c r="F529" s="963"/>
      <c r="G529" s="963"/>
      <c r="H529" s="963"/>
      <c r="I529" s="964" t="s">
        <v>1345</v>
      </c>
      <c r="J529" s="965"/>
    </row>
    <row r="530" spans="2:10" ht="47.45" customHeight="1">
      <c r="B530" s="962"/>
      <c r="C530" s="963"/>
      <c r="D530" s="963"/>
      <c r="E530" s="963"/>
      <c r="F530" s="963"/>
      <c r="G530" s="963"/>
      <c r="H530" s="963"/>
      <c r="I530" s="964" t="s">
        <v>1346</v>
      </c>
      <c r="J530" s="965"/>
    </row>
    <row r="531" spans="2:10" ht="69.599999999999994" customHeight="1">
      <c r="B531" s="962"/>
      <c r="C531" s="963"/>
      <c r="D531" s="963"/>
      <c r="E531" s="963"/>
      <c r="F531" s="963"/>
      <c r="G531" s="963"/>
      <c r="H531" s="963"/>
      <c r="I531" s="964" t="s">
        <v>1347</v>
      </c>
      <c r="J531" s="965"/>
    </row>
    <row r="532" spans="2:10" ht="35.450000000000003" customHeight="1">
      <c r="B532" s="962"/>
      <c r="C532" s="963"/>
      <c r="D532" s="963"/>
      <c r="E532" s="963"/>
      <c r="F532" s="963"/>
      <c r="G532" s="963"/>
      <c r="H532" s="963"/>
      <c r="I532" s="964" t="s">
        <v>1348</v>
      </c>
      <c r="J532" s="965"/>
    </row>
    <row r="533" spans="2:10" ht="24.6" customHeight="1">
      <c r="B533" s="966"/>
      <c r="C533" s="967"/>
      <c r="D533" s="967"/>
      <c r="E533" s="967"/>
      <c r="F533" s="967"/>
      <c r="G533" s="967"/>
      <c r="H533" s="967"/>
      <c r="I533" s="968"/>
      <c r="J533" s="969"/>
    </row>
    <row r="534" spans="2:10" ht="24.6" customHeight="1">
      <c r="B534" s="959"/>
      <c r="C534" s="970" t="s">
        <v>1349</v>
      </c>
      <c r="D534" s="970"/>
      <c r="E534" s="970"/>
      <c r="F534" s="970"/>
      <c r="G534" s="970"/>
      <c r="H534" s="970"/>
      <c r="I534" s="971"/>
      <c r="J534" s="960"/>
    </row>
    <row r="535" spans="2:10" ht="69.599999999999994" customHeight="1">
      <c r="B535" s="962"/>
      <c r="C535" s="963"/>
      <c r="D535" s="963"/>
      <c r="E535" s="963"/>
      <c r="F535" s="963"/>
      <c r="G535" s="963"/>
      <c r="H535" s="963"/>
      <c r="I535" s="964" t="s">
        <v>1350</v>
      </c>
      <c r="J535" s="965"/>
    </row>
    <row r="536" spans="2:10" ht="24.6" customHeight="1">
      <c r="B536" s="962"/>
      <c r="C536" s="963"/>
      <c r="D536" s="963" t="s">
        <v>1351</v>
      </c>
      <c r="E536" s="963"/>
      <c r="F536" s="963"/>
      <c r="G536" s="963"/>
      <c r="H536" s="963"/>
      <c r="I536" s="964"/>
      <c r="J536" s="965"/>
    </row>
    <row r="537" spans="2:10" ht="81.599999999999994" customHeight="1">
      <c r="B537" s="962"/>
      <c r="C537" s="963"/>
      <c r="D537" s="963"/>
      <c r="E537" s="963"/>
      <c r="F537" s="963"/>
      <c r="G537" s="963"/>
      <c r="H537" s="963"/>
      <c r="I537" s="964" t="s">
        <v>1352</v>
      </c>
      <c r="J537" s="965"/>
    </row>
    <row r="538" spans="2:10" ht="24.6" customHeight="1">
      <c r="B538" s="962"/>
      <c r="C538" s="963"/>
      <c r="D538" s="963" t="s">
        <v>1353</v>
      </c>
      <c r="E538" s="963"/>
      <c r="F538" s="963"/>
      <c r="G538" s="963"/>
      <c r="H538" s="963"/>
      <c r="I538" s="964"/>
      <c r="J538" s="965"/>
    </row>
    <row r="539" spans="2:10" ht="69.599999999999994" customHeight="1">
      <c r="B539" s="962"/>
      <c r="C539" s="963"/>
      <c r="D539" s="963"/>
      <c r="E539" s="963"/>
      <c r="F539" s="963"/>
      <c r="G539" s="963"/>
      <c r="H539" s="963"/>
      <c r="I539" s="964" t="s">
        <v>1354</v>
      </c>
      <c r="J539" s="965"/>
    </row>
    <row r="540" spans="2:10" ht="24.6" customHeight="1">
      <c r="B540" s="962"/>
      <c r="C540" s="963"/>
      <c r="D540" s="963" t="s">
        <v>1355</v>
      </c>
      <c r="E540" s="963"/>
      <c r="F540" s="963"/>
      <c r="G540" s="963"/>
      <c r="H540" s="963"/>
      <c r="I540" s="964"/>
      <c r="J540" s="965"/>
    </row>
    <row r="541" spans="2:10" ht="58.5" customHeight="1">
      <c r="B541" s="962"/>
      <c r="C541" s="963"/>
      <c r="D541" s="963"/>
      <c r="E541" s="963"/>
      <c r="F541" s="963"/>
      <c r="G541" s="963"/>
      <c r="H541" s="963"/>
      <c r="I541" s="964" t="s">
        <v>1356</v>
      </c>
      <c r="J541" s="965"/>
    </row>
    <row r="542" spans="2:10" ht="24.6" customHeight="1">
      <c r="B542" s="962"/>
      <c r="C542" s="963"/>
      <c r="D542" s="963" t="s">
        <v>1357</v>
      </c>
      <c r="E542" s="963"/>
      <c r="F542" s="963"/>
      <c r="G542" s="963"/>
      <c r="H542" s="963"/>
      <c r="I542" s="964"/>
      <c r="J542" s="965"/>
    </row>
    <row r="543" spans="2:10" ht="114.6" customHeight="1">
      <c r="B543" s="962"/>
      <c r="C543" s="963"/>
      <c r="D543" s="963"/>
      <c r="E543" s="963"/>
      <c r="F543" s="963"/>
      <c r="G543" s="963"/>
      <c r="H543" s="963"/>
      <c r="I543" s="964" t="s">
        <v>1358</v>
      </c>
      <c r="J543" s="965"/>
    </row>
    <row r="544" spans="2:10" ht="35.450000000000003" customHeight="1">
      <c r="B544" s="962"/>
      <c r="C544" s="963"/>
      <c r="D544" s="963"/>
      <c r="E544" s="963"/>
      <c r="F544" s="963"/>
      <c r="G544" s="963"/>
      <c r="H544" s="963"/>
      <c r="I544" s="964" t="s">
        <v>1359</v>
      </c>
      <c r="J544" s="965"/>
    </row>
    <row r="545" spans="2:10" ht="47.45" customHeight="1">
      <c r="B545" s="962"/>
      <c r="C545" s="963"/>
      <c r="D545" s="963"/>
      <c r="E545" s="963"/>
      <c r="F545" s="963"/>
      <c r="G545" s="963"/>
      <c r="H545" s="963"/>
      <c r="I545" s="964" t="s">
        <v>1360</v>
      </c>
      <c r="J545" s="965"/>
    </row>
    <row r="546" spans="2:10" ht="24.6" customHeight="1">
      <c r="B546" s="962"/>
      <c r="C546" s="963"/>
      <c r="D546" s="963" t="s">
        <v>1361</v>
      </c>
      <c r="E546" s="963"/>
      <c r="F546" s="963"/>
      <c r="G546" s="963"/>
      <c r="H546" s="963"/>
      <c r="I546" s="964"/>
      <c r="J546" s="965"/>
    </row>
    <row r="547" spans="2:10" ht="47.45" customHeight="1">
      <c r="B547" s="962"/>
      <c r="C547" s="963"/>
      <c r="D547" s="963"/>
      <c r="E547" s="963"/>
      <c r="F547" s="963"/>
      <c r="G547" s="963"/>
      <c r="H547" s="963"/>
      <c r="I547" s="964" t="s">
        <v>1362</v>
      </c>
      <c r="J547" s="965"/>
    </row>
    <row r="548" spans="2:10" ht="24.6" customHeight="1">
      <c r="B548" s="962"/>
      <c r="C548" s="963"/>
      <c r="D548" s="963" t="s">
        <v>1363</v>
      </c>
      <c r="E548" s="963"/>
      <c r="F548" s="963"/>
      <c r="G548" s="963"/>
      <c r="H548" s="963"/>
      <c r="I548" s="964"/>
      <c r="J548" s="965"/>
    </row>
    <row r="549" spans="2:10" ht="35.450000000000003" customHeight="1">
      <c r="B549" s="962"/>
      <c r="C549" s="963"/>
      <c r="D549" s="963"/>
      <c r="E549" s="963"/>
      <c r="F549" s="963"/>
      <c r="G549" s="963"/>
      <c r="H549" s="963"/>
      <c r="I549" s="964" t="s">
        <v>1364</v>
      </c>
      <c r="J549" s="965"/>
    </row>
    <row r="550" spans="2:10" ht="24.6" customHeight="1">
      <c r="B550" s="966"/>
      <c r="C550" s="967"/>
      <c r="D550" s="967"/>
      <c r="E550" s="967"/>
      <c r="F550" s="967"/>
      <c r="G550" s="967"/>
      <c r="H550" s="967"/>
      <c r="I550" s="968"/>
      <c r="J550" s="969"/>
    </row>
    <row r="551" spans="2:10" ht="24.6" customHeight="1">
      <c r="B551" s="959"/>
      <c r="C551" s="970" t="s">
        <v>1365</v>
      </c>
      <c r="D551" s="970"/>
      <c r="E551" s="970"/>
      <c r="F551" s="970"/>
      <c r="G551" s="970"/>
      <c r="H551" s="970"/>
      <c r="I551" s="971"/>
      <c r="J551" s="960"/>
    </row>
    <row r="552" spans="2:10" ht="125.45" customHeight="1">
      <c r="B552" s="962"/>
      <c r="C552" s="963"/>
      <c r="D552" s="963"/>
      <c r="E552" s="963"/>
      <c r="F552" s="963"/>
      <c r="G552" s="963"/>
      <c r="H552" s="963"/>
      <c r="I552" s="964" t="s">
        <v>1366</v>
      </c>
      <c r="J552" s="965"/>
    </row>
    <row r="553" spans="2:10" ht="47.45" customHeight="1">
      <c r="B553" s="962"/>
      <c r="C553" s="963"/>
      <c r="D553" s="963"/>
      <c r="E553" s="963"/>
      <c r="F553" s="963"/>
      <c r="G553" s="963"/>
      <c r="H553" s="963"/>
      <c r="I553" s="964" t="s">
        <v>1367</v>
      </c>
      <c r="J553" s="965"/>
    </row>
    <row r="554" spans="2:10" ht="69.599999999999994" customHeight="1">
      <c r="B554" s="962"/>
      <c r="C554" s="963"/>
      <c r="D554" s="963"/>
      <c r="E554" s="963"/>
      <c r="F554" s="963"/>
      <c r="G554" s="963"/>
      <c r="H554" s="963"/>
      <c r="I554" s="964" t="s">
        <v>1368</v>
      </c>
      <c r="J554" s="965"/>
    </row>
    <row r="555" spans="2:10" ht="58.5" customHeight="1">
      <c r="B555" s="962"/>
      <c r="C555" s="963"/>
      <c r="D555" s="963"/>
      <c r="E555" s="963"/>
      <c r="F555" s="963"/>
      <c r="G555" s="963"/>
      <c r="H555" s="963"/>
      <c r="I555" s="964" t="s">
        <v>1369</v>
      </c>
      <c r="J555" s="965"/>
    </row>
    <row r="556" spans="2:10" ht="35.450000000000003" customHeight="1">
      <c r="B556" s="962"/>
      <c r="C556" s="963"/>
      <c r="D556" s="963"/>
      <c r="E556" s="963"/>
      <c r="F556" s="963"/>
      <c r="G556" s="963"/>
      <c r="H556" s="963"/>
      <c r="I556" s="964" t="s">
        <v>1370</v>
      </c>
      <c r="J556" s="965"/>
    </row>
    <row r="557" spans="2:10" ht="92.45" customHeight="1">
      <c r="B557" s="962"/>
      <c r="C557" s="963"/>
      <c r="D557" s="963"/>
      <c r="E557" s="963"/>
      <c r="F557" s="963"/>
      <c r="G557" s="963"/>
      <c r="H557" s="963"/>
      <c r="I557" s="964" t="s">
        <v>1371</v>
      </c>
      <c r="J557" s="965"/>
    </row>
    <row r="558" spans="2:10" ht="103.5" customHeight="1">
      <c r="B558" s="962"/>
      <c r="C558" s="963"/>
      <c r="D558" s="963"/>
      <c r="E558" s="963"/>
      <c r="F558" s="963"/>
      <c r="G558" s="963"/>
      <c r="H558" s="963"/>
      <c r="I558" s="964" t="s">
        <v>1372</v>
      </c>
      <c r="J558" s="965"/>
    </row>
    <row r="559" spans="2:10" ht="47.45" customHeight="1">
      <c r="B559" s="962"/>
      <c r="C559" s="963"/>
      <c r="D559" s="963"/>
      <c r="E559" s="963"/>
      <c r="F559" s="963"/>
      <c r="G559" s="963"/>
      <c r="H559" s="963"/>
      <c r="I559" s="964" t="s">
        <v>1373</v>
      </c>
      <c r="J559" s="965"/>
    </row>
    <row r="560" spans="2:10" ht="58.5" customHeight="1">
      <c r="B560" s="962"/>
      <c r="C560" s="963"/>
      <c r="D560" s="963"/>
      <c r="E560" s="963"/>
      <c r="F560" s="963"/>
      <c r="G560" s="963"/>
      <c r="H560" s="963"/>
      <c r="I560" s="964" t="s">
        <v>1374</v>
      </c>
      <c r="J560" s="965"/>
    </row>
    <row r="561" spans="2:10" ht="182.45" customHeight="1">
      <c r="B561" s="962"/>
      <c r="C561" s="963"/>
      <c r="D561" s="963"/>
      <c r="E561" s="963"/>
      <c r="F561" s="963"/>
      <c r="G561" s="963"/>
      <c r="H561" s="963"/>
      <c r="I561" s="964" t="s">
        <v>1375</v>
      </c>
      <c r="J561" s="965"/>
    </row>
    <row r="562" spans="2:10" ht="58.5" customHeight="1">
      <c r="B562" s="962"/>
      <c r="C562" s="963"/>
      <c r="D562" s="963"/>
      <c r="E562" s="963"/>
      <c r="F562" s="963"/>
      <c r="G562" s="963"/>
      <c r="H562" s="963"/>
      <c r="I562" s="964" t="s">
        <v>1376</v>
      </c>
      <c r="J562" s="965"/>
    </row>
    <row r="563" spans="2:10" ht="24.6" customHeight="1">
      <c r="B563" s="966"/>
      <c r="C563" s="967"/>
      <c r="D563" s="967"/>
      <c r="E563" s="967"/>
      <c r="F563" s="967"/>
      <c r="G563" s="967"/>
      <c r="H563" s="967"/>
      <c r="I563" s="968"/>
      <c r="J563" s="969"/>
    </row>
    <row r="564" spans="2:10" ht="24.6" customHeight="1">
      <c r="B564" s="959"/>
      <c r="C564" s="970" t="s">
        <v>1377</v>
      </c>
      <c r="D564" s="970"/>
      <c r="E564" s="970"/>
      <c r="F564" s="970"/>
      <c r="G564" s="970"/>
      <c r="H564" s="970"/>
      <c r="I564" s="971"/>
      <c r="J564" s="960"/>
    </row>
    <row r="565" spans="2:10" ht="24.6" customHeight="1">
      <c r="B565" s="962"/>
      <c r="C565" s="963"/>
      <c r="D565" s="963" t="s">
        <v>1378</v>
      </c>
      <c r="E565" s="963"/>
      <c r="F565" s="963"/>
      <c r="G565" s="963"/>
      <c r="H565" s="963"/>
      <c r="I565" s="964"/>
      <c r="J565" s="965"/>
    </row>
    <row r="566" spans="2:10" ht="35.450000000000003" customHeight="1">
      <c r="B566" s="962"/>
      <c r="C566" s="963"/>
      <c r="D566" s="963"/>
      <c r="E566" s="963"/>
      <c r="F566" s="963"/>
      <c r="G566" s="963"/>
      <c r="H566" s="963"/>
      <c r="I566" s="964" t="s">
        <v>1379</v>
      </c>
      <c r="J566" s="965"/>
    </row>
    <row r="567" spans="2:10" ht="35.450000000000003" customHeight="1">
      <c r="B567" s="962"/>
      <c r="C567" s="963"/>
      <c r="D567" s="963"/>
      <c r="E567" s="963"/>
      <c r="F567" s="963"/>
      <c r="G567" s="963"/>
      <c r="H567" s="963"/>
      <c r="I567" s="964" t="s">
        <v>1380</v>
      </c>
      <c r="J567" s="965"/>
    </row>
    <row r="568" spans="2:10" ht="35.450000000000003" customHeight="1">
      <c r="B568" s="962"/>
      <c r="C568" s="963"/>
      <c r="D568" s="963"/>
      <c r="E568" s="963"/>
      <c r="F568" s="963"/>
      <c r="G568" s="963"/>
      <c r="H568" s="963"/>
      <c r="I568" s="964" t="s">
        <v>1381</v>
      </c>
      <c r="J568" s="965"/>
    </row>
    <row r="569" spans="2:10" ht="47.45" customHeight="1">
      <c r="B569" s="962"/>
      <c r="C569" s="963"/>
      <c r="D569" s="963"/>
      <c r="E569" s="963"/>
      <c r="F569" s="963"/>
      <c r="G569" s="963"/>
      <c r="H569" s="963"/>
      <c r="I569" s="964" t="s">
        <v>1382</v>
      </c>
      <c r="J569" s="965"/>
    </row>
    <row r="570" spans="2:10" ht="35.450000000000003" customHeight="1">
      <c r="B570" s="962"/>
      <c r="C570" s="963"/>
      <c r="D570" s="963"/>
      <c r="E570" s="963"/>
      <c r="F570" s="963"/>
      <c r="G570" s="963"/>
      <c r="H570" s="963"/>
      <c r="I570" s="964" t="s">
        <v>1383</v>
      </c>
      <c r="J570" s="965"/>
    </row>
    <row r="571" spans="2:10" ht="47.45" customHeight="1">
      <c r="B571" s="962"/>
      <c r="C571" s="963"/>
      <c r="D571" s="963"/>
      <c r="E571" s="963"/>
      <c r="F571" s="963"/>
      <c r="G571" s="963"/>
      <c r="H571" s="963"/>
      <c r="I571" s="964" t="s">
        <v>1384</v>
      </c>
      <c r="J571" s="965"/>
    </row>
    <row r="572" spans="2:10" ht="24.6" customHeight="1">
      <c r="B572" s="962"/>
      <c r="C572" s="963"/>
      <c r="D572" s="963"/>
      <c r="E572" s="963"/>
      <c r="F572" s="963"/>
      <c r="G572" s="963"/>
      <c r="H572" s="963"/>
      <c r="I572" s="964" t="s">
        <v>1385</v>
      </c>
      <c r="J572" s="965"/>
    </row>
    <row r="573" spans="2:10" ht="35.450000000000003" customHeight="1">
      <c r="B573" s="962"/>
      <c r="C573" s="963"/>
      <c r="D573" s="963"/>
      <c r="E573" s="963"/>
      <c r="F573" s="963"/>
      <c r="G573" s="963"/>
      <c r="H573" s="963"/>
      <c r="I573" s="964" t="s">
        <v>1386</v>
      </c>
      <c r="J573" s="965"/>
    </row>
    <row r="574" spans="2:10" ht="24.6" customHeight="1">
      <c r="B574" s="962"/>
      <c r="C574" s="963"/>
      <c r="D574" s="963"/>
      <c r="E574" s="963"/>
      <c r="F574" s="963"/>
      <c r="G574" s="963"/>
      <c r="H574" s="963"/>
      <c r="I574" s="964" t="s">
        <v>1387</v>
      </c>
      <c r="J574" s="965"/>
    </row>
    <row r="575" spans="2:10" ht="24.6" customHeight="1">
      <c r="B575" s="962"/>
      <c r="C575" s="963"/>
      <c r="D575" s="963"/>
      <c r="E575" s="963"/>
      <c r="F575" s="963"/>
      <c r="G575" s="963"/>
      <c r="H575" s="963"/>
      <c r="I575" s="964" t="s">
        <v>1388</v>
      </c>
      <c r="J575" s="965"/>
    </row>
    <row r="576" spans="2:10" ht="24.6" customHeight="1">
      <c r="B576" s="962"/>
      <c r="C576" s="963"/>
      <c r="D576" s="963"/>
      <c r="E576" s="963"/>
      <c r="F576" s="963"/>
      <c r="G576" s="963"/>
      <c r="H576" s="963"/>
      <c r="I576" s="964" t="s">
        <v>1389</v>
      </c>
      <c r="J576" s="965"/>
    </row>
    <row r="577" spans="2:10" ht="35.450000000000003" customHeight="1">
      <c r="B577" s="962"/>
      <c r="C577" s="963"/>
      <c r="D577" s="963"/>
      <c r="E577" s="963"/>
      <c r="F577" s="963"/>
      <c r="G577" s="963"/>
      <c r="H577" s="963"/>
      <c r="I577" s="964" t="s">
        <v>1390</v>
      </c>
      <c r="J577" s="965"/>
    </row>
    <row r="578" spans="2:10" ht="35.450000000000003" customHeight="1">
      <c r="B578" s="962"/>
      <c r="C578" s="963"/>
      <c r="D578" s="963"/>
      <c r="E578" s="963"/>
      <c r="F578" s="963"/>
      <c r="G578" s="963"/>
      <c r="H578" s="963"/>
      <c r="I578" s="964" t="s">
        <v>1391</v>
      </c>
      <c r="J578" s="965"/>
    </row>
    <row r="579" spans="2:10" ht="24.6" customHeight="1">
      <c r="B579" s="962"/>
      <c r="C579" s="963"/>
      <c r="D579" s="963"/>
      <c r="E579" s="963"/>
      <c r="F579" s="963"/>
      <c r="G579" s="963"/>
      <c r="H579" s="963"/>
      <c r="I579" s="964" t="s">
        <v>1392</v>
      </c>
      <c r="J579" s="965"/>
    </row>
    <row r="580" spans="2:10" ht="24.6" customHeight="1">
      <c r="B580" s="962"/>
      <c r="C580" s="963"/>
      <c r="D580" s="963"/>
      <c r="E580" s="963"/>
      <c r="F580" s="963"/>
      <c r="G580" s="963"/>
      <c r="H580" s="963"/>
      <c r="I580" s="964" t="s">
        <v>1393</v>
      </c>
      <c r="J580" s="965"/>
    </row>
    <row r="581" spans="2:10" ht="24.6" customHeight="1">
      <c r="B581" s="962"/>
      <c r="C581" s="963"/>
      <c r="D581" s="963"/>
      <c r="E581" s="963"/>
      <c r="F581" s="963"/>
      <c r="G581" s="963"/>
      <c r="H581" s="963"/>
      <c r="I581" s="964" t="s">
        <v>1394</v>
      </c>
      <c r="J581" s="965"/>
    </row>
    <row r="582" spans="2:10" ht="24.6" customHeight="1">
      <c r="B582" s="962"/>
      <c r="C582" s="963"/>
      <c r="D582" s="963"/>
      <c r="E582" s="963"/>
      <c r="F582" s="963"/>
      <c r="G582" s="963"/>
      <c r="H582" s="963"/>
      <c r="I582" s="964" t="s">
        <v>1395</v>
      </c>
      <c r="J582" s="965"/>
    </row>
    <row r="583" spans="2:10" ht="24.6" customHeight="1">
      <c r="B583" s="962"/>
      <c r="C583" s="963"/>
      <c r="D583" s="963"/>
      <c r="E583" s="963"/>
      <c r="F583" s="963"/>
      <c r="G583" s="963"/>
      <c r="H583" s="963"/>
      <c r="I583" s="964" t="s">
        <v>1396</v>
      </c>
      <c r="J583" s="965"/>
    </row>
    <row r="584" spans="2:10" ht="24.6" customHeight="1">
      <c r="B584" s="962"/>
      <c r="C584" s="963"/>
      <c r="D584" s="963"/>
      <c r="E584" s="963"/>
      <c r="F584" s="963"/>
      <c r="G584" s="963"/>
      <c r="H584" s="963"/>
      <c r="I584" s="964" t="s">
        <v>1397</v>
      </c>
      <c r="J584" s="965"/>
    </row>
    <row r="585" spans="2:10" ht="47.45" customHeight="1">
      <c r="B585" s="962"/>
      <c r="C585" s="963"/>
      <c r="D585" s="963"/>
      <c r="E585" s="963"/>
      <c r="F585" s="963"/>
      <c r="G585" s="963"/>
      <c r="H585" s="963"/>
      <c r="I585" s="964" t="s">
        <v>1398</v>
      </c>
      <c r="J585" s="965"/>
    </row>
    <row r="586" spans="2:10" ht="35.450000000000003" customHeight="1">
      <c r="B586" s="962"/>
      <c r="C586" s="963"/>
      <c r="D586" s="963"/>
      <c r="E586" s="963"/>
      <c r="F586" s="963"/>
      <c r="G586" s="963"/>
      <c r="H586" s="963"/>
      <c r="I586" s="964" t="s">
        <v>1399</v>
      </c>
      <c r="J586" s="965"/>
    </row>
    <row r="587" spans="2:10" ht="24.6" customHeight="1">
      <c r="B587" s="962"/>
      <c r="C587" s="963"/>
      <c r="D587" s="963"/>
      <c r="E587" s="963"/>
      <c r="F587" s="963"/>
      <c r="G587" s="963"/>
      <c r="H587" s="963"/>
      <c r="I587" s="964" t="s">
        <v>1400</v>
      </c>
      <c r="J587" s="965"/>
    </row>
    <row r="588" spans="2:10" ht="35.450000000000003" customHeight="1">
      <c r="B588" s="962"/>
      <c r="C588" s="963"/>
      <c r="D588" s="963"/>
      <c r="E588" s="963"/>
      <c r="F588" s="963"/>
      <c r="G588" s="963"/>
      <c r="H588" s="963"/>
      <c r="I588" s="964" t="s">
        <v>1401</v>
      </c>
      <c r="J588" s="965"/>
    </row>
    <row r="589" spans="2:10" ht="24.6" customHeight="1">
      <c r="B589" s="962"/>
      <c r="C589" s="963"/>
      <c r="D589" s="963"/>
      <c r="E589" s="963"/>
      <c r="F589" s="963"/>
      <c r="G589" s="963"/>
      <c r="H589" s="963"/>
      <c r="I589" s="964" t="s">
        <v>1402</v>
      </c>
      <c r="J589" s="965"/>
    </row>
    <row r="590" spans="2:10" ht="35.450000000000003" customHeight="1">
      <c r="B590" s="962"/>
      <c r="C590" s="963"/>
      <c r="D590" s="963"/>
      <c r="E590" s="963"/>
      <c r="F590" s="963"/>
      <c r="G590" s="963"/>
      <c r="H590" s="963"/>
      <c r="I590" s="964" t="s">
        <v>1403</v>
      </c>
      <c r="J590" s="965"/>
    </row>
    <row r="591" spans="2:10" ht="24.6" customHeight="1">
      <c r="B591" s="962"/>
      <c r="C591" s="963"/>
      <c r="D591" s="963"/>
      <c r="E591" s="963"/>
      <c r="F591" s="963"/>
      <c r="G591" s="963"/>
      <c r="H591" s="963"/>
      <c r="I591" s="964" t="s">
        <v>1404</v>
      </c>
      <c r="J591" s="965"/>
    </row>
    <row r="592" spans="2:10" ht="24.6" customHeight="1">
      <c r="B592" s="962"/>
      <c r="C592" s="963"/>
      <c r="D592" s="963"/>
      <c r="E592" s="963"/>
      <c r="F592" s="963"/>
      <c r="G592" s="963"/>
      <c r="H592" s="963"/>
      <c r="I592" s="964" t="s">
        <v>1405</v>
      </c>
      <c r="J592" s="965"/>
    </row>
    <row r="593" spans="2:10" ht="24.6" customHeight="1">
      <c r="B593" s="962"/>
      <c r="C593" s="963"/>
      <c r="D593" s="963"/>
      <c r="E593" s="963"/>
      <c r="F593" s="963"/>
      <c r="G593" s="963"/>
      <c r="H593" s="963"/>
      <c r="I593" s="964" t="s">
        <v>1406</v>
      </c>
      <c r="J593" s="965"/>
    </row>
    <row r="594" spans="2:10" ht="35.450000000000003" customHeight="1">
      <c r="B594" s="962"/>
      <c r="C594" s="963"/>
      <c r="D594" s="963"/>
      <c r="E594" s="963"/>
      <c r="F594" s="963"/>
      <c r="G594" s="963"/>
      <c r="H594" s="963"/>
      <c r="I594" s="964" t="s">
        <v>1407</v>
      </c>
      <c r="J594" s="965"/>
    </row>
    <row r="595" spans="2:10" ht="24.6" customHeight="1">
      <c r="B595" s="962"/>
      <c r="C595" s="963"/>
      <c r="D595" s="963"/>
      <c r="E595" s="963"/>
      <c r="F595" s="963"/>
      <c r="G595" s="963"/>
      <c r="H595" s="963"/>
      <c r="I595" s="964" t="s">
        <v>1408</v>
      </c>
      <c r="J595" s="965"/>
    </row>
    <row r="596" spans="2:10" ht="24.6" customHeight="1">
      <c r="B596" s="962"/>
      <c r="C596" s="963"/>
      <c r="D596" s="963"/>
      <c r="E596" s="963"/>
      <c r="F596" s="963"/>
      <c r="G596" s="963"/>
      <c r="H596" s="963"/>
      <c r="I596" s="964" t="s">
        <v>1409</v>
      </c>
      <c r="J596" s="965"/>
    </row>
    <row r="597" spans="2:10" ht="24.6" customHeight="1">
      <c r="B597" s="962"/>
      <c r="C597" s="963"/>
      <c r="D597" s="963"/>
      <c r="E597" s="963"/>
      <c r="F597" s="963"/>
      <c r="G597" s="963"/>
      <c r="H597" s="963"/>
      <c r="I597" s="964" t="s">
        <v>1410</v>
      </c>
      <c r="J597" s="965"/>
    </row>
    <row r="598" spans="2:10" ht="24.6" customHeight="1">
      <c r="B598" s="962"/>
      <c r="C598" s="963"/>
      <c r="D598" s="963"/>
      <c r="E598" s="963"/>
      <c r="F598" s="963"/>
      <c r="G598" s="963"/>
      <c r="H598" s="963"/>
      <c r="I598" s="964" t="s">
        <v>1411</v>
      </c>
      <c r="J598" s="965"/>
    </row>
    <row r="599" spans="2:10" ht="35.450000000000003" customHeight="1">
      <c r="B599" s="962"/>
      <c r="C599" s="963"/>
      <c r="D599" s="963"/>
      <c r="E599" s="963"/>
      <c r="F599" s="963"/>
      <c r="G599" s="963"/>
      <c r="H599" s="963"/>
      <c r="I599" s="964" t="s">
        <v>1412</v>
      </c>
      <c r="J599" s="965"/>
    </row>
    <row r="600" spans="2:10" ht="35.450000000000003" customHeight="1">
      <c r="B600" s="962"/>
      <c r="C600" s="963"/>
      <c r="D600" s="963"/>
      <c r="E600" s="963"/>
      <c r="F600" s="963"/>
      <c r="G600" s="963"/>
      <c r="H600" s="963"/>
      <c r="I600" s="964" t="s">
        <v>1413</v>
      </c>
      <c r="J600" s="965"/>
    </row>
    <row r="601" spans="2:10" ht="47.45" customHeight="1">
      <c r="B601" s="962"/>
      <c r="C601" s="963"/>
      <c r="D601" s="963"/>
      <c r="E601" s="963"/>
      <c r="F601" s="963"/>
      <c r="G601" s="963"/>
      <c r="H601" s="963"/>
      <c r="I601" s="964" t="s">
        <v>1414</v>
      </c>
      <c r="J601" s="965"/>
    </row>
    <row r="602" spans="2:10" ht="35.450000000000003" customHeight="1">
      <c r="B602" s="962"/>
      <c r="C602" s="963"/>
      <c r="D602" s="963"/>
      <c r="E602" s="963"/>
      <c r="F602" s="963"/>
      <c r="G602" s="963"/>
      <c r="H602" s="963"/>
      <c r="I602" s="964" t="s">
        <v>1415</v>
      </c>
      <c r="J602" s="965"/>
    </row>
    <row r="603" spans="2:10" ht="35.450000000000003" customHeight="1">
      <c r="B603" s="962"/>
      <c r="C603" s="963"/>
      <c r="D603" s="963"/>
      <c r="E603" s="963"/>
      <c r="F603" s="963"/>
      <c r="G603" s="963"/>
      <c r="H603" s="963"/>
      <c r="I603" s="964" t="s">
        <v>1416</v>
      </c>
      <c r="J603" s="965"/>
    </row>
    <row r="604" spans="2:10" ht="35.450000000000003" customHeight="1">
      <c r="B604" s="962"/>
      <c r="C604" s="963"/>
      <c r="D604" s="963"/>
      <c r="E604" s="963"/>
      <c r="F604" s="963"/>
      <c r="G604" s="963"/>
      <c r="H604" s="963"/>
      <c r="I604" s="964" t="s">
        <v>1417</v>
      </c>
      <c r="J604" s="965"/>
    </row>
    <row r="605" spans="2:10" ht="35.450000000000003" customHeight="1">
      <c r="B605" s="962"/>
      <c r="C605" s="963"/>
      <c r="D605" s="963"/>
      <c r="E605" s="963"/>
      <c r="F605" s="963"/>
      <c r="G605" s="963"/>
      <c r="H605" s="963"/>
      <c r="I605" s="964" t="s">
        <v>1418</v>
      </c>
      <c r="J605" s="965"/>
    </row>
    <row r="606" spans="2:10" ht="35.450000000000003" customHeight="1">
      <c r="B606" s="962"/>
      <c r="C606" s="963"/>
      <c r="D606" s="963"/>
      <c r="E606" s="963"/>
      <c r="F606" s="963"/>
      <c r="G606" s="963"/>
      <c r="H606" s="963"/>
      <c r="I606" s="964" t="s">
        <v>1419</v>
      </c>
      <c r="J606" s="965"/>
    </row>
    <row r="607" spans="2:10" ht="35.450000000000003" customHeight="1">
      <c r="B607" s="962"/>
      <c r="C607" s="963"/>
      <c r="D607" s="963"/>
      <c r="E607" s="963"/>
      <c r="F607" s="963"/>
      <c r="G607" s="963"/>
      <c r="H607" s="963"/>
      <c r="I607" s="964" t="s">
        <v>1420</v>
      </c>
      <c r="J607" s="965"/>
    </row>
    <row r="608" spans="2:10" ht="35.450000000000003" customHeight="1">
      <c r="B608" s="962"/>
      <c r="C608" s="963"/>
      <c r="D608" s="963"/>
      <c r="E608" s="963"/>
      <c r="F608" s="963"/>
      <c r="G608" s="963"/>
      <c r="H608" s="963"/>
      <c r="I608" s="964" t="s">
        <v>1421</v>
      </c>
      <c r="J608" s="965"/>
    </row>
    <row r="609" spans="2:10" ht="35.450000000000003" customHeight="1">
      <c r="B609" s="962"/>
      <c r="C609" s="963"/>
      <c r="D609" s="963"/>
      <c r="E609" s="963"/>
      <c r="F609" s="963"/>
      <c r="G609" s="963"/>
      <c r="H609" s="963"/>
      <c r="I609" s="964" t="s">
        <v>1422</v>
      </c>
      <c r="J609" s="965"/>
    </row>
    <row r="610" spans="2:10" ht="35.450000000000003" customHeight="1">
      <c r="B610" s="962"/>
      <c r="C610" s="963"/>
      <c r="D610" s="963"/>
      <c r="E610" s="963"/>
      <c r="F610" s="963"/>
      <c r="G610" s="963"/>
      <c r="H610" s="963"/>
      <c r="I610" s="964" t="s">
        <v>1423</v>
      </c>
      <c r="J610" s="965"/>
    </row>
    <row r="611" spans="2:10" ht="35.450000000000003" customHeight="1">
      <c r="B611" s="962"/>
      <c r="C611" s="963"/>
      <c r="D611" s="963"/>
      <c r="E611" s="963"/>
      <c r="F611" s="963"/>
      <c r="G611" s="963"/>
      <c r="H611" s="963"/>
      <c r="I611" s="964" t="s">
        <v>1424</v>
      </c>
      <c r="J611" s="965"/>
    </row>
    <row r="612" spans="2:10" ht="35.450000000000003" customHeight="1">
      <c r="B612" s="962"/>
      <c r="C612" s="963"/>
      <c r="D612" s="963"/>
      <c r="E612" s="963"/>
      <c r="F612" s="963"/>
      <c r="G612" s="963"/>
      <c r="H612" s="963"/>
      <c r="I612" s="964" t="s">
        <v>1425</v>
      </c>
      <c r="J612" s="965"/>
    </row>
    <row r="613" spans="2:10" ht="35.450000000000003" customHeight="1">
      <c r="B613" s="962"/>
      <c r="C613" s="963"/>
      <c r="D613" s="963"/>
      <c r="E613" s="963"/>
      <c r="F613" s="963"/>
      <c r="G613" s="963"/>
      <c r="H613" s="963"/>
      <c r="I613" s="964" t="s">
        <v>1426</v>
      </c>
      <c r="J613" s="965"/>
    </row>
    <row r="614" spans="2:10" ht="24.6" customHeight="1">
      <c r="B614" s="962"/>
      <c r="C614" s="963"/>
      <c r="D614" s="963"/>
      <c r="E614" s="963"/>
      <c r="F614" s="963"/>
      <c r="G614" s="963"/>
      <c r="H614" s="963"/>
      <c r="I614" s="964" t="s">
        <v>1427</v>
      </c>
      <c r="J614" s="965"/>
    </row>
    <row r="615" spans="2:10" ht="24.6" customHeight="1">
      <c r="B615" s="962"/>
      <c r="C615" s="963"/>
      <c r="D615" s="963" t="s">
        <v>1428</v>
      </c>
      <c r="E615" s="963"/>
      <c r="F615" s="963"/>
      <c r="G615" s="963"/>
      <c r="H615" s="963"/>
      <c r="I615" s="964"/>
      <c r="J615" s="965"/>
    </row>
    <row r="616" spans="2:10" ht="47.45" customHeight="1">
      <c r="B616" s="962"/>
      <c r="C616" s="963"/>
      <c r="D616" s="963"/>
      <c r="E616" s="963"/>
      <c r="F616" s="963"/>
      <c r="G616" s="963"/>
      <c r="H616" s="963"/>
      <c r="I616" s="964" t="s">
        <v>1429</v>
      </c>
      <c r="J616" s="965"/>
    </row>
    <row r="617" spans="2:10" ht="47.45" customHeight="1">
      <c r="B617" s="962"/>
      <c r="C617" s="963"/>
      <c r="D617" s="963"/>
      <c r="E617" s="963"/>
      <c r="F617" s="963"/>
      <c r="G617" s="963"/>
      <c r="H617" s="963"/>
      <c r="I617" s="964" t="s">
        <v>1430</v>
      </c>
      <c r="J617" s="965"/>
    </row>
    <row r="618" spans="2:10" ht="35.450000000000003" customHeight="1">
      <c r="B618" s="962"/>
      <c r="C618" s="963"/>
      <c r="D618" s="963"/>
      <c r="E618" s="963"/>
      <c r="F618" s="963"/>
      <c r="G618" s="963"/>
      <c r="H618" s="963"/>
      <c r="I618" s="964" t="s">
        <v>1431</v>
      </c>
      <c r="J618" s="965"/>
    </row>
    <row r="619" spans="2:10" ht="35.450000000000003" customHeight="1">
      <c r="B619" s="962"/>
      <c r="C619" s="963"/>
      <c r="D619" s="963"/>
      <c r="E619" s="963"/>
      <c r="F619" s="963"/>
      <c r="G619" s="963"/>
      <c r="H619" s="963"/>
      <c r="I619" s="964" t="s">
        <v>1432</v>
      </c>
      <c r="J619" s="965"/>
    </row>
    <row r="620" spans="2:10" ht="58.5" customHeight="1">
      <c r="B620" s="962"/>
      <c r="C620" s="963"/>
      <c r="D620" s="963"/>
      <c r="E620" s="963"/>
      <c r="F620" s="963"/>
      <c r="G620" s="963"/>
      <c r="H620" s="963"/>
      <c r="I620" s="964" t="s">
        <v>1433</v>
      </c>
      <c r="J620" s="965"/>
    </row>
    <row r="621" spans="2:10" ht="24.6" customHeight="1">
      <c r="B621" s="962"/>
      <c r="C621" s="963"/>
      <c r="D621" s="963"/>
      <c r="E621" s="963"/>
      <c r="F621" s="963"/>
      <c r="G621" s="963"/>
      <c r="H621" s="963"/>
      <c r="I621" s="964" t="s">
        <v>1434</v>
      </c>
      <c r="J621" s="965"/>
    </row>
    <row r="622" spans="2:10" ht="24.6" customHeight="1">
      <c r="B622" s="962"/>
      <c r="C622" s="963"/>
      <c r="D622" s="963"/>
      <c r="E622" s="963"/>
      <c r="F622" s="963"/>
      <c r="G622" s="963"/>
      <c r="H622" s="963"/>
      <c r="I622" s="964" t="s">
        <v>1435</v>
      </c>
      <c r="J622" s="965"/>
    </row>
    <row r="623" spans="2:10" ht="24.6" customHeight="1">
      <c r="B623" s="962"/>
      <c r="C623" s="963"/>
      <c r="D623" s="963"/>
      <c r="E623" s="963"/>
      <c r="F623" s="963"/>
      <c r="G623" s="963"/>
      <c r="H623" s="963"/>
      <c r="I623" s="964" t="s">
        <v>1436</v>
      </c>
      <c r="J623" s="965"/>
    </row>
    <row r="624" spans="2:10" ht="24.6" customHeight="1">
      <c r="B624" s="962"/>
      <c r="C624" s="963"/>
      <c r="D624" s="963"/>
      <c r="E624" s="963"/>
      <c r="F624" s="963"/>
      <c r="G624" s="963"/>
      <c r="H624" s="963"/>
      <c r="I624" s="964" t="s">
        <v>1437</v>
      </c>
      <c r="J624" s="965"/>
    </row>
    <row r="625" spans="2:10" ht="24.6" customHeight="1">
      <c r="B625" s="962"/>
      <c r="C625" s="963"/>
      <c r="D625" s="963"/>
      <c r="E625" s="963"/>
      <c r="F625" s="963"/>
      <c r="G625" s="963"/>
      <c r="H625" s="963"/>
      <c r="I625" s="964" t="s">
        <v>1438</v>
      </c>
      <c r="J625" s="965"/>
    </row>
    <row r="626" spans="2:10" ht="24.6" customHeight="1">
      <c r="B626" s="962"/>
      <c r="C626" s="963"/>
      <c r="D626" s="963"/>
      <c r="E626" s="963"/>
      <c r="F626" s="963"/>
      <c r="G626" s="963"/>
      <c r="H626" s="963"/>
      <c r="I626" s="964" t="s">
        <v>1439</v>
      </c>
      <c r="J626" s="965"/>
    </row>
    <row r="627" spans="2:10" ht="47.45" customHeight="1">
      <c r="B627" s="962"/>
      <c r="C627" s="963"/>
      <c r="D627" s="963"/>
      <c r="E627" s="963"/>
      <c r="F627" s="963"/>
      <c r="G627" s="963"/>
      <c r="H627" s="963"/>
      <c r="I627" s="964" t="s">
        <v>1440</v>
      </c>
      <c r="J627" s="965"/>
    </row>
    <row r="628" spans="2:10" ht="47.45" customHeight="1">
      <c r="B628" s="962"/>
      <c r="C628" s="963"/>
      <c r="D628" s="963"/>
      <c r="E628" s="963"/>
      <c r="F628" s="963"/>
      <c r="G628" s="963"/>
      <c r="H628" s="963"/>
      <c r="I628" s="964" t="s">
        <v>1441</v>
      </c>
      <c r="J628" s="965"/>
    </row>
    <row r="629" spans="2:10" ht="35.450000000000003" customHeight="1">
      <c r="B629" s="962"/>
      <c r="C629" s="963"/>
      <c r="D629" s="963"/>
      <c r="E629" s="963"/>
      <c r="F629" s="963"/>
      <c r="G629" s="963"/>
      <c r="H629" s="963"/>
      <c r="I629" s="964" t="s">
        <v>1442</v>
      </c>
      <c r="J629" s="965"/>
    </row>
    <row r="630" spans="2:10" ht="35.450000000000003" customHeight="1">
      <c r="B630" s="962"/>
      <c r="C630" s="963"/>
      <c r="D630" s="963"/>
      <c r="E630" s="963"/>
      <c r="F630" s="963"/>
      <c r="G630" s="963"/>
      <c r="H630" s="963"/>
      <c r="I630" s="964" t="s">
        <v>1443</v>
      </c>
      <c r="J630" s="965"/>
    </row>
    <row r="631" spans="2:10" ht="35.450000000000003" customHeight="1">
      <c r="B631" s="962"/>
      <c r="C631" s="963"/>
      <c r="D631" s="963"/>
      <c r="E631" s="963"/>
      <c r="F631" s="963"/>
      <c r="G631" s="963"/>
      <c r="H631" s="963"/>
      <c r="I631" s="964" t="s">
        <v>1444</v>
      </c>
      <c r="J631" s="965"/>
    </row>
    <row r="632" spans="2:10" ht="35.450000000000003" customHeight="1">
      <c r="B632" s="962"/>
      <c r="C632" s="963"/>
      <c r="D632" s="963"/>
      <c r="E632" s="963"/>
      <c r="F632" s="963"/>
      <c r="G632" s="963"/>
      <c r="H632" s="963"/>
      <c r="I632" s="964" t="s">
        <v>1445</v>
      </c>
      <c r="J632" s="965"/>
    </row>
    <row r="633" spans="2:10" ht="35.450000000000003" customHeight="1">
      <c r="B633" s="962"/>
      <c r="C633" s="963"/>
      <c r="D633" s="963"/>
      <c r="E633" s="963"/>
      <c r="F633" s="963"/>
      <c r="G633" s="963"/>
      <c r="H633" s="963"/>
      <c r="I633" s="964" t="s">
        <v>1446</v>
      </c>
      <c r="J633" s="965"/>
    </row>
    <row r="634" spans="2:10" ht="35.450000000000003" customHeight="1">
      <c r="B634" s="962"/>
      <c r="C634" s="963"/>
      <c r="D634" s="963"/>
      <c r="E634" s="963"/>
      <c r="F634" s="963"/>
      <c r="G634" s="963"/>
      <c r="H634" s="963"/>
      <c r="I634" s="964" t="s">
        <v>1447</v>
      </c>
      <c r="J634" s="965"/>
    </row>
    <row r="635" spans="2:10" ht="47.45" customHeight="1">
      <c r="B635" s="962"/>
      <c r="C635" s="963"/>
      <c r="D635" s="963"/>
      <c r="E635" s="963"/>
      <c r="F635" s="963"/>
      <c r="G635" s="963"/>
      <c r="H635" s="963"/>
      <c r="I635" s="964" t="s">
        <v>1448</v>
      </c>
      <c r="J635" s="965"/>
    </row>
    <row r="636" spans="2:10" ht="35.450000000000003" customHeight="1">
      <c r="B636" s="962"/>
      <c r="C636" s="963"/>
      <c r="D636" s="963"/>
      <c r="E636" s="963"/>
      <c r="F636" s="963"/>
      <c r="G636" s="963"/>
      <c r="H636" s="963"/>
      <c r="I636" s="964" t="s">
        <v>1449</v>
      </c>
      <c r="J636" s="965"/>
    </row>
    <row r="637" spans="2:10" ht="47.45" customHeight="1">
      <c r="B637" s="962"/>
      <c r="C637" s="963"/>
      <c r="D637" s="963"/>
      <c r="E637" s="963"/>
      <c r="F637" s="963"/>
      <c r="G637" s="963"/>
      <c r="H637" s="963"/>
      <c r="I637" s="964" t="s">
        <v>1450</v>
      </c>
      <c r="J637" s="965"/>
    </row>
    <row r="638" spans="2:10" ht="35.450000000000003" customHeight="1">
      <c r="B638" s="962"/>
      <c r="C638" s="963"/>
      <c r="D638" s="963"/>
      <c r="E638" s="963"/>
      <c r="F638" s="963"/>
      <c r="G638" s="963"/>
      <c r="H638" s="963"/>
      <c r="I638" s="964" t="s">
        <v>1451</v>
      </c>
      <c r="J638" s="965"/>
    </row>
    <row r="639" spans="2:10" ht="35.450000000000003" customHeight="1">
      <c r="B639" s="962"/>
      <c r="C639" s="963"/>
      <c r="D639" s="963"/>
      <c r="E639" s="963"/>
      <c r="F639" s="963"/>
      <c r="G639" s="963"/>
      <c r="H639" s="963"/>
      <c r="I639" s="964" t="s">
        <v>1452</v>
      </c>
      <c r="J639" s="965"/>
    </row>
    <row r="640" spans="2:10" ht="35.450000000000003" customHeight="1">
      <c r="B640" s="962"/>
      <c r="C640" s="963"/>
      <c r="D640" s="963"/>
      <c r="E640" s="963"/>
      <c r="F640" s="963"/>
      <c r="G640" s="963"/>
      <c r="H640" s="963"/>
      <c r="I640" s="964" t="s">
        <v>1453</v>
      </c>
      <c r="J640" s="965"/>
    </row>
    <row r="641" spans="2:10" ht="35.450000000000003" customHeight="1">
      <c r="B641" s="962"/>
      <c r="C641" s="963"/>
      <c r="D641" s="963"/>
      <c r="E641" s="963"/>
      <c r="F641" s="963"/>
      <c r="G641" s="963"/>
      <c r="H641" s="963"/>
      <c r="I641" s="964" t="s">
        <v>1454</v>
      </c>
      <c r="J641" s="965"/>
    </row>
    <row r="642" spans="2:10" ht="47.45" customHeight="1">
      <c r="B642" s="962"/>
      <c r="C642" s="963"/>
      <c r="D642" s="963"/>
      <c r="E642" s="963"/>
      <c r="F642" s="963"/>
      <c r="G642" s="963"/>
      <c r="H642" s="963"/>
      <c r="I642" s="964" t="s">
        <v>1455</v>
      </c>
      <c r="J642" s="965"/>
    </row>
    <row r="643" spans="2:10" ht="24.6" customHeight="1">
      <c r="B643" s="962"/>
      <c r="C643" s="963"/>
      <c r="D643" s="963"/>
      <c r="E643" s="963"/>
      <c r="F643" s="963"/>
      <c r="G643" s="963"/>
      <c r="H643" s="963"/>
      <c r="I643" s="964" t="s">
        <v>1456</v>
      </c>
      <c r="J643" s="965"/>
    </row>
    <row r="644" spans="2:10" ht="24.6" customHeight="1">
      <c r="B644" s="966"/>
      <c r="C644" s="967"/>
      <c r="D644" s="967"/>
      <c r="E644" s="967"/>
      <c r="F644" s="967"/>
      <c r="G644" s="967"/>
      <c r="H644" s="967"/>
      <c r="I644" s="968"/>
      <c r="J644" s="969"/>
    </row>
    <row r="645" spans="2:10" ht="24.6" customHeight="1">
      <c r="B645" s="972" t="s">
        <v>1457</v>
      </c>
      <c r="C645" s="973"/>
      <c r="D645" s="973"/>
      <c r="E645" s="973"/>
      <c r="F645" s="973"/>
      <c r="G645" s="973"/>
      <c r="H645" s="973"/>
      <c r="I645" s="974"/>
      <c r="J645" s="975"/>
    </row>
    <row r="646" spans="2:10" ht="24.6" customHeight="1">
      <c r="B646" s="976"/>
      <c r="C646" s="977" t="s">
        <v>1458</v>
      </c>
      <c r="D646" s="977"/>
      <c r="E646" s="977"/>
      <c r="F646" s="977"/>
      <c r="G646" s="977"/>
      <c r="H646" s="977"/>
      <c r="I646" s="978"/>
      <c r="J646" s="979"/>
    </row>
    <row r="647" spans="2:10" ht="214.5" customHeight="1">
      <c r="B647" s="962"/>
      <c r="C647" s="963"/>
      <c r="D647" s="963"/>
      <c r="E647" s="963"/>
      <c r="F647" s="963"/>
      <c r="G647" s="963"/>
      <c r="H647" s="963"/>
      <c r="I647" s="964" t="s">
        <v>1459</v>
      </c>
      <c r="J647" s="965"/>
    </row>
    <row r="648" spans="2:10" ht="47.45" customHeight="1">
      <c r="B648" s="962"/>
      <c r="C648" s="963"/>
      <c r="D648" s="963"/>
      <c r="E648" s="963"/>
      <c r="F648" s="963"/>
      <c r="G648" s="963"/>
      <c r="H648" s="963"/>
      <c r="I648" s="964" t="s">
        <v>1460</v>
      </c>
      <c r="J648" s="965"/>
    </row>
    <row r="649" spans="2:10" ht="92.45" customHeight="1">
      <c r="B649" s="962"/>
      <c r="C649" s="963"/>
      <c r="D649" s="963"/>
      <c r="E649" s="963"/>
      <c r="F649" s="963"/>
      <c r="G649" s="963"/>
      <c r="H649" s="963"/>
      <c r="I649" s="964" t="s">
        <v>1461</v>
      </c>
      <c r="J649" s="965"/>
    </row>
    <row r="650" spans="2:10" ht="47.45" customHeight="1">
      <c r="B650" s="962"/>
      <c r="C650" s="963"/>
      <c r="D650" s="963"/>
      <c r="E650" s="963"/>
      <c r="F650" s="963"/>
      <c r="G650" s="963"/>
      <c r="H650" s="963"/>
      <c r="I650" s="964" t="s">
        <v>1462</v>
      </c>
      <c r="J650" s="965"/>
    </row>
    <row r="651" spans="2:10" ht="47.45" customHeight="1">
      <c r="B651" s="962"/>
      <c r="C651" s="963"/>
      <c r="D651" s="963"/>
      <c r="E651" s="963"/>
      <c r="F651" s="963"/>
      <c r="G651" s="963"/>
      <c r="H651" s="963"/>
      <c r="I651" s="964" t="s">
        <v>1463</v>
      </c>
      <c r="J651" s="965"/>
    </row>
    <row r="652" spans="2:10" ht="47.45" customHeight="1">
      <c r="B652" s="962"/>
      <c r="C652" s="963"/>
      <c r="D652" s="963"/>
      <c r="E652" s="963"/>
      <c r="F652" s="963"/>
      <c r="G652" s="963"/>
      <c r="H652" s="963"/>
      <c r="I652" s="964" t="s">
        <v>1464</v>
      </c>
      <c r="J652" s="965"/>
    </row>
    <row r="653" spans="2:10" ht="58.5" customHeight="1">
      <c r="B653" s="962"/>
      <c r="C653" s="963"/>
      <c r="D653" s="963"/>
      <c r="E653" s="963"/>
      <c r="F653" s="963"/>
      <c r="G653" s="963"/>
      <c r="H653" s="963"/>
      <c r="I653" s="964" t="s">
        <v>1465</v>
      </c>
      <c r="J653" s="965"/>
    </row>
    <row r="654" spans="2:10" ht="92.45" customHeight="1">
      <c r="B654" s="962"/>
      <c r="C654" s="963"/>
      <c r="D654" s="963"/>
      <c r="E654" s="963"/>
      <c r="F654" s="963"/>
      <c r="G654" s="963"/>
      <c r="H654" s="963"/>
      <c r="I654" s="964" t="s">
        <v>1466</v>
      </c>
      <c r="J654" s="965"/>
    </row>
    <row r="655" spans="2:10" ht="58.5" customHeight="1">
      <c r="B655" s="962"/>
      <c r="C655" s="963"/>
      <c r="D655" s="963"/>
      <c r="E655" s="963"/>
      <c r="F655" s="963"/>
      <c r="G655" s="963"/>
      <c r="H655" s="963"/>
      <c r="I655" s="964" t="s">
        <v>1467</v>
      </c>
      <c r="J655" s="965"/>
    </row>
    <row r="656" spans="2:10" ht="24.6" customHeight="1">
      <c r="B656" s="966"/>
      <c r="C656" s="967"/>
      <c r="D656" s="967"/>
      <c r="E656" s="967"/>
      <c r="F656" s="967"/>
      <c r="G656" s="967"/>
      <c r="H656" s="967"/>
      <c r="I656" s="968"/>
      <c r="J656" s="969"/>
    </row>
    <row r="657" spans="2:10" ht="24.6" customHeight="1">
      <c r="B657" s="959"/>
      <c r="C657" s="970" t="s">
        <v>1468</v>
      </c>
      <c r="D657" s="970"/>
      <c r="E657" s="970"/>
      <c r="F657" s="970"/>
      <c r="G657" s="970"/>
      <c r="H657" s="970"/>
      <c r="I657" s="971"/>
      <c r="J657" s="960"/>
    </row>
    <row r="658" spans="2:10" ht="69.599999999999994" customHeight="1">
      <c r="B658" s="962"/>
      <c r="C658" s="963"/>
      <c r="D658" s="963"/>
      <c r="E658" s="963"/>
      <c r="F658" s="963"/>
      <c r="G658" s="963"/>
      <c r="H658" s="963"/>
      <c r="I658" s="964" t="s">
        <v>1469</v>
      </c>
      <c r="J658" s="965"/>
    </row>
    <row r="659" spans="2:10" ht="24.6" customHeight="1">
      <c r="B659" s="966"/>
      <c r="C659" s="967"/>
      <c r="D659" s="967"/>
      <c r="E659" s="967"/>
      <c r="F659" s="967"/>
      <c r="G659" s="967"/>
      <c r="H659" s="967"/>
      <c r="I659" s="968"/>
      <c r="J659" s="969"/>
    </row>
    <row r="660" spans="2:10" ht="24.6" customHeight="1">
      <c r="B660" s="959"/>
      <c r="C660" s="970" t="s">
        <v>1470</v>
      </c>
      <c r="D660" s="970"/>
      <c r="E660" s="970"/>
      <c r="F660" s="970"/>
      <c r="G660" s="970"/>
      <c r="H660" s="970"/>
      <c r="I660" s="971"/>
      <c r="J660" s="960"/>
    </row>
    <row r="661" spans="2:10" ht="114.6" customHeight="1">
      <c r="B661" s="962"/>
      <c r="C661" s="963"/>
      <c r="D661" s="963"/>
      <c r="E661" s="963"/>
      <c r="F661" s="963"/>
      <c r="G661" s="963"/>
      <c r="H661" s="963"/>
      <c r="I661" s="964" t="s">
        <v>1471</v>
      </c>
      <c r="J661" s="965"/>
    </row>
    <row r="662" spans="2:10" ht="58.5" customHeight="1">
      <c r="B662" s="962"/>
      <c r="C662" s="963"/>
      <c r="D662" s="963"/>
      <c r="E662" s="963"/>
      <c r="F662" s="963"/>
      <c r="G662" s="963"/>
      <c r="H662" s="963"/>
      <c r="I662" s="964" t="s">
        <v>1472</v>
      </c>
      <c r="J662" s="965"/>
    </row>
    <row r="663" spans="2:10" ht="24.6" customHeight="1">
      <c r="B663" s="966"/>
      <c r="C663" s="967"/>
      <c r="D663" s="967"/>
      <c r="E663" s="967"/>
      <c r="F663" s="967"/>
      <c r="G663" s="967"/>
      <c r="H663" s="967"/>
      <c r="I663" s="968"/>
      <c r="J663" s="969"/>
    </row>
    <row r="664" spans="2:10" ht="24.6" customHeight="1">
      <c r="B664" s="959"/>
      <c r="C664" s="970" t="s">
        <v>1473</v>
      </c>
      <c r="D664" s="970"/>
      <c r="E664" s="970"/>
      <c r="F664" s="970"/>
      <c r="G664" s="970"/>
      <c r="H664" s="970"/>
      <c r="I664" s="971"/>
      <c r="J664" s="960"/>
    </row>
    <row r="665" spans="2:10" ht="58.5" customHeight="1">
      <c r="B665" s="962"/>
      <c r="C665" s="963"/>
      <c r="D665" s="963"/>
      <c r="E665" s="963"/>
      <c r="F665" s="963"/>
      <c r="G665" s="963"/>
      <c r="H665" s="963"/>
      <c r="I665" s="964" t="s">
        <v>1474</v>
      </c>
      <c r="J665" s="965"/>
    </row>
    <row r="666" spans="2:10" ht="24.6" customHeight="1">
      <c r="B666" s="966"/>
      <c r="C666" s="967"/>
      <c r="D666" s="967"/>
      <c r="E666" s="967"/>
      <c r="F666" s="967"/>
      <c r="G666" s="967"/>
      <c r="H666" s="967"/>
      <c r="I666" s="968"/>
      <c r="J666" s="969"/>
    </row>
    <row r="667" spans="2:10" ht="24.6" customHeight="1">
      <c r="B667" s="972" t="s">
        <v>1475</v>
      </c>
      <c r="C667" s="973"/>
      <c r="D667" s="973"/>
      <c r="E667" s="973"/>
      <c r="F667" s="973"/>
      <c r="G667" s="973"/>
      <c r="H667" s="973"/>
      <c r="I667" s="974"/>
      <c r="J667" s="975"/>
    </row>
    <row r="668" spans="2:10" ht="24.6" customHeight="1">
      <c r="B668" s="976"/>
      <c r="C668" s="977" t="s">
        <v>1476</v>
      </c>
      <c r="D668" s="977"/>
      <c r="E668" s="977"/>
      <c r="F668" s="977"/>
      <c r="G668" s="977"/>
      <c r="H668" s="977"/>
      <c r="I668" s="978"/>
      <c r="J668" s="979"/>
    </row>
    <row r="669" spans="2:10" ht="92.45" customHeight="1">
      <c r="B669" s="962"/>
      <c r="C669" s="963"/>
      <c r="D669" s="963"/>
      <c r="E669" s="963"/>
      <c r="F669" s="963"/>
      <c r="G669" s="963"/>
      <c r="H669" s="963"/>
      <c r="I669" s="964" t="s">
        <v>1477</v>
      </c>
      <c r="J669" s="965"/>
    </row>
    <row r="670" spans="2:10" ht="81.599999999999994" customHeight="1">
      <c r="B670" s="962"/>
      <c r="C670" s="963"/>
      <c r="D670" s="963"/>
      <c r="E670" s="963"/>
      <c r="F670" s="963"/>
      <c r="G670" s="963"/>
      <c r="H670" s="963"/>
      <c r="I670" s="964" t="s">
        <v>1478</v>
      </c>
      <c r="J670" s="965"/>
    </row>
    <row r="671" spans="2:10" ht="81.599999999999994" customHeight="1">
      <c r="B671" s="962"/>
      <c r="C671" s="963"/>
      <c r="D671" s="963"/>
      <c r="E671" s="963"/>
      <c r="F671" s="963"/>
      <c r="G671" s="963"/>
      <c r="H671" s="963"/>
      <c r="I671" s="964" t="s">
        <v>1479</v>
      </c>
      <c r="J671" s="965"/>
    </row>
    <row r="672" spans="2:10" ht="81.599999999999994" customHeight="1">
      <c r="B672" s="962"/>
      <c r="C672" s="963"/>
      <c r="D672" s="963"/>
      <c r="E672" s="963"/>
      <c r="F672" s="963"/>
      <c r="G672" s="963"/>
      <c r="H672" s="963"/>
      <c r="I672" s="964" t="s">
        <v>1480</v>
      </c>
      <c r="J672" s="965"/>
    </row>
    <row r="673" spans="2:10" ht="69.599999999999994" customHeight="1">
      <c r="B673" s="962"/>
      <c r="C673" s="963"/>
      <c r="D673" s="963"/>
      <c r="E673" s="963"/>
      <c r="F673" s="963"/>
      <c r="G673" s="963"/>
      <c r="H673" s="963"/>
      <c r="I673" s="964" t="s">
        <v>1481</v>
      </c>
      <c r="J673" s="965"/>
    </row>
    <row r="674" spans="2:10" ht="35.450000000000003" customHeight="1">
      <c r="B674" s="962"/>
      <c r="C674" s="963"/>
      <c r="D674" s="963"/>
      <c r="E674" s="963"/>
      <c r="F674" s="963"/>
      <c r="G674" s="963"/>
      <c r="H674" s="963"/>
      <c r="I674" s="964" t="s">
        <v>1482</v>
      </c>
      <c r="J674" s="965"/>
    </row>
    <row r="675" spans="2:10" ht="24.6" customHeight="1">
      <c r="B675" s="962"/>
      <c r="C675" s="963"/>
      <c r="D675" s="963" t="s">
        <v>1483</v>
      </c>
      <c r="E675" s="963"/>
      <c r="F675" s="963"/>
      <c r="G675" s="963"/>
      <c r="H675" s="963"/>
      <c r="I675" s="964"/>
      <c r="J675" s="965"/>
    </row>
    <row r="676" spans="2:10" ht="69.599999999999994" customHeight="1">
      <c r="B676" s="962"/>
      <c r="C676" s="963"/>
      <c r="D676" s="963"/>
      <c r="E676" s="963"/>
      <c r="F676" s="963"/>
      <c r="G676" s="963"/>
      <c r="H676" s="963"/>
      <c r="I676" s="964" t="s">
        <v>1484</v>
      </c>
      <c r="J676" s="965"/>
    </row>
    <row r="677" spans="2:10" ht="81.599999999999994" customHeight="1">
      <c r="B677" s="962"/>
      <c r="C677" s="963"/>
      <c r="D677" s="963"/>
      <c r="E677" s="963"/>
      <c r="F677" s="963"/>
      <c r="G677" s="963"/>
      <c r="H677" s="963"/>
      <c r="I677" s="964" t="s">
        <v>1485</v>
      </c>
      <c r="J677" s="965"/>
    </row>
    <row r="678" spans="2:10" ht="35.450000000000003" customHeight="1">
      <c r="B678" s="962"/>
      <c r="C678" s="963"/>
      <c r="D678" s="963"/>
      <c r="E678" s="963"/>
      <c r="F678" s="963"/>
      <c r="G678" s="963"/>
      <c r="H678" s="963"/>
      <c r="I678" s="964" t="s">
        <v>1486</v>
      </c>
      <c r="J678" s="965"/>
    </row>
    <row r="679" spans="2:10" ht="24.6" customHeight="1">
      <c r="B679" s="962"/>
      <c r="C679" s="963"/>
      <c r="D679" s="963" t="s">
        <v>1487</v>
      </c>
      <c r="E679" s="963"/>
      <c r="F679" s="963"/>
      <c r="G679" s="963"/>
      <c r="H679" s="963"/>
      <c r="I679" s="964"/>
      <c r="J679" s="965"/>
    </row>
    <row r="680" spans="2:10" ht="58.5" customHeight="1">
      <c r="B680" s="962"/>
      <c r="C680" s="963"/>
      <c r="D680" s="963"/>
      <c r="E680" s="963"/>
      <c r="F680" s="963"/>
      <c r="G680" s="963"/>
      <c r="H680" s="963"/>
      <c r="I680" s="964" t="s">
        <v>1488</v>
      </c>
      <c r="J680" s="965"/>
    </row>
    <row r="681" spans="2:10" ht="47.45" customHeight="1">
      <c r="B681" s="962"/>
      <c r="C681" s="963"/>
      <c r="D681" s="963"/>
      <c r="E681" s="963"/>
      <c r="F681" s="963"/>
      <c r="G681" s="963"/>
      <c r="H681" s="963"/>
      <c r="I681" s="964" t="s">
        <v>1489</v>
      </c>
      <c r="J681" s="965"/>
    </row>
    <row r="682" spans="2:10" ht="35.450000000000003" customHeight="1">
      <c r="B682" s="962"/>
      <c r="C682" s="963"/>
      <c r="D682" s="963"/>
      <c r="E682" s="963"/>
      <c r="F682" s="963"/>
      <c r="G682" s="963"/>
      <c r="H682" s="963"/>
      <c r="I682" s="964" t="s">
        <v>1490</v>
      </c>
      <c r="J682" s="965"/>
    </row>
    <row r="683" spans="2:10" ht="47.45" customHeight="1">
      <c r="B683" s="962"/>
      <c r="C683" s="963"/>
      <c r="D683" s="963"/>
      <c r="E683" s="963"/>
      <c r="F683" s="963"/>
      <c r="G683" s="963"/>
      <c r="H683" s="963"/>
      <c r="I683" s="964" t="s">
        <v>1491</v>
      </c>
      <c r="J683" s="965"/>
    </row>
    <row r="684" spans="2:10" ht="47.45" customHeight="1">
      <c r="B684" s="962"/>
      <c r="C684" s="963"/>
      <c r="D684" s="963"/>
      <c r="E684" s="963"/>
      <c r="F684" s="963"/>
      <c r="G684" s="963"/>
      <c r="H684" s="963"/>
      <c r="I684" s="964" t="s">
        <v>1492</v>
      </c>
      <c r="J684" s="965"/>
    </row>
    <row r="685" spans="2:10" ht="47.45" customHeight="1">
      <c r="B685" s="962"/>
      <c r="C685" s="963"/>
      <c r="D685" s="963"/>
      <c r="E685" s="963"/>
      <c r="F685" s="963"/>
      <c r="G685" s="963"/>
      <c r="H685" s="963"/>
      <c r="I685" s="964" t="s">
        <v>1493</v>
      </c>
      <c r="J685" s="965"/>
    </row>
    <row r="686" spans="2:10" ht="35.450000000000003" customHeight="1">
      <c r="B686" s="962"/>
      <c r="C686" s="963"/>
      <c r="D686" s="963"/>
      <c r="E686" s="963"/>
      <c r="F686" s="963"/>
      <c r="G686" s="963"/>
      <c r="H686" s="963"/>
      <c r="I686" s="964" t="s">
        <v>1494</v>
      </c>
      <c r="J686" s="965"/>
    </row>
    <row r="687" spans="2:10" ht="24.6" customHeight="1">
      <c r="B687" s="962"/>
      <c r="C687" s="963"/>
      <c r="D687" s="963" t="s">
        <v>1495</v>
      </c>
      <c r="E687" s="963"/>
      <c r="F687" s="963"/>
      <c r="G687" s="963"/>
      <c r="H687" s="963"/>
      <c r="I687" s="964"/>
      <c r="J687" s="965"/>
    </row>
    <row r="688" spans="2:10" ht="35.450000000000003" customHeight="1">
      <c r="B688" s="962"/>
      <c r="C688" s="963"/>
      <c r="D688" s="963"/>
      <c r="E688" s="963"/>
      <c r="F688" s="963"/>
      <c r="G688" s="963"/>
      <c r="H688" s="963"/>
      <c r="I688" s="964" t="s">
        <v>1496</v>
      </c>
      <c r="J688" s="965"/>
    </row>
    <row r="689" spans="2:10" ht="47.45" customHeight="1">
      <c r="B689" s="962"/>
      <c r="C689" s="963"/>
      <c r="D689" s="963"/>
      <c r="E689" s="963"/>
      <c r="F689" s="963"/>
      <c r="G689" s="963"/>
      <c r="H689" s="963"/>
      <c r="I689" s="964" t="s">
        <v>1497</v>
      </c>
      <c r="J689" s="965"/>
    </row>
    <row r="690" spans="2:10" ht="24.6" customHeight="1">
      <c r="B690" s="966"/>
      <c r="C690" s="967"/>
      <c r="D690" s="967"/>
      <c r="E690" s="967"/>
      <c r="F690" s="967"/>
      <c r="G690" s="967"/>
      <c r="H690" s="967"/>
      <c r="I690" s="968"/>
      <c r="J690" s="969"/>
    </row>
    <row r="691" spans="2:10" ht="24.6" customHeight="1">
      <c r="B691" s="959"/>
      <c r="C691" s="970" t="s">
        <v>1498</v>
      </c>
      <c r="D691" s="970"/>
      <c r="E691" s="970"/>
      <c r="F691" s="970"/>
      <c r="G691" s="970"/>
      <c r="H691" s="970"/>
      <c r="I691" s="971"/>
      <c r="J691" s="960"/>
    </row>
    <row r="692" spans="2:10" ht="103.5" customHeight="1">
      <c r="B692" s="962"/>
      <c r="C692" s="963"/>
      <c r="D692" s="963"/>
      <c r="E692" s="963"/>
      <c r="F692" s="963"/>
      <c r="G692" s="963"/>
      <c r="H692" s="963"/>
      <c r="I692" s="964" t="s">
        <v>1499</v>
      </c>
      <c r="J692" s="965"/>
    </row>
    <row r="693" spans="2:10" ht="92.45" customHeight="1">
      <c r="B693" s="962"/>
      <c r="C693" s="963"/>
      <c r="D693" s="963"/>
      <c r="E693" s="963"/>
      <c r="F693" s="963"/>
      <c r="G693" s="963"/>
      <c r="H693" s="963"/>
      <c r="I693" s="964" t="s">
        <v>1500</v>
      </c>
      <c r="J693" s="965"/>
    </row>
    <row r="694" spans="2:10" ht="24.6" customHeight="1">
      <c r="B694" s="966"/>
      <c r="C694" s="967"/>
      <c r="D694" s="967"/>
      <c r="E694" s="967"/>
      <c r="F694" s="967"/>
      <c r="G694" s="967"/>
      <c r="H694" s="967"/>
      <c r="I694" s="968"/>
      <c r="J694" s="969"/>
    </row>
    <row r="695" spans="2:10" ht="24.6" customHeight="1">
      <c r="B695" s="972" t="s">
        <v>1501</v>
      </c>
      <c r="C695" s="973"/>
      <c r="D695" s="973"/>
      <c r="E695" s="973"/>
      <c r="F695" s="973"/>
      <c r="G695" s="973"/>
      <c r="H695" s="973"/>
      <c r="I695" s="974"/>
      <c r="J695" s="975"/>
    </row>
    <row r="696" spans="2:10" ht="58.5" customHeight="1">
      <c r="B696" s="962"/>
      <c r="C696" s="963"/>
      <c r="D696" s="963"/>
      <c r="E696" s="963"/>
      <c r="F696" s="963"/>
      <c r="G696" s="963"/>
      <c r="H696" s="963"/>
      <c r="I696" s="964" t="s">
        <v>1502</v>
      </c>
      <c r="J696" s="965"/>
    </row>
    <row r="697" spans="2:10" ht="24.6" customHeight="1">
      <c r="B697" s="966"/>
      <c r="C697" s="967"/>
      <c r="D697" s="967"/>
      <c r="E697" s="967"/>
      <c r="F697" s="967"/>
      <c r="G697" s="967"/>
      <c r="H697" s="967"/>
      <c r="I697" s="968"/>
      <c r="J697" s="969"/>
    </row>
    <row r="698" spans="2:10" ht="24.6" customHeight="1">
      <c r="B698" s="959"/>
      <c r="C698" s="970" t="s">
        <v>1503</v>
      </c>
      <c r="D698" s="970"/>
      <c r="E698" s="970"/>
      <c r="F698" s="970"/>
      <c r="G698" s="970"/>
      <c r="H698" s="970"/>
      <c r="I698" s="971"/>
      <c r="J698" s="960"/>
    </row>
    <row r="699" spans="2:10" ht="24.6" customHeight="1">
      <c r="B699" s="962"/>
      <c r="C699" s="963"/>
      <c r="D699" s="963" t="s">
        <v>1504</v>
      </c>
      <c r="E699" s="963"/>
      <c r="F699" s="963"/>
      <c r="G699" s="963"/>
      <c r="H699" s="963"/>
      <c r="I699" s="964"/>
      <c r="J699" s="965"/>
    </row>
    <row r="700" spans="2:10" ht="92.45" customHeight="1">
      <c r="B700" s="962"/>
      <c r="C700" s="963"/>
      <c r="D700" s="963"/>
      <c r="E700" s="963"/>
      <c r="F700" s="963"/>
      <c r="G700" s="963"/>
      <c r="H700" s="963"/>
      <c r="I700" s="964" t="s">
        <v>1505</v>
      </c>
      <c r="J700" s="965"/>
    </row>
    <row r="701" spans="2:10" ht="24.6" customHeight="1">
      <c r="B701" s="962"/>
      <c r="C701" s="963"/>
      <c r="D701" s="963" t="s">
        <v>1506</v>
      </c>
      <c r="E701" s="963"/>
      <c r="F701" s="963"/>
      <c r="G701" s="963"/>
      <c r="H701" s="963"/>
      <c r="I701" s="964"/>
      <c r="J701" s="965"/>
    </row>
    <row r="702" spans="2:10" ht="58.5" customHeight="1">
      <c r="B702" s="962"/>
      <c r="C702" s="963"/>
      <c r="D702" s="963"/>
      <c r="E702" s="963"/>
      <c r="F702" s="963"/>
      <c r="G702" s="963"/>
      <c r="H702" s="963"/>
      <c r="I702" s="964" t="s">
        <v>1507</v>
      </c>
      <c r="J702" s="965"/>
    </row>
    <row r="703" spans="2:10" ht="24.6" customHeight="1">
      <c r="B703" s="966"/>
      <c r="C703" s="967"/>
      <c r="D703" s="967"/>
      <c r="E703" s="967"/>
      <c r="F703" s="967"/>
      <c r="G703" s="967"/>
      <c r="H703" s="967"/>
      <c r="I703" s="968"/>
      <c r="J703" s="969"/>
    </row>
    <row r="704" spans="2:10" ht="24.6" customHeight="1">
      <c r="B704" s="959"/>
      <c r="C704" s="970" t="s">
        <v>1508</v>
      </c>
      <c r="D704" s="970"/>
      <c r="E704" s="970"/>
      <c r="F704" s="970"/>
      <c r="G704" s="970"/>
      <c r="H704" s="970"/>
      <c r="I704" s="971"/>
      <c r="J704" s="960"/>
    </row>
    <row r="705" spans="2:10" ht="58.5" customHeight="1">
      <c r="B705" s="962"/>
      <c r="C705" s="963"/>
      <c r="D705" s="963"/>
      <c r="E705" s="963"/>
      <c r="F705" s="963"/>
      <c r="G705" s="963"/>
      <c r="H705" s="963"/>
      <c r="I705" s="964" t="s">
        <v>1509</v>
      </c>
      <c r="J705" s="965"/>
    </row>
    <row r="706" spans="2:10" ht="114.6" customHeight="1">
      <c r="B706" s="962"/>
      <c r="C706" s="963"/>
      <c r="D706" s="963"/>
      <c r="E706" s="963"/>
      <c r="F706" s="963"/>
      <c r="G706" s="963"/>
      <c r="H706" s="963"/>
      <c r="I706" s="964" t="s">
        <v>1510</v>
      </c>
      <c r="J706" s="965"/>
    </row>
    <row r="707" spans="2:10" ht="58.5" customHeight="1">
      <c r="B707" s="962"/>
      <c r="C707" s="963"/>
      <c r="D707" s="963"/>
      <c r="E707" s="963"/>
      <c r="F707" s="963"/>
      <c r="G707" s="963"/>
      <c r="H707" s="963"/>
      <c r="I707" s="964" t="s">
        <v>1511</v>
      </c>
      <c r="J707" s="965"/>
    </row>
    <row r="708" spans="2:10" ht="69.599999999999994" customHeight="1">
      <c r="B708" s="962"/>
      <c r="C708" s="963"/>
      <c r="D708" s="963"/>
      <c r="E708" s="963"/>
      <c r="F708" s="963"/>
      <c r="G708" s="963"/>
      <c r="H708" s="963"/>
      <c r="I708" s="964" t="s">
        <v>1512</v>
      </c>
      <c r="J708" s="965"/>
    </row>
    <row r="709" spans="2:10" ht="24.6" customHeight="1">
      <c r="B709" s="966"/>
      <c r="C709" s="967"/>
      <c r="D709" s="967"/>
      <c r="E709" s="967"/>
      <c r="F709" s="967"/>
      <c r="G709" s="967"/>
      <c r="H709" s="967"/>
      <c r="I709" s="968"/>
      <c r="J709" s="969"/>
    </row>
    <row r="710" spans="2:10" ht="24.6" customHeight="1">
      <c r="B710" s="959"/>
      <c r="C710" s="970" t="s">
        <v>1513</v>
      </c>
      <c r="D710" s="970"/>
      <c r="E710" s="970"/>
      <c r="F710" s="970"/>
      <c r="G710" s="970"/>
      <c r="H710" s="970"/>
      <c r="I710" s="971"/>
      <c r="J710" s="960"/>
    </row>
    <row r="711" spans="2:10" ht="24.6" customHeight="1">
      <c r="B711" s="962"/>
      <c r="C711" s="963"/>
      <c r="D711" s="963" t="s">
        <v>1514</v>
      </c>
      <c r="E711" s="963"/>
      <c r="F711" s="963"/>
      <c r="G711" s="963"/>
      <c r="H711" s="963"/>
      <c r="I711" s="964"/>
      <c r="J711" s="965"/>
    </row>
    <row r="712" spans="2:10" ht="58.5" customHeight="1">
      <c r="B712" s="962"/>
      <c r="C712" s="963"/>
      <c r="D712" s="963"/>
      <c r="E712" s="963"/>
      <c r="F712" s="963"/>
      <c r="G712" s="963"/>
      <c r="H712" s="963"/>
      <c r="I712" s="964" t="s">
        <v>1515</v>
      </c>
      <c r="J712" s="965"/>
    </row>
    <row r="713" spans="2:10" ht="58.5" customHeight="1">
      <c r="B713" s="962"/>
      <c r="C713" s="963"/>
      <c r="D713" s="963"/>
      <c r="E713" s="963"/>
      <c r="F713" s="963"/>
      <c r="G713" s="963"/>
      <c r="H713" s="963"/>
      <c r="I713" s="964" t="s">
        <v>1516</v>
      </c>
      <c r="J713" s="965"/>
    </row>
    <row r="714" spans="2:10" ht="69.599999999999994" customHeight="1">
      <c r="B714" s="962"/>
      <c r="C714" s="963"/>
      <c r="D714" s="963"/>
      <c r="E714" s="963"/>
      <c r="F714" s="963"/>
      <c r="G714" s="963"/>
      <c r="H714" s="963"/>
      <c r="I714" s="964" t="s">
        <v>1517</v>
      </c>
      <c r="J714" s="965"/>
    </row>
    <row r="715" spans="2:10" ht="81.599999999999994" customHeight="1">
      <c r="B715" s="962"/>
      <c r="C715" s="963"/>
      <c r="D715" s="963"/>
      <c r="E715" s="963"/>
      <c r="F715" s="963"/>
      <c r="G715" s="963"/>
      <c r="H715" s="963"/>
      <c r="I715" s="964" t="s">
        <v>1518</v>
      </c>
      <c r="J715" s="965"/>
    </row>
    <row r="716" spans="2:10" ht="24.6" customHeight="1">
      <c r="B716" s="962"/>
      <c r="C716" s="963"/>
      <c r="D716" s="963" t="s">
        <v>1519</v>
      </c>
      <c r="E716" s="963"/>
      <c r="F716" s="963"/>
      <c r="G716" s="963"/>
      <c r="H716" s="963"/>
      <c r="I716" s="964"/>
      <c r="J716" s="965"/>
    </row>
    <row r="717" spans="2:10" ht="35.450000000000003" customHeight="1">
      <c r="B717" s="962"/>
      <c r="C717" s="963"/>
      <c r="D717" s="963"/>
      <c r="E717" s="963"/>
      <c r="F717" s="963"/>
      <c r="G717" s="963"/>
      <c r="H717" s="963"/>
      <c r="I717" s="964" t="s">
        <v>1520</v>
      </c>
      <c r="J717" s="965"/>
    </row>
    <row r="718" spans="2:10" ht="69.599999999999994" customHeight="1">
      <c r="B718" s="962"/>
      <c r="C718" s="963"/>
      <c r="D718" s="963"/>
      <c r="E718" s="963"/>
      <c r="F718" s="963"/>
      <c r="G718" s="963"/>
      <c r="H718" s="963"/>
      <c r="I718" s="964" t="s">
        <v>1521</v>
      </c>
      <c r="J718" s="965"/>
    </row>
    <row r="719" spans="2:10" ht="47.45" customHeight="1">
      <c r="B719" s="962"/>
      <c r="C719" s="963"/>
      <c r="D719" s="963"/>
      <c r="E719" s="963"/>
      <c r="F719" s="963"/>
      <c r="G719" s="963"/>
      <c r="H719" s="963"/>
      <c r="I719" s="964" t="s">
        <v>1522</v>
      </c>
      <c r="J719" s="965"/>
    </row>
    <row r="720" spans="2:10" ht="58.5" customHeight="1">
      <c r="B720" s="962"/>
      <c r="C720" s="963"/>
      <c r="D720" s="963"/>
      <c r="E720" s="963"/>
      <c r="F720" s="963"/>
      <c r="G720" s="963"/>
      <c r="H720" s="963"/>
      <c r="I720" s="964" t="s">
        <v>1523</v>
      </c>
      <c r="J720" s="965"/>
    </row>
    <row r="721" spans="2:10" ht="47.45" customHeight="1">
      <c r="B721" s="962"/>
      <c r="C721" s="963"/>
      <c r="D721" s="963"/>
      <c r="E721" s="963"/>
      <c r="F721" s="963"/>
      <c r="G721" s="963"/>
      <c r="H721" s="963"/>
      <c r="I721" s="964" t="s">
        <v>1524</v>
      </c>
      <c r="J721" s="965"/>
    </row>
    <row r="722" spans="2:10" ht="35.450000000000003" customHeight="1">
      <c r="B722" s="962"/>
      <c r="C722" s="963"/>
      <c r="D722" s="963"/>
      <c r="E722" s="963"/>
      <c r="F722" s="963"/>
      <c r="G722" s="963"/>
      <c r="H722" s="963"/>
      <c r="I722" s="964" t="s">
        <v>1525</v>
      </c>
      <c r="J722" s="965"/>
    </row>
    <row r="723" spans="2:10" ht="35.450000000000003" customHeight="1">
      <c r="B723" s="962"/>
      <c r="C723" s="963"/>
      <c r="D723" s="963"/>
      <c r="E723" s="963"/>
      <c r="F723" s="963"/>
      <c r="G723" s="963"/>
      <c r="H723" s="963"/>
      <c r="I723" s="964" t="s">
        <v>1526</v>
      </c>
      <c r="J723" s="965"/>
    </row>
    <row r="724" spans="2:10" ht="24.6" customHeight="1">
      <c r="B724" s="966"/>
      <c r="C724" s="967"/>
      <c r="D724" s="967"/>
      <c r="E724" s="967"/>
      <c r="F724" s="967"/>
      <c r="G724" s="967"/>
      <c r="H724" s="967"/>
      <c r="I724" s="968"/>
      <c r="J724" s="969"/>
    </row>
    <row r="725" spans="2:10" ht="24.6" customHeight="1">
      <c r="B725" s="959"/>
      <c r="C725" s="970" t="s">
        <v>1527</v>
      </c>
      <c r="D725" s="970"/>
      <c r="E725" s="970"/>
      <c r="F725" s="970"/>
      <c r="G725" s="970"/>
      <c r="H725" s="970"/>
      <c r="I725" s="971"/>
      <c r="J725" s="960"/>
    </row>
    <row r="726" spans="2:10" ht="24.6" customHeight="1">
      <c r="B726" s="962"/>
      <c r="C726" s="963"/>
      <c r="D726" s="963" t="s">
        <v>1528</v>
      </c>
      <c r="E726" s="963"/>
      <c r="F726" s="963"/>
      <c r="G726" s="963"/>
      <c r="H726" s="963"/>
      <c r="I726" s="964"/>
      <c r="J726" s="965"/>
    </row>
    <row r="727" spans="2:10" ht="69.599999999999994" customHeight="1">
      <c r="B727" s="962"/>
      <c r="C727" s="963"/>
      <c r="D727" s="963"/>
      <c r="E727" s="963"/>
      <c r="F727" s="963"/>
      <c r="G727" s="963"/>
      <c r="H727" s="963"/>
      <c r="I727" s="964" t="s">
        <v>1529</v>
      </c>
      <c r="J727" s="965"/>
    </row>
    <row r="728" spans="2:10" ht="24.6" customHeight="1">
      <c r="B728" s="962"/>
      <c r="C728" s="963"/>
      <c r="D728" s="963" t="s">
        <v>1530</v>
      </c>
      <c r="E728" s="963"/>
      <c r="F728" s="963"/>
      <c r="G728" s="963"/>
      <c r="H728" s="963"/>
      <c r="I728" s="964"/>
      <c r="J728" s="965"/>
    </row>
    <row r="729" spans="2:10" ht="47.45" customHeight="1">
      <c r="B729" s="962"/>
      <c r="C729" s="963"/>
      <c r="D729" s="963"/>
      <c r="E729" s="963"/>
      <c r="F729" s="963"/>
      <c r="G729" s="963"/>
      <c r="H729" s="963"/>
      <c r="I729" s="964" t="s">
        <v>1531</v>
      </c>
      <c r="J729" s="965"/>
    </row>
    <row r="730" spans="2:10" ht="24.6" customHeight="1">
      <c r="B730" s="962"/>
      <c r="C730" s="963"/>
      <c r="D730" s="963" t="s">
        <v>1532</v>
      </c>
      <c r="E730" s="963"/>
      <c r="F730" s="963"/>
      <c r="G730" s="963"/>
      <c r="H730" s="963"/>
      <c r="I730" s="964"/>
      <c r="J730" s="965"/>
    </row>
    <row r="731" spans="2:10" ht="47.45" customHeight="1">
      <c r="B731" s="962"/>
      <c r="C731" s="963"/>
      <c r="D731" s="963"/>
      <c r="E731" s="963"/>
      <c r="F731" s="963"/>
      <c r="G731" s="963"/>
      <c r="H731" s="963"/>
      <c r="I731" s="964" t="s">
        <v>1533</v>
      </c>
      <c r="J731" s="965"/>
    </row>
    <row r="732" spans="2:10" ht="24.6" customHeight="1">
      <c r="B732" s="966"/>
      <c r="C732" s="967"/>
      <c r="D732" s="967"/>
      <c r="E732" s="967"/>
      <c r="F732" s="967"/>
      <c r="G732" s="967"/>
      <c r="H732" s="967"/>
      <c r="I732" s="968"/>
      <c r="J732" s="969"/>
    </row>
    <row r="733" spans="2:10" ht="24.6" customHeight="1">
      <c r="B733" s="972" t="s">
        <v>1534</v>
      </c>
      <c r="C733" s="973"/>
      <c r="D733" s="973"/>
      <c r="E733" s="973"/>
      <c r="F733" s="973"/>
      <c r="G733" s="973"/>
      <c r="H733" s="973"/>
      <c r="I733" s="974"/>
      <c r="J733" s="975"/>
    </row>
    <row r="734" spans="2:10" ht="24.6" customHeight="1">
      <c r="B734" s="976"/>
      <c r="C734" s="977" t="s">
        <v>1535</v>
      </c>
      <c r="D734" s="977"/>
      <c r="E734" s="977"/>
      <c r="F734" s="977"/>
      <c r="G734" s="977"/>
      <c r="H734" s="977"/>
      <c r="I734" s="978"/>
      <c r="J734" s="979"/>
    </row>
    <row r="735" spans="2:10" ht="69.599999999999994" customHeight="1">
      <c r="B735" s="962"/>
      <c r="C735" s="963"/>
      <c r="D735" s="963"/>
      <c r="E735" s="963"/>
      <c r="F735" s="963"/>
      <c r="G735" s="963"/>
      <c r="H735" s="963"/>
      <c r="I735" s="964" t="s">
        <v>1536</v>
      </c>
      <c r="J735" s="965"/>
    </row>
    <row r="736" spans="2:10" ht="47.45" customHeight="1">
      <c r="B736" s="962"/>
      <c r="C736" s="963"/>
      <c r="D736" s="963"/>
      <c r="E736" s="963"/>
      <c r="F736" s="963"/>
      <c r="G736" s="963"/>
      <c r="H736" s="963"/>
      <c r="I736" s="964" t="s">
        <v>1537</v>
      </c>
      <c r="J736" s="965"/>
    </row>
    <row r="737" spans="2:10" ht="35.450000000000003" customHeight="1">
      <c r="B737" s="962"/>
      <c r="C737" s="963"/>
      <c r="D737" s="963"/>
      <c r="E737" s="963"/>
      <c r="F737" s="963"/>
      <c r="G737" s="963"/>
      <c r="H737" s="963"/>
      <c r="I737" s="964" t="s">
        <v>1538</v>
      </c>
      <c r="J737" s="965"/>
    </row>
    <row r="738" spans="2:10" ht="58.5" customHeight="1">
      <c r="B738" s="962"/>
      <c r="C738" s="963"/>
      <c r="D738" s="963"/>
      <c r="E738" s="963"/>
      <c r="F738" s="963"/>
      <c r="G738" s="963"/>
      <c r="H738" s="963"/>
      <c r="I738" s="964" t="s">
        <v>1539</v>
      </c>
      <c r="J738" s="965"/>
    </row>
    <row r="739" spans="2:10" ht="24.6" customHeight="1">
      <c r="B739" s="962"/>
      <c r="C739" s="963"/>
      <c r="D739" s="963"/>
      <c r="E739" s="963"/>
      <c r="F739" s="963"/>
      <c r="G739" s="963"/>
      <c r="H739" s="963"/>
      <c r="I739" s="964" t="s">
        <v>1540</v>
      </c>
      <c r="J739" s="965"/>
    </row>
    <row r="740" spans="2:10" ht="81.599999999999994" customHeight="1">
      <c r="B740" s="962"/>
      <c r="C740" s="963"/>
      <c r="D740" s="963"/>
      <c r="E740" s="963"/>
      <c r="F740" s="963"/>
      <c r="G740" s="963"/>
      <c r="H740" s="963"/>
      <c r="I740" s="964" t="s">
        <v>1541</v>
      </c>
      <c r="J740" s="965"/>
    </row>
    <row r="741" spans="2:10" ht="47.45" customHeight="1">
      <c r="B741" s="962"/>
      <c r="C741" s="963"/>
      <c r="D741" s="963"/>
      <c r="E741" s="963"/>
      <c r="F741" s="963"/>
      <c r="G741" s="963"/>
      <c r="H741" s="963"/>
      <c r="I741" s="964" t="s">
        <v>1542</v>
      </c>
      <c r="J741" s="965"/>
    </row>
    <row r="742" spans="2:10" ht="24.6" customHeight="1">
      <c r="B742" s="962"/>
      <c r="C742" s="963"/>
      <c r="D742" s="963"/>
      <c r="E742" s="963"/>
      <c r="F742" s="963"/>
      <c r="G742" s="963"/>
      <c r="H742" s="963"/>
      <c r="I742" s="964" t="s">
        <v>1543</v>
      </c>
      <c r="J742" s="965"/>
    </row>
    <row r="743" spans="2:10" ht="24.6" customHeight="1">
      <c r="B743" s="962"/>
      <c r="C743" s="963"/>
      <c r="D743" s="963"/>
      <c r="E743" s="963"/>
      <c r="F743" s="963"/>
      <c r="G743" s="963"/>
      <c r="H743" s="963"/>
      <c r="I743" s="964" t="s">
        <v>1544</v>
      </c>
      <c r="J743" s="965"/>
    </row>
    <row r="744" spans="2:10" ht="24.6" customHeight="1">
      <c r="B744" s="962"/>
      <c r="C744" s="963"/>
      <c r="D744" s="963"/>
      <c r="E744" s="963"/>
      <c r="F744" s="963"/>
      <c r="G744" s="963"/>
      <c r="H744" s="963"/>
      <c r="I744" s="964" t="s">
        <v>1545</v>
      </c>
      <c r="J744" s="965"/>
    </row>
    <row r="745" spans="2:10" ht="69.599999999999994" customHeight="1">
      <c r="B745" s="962"/>
      <c r="C745" s="963"/>
      <c r="D745" s="963"/>
      <c r="E745" s="963"/>
      <c r="F745" s="963"/>
      <c r="G745" s="963"/>
      <c r="H745" s="963"/>
      <c r="I745" s="964" t="s">
        <v>1546</v>
      </c>
      <c r="J745" s="965"/>
    </row>
    <row r="746" spans="2:10" ht="24.6" customHeight="1">
      <c r="B746" s="962"/>
      <c r="C746" s="963"/>
      <c r="D746" s="963"/>
      <c r="E746" s="963"/>
      <c r="F746" s="963"/>
      <c r="G746" s="963"/>
      <c r="H746" s="963"/>
      <c r="I746" s="964" t="s">
        <v>1547</v>
      </c>
      <c r="J746" s="965"/>
    </row>
    <row r="747" spans="2:10" ht="35.450000000000003" customHeight="1">
      <c r="B747" s="962"/>
      <c r="C747" s="963"/>
      <c r="D747" s="963"/>
      <c r="E747" s="963"/>
      <c r="F747" s="963"/>
      <c r="G747" s="963"/>
      <c r="H747" s="963"/>
      <c r="I747" s="964" t="s">
        <v>1548</v>
      </c>
      <c r="J747" s="965"/>
    </row>
    <row r="748" spans="2:10" ht="81.599999999999994" customHeight="1">
      <c r="B748" s="962"/>
      <c r="C748" s="963"/>
      <c r="D748" s="963"/>
      <c r="E748" s="963"/>
      <c r="F748" s="963"/>
      <c r="G748" s="963"/>
      <c r="H748" s="963"/>
      <c r="I748" s="964" t="s">
        <v>1549</v>
      </c>
      <c r="J748" s="965"/>
    </row>
    <row r="749" spans="2:10" ht="81.599999999999994" customHeight="1">
      <c r="B749" s="962"/>
      <c r="C749" s="963"/>
      <c r="D749" s="963"/>
      <c r="E749" s="963"/>
      <c r="F749" s="963"/>
      <c r="G749" s="963"/>
      <c r="H749" s="963"/>
      <c r="I749" s="964" t="s">
        <v>1550</v>
      </c>
      <c r="J749" s="965"/>
    </row>
    <row r="750" spans="2:10" ht="69.599999999999994" customHeight="1">
      <c r="B750" s="962"/>
      <c r="C750" s="963"/>
      <c r="D750" s="963"/>
      <c r="E750" s="963"/>
      <c r="F750" s="963"/>
      <c r="G750" s="963"/>
      <c r="H750" s="963"/>
      <c r="I750" s="964" t="s">
        <v>1551</v>
      </c>
      <c r="J750" s="965"/>
    </row>
    <row r="751" spans="2:10" ht="24.6" customHeight="1">
      <c r="B751" s="966"/>
      <c r="C751" s="967"/>
      <c r="D751" s="967"/>
      <c r="E751" s="967"/>
      <c r="F751" s="967"/>
      <c r="G751" s="967"/>
      <c r="H751" s="967"/>
      <c r="I751" s="968"/>
      <c r="J751" s="969"/>
    </row>
    <row r="752" spans="2:10" ht="24.6" customHeight="1">
      <c r="B752" s="959"/>
      <c r="C752" s="970" t="s">
        <v>1552</v>
      </c>
      <c r="D752" s="970"/>
      <c r="E752" s="970"/>
      <c r="F752" s="970"/>
      <c r="G752" s="970"/>
      <c r="H752" s="970"/>
      <c r="I752" s="971"/>
      <c r="J752" s="960"/>
    </row>
    <row r="753" spans="2:10" ht="47.45" customHeight="1">
      <c r="B753" s="962"/>
      <c r="C753" s="963"/>
      <c r="D753" s="963"/>
      <c r="E753" s="963"/>
      <c r="F753" s="963"/>
      <c r="G753" s="963"/>
      <c r="H753" s="963"/>
      <c r="I753" s="964" t="s">
        <v>1553</v>
      </c>
      <c r="J753" s="965"/>
    </row>
    <row r="754" spans="2:10" ht="58.5" customHeight="1">
      <c r="B754" s="962"/>
      <c r="C754" s="963"/>
      <c r="D754" s="963"/>
      <c r="E754" s="963"/>
      <c r="F754" s="963"/>
      <c r="G754" s="963"/>
      <c r="H754" s="963"/>
      <c r="I754" s="964" t="s">
        <v>1554</v>
      </c>
      <c r="J754" s="965"/>
    </row>
    <row r="755" spans="2:10" ht="24.6" customHeight="1">
      <c r="B755" s="966"/>
      <c r="C755" s="967"/>
      <c r="D755" s="967"/>
      <c r="E755" s="967"/>
      <c r="F755" s="967"/>
      <c r="G755" s="967"/>
      <c r="H755" s="967"/>
      <c r="I755" s="968"/>
      <c r="J755" s="969"/>
    </row>
    <row r="756" spans="2:10" ht="24.6" customHeight="1">
      <c r="B756" s="959"/>
      <c r="C756" s="970" t="s">
        <v>1555</v>
      </c>
      <c r="D756" s="970"/>
      <c r="E756" s="970"/>
      <c r="F756" s="970"/>
      <c r="G756" s="970"/>
      <c r="H756" s="970"/>
      <c r="I756" s="971"/>
      <c r="J756" s="960"/>
    </row>
    <row r="757" spans="2:10" ht="47.45" customHeight="1">
      <c r="B757" s="962"/>
      <c r="C757" s="963"/>
      <c r="D757" s="963"/>
      <c r="E757" s="963"/>
      <c r="F757" s="963"/>
      <c r="G757" s="963"/>
      <c r="H757" s="963"/>
      <c r="I757" s="964" t="s">
        <v>1556</v>
      </c>
      <c r="J757" s="965"/>
    </row>
    <row r="758" spans="2:10" ht="69.599999999999994" customHeight="1">
      <c r="B758" s="962"/>
      <c r="C758" s="963"/>
      <c r="D758" s="963"/>
      <c r="E758" s="963"/>
      <c r="F758" s="963"/>
      <c r="G758" s="963"/>
      <c r="H758" s="963"/>
      <c r="I758" s="964" t="s">
        <v>1557</v>
      </c>
      <c r="J758" s="965"/>
    </row>
    <row r="759" spans="2:10" ht="24.6" customHeight="1">
      <c r="B759" s="966"/>
      <c r="C759" s="967"/>
      <c r="D759" s="967"/>
      <c r="E759" s="967"/>
      <c r="F759" s="967"/>
      <c r="G759" s="967"/>
      <c r="H759" s="967"/>
      <c r="I759" s="968"/>
      <c r="J759" s="969"/>
    </row>
    <row r="760" spans="2:10" ht="24.6" customHeight="1">
      <c r="B760" s="959"/>
      <c r="C760" s="970" t="s">
        <v>1558</v>
      </c>
      <c r="D760" s="970"/>
      <c r="E760" s="970"/>
      <c r="F760" s="970"/>
      <c r="G760" s="970"/>
      <c r="H760" s="970"/>
      <c r="I760" s="971"/>
      <c r="J760" s="960"/>
    </row>
    <row r="761" spans="2:10" ht="69.599999999999994" customHeight="1">
      <c r="B761" s="962"/>
      <c r="C761" s="963"/>
      <c r="D761" s="963"/>
      <c r="E761" s="963"/>
      <c r="F761" s="963"/>
      <c r="G761" s="963"/>
      <c r="H761" s="963"/>
      <c r="I761" s="964" t="s">
        <v>1559</v>
      </c>
      <c r="J761" s="965"/>
    </row>
    <row r="762" spans="2:10" ht="24.6" customHeight="1">
      <c r="B762" s="966"/>
      <c r="C762" s="967"/>
      <c r="D762" s="967"/>
      <c r="E762" s="967"/>
      <c r="F762" s="967"/>
      <c r="G762" s="967"/>
      <c r="H762" s="967"/>
      <c r="I762" s="968"/>
      <c r="J762" s="969"/>
    </row>
    <row r="763" spans="2:10" ht="24.6" customHeight="1">
      <c r="B763" s="959"/>
      <c r="C763" s="970" t="s">
        <v>1560</v>
      </c>
      <c r="D763" s="970"/>
      <c r="E763" s="970"/>
      <c r="F763" s="970"/>
      <c r="G763" s="970"/>
      <c r="H763" s="970"/>
      <c r="I763" s="971"/>
      <c r="J763" s="960"/>
    </row>
    <row r="764" spans="2:10" ht="81.599999999999994" customHeight="1">
      <c r="B764" s="962"/>
      <c r="C764" s="963"/>
      <c r="D764" s="963"/>
      <c r="E764" s="963"/>
      <c r="F764" s="963"/>
      <c r="G764" s="963"/>
      <c r="H764" s="963"/>
      <c r="I764" s="964" t="s">
        <v>1561</v>
      </c>
      <c r="J764" s="965"/>
    </row>
    <row r="765" spans="2:10" ht="24.6" customHeight="1">
      <c r="B765" s="966"/>
      <c r="C765" s="967"/>
      <c r="D765" s="967"/>
      <c r="E765" s="967"/>
      <c r="F765" s="967"/>
      <c r="G765" s="967"/>
      <c r="H765" s="967"/>
      <c r="I765" s="968"/>
      <c r="J765" s="969"/>
    </row>
    <row r="766" spans="2:10" ht="24.6" customHeight="1">
      <c r="B766" s="972" t="s">
        <v>1562</v>
      </c>
      <c r="C766" s="973"/>
      <c r="D766" s="973"/>
      <c r="E766" s="973"/>
      <c r="F766" s="973"/>
      <c r="G766" s="973"/>
      <c r="H766" s="973"/>
      <c r="I766" s="974"/>
      <c r="J766" s="975"/>
    </row>
    <row r="767" spans="2:10" ht="35.450000000000003" customHeight="1">
      <c r="B767" s="962"/>
      <c r="C767" s="963"/>
      <c r="D767" s="963"/>
      <c r="E767" s="963"/>
      <c r="F767" s="963"/>
      <c r="G767" s="963"/>
      <c r="H767" s="963"/>
      <c r="I767" s="964" t="s">
        <v>1563</v>
      </c>
      <c r="J767" s="965"/>
    </row>
    <row r="768" spans="2:10" ht="69.599999999999994" customHeight="1">
      <c r="B768" s="962"/>
      <c r="C768" s="963"/>
      <c r="D768" s="963"/>
      <c r="E768" s="963"/>
      <c r="F768" s="963"/>
      <c r="G768" s="963"/>
      <c r="H768" s="963"/>
      <c r="I768" s="964" t="s">
        <v>1564</v>
      </c>
      <c r="J768" s="965"/>
    </row>
    <row r="769" spans="2:10" ht="69.599999999999994" customHeight="1">
      <c r="B769" s="962"/>
      <c r="C769" s="963"/>
      <c r="D769" s="963"/>
      <c r="E769" s="963"/>
      <c r="F769" s="963"/>
      <c r="G769" s="963"/>
      <c r="H769" s="963"/>
      <c r="I769" s="964" t="s">
        <v>1565</v>
      </c>
      <c r="J769" s="965"/>
    </row>
    <row r="770" spans="2:10" ht="24.6" customHeight="1">
      <c r="B770" s="966"/>
      <c r="C770" s="967"/>
      <c r="D770" s="967"/>
      <c r="E770" s="967"/>
      <c r="F770" s="967"/>
      <c r="G770" s="967"/>
      <c r="H770" s="967"/>
      <c r="I770" s="968"/>
      <c r="J770" s="969"/>
    </row>
    <row r="771" spans="2:10" ht="24.6" customHeight="1">
      <c r="B771" s="972" t="s">
        <v>1566</v>
      </c>
      <c r="C771" s="973"/>
      <c r="D771" s="973"/>
      <c r="E771" s="973"/>
      <c r="F771" s="973"/>
      <c r="G771" s="973"/>
      <c r="H771" s="973"/>
      <c r="I771" s="974"/>
      <c r="J771" s="975"/>
    </row>
    <row r="772" spans="2:10" ht="47.45" customHeight="1">
      <c r="B772" s="962"/>
      <c r="C772" s="963"/>
      <c r="D772" s="963"/>
      <c r="E772" s="963"/>
      <c r="F772" s="963"/>
      <c r="G772" s="963"/>
      <c r="H772" s="963"/>
      <c r="I772" s="964" t="s">
        <v>1567</v>
      </c>
      <c r="J772" s="965"/>
    </row>
    <row r="773" spans="2:10" ht="24.6" customHeight="1">
      <c r="B773" s="962"/>
      <c r="C773" s="963"/>
      <c r="D773" s="963" t="s">
        <v>1568</v>
      </c>
      <c r="E773" s="963"/>
      <c r="F773" s="963"/>
      <c r="G773" s="963"/>
      <c r="H773" s="963"/>
      <c r="I773" s="964" t="s">
        <v>1569</v>
      </c>
      <c r="J773" s="965"/>
    </row>
    <row r="774" spans="2:10" ht="24.6" customHeight="1">
      <c r="B774" s="962"/>
      <c r="C774" s="963"/>
      <c r="D774" s="963"/>
      <c r="E774" s="963"/>
      <c r="F774" s="963"/>
      <c r="G774" s="963"/>
      <c r="H774" s="963"/>
      <c r="I774" s="964" t="s">
        <v>1570</v>
      </c>
      <c r="J774" s="965"/>
    </row>
    <row r="775" spans="2:10" ht="24.6" customHeight="1">
      <c r="B775" s="962"/>
      <c r="C775" s="963"/>
      <c r="D775" s="963"/>
      <c r="E775" s="963"/>
      <c r="F775" s="963"/>
      <c r="G775" s="963"/>
      <c r="H775" s="963"/>
      <c r="I775" s="964" t="s">
        <v>1571</v>
      </c>
      <c r="J775" s="965"/>
    </row>
    <row r="776" spans="2:10" ht="35.450000000000003" customHeight="1">
      <c r="B776" s="962"/>
      <c r="C776" s="963"/>
      <c r="D776" s="963"/>
      <c r="E776" s="963"/>
      <c r="F776" s="963"/>
      <c r="G776" s="963"/>
      <c r="H776" s="963"/>
      <c r="I776" s="964" t="s">
        <v>1572</v>
      </c>
      <c r="J776" s="965"/>
    </row>
    <row r="777" spans="2:10" ht="24.6" customHeight="1">
      <c r="B777" s="962"/>
      <c r="C777" s="963"/>
      <c r="D777" s="963" t="s">
        <v>1573</v>
      </c>
      <c r="E777" s="963"/>
      <c r="F777" s="963"/>
      <c r="G777" s="963"/>
      <c r="H777" s="963"/>
      <c r="I777" s="964" t="s">
        <v>1574</v>
      </c>
      <c r="J777" s="965"/>
    </row>
    <row r="778" spans="2:10" ht="24.6" customHeight="1">
      <c r="B778" s="962"/>
      <c r="C778" s="963"/>
      <c r="D778" s="963" t="s">
        <v>1575</v>
      </c>
      <c r="E778" s="963"/>
      <c r="F778" s="963"/>
      <c r="G778" s="963"/>
      <c r="H778" s="963"/>
      <c r="I778" s="964" t="s">
        <v>1576</v>
      </c>
      <c r="J778" s="965"/>
    </row>
    <row r="779" spans="2:10" ht="24.6" customHeight="1">
      <c r="B779" s="962"/>
      <c r="C779" s="963"/>
      <c r="D779" s="963" t="s">
        <v>1577</v>
      </c>
      <c r="E779" s="963"/>
      <c r="F779" s="963"/>
      <c r="G779" s="963"/>
      <c r="H779" s="963"/>
      <c r="I779" s="964" t="s">
        <v>1576</v>
      </c>
      <c r="J779" s="965"/>
    </row>
    <row r="780" spans="2:10" ht="24.6" customHeight="1">
      <c r="B780" s="962"/>
      <c r="C780" s="963"/>
      <c r="D780" s="963" t="s">
        <v>1578</v>
      </c>
      <c r="E780" s="963"/>
      <c r="F780" s="963"/>
      <c r="G780" s="963"/>
      <c r="H780" s="963"/>
      <c r="I780" s="964" t="s">
        <v>1576</v>
      </c>
      <c r="J780" s="965"/>
    </row>
    <row r="781" spans="2:10" ht="24.6" customHeight="1">
      <c r="B781" s="962"/>
      <c r="C781" s="963"/>
      <c r="D781" s="963" t="s">
        <v>1579</v>
      </c>
      <c r="E781" s="963"/>
      <c r="F781" s="963"/>
      <c r="G781" s="963"/>
      <c r="H781" s="963"/>
      <c r="I781" s="964" t="s">
        <v>1576</v>
      </c>
      <c r="J781" s="965"/>
    </row>
    <row r="782" spans="2:10" ht="24.6" customHeight="1">
      <c r="B782" s="962"/>
      <c r="C782" s="963"/>
      <c r="D782" s="963" t="s">
        <v>1580</v>
      </c>
      <c r="E782" s="963"/>
      <c r="F782" s="963"/>
      <c r="G782" s="963"/>
      <c r="H782" s="963"/>
      <c r="I782" s="964" t="s">
        <v>1581</v>
      </c>
      <c r="J782" s="965"/>
    </row>
    <row r="783" spans="2:10" ht="24.6" customHeight="1">
      <c r="B783" s="962"/>
      <c r="C783" s="963"/>
      <c r="D783" s="963" t="s">
        <v>1582</v>
      </c>
      <c r="E783" s="963"/>
      <c r="F783" s="963"/>
      <c r="G783" s="963"/>
      <c r="H783" s="963"/>
      <c r="I783" s="964" t="s">
        <v>1581</v>
      </c>
      <c r="J783" s="965"/>
    </row>
    <row r="784" spans="2:10" ht="24.6" customHeight="1">
      <c r="B784" s="962"/>
      <c r="C784" s="963"/>
      <c r="D784" s="963" t="s">
        <v>1583</v>
      </c>
      <c r="E784" s="963"/>
      <c r="F784" s="963"/>
      <c r="G784" s="963"/>
      <c r="H784" s="963"/>
      <c r="I784" s="964" t="s">
        <v>1581</v>
      </c>
      <c r="J784" s="965"/>
    </row>
    <row r="785" spans="2:10" ht="24.6" customHeight="1">
      <c r="B785" s="962"/>
      <c r="C785" s="963"/>
      <c r="D785" s="963" t="s">
        <v>1584</v>
      </c>
      <c r="E785" s="963"/>
      <c r="F785" s="963"/>
      <c r="G785" s="963"/>
      <c r="H785" s="963"/>
      <c r="I785" s="964" t="s">
        <v>1581</v>
      </c>
      <c r="J785" s="965"/>
    </row>
    <row r="786" spans="2:10" ht="24.6" customHeight="1">
      <c r="B786" s="962"/>
      <c r="C786" s="963"/>
      <c r="D786" s="963" t="s">
        <v>1585</v>
      </c>
      <c r="E786" s="963"/>
      <c r="F786" s="963"/>
      <c r="G786" s="963"/>
      <c r="H786" s="963"/>
      <c r="I786" s="964" t="s">
        <v>1581</v>
      </c>
      <c r="J786" s="965"/>
    </row>
    <row r="787" spans="2:10" ht="24.6" customHeight="1">
      <c r="B787" s="962"/>
      <c r="C787" s="963"/>
      <c r="D787" s="963" t="s">
        <v>1586</v>
      </c>
      <c r="E787" s="963"/>
      <c r="F787" s="963"/>
      <c r="G787" s="963"/>
      <c r="H787" s="963"/>
      <c r="I787" s="964" t="s">
        <v>1581</v>
      </c>
      <c r="J787" s="965"/>
    </row>
    <row r="788" spans="2:10" ht="24.6" customHeight="1">
      <c r="B788" s="962"/>
      <c r="C788" s="963"/>
      <c r="D788" s="963" t="s">
        <v>1587</v>
      </c>
      <c r="E788" s="963"/>
      <c r="F788" s="963"/>
      <c r="G788" s="963"/>
      <c r="H788" s="963"/>
      <c r="I788" s="964" t="s">
        <v>1581</v>
      </c>
      <c r="J788" s="965"/>
    </row>
    <row r="789" spans="2:10" ht="24.6" customHeight="1">
      <c r="B789" s="962"/>
      <c r="C789" s="963"/>
      <c r="D789" s="963" t="s">
        <v>1588</v>
      </c>
      <c r="E789" s="963"/>
      <c r="F789" s="963"/>
      <c r="G789" s="963"/>
      <c r="H789" s="963"/>
      <c r="I789" s="964" t="s">
        <v>1581</v>
      </c>
      <c r="J789" s="965"/>
    </row>
    <row r="790" spans="2:10" ht="24.6" customHeight="1">
      <c r="B790" s="962"/>
      <c r="C790" s="963"/>
      <c r="D790" s="963" t="s">
        <v>1589</v>
      </c>
      <c r="E790" s="963"/>
      <c r="F790" s="963"/>
      <c r="G790" s="963"/>
      <c r="H790" s="963"/>
      <c r="I790" s="964" t="s">
        <v>1581</v>
      </c>
      <c r="J790" s="965"/>
    </row>
    <row r="791" spans="2:10" ht="24.6" customHeight="1">
      <c r="B791" s="962"/>
      <c r="C791" s="963"/>
      <c r="D791" s="963" t="s">
        <v>1590</v>
      </c>
      <c r="E791" s="963"/>
      <c r="F791" s="963"/>
      <c r="G791" s="963"/>
      <c r="H791" s="963"/>
      <c r="I791" s="964" t="s">
        <v>1576</v>
      </c>
      <c r="J791" s="965"/>
    </row>
    <row r="792" spans="2:10" ht="24.6" customHeight="1">
      <c r="B792" s="962"/>
      <c r="C792" s="963"/>
      <c r="D792" s="963" t="s">
        <v>1591</v>
      </c>
      <c r="E792" s="963"/>
      <c r="F792" s="963"/>
      <c r="G792" s="963"/>
      <c r="H792" s="963"/>
      <c r="I792" s="964" t="s">
        <v>1592</v>
      </c>
      <c r="J792" s="965"/>
    </row>
    <row r="793" spans="2:10" ht="24.6" customHeight="1">
      <c r="B793" s="962"/>
      <c r="C793" s="963"/>
      <c r="D793" s="963" t="s">
        <v>1593</v>
      </c>
      <c r="E793" s="963"/>
      <c r="F793" s="963"/>
      <c r="G793" s="963"/>
      <c r="H793" s="963"/>
      <c r="I793" s="964" t="s">
        <v>1576</v>
      </c>
      <c r="J793" s="965"/>
    </row>
    <row r="794" spans="2:10" ht="24.6" customHeight="1">
      <c r="B794" s="962"/>
      <c r="C794" s="963"/>
      <c r="D794" s="963" t="s">
        <v>1594</v>
      </c>
      <c r="E794" s="963"/>
      <c r="F794" s="963"/>
      <c r="G794" s="963"/>
      <c r="H794" s="963"/>
      <c r="I794" s="964" t="s">
        <v>1595</v>
      </c>
      <c r="J794" s="965"/>
    </row>
    <row r="795" spans="2:10" ht="103.5" customHeight="1">
      <c r="B795" s="962"/>
      <c r="C795" s="963"/>
      <c r="D795" s="963"/>
      <c r="E795" s="963"/>
      <c r="F795" s="963"/>
      <c r="G795" s="963"/>
      <c r="H795" s="963"/>
      <c r="I795" s="964" t="s">
        <v>1596</v>
      </c>
      <c r="J795" s="965"/>
    </row>
    <row r="796" spans="2:10" ht="24.6" customHeight="1">
      <c r="B796" s="966"/>
      <c r="C796" s="967"/>
      <c r="D796" s="967"/>
      <c r="E796" s="967"/>
      <c r="F796" s="967"/>
      <c r="G796" s="967"/>
      <c r="H796" s="967"/>
      <c r="I796" s="968"/>
      <c r="J796" s="969"/>
    </row>
    <row r="797" spans="2:10" ht="24.6" customHeight="1">
      <c r="B797" s="972" t="s">
        <v>1597</v>
      </c>
      <c r="C797" s="973"/>
      <c r="D797" s="973"/>
      <c r="E797" s="973"/>
      <c r="F797" s="973"/>
      <c r="G797" s="973"/>
      <c r="H797" s="973"/>
      <c r="I797" s="974"/>
      <c r="J797" s="975"/>
    </row>
    <row r="798" spans="2:10" ht="24.6" customHeight="1">
      <c r="B798" s="976"/>
      <c r="C798" s="977" t="s">
        <v>1598</v>
      </c>
      <c r="D798" s="977"/>
      <c r="E798" s="977"/>
      <c r="F798" s="977"/>
      <c r="G798" s="977"/>
      <c r="H798" s="977"/>
      <c r="I798" s="978"/>
      <c r="J798" s="979"/>
    </row>
    <row r="799" spans="2:10" ht="58.5" customHeight="1">
      <c r="B799" s="962"/>
      <c r="C799" s="963"/>
      <c r="D799" s="963"/>
      <c r="E799" s="963"/>
      <c r="F799" s="963"/>
      <c r="G799" s="963"/>
      <c r="H799" s="963"/>
      <c r="I799" s="964" t="s">
        <v>1599</v>
      </c>
      <c r="J799" s="965"/>
    </row>
    <row r="800" spans="2:10" ht="183.75" customHeight="1">
      <c r="B800" s="962"/>
      <c r="C800" s="963"/>
      <c r="D800" s="963"/>
      <c r="E800" s="963"/>
      <c r="F800" s="963"/>
      <c r="G800" s="963"/>
      <c r="H800" s="963"/>
      <c r="I800" s="964" t="s">
        <v>1600</v>
      </c>
      <c r="J800" s="965"/>
    </row>
    <row r="801" spans="2:10" ht="24.6" customHeight="1">
      <c r="B801" s="966"/>
      <c r="C801" s="967"/>
      <c r="D801" s="967"/>
      <c r="E801" s="967"/>
      <c r="F801" s="967"/>
      <c r="G801" s="967"/>
      <c r="H801" s="967"/>
      <c r="I801" s="968"/>
      <c r="J801" s="969"/>
    </row>
    <row r="802" spans="2:10" ht="24.6" customHeight="1">
      <c r="B802" s="959"/>
      <c r="C802" s="970" t="s">
        <v>1601</v>
      </c>
      <c r="D802" s="970"/>
      <c r="E802" s="970"/>
      <c r="F802" s="970"/>
      <c r="G802" s="970"/>
      <c r="H802" s="970"/>
      <c r="I802" s="971"/>
      <c r="J802" s="960"/>
    </row>
    <row r="803" spans="2:10" ht="81.599999999999994" customHeight="1">
      <c r="B803" s="962"/>
      <c r="C803" s="963"/>
      <c r="D803" s="963"/>
      <c r="E803" s="963"/>
      <c r="F803" s="963"/>
      <c r="G803" s="963"/>
      <c r="H803" s="963"/>
      <c r="I803" s="964" t="s">
        <v>1602</v>
      </c>
      <c r="J803" s="965"/>
    </row>
    <row r="804" spans="2:10" ht="24.6" customHeight="1">
      <c r="B804" s="966"/>
      <c r="C804" s="967"/>
      <c r="D804" s="967"/>
      <c r="E804" s="967"/>
      <c r="F804" s="967"/>
      <c r="G804" s="967"/>
      <c r="H804" s="967"/>
      <c r="I804" s="968"/>
      <c r="J804" s="969"/>
    </row>
    <row r="805" spans="2:10" ht="24.6" customHeight="1">
      <c r="B805" s="959"/>
      <c r="C805" s="970" t="s">
        <v>1603</v>
      </c>
      <c r="D805" s="970"/>
      <c r="E805" s="970"/>
      <c r="F805" s="970"/>
      <c r="G805" s="970"/>
      <c r="H805" s="970"/>
      <c r="I805" s="971"/>
      <c r="J805" s="960"/>
    </row>
    <row r="806" spans="2:10" ht="103.5" customHeight="1">
      <c r="B806" s="962"/>
      <c r="C806" s="963"/>
      <c r="D806" s="963"/>
      <c r="E806" s="963"/>
      <c r="F806" s="963"/>
      <c r="G806" s="963"/>
      <c r="H806" s="963"/>
      <c r="I806" s="964" t="s">
        <v>1604</v>
      </c>
      <c r="J806" s="965"/>
    </row>
    <row r="807" spans="2:10" ht="24.6" customHeight="1">
      <c r="B807" s="966"/>
      <c r="C807" s="967"/>
      <c r="D807" s="967"/>
      <c r="E807" s="967"/>
      <c r="F807" s="967"/>
      <c r="G807" s="967"/>
      <c r="H807" s="967"/>
      <c r="I807" s="968"/>
      <c r="J807" s="969"/>
    </row>
    <row r="808" spans="2:10" ht="24.6" customHeight="1">
      <c r="B808" s="972" t="s">
        <v>1605</v>
      </c>
      <c r="C808" s="973"/>
      <c r="D808" s="973"/>
      <c r="E808" s="973"/>
      <c r="F808" s="973"/>
      <c r="G808" s="973"/>
      <c r="H808" s="973"/>
      <c r="I808" s="974"/>
      <c r="J808" s="975"/>
    </row>
    <row r="809" spans="2:10" ht="24.6" customHeight="1">
      <c r="B809" s="976"/>
      <c r="C809" s="977" t="s">
        <v>1606</v>
      </c>
      <c r="D809" s="977"/>
      <c r="E809" s="977"/>
      <c r="F809" s="977"/>
      <c r="G809" s="977"/>
      <c r="H809" s="977"/>
      <c r="I809" s="978"/>
      <c r="J809" s="979"/>
    </row>
    <row r="810" spans="2:10" ht="92.45" customHeight="1">
      <c r="B810" s="962"/>
      <c r="C810" s="963"/>
      <c r="D810" s="963"/>
      <c r="E810" s="963"/>
      <c r="F810" s="963"/>
      <c r="G810" s="963"/>
      <c r="H810" s="963"/>
      <c r="I810" s="964" t="s">
        <v>1607</v>
      </c>
      <c r="J810" s="965"/>
    </row>
    <row r="811" spans="2:10" ht="58.5" customHeight="1">
      <c r="B811" s="962"/>
      <c r="C811" s="963"/>
      <c r="D811" s="963"/>
      <c r="E811" s="963"/>
      <c r="F811" s="963"/>
      <c r="G811" s="963"/>
      <c r="H811" s="963"/>
      <c r="I811" s="964" t="s">
        <v>1608</v>
      </c>
      <c r="J811" s="965"/>
    </row>
    <row r="812" spans="2:10" ht="114.6" customHeight="1">
      <c r="B812" s="962"/>
      <c r="C812" s="963"/>
      <c r="D812" s="963"/>
      <c r="E812" s="963"/>
      <c r="F812" s="963"/>
      <c r="G812" s="963"/>
      <c r="H812" s="963"/>
      <c r="I812" s="964" t="s">
        <v>1609</v>
      </c>
      <c r="J812" s="965"/>
    </row>
    <row r="813" spans="2:10" ht="47.45" customHeight="1">
      <c r="B813" s="962"/>
      <c r="C813" s="963"/>
      <c r="D813" s="963"/>
      <c r="E813" s="963"/>
      <c r="F813" s="963"/>
      <c r="G813" s="963"/>
      <c r="H813" s="963"/>
      <c r="I813" s="964" t="s">
        <v>1610</v>
      </c>
      <c r="J813" s="965"/>
    </row>
    <row r="814" spans="2:10" ht="47.45" customHeight="1">
      <c r="B814" s="962"/>
      <c r="C814" s="963"/>
      <c r="D814" s="963"/>
      <c r="E814" s="963"/>
      <c r="F814" s="963"/>
      <c r="G814" s="963"/>
      <c r="H814" s="963"/>
      <c r="I814" s="964" t="s">
        <v>1611</v>
      </c>
      <c r="J814" s="965"/>
    </row>
    <row r="815" spans="2:10" ht="35.450000000000003" customHeight="1">
      <c r="B815" s="962"/>
      <c r="C815" s="963"/>
      <c r="D815" s="963"/>
      <c r="E815" s="963"/>
      <c r="F815" s="963"/>
      <c r="G815" s="963"/>
      <c r="H815" s="963"/>
      <c r="I815" s="964" t="s">
        <v>1612</v>
      </c>
      <c r="J815" s="965"/>
    </row>
    <row r="816" spans="2:10" ht="24.6" customHeight="1">
      <c r="B816" s="966"/>
      <c r="C816" s="967"/>
      <c r="D816" s="967"/>
      <c r="E816" s="967"/>
      <c r="F816" s="967"/>
      <c r="G816" s="967"/>
      <c r="H816" s="967"/>
      <c r="I816" s="968"/>
      <c r="J816" s="969"/>
    </row>
    <row r="817" spans="2:10" ht="24.6" customHeight="1">
      <c r="B817" s="959"/>
      <c r="C817" s="970" t="s">
        <v>1613</v>
      </c>
      <c r="D817" s="970"/>
      <c r="E817" s="970"/>
      <c r="F817" s="970"/>
      <c r="G817" s="970"/>
      <c r="H817" s="970"/>
      <c r="I817" s="971"/>
      <c r="J817" s="960"/>
    </row>
    <row r="818" spans="2:10" ht="24.6" customHeight="1">
      <c r="B818" s="962"/>
      <c r="C818" s="963"/>
      <c r="D818" s="963" t="s">
        <v>1614</v>
      </c>
      <c r="E818" s="963"/>
      <c r="F818" s="963"/>
      <c r="G818" s="963"/>
      <c r="H818" s="963"/>
      <c r="I818" s="964"/>
      <c r="J818" s="965"/>
    </row>
    <row r="819" spans="2:10" ht="69.599999999999994" customHeight="1">
      <c r="B819" s="962"/>
      <c r="C819" s="963"/>
      <c r="D819" s="963"/>
      <c r="E819" s="963"/>
      <c r="F819" s="963"/>
      <c r="G819" s="963"/>
      <c r="H819" s="963"/>
      <c r="I819" s="964" t="s">
        <v>1615</v>
      </c>
      <c r="J819" s="965"/>
    </row>
    <row r="820" spans="2:10" ht="58.5" customHeight="1">
      <c r="B820" s="962"/>
      <c r="C820" s="963"/>
      <c r="D820" s="963"/>
      <c r="E820" s="963"/>
      <c r="F820" s="963"/>
      <c r="G820" s="963"/>
      <c r="H820" s="963"/>
      <c r="I820" s="964" t="s">
        <v>1616</v>
      </c>
      <c r="J820" s="965"/>
    </row>
    <row r="821" spans="2:10" ht="24.6" customHeight="1">
      <c r="B821" s="962"/>
      <c r="C821" s="963"/>
      <c r="D821" s="963"/>
      <c r="E821" s="963" t="s">
        <v>1617</v>
      </c>
      <c r="F821" s="963"/>
      <c r="G821" s="963"/>
      <c r="H821" s="963"/>
      <c r="I821" s="964"/>
      <c r="J821" s="965"/>
    </row>
    <row r="822" spans="2:10" ht="24.6" customHeight="1">
      <c r="B822" s="962"/>
      <c r="C822" s="963"/>
      <c r="D822" s="963"/>
      <c r="E822" s="963"/>
      <c r="F822" s="963" t="s">
        <v>1618</v>
      </c>
      <c r="G822" s="963"/>
      <c r="H822" s="963"/>
      <c r="I822" s="964" t="s">
        <v>1619</v>
      </c>
      <c r="J822" s="965"/>
    </row>
    <row r="823" spans="2:10" ht="24.6" customHeight="1">
      <c r="B823" s="962"/>
      <c r="C823" s="963"/>
      <c r="D823" s="963"/>
      <c r="E823" s="963"/>
      <c r="F823" s="963" t="s">
        <v>1620</v>
      </c>
      <c r="G823" s="963"/>
      <c r="H823" s="963"/>
      <c r="I823" s="964" t="s">
        <v>1619</v>
      </c>
      <c r="J823" s="965"/>
    </row>
    <row r="824" spans="2:10" ht="24.6" customHeight="1">
      <c r="B824" s="962"/>
      <c r="C824" s="963"/>
      <c r="D824" s="963"/>
      <c r="E824" s="963"/>
      <c r="F824" s="963" t="s">
        <v>1621</v>
      </c>
      <c r="G824" s="963"/>
      <c r="H824" s="963"/>
      <c r="I824" s="964" t="s">
        <v>1619</v>
      </c>
      <c r="J824" s="965"/>
    </row>
    <row r="825" spans="2:10" ht="24.6" customHeight="1">
      <c r="B825" s="962"/>
      <c r="C825" s="963"/>
      <c r="D825" s="963"/>
      <c r="E825" s="963"/>
      <c r="F825" s="963" t="s">
        <v>1622</v>
      </c>
      <c r="G825" s="963"/>
      <c r="H825" s="963"/>
      <c r="I825" s="964" t="s">
        <v>1619</v>
      </c>
      <c r="J825" s="965"/>
    </row>
    <row r="826" spans="2:10" ht="24.6" customHeight="1">
      <c r="B826" s="962"/>
      <c r="C826" s="963"/>
      <c r="D826" s="963"/>
      <c r="E826" s="963" t="s">
        <v>1623</v>
      </c>
      <c r="F826" s="963"/>
      <c r="G826" s="963"/>
      <c r="H826" s="963"/>
      <c r="I826" s="964" t="s">
        <v>1619</v>
      </c>
      <c r="J826" s="965"/>
    </row>
    <row r="827" spans="2:10" ht="24.6" customHeight="1">
      <c r="B827" s="962"/>
      <c r="C827" s="963"/>
      <c r="D827" s="963"/>
      <c r="E827" s="963" t="s">
        <v>1624</v>
      </c>
      <c r="F827" s="963"/>
      <c r="G827" s="963"/>
      <c r="H827" s="963"/>
      <c r="I827" s="964" t="s">
        <v>1619</v>
      </c>
      <c r="J827" s="965"/>
    </row>
    <row r="828" spans="2:10" ht="24.6" customHeight="1">
      <c r="B828" s="962"/>
      <c r="C828" s="963"/>
      <c r="D828" s="963"/>
      <c r="E828" s="963" t="s">
        <v>1625</v>
      </c>
      <c r="F828" s="963"/>
      <c r="G828" s="963"/>
      <c r="H828" s="963"/>
      <c r="I828" s="964" t="s">
        <v>1626</v>
      </c>
      <c r="J828" s="965"/>
    </row>
    <row r="829" spans="2:10" ht="24.6" customHeight="1">
      <c r="B829" s="962"/>
      <c r="C829" s="963"/>
      <c r="D829" s="963"/>
      <c r="E829" s="963" t="s">
        <v>1627</v>
      </c>
      <c r="F829" s="963"/>
      <c r="G829" s="963"/>
      <c r="H829" s="963"/>
      <c r="I829" s="964" t="s">
        <v>1626</v>
      </c>
      <c r="J829" s="965"/>
    </row>
    <row r="830" spans="2:10" ht="24.6" customHeight="1">
      <c r="B830" s="962"/>
      <c r="C830" s="963"/>
      <c r="D830" s="963"/>
      <c r="E830" s="963" t="s">
        <v>1628</v>
      </c>
      <c r="F830" s="963"/>
      <c r="G830" s="963"/>
      <c r="H830" s="963"/>
      <c r="I830" s="964" t="s">
        <v>1619</v>
      </c>
      <c r="J830" s="965"/>
    </row>
    <row r="831" spans="2:10" ht="24.6" customHeight="1">
      <c r="B831" s="962"/>
      <c r="C831" s="963"/>
      <c r="D831" s="963"/>
      <c r="E831" s="963" t="s">
        <v>1629</v>
      </c>
      <c r="F831" s="963"/>
      <c r="G831" s="963"/>
      <c r="H831" s="963"/>
      <c r="I831" s="964" t="s">
        <v>1626</v>
      </c>
      <c r="J831" s="965"/>
    </row>
    <row r="832" spans="2:10" ht="24.6" customHeight="1">
      <c r="B832" s="962"/>
      <c r="C832" s="963"/>
      <c r="D832" s="963"/>
      <c r="E832" s="963" t="s">
        <v>1630</v>
      </c>
      <c r="F832" s="963"/>
      <c r="G832" s="963"/>
      <c r="H832" s="963"/>
      <c r="I832" s="964" t="s">
        <v>1619</v>
      </c>
      <c r="J832" s="965"/>
    </row>
    <row r="833" spans="2:10" ht="24.6" customHeight="1">
      <c r="B833" s="962"/>
      <c r="C833" s="963"/>
      <c r="D833" s="963" t="s">
        <v>1631</v>
      </c>
      <c r="E833" s="963"/>
      <c r="F833" s="963"/>
      <c r="G833" s="963"/>
      <c r="H833" s="963"/>
      <c r="I833" s="964"/>
      <c r="J833" s="965"/>
    </row>
    <row r="834" spans="2:10" ht="69.599999999999994" customHeight="1">
      <c r="B834" s="962"/>
      <c r="C834" s="963"/>
      <c r="D834" s="963"/>
      <c r="E834" s="963"/>
      <c r="F834" s="963"/>
      <c r="G834" s="963"/>
      <c r="H834" s="963"/>
      <c r="I834" s="964" t="s">
        <v>1632</v>
      </c>
      <c r="J834" s="965"/>
    </row>
    <row r="835" spans="2:10" ht="47.45" customHeight="1">
      <c r="B835" s="962"/>
      <c r="C835" s="963"/>
      <c r="D835" s="963"/>
      <c r="E835" s="963"/>
      <c r="F835" s="963"/>
      <c r="G835" s="963"/>
      <c r="H835" s="963"/>
      <c r="I835" s="964" t="s">
        <v>1633</v>
      </c>
      <c r="J835" s="965"/>
    </row>
    <row r="836" spans="2:10" ht="24.6" customHeight="1">
      <c r="B836" s="962"/>
      <c r="C836" s="963"/>
      <c r="D836" s="963"/>
      <c r="E836" s="963" t="s">
        <v>1634</v>
      </c>
      <c r="F836" s="963"/>
      <c r="G836" s="963"/>
      <c r="H836" s="963"/>
      <c r="I836" s="964" t="s">
        <v>1635</v>
      </c>
      <c r="J836" s="965"/>
    </row>
    <row r="837" spans="2:10" ht="58.5" customHeight="1">
      <c r="B837" s="962"/>
      <c r="C837" s="963"/>
      <c r="D837" s="963"/>
      <c r="E837" s="963"/>
      <c r="F837" s="963"/>
      <c r="G837" s="963"/>
      <c r="H837" s="963"/>
      <c r="I837" s="964" t="s">
        <v>1636</v>
      </c>
      <c r="J837" s="965"/>
    </row>
    <row r="838" spans="2:10" ht="24.6" customHeight="1">
      <c r="B838" s="962"/>
      <c r="C838" s="963"/>
      <c r="D838" s="963"/>
      <c r="E838" s="963" t="s">
        <v>1637</v>
      </c>
      <c r="F838" s="963"/>
      <c r="G838" s="963"/>
      <c r="H838" s="963"/>
      <c r="I838" s="964"/>
      <c r="J838" s="965"/>
    </row>
    <row r="839" spans="2:10" ht="24.6" customHeight="1">
      <c r="B839" s="962"/>
      <c r="C839" s="963"/>
      <c r="D839" s="963"/>
      <c r="E839" s="963"/>
      <c r="F839" s="963"/>
      <c r="G839" s="963"/>
      <c r="H839" s="963"/>
      <c r="I839" s="964" t="s">
        <v>1638</v>
      </c>
      <c r="J839" s="965"/>
    </row>
    <row r="840" spans="2:10" ht="24.6" customHeight="1">
      <c r="B840" s="962"/>
      <c r="C840" s="963"/>
      <c r="D840" s="963"/>
      <c r="E840" s="963" t="s">
        <v>1639</v>
      </c>
      <c r="F840" s="963"/>
      <c r="G840" s="963"/>
      <c r="H840" s="963"/>
      <c r="I840" s="964" t="s">
        <v>1635</v>
      </c>
      <c r="J840" s="965"/>
    </row>
    <row r="841" spans="2:10" ht="24.6" customHeight="1">
      <c r="B841" s="962"/>
      <c r="C841" s="963"/>
      <c r="D841" s="963"/>
      <c r="E841" s="963" t="s">
        <v>1640</v>
      </c>
      <c r="F841" s="963"/>
      <c r="G841" s="963"/>
      <c r="H841" s="963"/>
      <c r="I841" s="964" t="s">
        <v>1641</v>
      </c>
      <c r="J841" s="965"/>
    </row>
    <row r="842" spans="2:10" ht="24.6" customHeight="1">
      <c r="B842" s="962"/>
      <c r="C842" s="963"/>
      <c r="D842" s="963"/>
      <c r="E842" s="963" t="s">
        <v>1642</v>
      </c>
      <c r="F842" s="963"/>
      <c r="G842" s="963"/>
      <c r="H842" s="963"/>
      <c r="I842" s="964" t="s">
        <v>1643</v>
      </c>
      <c r="J842" s="965"/>
    </row>
    <row r="843" spans="2:10" ht="24.6" customHeight="1">
      <c r="B843" s="962"/>
      <c r="C843" s="963"/>
      <c r="D843" s="963"/>
      <c r="E843" s="963" t="s">
        <v>1644</v>
      </c>
      <c r="F843" s="963"/>
      <c r="G843" s="963"/>
      <c r="H843" s="963"/>
      <c r="I843" s="964" t="s">
        <v>1638</v>
      </c>
      <c r="J843" s="965"/>
    </row>
    <row r="844" spans="2:10" ht="24.6" customHeight="1">
      <c r="B844" s="962"/>
      <c r="C844" s="963"/>
      <c r="D844" s="963"/>
      <c r="E844" s="963" t="s">
        <v>1645</v>
      </c>
      <c r="F844" s="963"/>
      <c r="G844" s="963"/>
      <c r="H844" s="963"/>
      <c r="I844" s="964" t="s">
        <v>1638</v>
      </c>
      <c r="J844" s="965"/>
    </row>
    <row r="845" spans="2:10" ht="24.6" customHeight="1">
      <c r="B845" s="962"/>
      <c r="C845" s="963"/>
      <c r="D845" s="963" t="s">
        <v>1646</v>
      </c>
      <c r="E845" s="963"/>
      <c r="F845" s="963"/>
      <c r="G845" s="963"/>
      <c r="H845" s="963"/>
      <c r="I845" s="964"/>
      <c r="J845" s="965"/>
    </row>
    <row r="846" spans="2:10" ht="47.45" customHeight="1">
      <c r="B846" s="962"/>
      <c r="C846" s="963"/>
      <c r="D846" s="963"/>
      <c r="E846" s="963"/>
      <c r="F846" s="963"/>
      <c r="G846" s="963"/>
      <c r="H846" s="963"/>
      <c r="I846" s="964" t="s">
        <v>1647</v>
      </c>
      <c r="J846" s="965"/>
    </row>
    <row r="847" spans="2:10" ht="24.6" customHeight="1">
      <c r="B847" s="966"/>
      <c r="C847" s="967"/>
      <c r="D847" s="967"/>
      <c r="E847" s="967"/>
      <c r="F847" s="967"/>
      <c r="G847" s="967"/>
      <c r="H847" s="967"/>
      <c r="I847" s="968"/>
      <c r="J847" s="969"/>
    </row>
    <row r="848" spans="2:10" ht="24.6" customHeight="1">
      <c r="B848" s="959"/>
      <c r="C848" s="970" t="s">
        <v>1648</v>
      </c>
      <c r="D848" s="970"/>
      <c r="E848" s="970"/>
      <c r="F848" s="970"/>
      <c r="G848" s="970"/>
      <c r="H848" s="970"/>
      <c r="I848" s="971"/>
      <c r="J848" s="960"/>
    </row>
    <row r="849" spans="2:10" ht="24.6" customHeight="1">
      <c r="B849" s="962"/>
      <c r="C849" s="963"/>
      <c r="D849" s="963" t="s">
        <v>1649</v>
      </c>
      <c r="E849" s="963"/>
      <c r="F849" s="963"/>
      <c r="G849" s="963"/>
      <c r="H849" s="963"/>
      <c r="I849" s="964"/>
      <c r="J849" s="965"/>
    </row>
    <row r="850" spans="2:10" ht="81.599999999999994" customHeight="1">
      <c r="B850" s="962"/>
      <c r="C850" s="963"/>
      <c r="D850" s="963"/>
      <c r="E850" s="963"/>
      <c r="F850" s="963"/>
      <c r="G850" s="963"/>
      <c r="H850" s="963"/>
      <c r="I850" s="964" t="s">
        <v>1650</v>
      </c>
      <c r="J850" s="965"/>
    </row>
    <row r="851" spans="2:10" ht="24.6" customHeight="1">
      <c r="B851" s="962"/>
      <c r="C851" s="963"/>
      <c r="D851" s="963" t="s">
        <v>1651</v>
      </c>
      <c r="E851" s="963"/>
      <c r="F851" s="963"/>
      <c r="G851" s="963"/>
      <c r="H851" s="963"/>
      <c r="I851" s="964"/>
      <c r="J851" s="965"/>
    </row>
    <row r="852" spans="2:10" ht="92.45" customHeight="1">
      <c r="B852" s="962"/>
      <c r="C852" s="963"/>
      <c r="D852" s="963"/>
      <c r="E852" s="963"/>
      <c r="F852" s="963"/>
      <c r="G852" s="963"/>
      <c r="H852" s="963"/>
      <c r="I852" s="964" t="s">
        <v>1652</v>
      </c>
      <c r="J852" s="965"/>
    </row>
    <row r="853" spans="2:10" ht="24.6" customHeight="1">
      <c r="B853" s="962"/>
      <c r="C853" s="963"/>
      <c r="D853" s="963" t="s">
        <v>1653</v>
      </c>
      <c r="E853" s="963"/>
      <c r="F853" s="963"/>
      <c r="G853" s="963"/>
      <c r="H853" s="963"/>
      <c r="I853" s="964"/>
      <c r="J853" s="965"/>
    </row>
    <row r="854" spans="2:10" ht="35.450000000000003" customHeight="1">
      <c r="B854" s="962"/>
      <c r="C854" s="963"/>
      <c r="D854" s="963"/>
      <c r="E854" s="963"/>
      <c r="F854" s="963"/>
      <c r="G854" s="963"/>
      <c r="H854" s="963"/>
      <c r="I854" s="964" t="s">
        <v>1654</v>
      </c>
      <c r="J854" s="965"/>
    </row>
    <row r="855" spans="2:10" ht="35.450000000000003" customHeight="1">
      <c r="B855" s="962"/>
      <c r="C855" s="963"/>
      <c r="D855" s="963"/>
      <c r="E855" s="963"/>
      <c r="F855" s="963"/>
      <c r="G855" s="963"/>
      <c r="H855" s="963"/>
      <c r="I855" s="964" t="s">
        <v>1655</v>
      </c>
      <c r="J855" s="965"/>
    </row>
    <row r="856" spans="2:10" ht="35.450000000000003" customHeight="1">
      <c r="B856" s="962"/>
      <c r="C856" s="963"/>
      <c r="D856" s="963"/>
      <c r="E856" s="963"/>
      <c r="F856" s="963"/>
      <c r="G856" s="963"/>
      <c r="H856" s="963"/>
      <c r="I856" s="964" t="s">
        <v>1656</v>
      </c>
      <c r="J856" s="965"/>
    </row>
    <row r="857" spans="2:10" ht="47.45" customHeight="1">
      <c r="B857" s="962"/>
      <c r="C857" s="963"/>
      <c r="D857" s="963"/>
      <c r="E857" s="963"/>
      <c r="F857" s="963"/>
      <c r="G857" s="963"/>
      <c r="H857" s="963"/>
      <c r="I857" s="964" t="s">
        <v>1657</v>
      </c>
      <c r="J857" s="965"/>
    </row>
    <row r="858" spans="2:10" ht="24.6" customHeight="1">
      <c r="B858" s="962"/>
      <c r="C858" s="963"/>
      <c r="D858" s="963"/>
      <c r="E858" s="963"/>
      <c r="F858" s="963"/>
      <c r="G858" s="963"/>
      <c r="H858" s="963"/>
      <c r="I858" s="964" t="s">
        <v>1658</v>
      </c>
      <c r="J858" s="965"/>
    </row>
    <row r="859" spans="2:10" ht="24.6" customHeight="1">
      <c r="B859" s="962"/>
      <c r="C859" s="963"/>
      <c r="D859" s="963"/>
      <c r="E859" s="963"/>
      <c r="F859" s="963"/>
      <c r="G859" s="963"/>
      <c r="H859" s="963"/>
      <c r="I859" s="964" t="s">
        <v>1659</v>
      </c>
      <c r="J859" s="965"/>
    </row>
    <row r="860" spans="2:10" ht="69.599999999999994" customHeight="1">
      <c r="B860" s="962"/>
      <c r="C860" s="963"/>
      <c r="D860" s="963"/>
      <c r="E860" s="963"/>
      <c r="F860" s="963"/>
      <c r="G860" s="963"/>
      <c r="H860" s="963"/>
      <c r="I860" s="964" t="s">
        <v>1660</v>
      </c>
      <c r="J860" s="965"/>
    </row>
    <row r="861" spans="2:10" ht="24.6" customHeight="1">
      <c r="B861" s="966"/>
      <c r="C861" s="967"/>
      <c r="D861" s="967"/>
      <c r="E861" s="967"/>
      <c r="F861" s="967"/>
      <c r="G861" s="967"/>
      <c r="H861" s="967"/>
      <c r="I861" s="968"/>
      <c r="J861" s="969"/>
    </row>
    <row r="862" spans="2:10" ht="24.6" customHeight="1">
      <c r="B862" s="959"/>
      <c r="C862" s="970" t="s">
        <v>1661</v>
      </c>
      <c r="D862" s="970"/>
      <c r="E862" s="970"/>
      <c r="F862" s="970"/>
      <c r="G862" s="970"/>
      <c r="H862" s="970"/>
      <c r="I862" s="971"/>
      <c r="J862" s="960"/>
    </row>
    <row r="863" spans="2:10" ht="81.599999999999994" customHeight="1">
      <c r="B863" s="962"/>
      <c r="C863" s="963"/>
      <c r="D863" s="963"/>
      <c r="E863" s="963"/>
      <c r="F863" s="963"/>
      <c r="G863" s="963"/>
      <c r="H863" s="963"/>
      <c r="I863" s="964" t="s">
        <v>1662</v>
      </c>
      <c r="J863" s="965"/>
    </row>
    <row r="864" spans="2:10" ht="24.6" customHeight="1">
      <c r="B864" s="962"/>
      <c r="C864" s="963"/>
      <c r="D864" s="963" t="s">
        <v>1663</v>
      </c>
      <c r="E864" s="963"/>
      <c r="F864" s="963"/>
      <c r="G864" s="963"/>
      <c r="H864" s="963"/>
      <c r="I864" s="964"/>
      <c r="J864" s="965"/>
    </row>
    <row r="865" spans="2:10" ht="24.6" customHeight="1">
      <c r="B865" s="962"/>
      <c r="C865" s="963"/>
      <c r="D865" s="963"/>
      <c r="E865" s="963" t="s">
        <v>1664</v>
      </c>
      <c r="F865" s="963"/>
      <c r="G865" s="963"/>
      <c r="H865" s="963"/>
      <c r="I865" s="964"/>
      <c r="J865" s="965"/>
    </row>
    <row r="866" spans="2:10" ht="47.45" customHeight="1">
      <c r="B866" s="962"/>
      <c r="C866" s="963"/>
      <c r="D866" s="963"/>
      <c r="E866" s="963"/>
      <c r="F866" s="963"/>
      <c r="G866" s="963"/>
      <c r="H866" s="963"/>
      <c r="I866" s="964" t="s">
        <v>1665</v>
      </c>
      <c r="J866" s="965"/>
    </row>
    <row r="867" spans="2:10" ht="47.45" customHeight="1">
      <c r="B867" s="962"/>
      <c r="C867" s="963"/>
      <c r="D867" s="963"/>
      <c r="E867" s="963"/>
      <c r="F867" s="963"/>
      <c r="G867" s="963"/>
      <c r="H867" s="963"/>
      <c r="I867" s="964" t="s">
        <v>1666</v>
      </c>
      <c r="J867" s="965"/>
    </row>
    <row r="868" spans="2:10" ht="35.450000000000003" customHeight="1">
      <c r="B868" s="962"/>
      <c r="C868" s="963"/>
      <c r="D868" s="963"/>
      <c r="E868" s="963"/>
      <c r="F868" s="963"/>
      <c r="G868" s="963"/>
      <c r="H868" s="963"/>
      <c r="I868" s="964" t="s">
        <v>1667</v>
      </c>
      <c r="J868" s="965"/>
    </row>
    <row r="869" spans="2:10" ht="24.6" customHeight="1">
      <c r="B869" s="962"/>
      <c r="C869" s="963"/>
      <c r="D869" s="963"/>
      <c r="E869" s="963"/>
      <c r="F869" s="963"/>
      <c r="G869" s="963"/>
      <c r="H869" s="963"/>
      <c r="I869" s="964" t="s">
        <v>1668</v>
      </c>
      <c r="J869" s="965"/>
    </row>
    <row r="870" spans="2:10" ht="24.6" customHeight="1">
      <c r="B870" s="962"/>
      <c r="C870" s="963"/>
      <c r="D870" s="963"/>
      <c r="E870" s="963" t="s">
        <v>1669</v>
      </c>
      <c r="F870" s="963"/>
      <c r="G870" s="963"/>
      <c r="H870" s="963"/>
      <c r="I870" s="964"/>
      <c r="J870" s="965"/>
    </row>
    <row r="871" spans="2:10" ht="47.45" customHeight="1">
      <c r="B871" s="962"/>
      <c r="C871" s="963"/>
      <c r="D871" s="963"/>
      <c r="E871" s="963"/>
      <c r="F871" s="963"/>
      <c r="G871" s="963"/>
      <c r="H871" s="963"/>
      <c r="I871" s="964" t="s">
        <v>1670</v>
      </c>
      <c r="J871" s="965"/>
    </row>
    <row r="872" spans="2:10" ht="35.450000000000003" customHeight="1">
      <c r="B872" s="962"/>
      <c r="C872" s="963"/>
      <c r="D872" s="963"/>
      <c r="E872" s="963"/>
      <c r="F872" s="963"/>
      <c r="G872" s="963"/>
      <c r="H872" s="963"/>
      <c r="I872" s="964" t="s">
        <v>1671</v>
      </c>
      <c r="J872" s="965"/>
    </row>
    <row r="873" spans="2:10" ht="47.45" customHeight="1">
      <c r="B873" s="962"/>
      <c r="C873" s="963"/>
      <c r="D873" s="963"/>
      <c r="E873" s="963"/>
      <c r="F873" s="963"/>
      <c r="G873" s="963"/>
      <c r="H873" s="963"/>
      <c r="I873" s="964" t="s">
        <v>1672</v>
      </c>
      <c r="J873" s="965"/>
    </row>
    <row r="874" spans="2:10" ht="47.45" customHeight="1">
      <c r="B874" s="962"/>
      <c r="C874" s="963"/>
      <c r="D874" s="963"/>
      <c r="E874" s="963"/>
      <c r="F874" s="963"/>
      <c r="G874" s="963"/>
      <c r="H874" s="963"/>
      <c r="I874" s="964" t="s">
        <v>1673</v>
      </c>
      <c r="J874" s="965"/>
    </row>
    <row r="875" spans="2:10" ht="24.6" customHeight="1">
      <c r="B875" s="962"/>
      <c r="C875" s="963"/>
      <c r="D875" s="963" t="s">
        <v>1674</v>
      </c>
      <c r="E875" s="963"/>
      <c r="F875" s="963"/>
      <c r="G875" s="963"/>
      <c r="H875" s="963"/>
      <c r="I875" s="964"/>
      <c r="J875" s="965"/>
    </row>
    <row r="876" spans="2:10" ht="24.6" customHeight="1">
      <c r="B876" s="962"/>
      <c r="C876" s="963"/>
      <c r="D876" s="963"/>
      <c r="E876" s="963" t="s">
        <v>1664</v>
      </c>
      <c r="F876" s="963"/>
      <c r="G876" s="963"/>
      <c r="H876" s="963"/>
      <c r="I876" s="964"/>
      <c r="J876" s="965"/>
    </row>
    <row r="877" spans="2:10" ht="47.45" customHeight="1">
      <c r="B877" s="962"/>
      <c r="C877" s="963"/>
      <c r="D877" s="963"/>
      <c r="E877" s="963"/>
      <c r="F877" s="963"/>
      <c r="G877" s="963"/>
      <c r="H877" s="963"/>
      <c r="I877" s="964" t="s">
        <v>1675</v>
      </c>
      <c r="J877" s="965"/>
    </row>
    <row r="878" spans="2:10" ht="35.450000000000003" customHeight="1">
      <c r="B878" s="962"/>
      <c r="C878" s="963"/>
      <c r="D878" s="963"/>
      <c r="E878" s="963"/>
      <c r="F878" s="963"/>
      <c r="G878" s="963"/>
      <c r="H878" s="963"/>
      <c r="I878" s="964" t="s">
        <v>1676</v>
      </c>
      <c r="J878" s="965"/>
    </row>
    <row r="879" spans="2:10" ht="24.6" customHeight="1">
      <c r="B879" s="962"/>
      <c r="C879" s="963"/>
      <c r="D879" s="963"/>
      <c r="E879" s="963" t="s">
        <v>1669</v>
      </c>
      <c r="F879" s="963"/>
      <c r="G879" s="963"/>
      <c r="H879" s="963"/>
      <c r="I879" s="964"/>
      <c r="J879" s="965"/>
    </row>
    <row r="880" spans="2:10" ht="69.599999999999994" customHeight="1">
      <c r="B880" s="962"/>
      <c r="C880" s="963"/>
      <c r="D880" s="963"/>
      <c r="E880" s="963"/>
      <c r="F880" s="963"/>
      <c r="G880" s="963"/>
      <c r="H880" s="963"/>
      <c r="I880" s="964" t="s">
        <v>1677</v>
      </c>
      <c r="J880" s="965"/>
    </row>
    <row r="881" spans="2:10" ht="24.6" customHeight="1">
      <c r="B881" s="962"/>
      <c r="C881" s="963"/>
      <c r="D881" s="963" t="s">
        <v>1678</v>
      </c>
      <c r="E881" s="963"/>
      <c r="F881" s="963"/>
      <c r="G881" s="963"/>
      <c r="H881" s="963"/>
      <c r="I881" s="964"/>
      <c r="J881" s="965"/>
    </row>
    <row r="882" spans="2:10" ht="24.6" customHeight="1">
      <c r="B882" s="962"/>
      <c r="C882" s="963"/>
      <c r="D882" s="963"/>
      <c r="E882" s="963" t="s">
        <v>1664</v>
      </c>
      <c r="F882" s="963"/>
      <c r="G882" s="963"/>
      <c r="H882" s="963"/>
      <c r="I882" s="964"/>
      <c r="J882" s="965"/>
    </row>
    <row r="883" spans="2:10" ht="35.450000000000003" customHeight="1">
      <c r="B883" s="962"/>
      <c r="C883" s="963"/>
      <c r="D883" s="963"/>
      <c r="E883" s="963"/>
      <c r="F883" s="963"/>
      <c r="G883" s="963"/>
      <c r="H883" s="963"/>
      <c r="I883" s="964" t="s">
        <v>1679</v>
      </c>
      <c r="J883" s="965"/>
    </row>
    <row r="884" spans="2:10" ht="35.450000000000003" customHeight="1">
      <c r="B884" s="962"/>
      <c r="C884" s="963"/>
      <c r="D884" s="963"/>
      <c r="E884" s="963"/>
      <c r="F884" s="963"/>
      <c r="G884" s="963"/>
      <c r="H884" s="963"/>
      <c r="I884" s="964" t="s">
        <v>1680</v>
      </c>
      <c r="J884" s="965"/>
    </row>
    <row r="885" spans="2:10" ht="35.450000000000003" customHeight="1">
      <c r="B885" s="962"/>
      <c r="C885" s="963"/>
      <c r="D885" s="963"/>
      <c r="E885" s="963"/>
      <c r="F885" s="963"/>
      <c r="G885" s="963"/>
      <c r="H885" s="963"/>
      <c r="I885" s="964" t="s">
        <v>1681</v>
      </c>
      <c r="J885" s="965"/>
    </row>
    <row r="886" spans="2:10" ht="47.45" customHeight="1">
      <c r="B886" s="962"/>
      <c r="C886" s="963"/>
      <c r="D886" s="963"/>
      <c r="E886" s="963"/>
      <c r="F886" s="963"/>
      <c r="G886" s="963"/>
      <c r="H886" s="963"/>
      <c r="I886" s="964" t="s">
        <v>1682</v>
      </c>
      <c r="J886" s="965"/>
    </row>
    <row r="887" spans="2:10" ht="24.6" customHeight="1">
      <c r="B887" s="962"/>
      <c r="C887" s="963"/>
      <c r="D887" s="963"/>
      <c r="E887" s="963" t="s">
        <v>1669</v>
      </c>
      <c r="F887" s="963"/>
      <c r="G887" s="963"/>
      <c r="H887" s="963"/>
      <c r="I887" s="964"/>
      <c r="J887" s="965"/>
    </row>
    <row r="888" spans="2:10" ht="47.45" customHeight="1">
      <c r="B888" s="962"/>
      <c r="C888" s="963"/>
      <c r="D888" s="963"/>
      <c r="E888" s="963"/>
      <c r="F888" s="963"/>
      <c r="G888" s="963"/>
      <c r="H888" s="963"/>
      <c r="I888" s="964" t="s">
        <v>1683</v>
      </c>
      <c r="J888" s="965"/>
    </row>
    <row r="889" spans="2:10" ht="24.6" customHeight="1">
      <c r="B889" s="962"/>
      <c r="C889" s="963"/>
      <c r="D889" s="963" t="s">
        <v>1684</v>
      </c>
      <c r="E889" s="963"/>
      <c r="F889" s="963"/>
      <c r="G889" s="963"/>
      <c r="H889" s="963"/>
      <c r="I889" s="964"/>
      <c r="J889" s="965"/>
    </row>
    <row r="890" spans="2:10" ht="24.6" customHeight="1">
      <c r="B890" s="962"/>
      <c r="C890" s="963"/>
      <c r="D890" s="963"/>
      <c r="E890" s="963" t="s">
        <v>1664</v>
      </c>
      <c r="F890" s="963"/>
      <c r="G890" s="963"/>
      <c r="H890" s="963"/>
      <c r="I890" s="964"/>
      <c r="J890" s="965"/>
    </row>
    <row r="891" spans="2:10" ht="47.45" customHeight="1">
      <c r="B891" s="962"/>
      <c r="C891" s="963"/>
      <c r="D891" s="963"/>
      <c r="E891" s="963"/>
      <c r="F891" s="963"/>
      <c r="G891" s="963"/>
      <c r="H891" s="963"/>
      <c r="I891" s="964" t="s">
        <v>1685</v>
      </c>
      <c r="J891" s="965"/>
    </row>
    <row r="892" spans="2:10" ht="35.450000000000003" customHeight="1">
      <c r="B892" s="962"/>
      <c r="C892" s="963"/>
      <c r="D892" s="963"/>
      <c r="E892" s="963"/>
      <c r="F892" s="963"/>
      <c r="G892" s="963"/>
      <c r="H892" s="963"/>
      <c r="I892" s="964" t="s">
        <v>1686</v>
      </c>
      <c r="J892" s="965"/>
    </row>
    <row r="893" spans="2:10" ht="24.6" customHeight="1">
      <c r="B893" s="962"/>
      <c r="C893" s="963"/>
      <c r="D893" s="963"/>
      <c r="E893" s="963" t="s">
        <v>1669</v>
      </c>
      <c r="F893" s="963"/>
      <c r="G893" s="963"/>
      <c r="H893" s="963"/>
      <c r="I893" s="964"/>
      <c r="J893" s="965"/>
    </row>
    <row r="894" spans="2:10" ht="35.450000000000003" customHeight="1">
      <c r="B894" s="962"/>
      <c r="C894" s="963"/>
      <c r="D894" s="963"/>
      <c r="E894" s="963"/>
      <c r="F894" s="963"/>
      <c r="G894" s="963"/>
      <c r="H894" s="963"/>
      <c r="I894" s="964" t="s">
        <v>1687</v>
      </c>
      <c r="J894" s="965"/>
    </row>
    <row r="895" spans="2:10" ht="24.6" customHeight="1">
      <c r="B895" s="962"/>
      <c r="C895" s="963"/>
      <c r="D895" s="963" t="s">
        <v>1688</v>
      </c>
      <c r="E895" s="963"/>
      <c r="F895" s="963"/>
      <c r="G895" s="963"/>
      <c r="H895" s="963"/>
      <c r="I895" s="964"/>
      <c r="J895" s="965"/>
    </row>
    <row r="896" spans="2:10" ht="24.6" customHeight="1">
      <c r="B896" s="962"/>
      <c r="C896" s="963"/>
      <c r="D896" s="963"/>
      <c r="E896" s="963" t="s">
        <v>1664</v>
      </c>
      <c r="F896" s="963"/>
      <c r="G896" s="963"/>
      <c r="H896" s="963"/>
      <c r="I896" s="964"/>
      <c r="J896" s="965"/>
    </row>
    <row r="897" spans="2:10" ht="35.450000000000003" customHeight="1">
      <c r="B897" s="962"/>
      <c r="C897" s="963"/>
      <c r="D897" s="963"/>
      <c r="E897" s="963"/>
      <c r="F897" s="963"/>
      <c r="G897" s="963"/>
      <c r="H897" s="963"/>
      <c r="I897" s="964" t="s">
        <v>1679</v>
      </c>
      <c r="J897" s="965"/>
    </row>
    <row r="898" spans="2:10" ht="35.450000000000003" customHeight="1">
      <c r="B898" s="962"/>
      <c r="C898" s="963"/>
      <c r="D898" s="963"/>
      <c r="E898" s="963"/>
      <c r="F898" s="963"/>
      <c r="G898" s="963"/>
      <c r="H898" s="963"/>
      <c r="I898" s="964" t="s">
        <v>1689</v>
      </c>
      <c r="J898" s="965"/>
    </row>
    <row r="899" spans="2:10" ht="35.450000000000003" customHeight="1">
      <c r="B899" s="962"/>
      <c r="C899" s="963"/>
      <c r="D899" s="963"/>
      <c r="E899" s="963"/>
      <c r="F899" s="963"/>
      <c r="G899" s="963"/>
      <c r="H899" s="963"/>
      <c r="I899" s="964" t="s">
        <v>1690</v>
      </c>
      <c r="J899" s="965"/>
    </row>
    <row r="900" spans="2:10" ht="24.6" customHeight="1">
      <c r="B900" s="962"/>
      <c r="C900" s="963"/>
      <c r="D900" s="963"/>
      <c r="E900" s="963" t="s">
        <v>1669</v>
      </c>
      <c r="F900" s="963"/>
      <c r="G900" s="963"/>
      <c r="H900" s="963"/>
      <c r="I900" s="964"/>
      <c r="J900" s="965"/>
    </row>
    <row r="901" spans="2:10" ht="47.45" customHeight="1">
      <c r="B901" s="962"/>
      <c r="C901" s="963"/>
      <c r="D901" s="963"/>
      <c r="E901" s="963"/>
      <c r="F901" s="963"/>
      <c r="G901" s="963"/>
      <c r="H901" s="963"/>
      <c r="I901" s="964" t="s">
        <v>1691</v>
      </c>
      <c r="J901" s="965"/>
    </row>
    <row r="902" spans="2:10" ht="24.6" customHeight="1">
      <c r="B902" s="962"/>
      <c r="C902" s="963"/>
      <c r="D902" s="963" t="s">
        <v>1692</v>
      </c>
      <c r="E902" s="963"/>
      <c r="F902" s="963"/>
      <c r="G902" s="963"/>
      <c r="H902" s="963"/>
      <c r="I902" s="964"/>
      <c r="J902" s="965"/>
    </row>
    <row r="903" spans="2:10" ht="24.6" customHeight="1">
      <c r="B903" s="962"/>
      <c r="C903" s="963"/>
      <c r="D903" s="963"/>
      <c r="E903" s="963" t="s">
        <v>1664</v>
      </c>
      <c r="F903" s="963"/>
      <c r="G903" s="963"/>
      <c r="H903" s="963"/>
      <c r="I903" s="964"/>
      <c r="J903" s="965"/>
    </row>
    <row r="904" spans="2:10" ht="35.450000000000003" customHeight="1">
      <c r="B904" s="962"/>
      <c r="C904" s="963"/>
      <c r="D904" s="963"/>
      <c r="E904" s="963"/>
      <c r="F904" s="963"/>
      <c r="G904" s="963"/>
      <c r="H904" s="963"/>
      <c r="I904" s="964" t="s">
        <v>1679</v>
      </c>
      <c r="J904" s="965"/>
    </row>
    <row r="905" spans="2:10" ht="35.450000000000003" customHeight="1">
      <c r="B905" s="962"/>
      <c r="C905" s="963"/>
      <c r="D905" s="963"/>
      <c r="E905" s="963"/>
      <c r="F905" s="963"/>
      <c r="G905" s="963"/>
      <c r="H905" s="963"/>
      <c r="I905" s="964" t="s">
        <v>1693</v>
      </c>
      <c r="J905" s="965"/>
    </row>
    <row r="906" spans="2:10" ht="35.450000000000003" customHeight="1">
      <c r="B906" s="962"/>
      <c r="C906" s="963"/>
      <c r="D906" s="963"/>
      <c r="E906" s="963"/>
      <c r="F906" s="963"/>
      <c r="G906" s="963"/>
      <c r="H906" s="963"/>
      <c r="I906" s="964" t="s">
        <v>1681</v>
      </c>
      <c r="J906" s="965"/>
    </row>
    <row r="907" spans="2:10" ht="35.450000000000003" customHeight="1">
      <c r="B907" s="962"/>
      <c r="C907" s="963"/>
      <c r="D907" s="963"/>
      <c r="E907" s="963"/>
      <c r="F907" s="963"/>
      <c r="G907" s="963"/>
      <c r="H907" s="963"/>
      <c r="I907" s="964" t="s">
        <v>1694</v>
      </c>
      <c r="J907" s="965"/>
    </row>
    <row r="908" spans="2:10" ht="69.599999999999994" customHeight="1">
      <c r="B908" s="962"/>
      <c r="C908" s="963"/>
      <c r="D908" s="963"/>
      <c r="E908" s="963"/>
      <c r="F908" s="963"/>
      <c r="G908" s="963"/>
      <c r="H908" s="963"/>
      <c r="I908" s="964" t="s">
        <v>1695</v>
      </c>
      <c r="J908" s="965"/>
    </row>
    <row r="909" spans="2:10" ht="24.6" customHeight="1">
      <c r="B909" s="962"/>
      <c r="C909" s="963"/>
      <c r="D909" s="963"/>
      <c r="E909" s="963" t="s">
        <v>1669</v>
      </c>
      <c r="F909" s="963"/>
      <c r="G909" s="963"/>
      <c r="H909" s="963"/>
      <c r="I909" s="964"/>
      <c r="J909" s="965"/>
    </row>
    <row r="910" spans="2:10" ht="103.5" customHeight="1">
      <c r="B910" s="962"/>
      <c r="C910" s="963"/>
      <c r="D910" s="963"/>
      <c r="E910" s="963"/>
      <c r="F910" s="963"/>
      <c r="G910" s="963"/>
      <c r="H910" s="963"/>
      <c r="I910" s="964" t="s">
        <v>1696</v>
      </c>
      <c r="J910" s="965"/>
    </row>
    <row r="911" spans="2:10" ht="24.6" customHeight="1">
      <c r="B911" s="962"/>
      <c r="C911" s="963"/>
      <c r="D911" s="963" t="s">
        <v>1697</v>
      </c>
      <c r="E911" s="963"/>
      <c r="F911" s="963"/>
      <c r="G911" s="963"/>
      <c r="H911" s="963"/>
      <c r="I911" s="964"/>
      <c r="J911" s="965"/>
    </row>
    <row r="912" spans="2:10" ht="24.6" customHeight="1">
      <c r="B912" s="962"/>
      <c r="C912" s="963"/>
      <c r="D912" s="963"/>
      <c r="E912" s="963" t="s">
        <v>1664</v>
      </c>
      <c r="F912" s="963"/>
      <c r="G912" s="963"/>
      <c r="H912" s="963"/>
      <c r="I912" s="964"/>
      <c r="J912" s="965"/>
    </row>
    <row r="913" spans="2:10" ht="35.450000000000003" customHeight="1">
      <c r="B913" s="962"/>
      <c r="C913" s="963"/>
      <c r="D913" s="963"/>
      <c r="E913" s="963"/>
      <c r="F913" s="963"/>
      <c r="G913" s="963"/>
      <c r="H913" s="963"/>
      <c r="I913" s="964" t="s">
        <v>1679</v>
      </c>
      <c r="J913" s="965"/>
    </row>
    <row r="914" spans="2:10" ht="35.450000000000003" customHeight="1">
      <c r="B914" s="962"/>
      <c r="C914" s="963"/>
      <c r="D914" s="963"/>
      <c r="E914" s="963"/>
      <c r="F914" s="963"/>
      <c r="G914" s="963"/>
      <c r="H914" s="963"/>
      <c r="I914" s="964" t="s">
        <v>1698</v>
      </c>
      <c r="J914" s="965"/>
    </row>
    <row r="915" spans="2:10" ht="35.450000000000003" customHeight="1">
      <c r="B915" s="962"/>
      <c r="C915" s="963"/>
      <c r="D915" s="963"/>
      <c r="E915" s="963"/>
      <c r="F915" s="963"/>
      <c r="G915" s="963"/>
      <c r="H915" s="963"/>
      <c r="I915" s="964" t="s">
        <v>1681</v>
      </c>
      <c r="J915" s="965"/>
    </row>
    <row r="916" spans="2:10" ht="24.6" customHeight="1">
      <c r="B916" s="962"/>
      <c r="C916" s="963"/>
      <c r="D916" s="963"/>
      <c r="E916" s="963" t="s">
        <v>1669</v>
      </c>
      <c r="F916" s="963"/>
      <c r="G916" s="963"/>
      <c r="H916" s="963"/>
      <c r="I916" s="964"/>
      <c r="J916" s="965"/>
    </row>
    <row r="917" spans="2:10" ht="47.45" customHeight="1">
      <c r="B917" s="962"/>
      <c r="C917" s="963"/>
      <c r="D917" s="963"/>
      <c r="E917" s="963"/>
      <c r="F917" s="963"/>
      <c r="G917" s="963"/>
      <c r="H917" s="963"/>
      <c r="I917" s="964" t="s">
        <v>1691</v>
      </c>
      <c r="J917" s="965"/>
    </row>
    <row r="918" spans="2:10" ht="24.6" customHeight="1">
      <c r="B918" s="966"/>
      <c r="C918" s="967"/>
      <c r="D918" s="967"/>
      <c r="E918" s="967"/>
      <c r="F918" s="967"/>
      <c r="G918" s="967"/>
      <c r="H918" s="967"/>
      <c r="I918" s="968"/>
      <c r="J918" s="969"/>
    </row>
    <row r="919" spans="2:10" ht="24.6" customHeight="1">
      <c r="B919" s="959"/>
      <c r="C919" s="970" t="s">
        <v>1699</v>
      </c>
      <c r="D919" s="970"/>
      <c r="E919" s="970"/>
      <c r="F919" s="970"/>
      <c r="G919" s="970"/>
      <c r="H919" s="970"/>
      <c r="I919" s="971"/>
      <c r="J919" s="960"/>
    </row>
    <row r="920" spans="2:10" ht="114.6" customHeight="1">
      <c r="B920" s="962"/>
      <c r="C920" s="963"/>
      <c r="D920" s="963"/>
      <c r="E920" s="963"/>
      <c r="F920" s="963"/>
      <c r="G920" s="963"/>
      <c r="H920" s="963"/>
      <c r="I920" s="964" t="s">
        <v>1700</v>
      </c>
      <c r="J920" s="965"/>
    </row>
    <row r="921" spans="2:10" ht="24.6" customHeight="1">
      <c r="B921" s="966"/>
      <c r="C921" s="967"/>
      <c r="D921" s="967"/>
      <c r="E921" s="967"/>
      <c r="F921" s="967"/>
      <c r="G921" s="967"/>
      <c r="H921" s="967"/>
      <c r="I921" s="968"/>
      <c r="J921" s="969"/>
    </row>
    <row r="922" spans="2:10" ht="24.6" customHeight="1">
      <c r="B922" s="972" t="s">
        <v>1701</v>
      </c>
      <c r="C922" s="973"/>
      <c r="D922" s="973"/>
      <c r="E922" s="973"/>
      <c r="F922" s="973"/>
      <c r="G922" s="973"/>
      <c r="H922" s="973"/>
      <c r="I922" s="974"/>
      <c r="J922" s="975"/>
    </row>
    <row r="923" spans="2:10" ht="24.6" customHeight="1">
      <c r="B923" s="976"/>
      <c r="C923" s="977" t="s">
        <v>1702</v>
      </c>
      <c r="D923" s="977"/>
      <c r="E923" s="977"/>
      <c r="F923" s="977"/>
      <c r="G923" s="977"/>
      <c r="H923" s="977"/>
      <c r="I923" s="978"/>
      <c r="J923" s="979"/>
    </row>
    <row r="924" spans="2:10" ht="92.45" customHeight="1">
      <c r="B924" s="962"/>
      <c r="C924" s="963"/>
      <c r="D924" s="963"/>
      <c r="E924" s="963"/>
      <c r="F924" s="963"/>
      <c r="G924" s="963"/>
      <c r="H924" s="963"/>
      <c r="I924" s="964" t="s">
        <v>1703</v>
      </c>
      <c r="J924" s="965"/>
    </row>
    <row r="925" spans="2:10" ht="103.5" customHeight="1">
      <c r="B925" s="962"/>
      <c r="C925" s="963"/>
      <c r="D925" s="963"/>
      <c r="E925" s="963"/>
      <c r="F925" s="963"/>
      <c r="G925" s="963"/>
      <c r="H925" s="963"/>
      <c r="I925" s="964" t="s">
        <v>1704</v>
      </c>
      <c r="J925" s="965"/>
    </row>
    <row r="926" spans="2:10" ht="24.6" customHeight="1">
      <c r="B926" s="962"/>
      <c r="C926" s="963"/>
      <c r="D926" s="963" t="s">
        <v>1705</v>
      </c>
      <c r="E926" s="963"/>
      <c r="F926" s="963"/>
      <c r="G926" s="963"/>
      <c r="H926" s="963"/>
      <c r="I926" s="964"/>
      <c r="J926" s="965"/>
    </row>
    <row r="927" spans="2:10" ht="24.6" customHeight="1">
      <c r="B927" s="962"/>
      <c r="C927" s="963"/>
      <c r="D927" s="963"/>
      <c r="E927" s="963"/>
      <c r="F927" s="963"/>
      <c r="G927" s="963"/>
      <c r="H927" s="963"/>
      <c r="I927" s="964" t="s">
        <v>1706</v>
      </c>
      <c r="J927" s="965"/>
    </row>
    <row r="928" spans="2:10" ht="24.6" customHeight="1">
      <c r="B928" s="962"/>
      <c r="C928" s="963"/>
      <c r="D928" s="963"/>
      <c r="E928" s="963"/>
      <c r="F928" s="963"/>
      <c r="G928" s="963"/>
      <c r="H928" s="963"/>
      <c r="I928" s="964" t="s">
        <v>1707</v>
      </c>
      <c r="J928" s="965"/>
    </row>
    <row r="929" spans="2:10" ht="24.6" customHeight="1">
      <c r="B929" s="962"/>
      <c r="C929" s="963"/>
      <c r="D929" s="963"/>
      <c r="E929" s="963"/>
      <c r="F929" s="963"/>
      <c r="G929" s="963"/>
      <c r="H929" s="963"/>
      <c r="I929" s="964" t="s">
        <v>1708</v>
      </c>
      <c r="J929" s="965"/>
    </row>
    <row r="930" spans="2:10" ht="24.6" customHeight="1">
      <c r="B930" s="962"/>
      <c r="C930" s="963"/>
      <c r="D930" s="963"/>
      <c r="E930" s="963"/>
      <c r="F930" s="963"/>
      <c r="G930" s="963"/>
      <c r="H930" s="963"/>
      <c r="I930" s="964" t="s">
        <v>1709</v>
      </c>
      <c r="J930" s="965"/>
    </row>
    <row r="931" spans="2:10" ht="24.6" customHeight="1">
      <c r="B931" s="962"/>
      <c r="C931" s="963"/>
      <c r="D931" s="963"/>
      <c r="E931" s="963"/>
      <c r="F931" s="963"/>
      <c r="G931" s="963"/>
      <c r="H931" s="963"/>
      <c r="I931" s="964" t="s">
        <v>1710</v>
      </c>
      <c r="J931" s="965"/>
    </row>
    <row r="932" spans="2:10" ht="24.6" customHeight="1">
      <c r="B932" s="962"/>
      <c r="C932" s="963"/>
      <c r="D932" s="963" t="s">
        <v>1711</v>
      </c>
      <c r="E932" s="963"/>
      <c r="F932" s="963"/>
      <c r="G932" s="963"/>
      <c r="H932" s="963"/>
      <c r="I932" s="964"/>
      <c r="J932" s="965"/>
    </row>
    <row r="933" spans="2:10" ht="24.6" customHeight="1">
      <c r="B933" s="962"/>
      <c r="C933" s="963"/>
      <c r="D933" s="963"/>
      <c r="E933" s="963"/>
      <c r="F933" s="963"/>
      <c r="G933" s="963"/>
      <c r="H933" s="963"/>
      <c r="I933" s="964" t="s">
        <v>1712</v>
      </c>
      <c r="J933" s="965"/>
    </row>
    <row r="934" spans="2:10" ht="24.6" customHeight="1">
      <c r="B934" s="962"/>
      <c r="C934" s="963"/>
      <c r="D934" s="963"/>
      <c r="E934" s="963"/>
      <c r="F934" s="963"/>
      <c r="G934" s="963"/>
      <c r="H934" s="963"/>
      <c r="I934" s="964" t="s">
        <v>1713</v>
      </c>
      <c r="J934" s="965"/>
    </row>
    <row r="935" spans="2:10" ht="24.6" customHeight="1">
      <c r="B935" s="962"/>
      <c r="C935" s="963"/>
      <c r="D935" s="963"/>
      <c r="E935" s="963"/>
      <c r="F935" s="963"/>
      <c r="G935" s="963"/>
      <c r="H935" s="963"/>
      <c r="I935" s="964" t="s">
        <v>1714</v>
      </c>
      <c r="J935" s="965"/>
    </row>
    <row r="936" spans="2:10" ht="24.6" customHeight="1">
      <c r="B936" s="962"/>
      <c r="C936" s="963"/>
      <c r="D936" s="963"/>
      <c r="E936" s="963"/>
      <c r="F936" s="963"/>
      <c r="G936" s="963"/>
      <c r="H936" s="963"/>
      <c r="I936" s="964" t="s">
        <v>1715</v>
      </c>
      <c r="J936" s="965"/>
    </row>
    <row r="937" spans="2:10" ht="35.450000000000003" customHeight="1">
      <c r="B937" s="962"/>
      <c r="C937" s="963"/>
      <c r="D937" s="963"/>
      <c r="E937" s="963"/>
      <c r="F937" s="963"/>
      <c r="G937" s="963"/>
      <c r="H937" s="963"/>
      <c r="I937" s="964" t="s">
        <v>1716</v>
      </c>
      <c r="J937" s="965"/>
    </row>
    <row r="938" spans="2:10" ht="24.6" customHeight="1">
      <c r="B938" s="962"/>
      <c r="C938" s="963"/>
      <c r="D938" s="963" t="s">
        <v>1717</v>
      </c>
      <c r="E938" s="963"/>
      <c r="F938" s="963"/>
      <c r="G938" s="963"/>
      <c r="H938" s="963"/>
      <c r="I938" s="964"/>
      <c r="J938" s="965"/>
    </row>
    <row r="939" spans="2:10" ht="24.6" customHeight="1">
      <c r="B939" s="962"/>
      <c r="C939" s="963"/>
      <c r="D939" s="963"/>
      <c r="E939" s="963"/>
      <c r="F939" s="963"/>
      <c r="G939" s="963"/>
      <c r="H939" s="963"/>
      <c r="I939" s="964" t="s">
        <v>1718</v>
      </c>
      <c r="J939" s="965"/>
    </row>
    <row r="940" spans="2:10" ht="24.6" customHeight="1">
      <c r="B940" s="962"/>
      <c r="C940" s="963"/>
      <c r="D940" s="963"/>
      <c r="E940" s="963"/>
      <c r="F940" s="963"/>
      <c r="G940" s="963"/>
      <c r="H940" s="963"/>
      <c r="I940" s="964" t="s">
        <v>1719</v>
      </c>
      <c r="J940" s="965"/>
    </row>
    <row r="941" spans="2:10" ht="24.6" customHeight="1">
      <c r="B941" s="962"/>
      <c r="C941" s="963"/>
      <c r="D941" s="963"/>
      <c r="E941" s="963"/>
      <c r="F941" s="963"/>
      <c r="G941" s="963"/>
      <c r="H941" s="963"/>
      <c r="I941" s="964" t="s">
        <v>1720</v>
      </c>
      <c r="J941" s="965"/>
    </row>
    <row r="942" spans="2:10" ht="24.6" customHeight="1">
      <c r="B942" s="962"/>
      <c r="C942" s="963"/>
      <c r="D942" s="963"/>
      <c r="E942" s="963"/>
      <c r="F942" s="963"/>
      <c r="G942" s="963"/>
      <c r="H942" s="963"/>
      <c r="I942" s="964" t="s">
        <v>1721</v>
      </c>
      <c r="J942" s="965"/>
    </row>
    <row r="943" spans="2:10" ht="24.6" customHeight="1">
      <c r="B943" s="962"/>
      <c r="C943" s="963"/>
      <c r="D943" s="963"/>
      <c r="E943" s="963"/>
      <c r="F943" s="963"/>
      <c r="G943" s="963"/>
      <c r="H943" s="963"/>
      <c r="I943" s="964" t="s">
        <v>1722</v>
      </c>
      <c r="J943" s="965"/>
    </row>
    <row r="944" spans="2:10" ht="24.6" customHeight="1">
      <c r="B944" s="962"/>
      <c r="C944" s="963"/>
      <c r="D944" s="963"/>
      <c r="E944" s="963"/>
      <c r="F944" s="963"/>
      <c r="G944" s="963"/>
      <c r="H944" s="963"/>
      <c r="I944" s="964" t="s">
        <v>1723</v>
      </c>
      <c r="J944" s="965"/>
    </row>
    <row r="945" spans="2:10" ht="24.6" customHeight="1">
      <c r="B945" s="962"/>
      <c r="C945" s="963"/>
      <c r="D945" s="963"/>
      <c r="E945" s="963"/>
      <c r="F945" s="963"/>
      <c r="G945" s="963"/>
      <c r="H945" s="963"/>
      <c r="I945" s="964" t="s">
        <v>1724</v>
      </c>
      <c r="J945" s="965"/>
    </row>
    <row r="946" spans="2:10" ht="24.6" customHeight="1">
      <c r="B946" s="962"/>
      <c r="C946" s="963"/>
      <c r="D946" s="963"/>
      <c r="E946" s="963"/>
      <c r="F946" s="963"/>
      <c r="G946" s="963"/>
      <c r="H946" s="963"/>
      <c r="I946" s="964" t="s">
        <v>1725</v>
      </c>
      <c r="J946" s="965"/>
    </row>
    <row r="947" spans="2:10" ht="24.6" customHeight="1">
      <c r="B947" s="966"/>
      <c r="C947" s="967"/>
      <c r="D947" s="967"/>
      <c r="E947" s="967"/>
      <c r="F947" s="967"/>
      <c r="G947" s="967"/>
      <c r="H947" s="967"/>
      <c r="I947" s="968"/>
      <c r="J947" s="969"/>
    </row>
    <row r="948" spans="2:10" ht="24.6" customHeight="1">
      <c r="B948" s="959"/>
      <c r="C948" s="970" t="s">
        <v>1726</v>
      </c>
      <c r="D948" s="970"/>
      <c r="E948" s="970"/>
      <c r="F948" s="970"/>
      <c r="G948" s="970"/>
      <c r="H948" s="970"/>
      <c r="I948" s="971"/>
      <c r="J948" s="960"/>
    </row>
    <row r="949" spans="2:10" ht="148.5" customHeight="1">
      <c r="B949" s="962"/>
      <c r="C949" s="963"/>
      <c r="D949" s="963"/>
      <c r="E949" s="963"/>
      <c r="F949" s="963"/>
      <c r="G949" s="963"/>
      <c r="H949" s="963"/>
      <c r="I949" s="964" t="s">
        <v>1727</v>
      </c>
      <c r="J949" s="965"/>
    </row>
    <row r="950" spans="2:10" ht="58.5" customHeight="1">
      <c r="B950" s="962"/>
      <c r="C950" s="963"/>
      <c r="D950" s="963"/>
      <c r="E950" s="963"/>
      <c r="F950" s="963"/>
      <c r="G950" s="963"/>
      <c r="H950" s="963"/>
      <c r="I950" s="964" t="s">
        <v>1728</v>
      </c>
      <c r="J950" s="965"/>
    </row>
    <row r="951" spans="2:10" ht="24.6" customHeight="1">
      <c r="B951" s="962"/>
      <c r="C951" s="963"/>
      <c r="D951" s="963" t="s">
        <v>1705</v>
      </c>
      <c r="E951" s="963"/>
      <c r="F951" s="963"/>
      <c r="G951" s="963"/>
      <c r="H951" s="963"/>
      <c r="I951" s="964"/>
      <c r="J951" s="965"/>
    </row>
    <row r="952" spans="2:10" ht="24.6" customHeight="1">
      <c r="B952" s="962"/>
      <c r="C952" s="963"/>
      <c r="D952" s="963"/>
      <c r="E952" s="963"/>
      <c r="F952" s="963"/>
      <c r="G952" s="963"/>
      <c r="H952" s="963"/>
      <c r="I952" s="964" t="s">
        <v>1706</v>
      </c>
      <c r="J952" s="965"/>
    </row>
    <row r="953" spans="2:10" ht="24.6" customHeight="1">
      <c r="B953" s="962"/>
      <c r="C953" s="963"/>
      <c r="D953" s="963"/>
      <c r="E953" s="963"/>
      <c r="F953" s="963"/>
      <c r="G953" s="963"/>
      <c r="H953" s="963"/>
      <c r="I953" s="964" t="s">
        <v>1707</v>
      </c>
      <c r="J953" s="965"/>
    </row>
    <row r="954" spans="2:10" ht="24.6" customHeight="1">
      <c r="B954" s="962"/>
      <c r="C954" s="963"/>
      <c r="D954" s="963"/>
      <c r="E954" s="963"/>
      <c r="F954" s="963"/>
      <c r="G954" s="963"/>
      <c r="H954" s="963"/>
      <c r="I954" s="964" t="s">
        <v>1708</v>
      </c>
      <c r="J954" s="965"/>
    </row>
    <row r="955" spans="2:10" ht="24.6" customHeight="1">
      <c r="B955" s="962"/>
      <c r="C955" s="963"/>
      <c r="D955" s="963"/>
      <c r="E955" s="963"/>
      <c r="F955" s="963"/>
      <c r="G955" s="963"/>
      <c r="H955" s="963"/>
      <c r="I955" s="964" t="s">
        <v>1709</v>
      </c>
      <c r="J955" s="965"/>
    </row>
    <row r="956" spans="2:10" ht="24.6" customHeight="1">
      <c r="B956" s="962"/>
      <c r="C956" s="963"/>
      <c r="D956" s="963"/>
      <c r="E956" s="963"/>
      <c r="F956" s="963"/>
      <c r="G956" s="963"/>
      <c r="H956" s="963"/>
      <c r="I956" s="964" t="s">
        <v>1710</v>
      </c>
      <c r="J956" s="965"/>
    </row>
    <row r="957" spans="2:10" ht="24.6" customHeight="1">
      <c r="B957" s="962"/>
      <c r="C957" s="963"/>
      <c r="D957" s="963" t="s">
        <v>1711</v>
      </c>
      <c r="E957" s="963"/>
      <c r="F957" s="963"/>
      <c r="G957" s="963"/>
      <c r="H957" s="963"/>
      <c r="I957" s="964"/>
      <c r="J957" s="965"/>
    </row>
    <row r="958" spans="2:10" ht="24.6" customHeight="1">
      <c r="B958" s="962"/>
      <c r="C958" s="963"/>
      <c r="D958" s="963"/>
      <c r="E958" s="963"/>
      <c r="F958" s="963"/>
      <c r="G958" s="963"/>
      <c r="H958" s="963"/>
      <c r="I958" s="964" t="s">
        <v>1712</v>
      </c>
      <c r="J958" s="965"/>
    </row>
    <row r="959" spans="2:10" ht="24.6" customHeight="1">
      <c r="B959" s="962"/>
      <c r="C959" s="963"/>
      <c r="D959" s="963"/>
      <c r="E959" s="963"/>
      <c r="F959" s="963"/>
      <c r="G959" s="963"/>
      <c r="H959" s="963"/>
      <c r="I959" s="964" t="s">
        <v>1713</v>
      </c>
      <c r="J959" s="965"/>
    </row>
    <row r="960" spans="2:10" ht="24.6" customHeight="1">
      <c r="B960" s="962"/>
      <c r="C960" s="963"/>
      <c r="D960" s="963"/>
      <c r="E960" s="963"/>
      <c r="F960" s="963"/>
      <c r="G960" s="963"/>
      <c r="H960" s="963"/>
      <c r="I960" s="964" t="s">
        <v>1714</v>
      </c>
      <c r="J960" s="965"/>
    </row>
    <row r="961" spans="2:10" ht="24.6" customHeight="1">
      <c r="B961" s="962"/>
      <c r="C961" s="963"/>
      <c r="D961" s="963"/>
      <c r="E961" s="963"/>
      <c r="F961" s="963"/>
      <c r="G961" s="963"/>
      <c r="H961" s="963"/>
      <c r="I961" s="964" t="s">
        <v>1715</v>
      </c>
      <c r="J961" s="965"/>
    </row>
    <row r="962" spans="2:10" ht="35.450000000000003" customHeight="1">
      <c r="B962" s="962"/>
      <c r="C962" s="963"/>
      <c r="D962" s="963"/>
      <c r="E962" s="963"/>
      <c r="F962" s="963"/>
      <c r="G962" s="963"/>
      <c r="H962" s="963"/>
      <c r="I962" s="964" t="s">
        <v>1716</v>
      </c>
      <c r="J962" s="965"/>
    </row>
    <row r="963" spans="2:10" ht="24.6" customHeight="1">
      <c r="B963" s="962"/>
      <c r="C963" s="963"/>
      <c r="D963" s="963" t="s">
        <v>1717</v>
      </c>
      <c r="E963" s="963"/>
      <c r="F963" s="963"/>
      <c r="G963" s="963"/>
      <c r="H963" s="963"/>
      <c r="I963" s="964"/>
      <c r="J963" s="965"/>
    </row>
    <row r="964" spans="2:10" ht="24.6" customHeight="1">
      <c r="B964" s="962"/>
      <c r="C964" s="963"/>
      <c r="D964" s="963"/>
      <c r="E964" s="963"/>
      <c r="F964" s="963"/>
      <c r="G964" s="963"/>
      <c r="H964" s="963"/>
      <c r="I964" s="964" t="s">
        <v>1718</v>
      </c>
      <c r="J964" s="965"/>
    </row>
    <row r="965" spans="2:10" ht="24.6" customHeight="1">
      <c r="B965" s="962"/>
      <c r="C965" s="963"/>
      <c r="D965" s="963"/>
      <c r="E965" s="963"/>
      <c r="F965" s="963"/>
      <c r="G965" s="963"/>
      <c r="H965" s="963"/>
      <c r="I965" s="964" t="s">
        <v>1719</v>
      </c>
      <c r="J965" s="965"/>
    </row>
    <row r="966" spans="2:10" ht="24.6" customHeight="1">
      <c r="B966" s="962"/>
      <c r="C966" s="963"/>
      <c r="D966" s="963"/>
      <c r="E966" s="963"/>
      <c r="F966" s="963"/>
      <c r="G966" s="963"/>
      <c r="H966" s="963"/>
      <c r="I966" s="964" t="s">
        <v>1720</v>
      </c>
      <c r="J966" s="965"/>
    </row>
    <row r="967" spans="2:10" ht="24.6" customHeight="1">
      <c r="B967" s="962"/>
      <c r="C967" s="963"/>
      <c r="D967" s="963"/>
      <c r="E967" s="963"/>
      <c r="F967" s="963"/>
      <c r="G967" s="963"/>
      <c r="H967" s="963"/>
      <c r="I967" s="964" t="s">
        <v>1721</v>
      </c>
      <c r="J967" s="965"/>
    </row>
    <row r="968" spans="2:10" ht="24.6" customHeight="1">
      <c r="B968" s="962"/>
      <c r="C968" s="963"/>
      <c r="D968" s="963"/>
      <c r="E968" s="963"/>
      <c r="F968" s="963"/>
      <c r="G968" s="963"/>
      <c r="H968" s="963"/>
      <c r="I968" s="964" t="s">
        <v>1722</v>
      </c>
      <c r="J968" s="965"/>
    </row>
    <row r="969" spans="2:10" ht="24.6" customHeight="1">
      <c r="B969" s="962"/>
      <c r="C969" s="963"/>
      <c r="D969" s="963"/>
      <c r="E969" s="963"/>
      <c r="F969" s="963"/>
      <c r="G969" s="963"/>
      <c r="H969" s="963"/>
      <c r="I969" s="964" t="s">
        <v>1723</v>
      </c>
      <c r="J969" s="965"/>
    </row>
    <row r="970" spans="2:10" ht="24.6" customHeight="1">
      <c r="B970" s="962"/>
      <c r="C970" s="963"/>
      <c r="D970" s="963"/>
      <c r="E970" s="963"/>
      <c r="F970" s="963"/>
      <c r="G970" s="963"/>
      <c r="H970" s="963"/>
      <c r="I970" s="964" t="s">
        <v>1724</v>
      </c>
      <c r="J970" s="965"/>
    </row>
    <row r="971" spans="2:10" ht="24.6" customHeight="1">
      <c r="B971" s="962"/>
      <c r="C971" s="963"/>
      <c r="D971" s="963"/>
      <c r="E971" s="963"/>
      <c r="F971" s="963"/>
      <c r="G971" s="963"/>
      <c r="H971" s="963"/>
      <c r="I971" s="964" t="s">
        <v>1725</v>
      </c>
      <c r="J971" s="965"/>
    </row>
    <row r="972" spans="2:10" ht="24.6" customHeight="1">
      <c r="B972" s="966"/>
      <c r="C972" s="967"/>
      <c r="D972" s="967"/>
      <c r="E972" s="967"/>
      <c r="F972" s="967"/>
      <c r="G972" s="967"/>
      <c r="H972" s="967"/>
      <c r="I972" s="968"/>
      <c r="J972" s="969"/>
    </row>
    <row r="973" spans="2:10" ht="24.6" customHeight="1">
      <c r="B973" s="959"/>
      <c r="C973" s="970" t="s">
        <v>1729</v>
      </c>
      <c r="D973" s="970"/>
      <c r="E973" s="970"/>
      <c r="F973" s="970"/>
      <c r="G973" s="970"/>
      <c r="H973" s="970"/>
      <c r="I973" s="971"/>
      <c r="J973" s="960"/>
    </row>
    <row r="974" spans="2:10" ht="35.450000000000003" customHeight="1">
      <c r="B974" s="962"/>
      <c r="C974" s="963"/>
      <c r="D974" s="963"/>
      <c r="E974" s="963"/>
      <c r="F974" s="963"/>
      <c r="G974" s="963"/>
      <c r="H974" s="963"/>
      <c r="I974" s="964" t="s">
        <v>1730</v>
      </c>
      <c r="J974" s="965"/>
    </row>
    <row r="975" spans="2:10" ht="24.6" customHeight="1">
      <c r="B975" s="962"/>
      <c r="C975" s="963"/>
      <c r="D975" s="963" t="s">
        <v>1731</v>
      </c>
      <c r="E975" s="963"/>
      <c r="F975" s="963"/>
      <c r="G975" s="963"/>
      <c r="H975" s="963"/>
      <c r="I975" s="964"/>
      <c r="J975" s="965"/>
    </row>
    <row r="976" spans="2:10" ht="24.6" customHeight="1">
      <c r="B976" s="962"/>
      <c r="C976" s="963"/>
      <c r="D976" s="963"/>
      <c r="E976" s="963"/>
      <c r="F976" s="963"/>
      <c r="G976" s="963"/>
      <c r="H976" s="963"/>
      <c r="I976" s="964" t="s">
        <v>1732</v>
      </c>
      <c r="J976" s="965"/>
    </row>
    <row r="977" spans="2:10" ht="24.6" customHeight="1">
      <c r="B977" s="962"/>
      <c r="C977" s="963"/>
      <c r="D977" s="963"/>
      <c r="E977" s="963"/>
      <c r="F977" s="963"/>
      <c r="G977" s="963"/>
      <c r="H977" s="963"/>
      <c r="I977" s="964" t="s">
        <v>1733</v>
      </c>
      <c r="J977" s="965"/>
    </row>
    <row r="978" spans="2:10" ht="24.6" customHeight="1">
      <c r="B978" s="962"/>
      <c r="C978" s="963"/>
      <c r="D978" s="963"/>
      <c r="E978" s="963"/>
      <c r="F978" s="963"/>
      <c r="G978" s="963"/>
      <c r="H978" s="963"/>
      <c r="I978" s="964" t="s">
        <v>1734</v>
      </c>
      <c r="J978" s="965"/>
    </row>
    <row r="979" spans="2:10" ht="24.6" customHeight="1">
      <c r="B979" s="962"/>
      <c r="C979" s="963"/>
      <c r="D979" s="963" t="s">
        <v>1735</v>
      </c>
      <c r="E979" s="963"/>
      <c r="F979" s="963"/>
      <c r="G979" s="963"/>
      <c r="H979" s="963"/>
      <c r="I979" s="964"/>
      <c r="J979" s="965"/>
    </row>
    <row r="980" spans="2:10" ht="24.6" customHeight="1">
      <c r="B980" s="962"/>
      <c r="C980" s="963"/>
      <c r="D980" s="963"/>
      <c r="E980" s="963"/>
      <c r="F980" s="963"/>
      <c r="G980" s="963"/>
      <c r="H980" s="963"/>
      <c r="I980" s="964" t="s">
        <v>1736</v>
      </c>
      <c r="J980" s="965"/>
    </row>
    <row r="981" spans="2:10" ht="24.6" customHeight="1">
      <c r="B981" s="962"/>
      <c r="C981" s="963"/>
      <c r="D981" s="963"/>
      <c r="E981" s="963"/>
      <c r="F981" s="963"/>
      <c r="G981" s="963"/>
      <c r="H981" s="963"/>
      <c r="I981" s="964" t="s">
        <v>1737</v>
      </c>
      <c r="J981" s="965"/>
    </row>
    <row r="982" spans="2:10" ht="24.6" customHeight="1">
      <c r="B982" s="962"/>
      <c r="C982" s="963"/>
      <c r="D982" s="963"/>
      <c r="E982" s="963"/>
      <c r="F982" s="963"/>
      <c r="G982" s="963"/>
      <c r="H982" s="963"/>
      <c r="I982" s="964" t="s">
        <v>1738</v>
      </c>
      <c r="J982" s="965"/>
    </row>
    <row r="983" spans="2:10" ht="24.6" customHeight="1">
      <c r="B983" s="962"/>
      <c r="C983" s="963"/>
      <c r="D983" s="963"/>
      <c r="E983" s="963"/>
      <c r="F983" s="963"/>
      <c r="G983" s="963"/>
      <c r="H983" s="963"/>
      <c r="I983" s="964" t="s">
        <v>1739</v>
      </c>
      <c r="J983" s="965"/>
    </row>
    <row r="984" spans="2:10" ht="35.450000000000003" customHeight="1">
      <c r="B984" s="962"/>
      <c r="C984" s="963"/>
      <c r="D984" s="963"/>
      <c r="E984" s="963"/>
      <c r="F984" s="963"/>
      <c r="G984" s="963"/>
      <c r="H984" s="963"/>
      <c r="I984" s="964" t="s">
        <v>1740</v>
      </c>
      <c r="J984" s="965"/>
    </row>
    <row r="985" spans="2:10" ht="24.6" customHeight="1">
      <c r="B985" s="966"/>
      <c r="C985" s="967"/>
      <c r="D985" s="967"/>
      <c r="E985" s="967"/>
      <c r="F985" s="967"/>
      <c r="G985" s="967"/>
      <c r="H985" s="967"/>
      <c r="I985" s="968"/>
      <c r="J985" s="969"/>
    </row>
    <row r="986" spans="2:10" ht="24.6" customHeight="1">
      <c r="B986" s="972" t="s">
        <v>1741</v>
      </c>
      <c r="C986" s="973"/>
      <c r="D986" s="973"/>
      <c r="E986" s="973"/>
      <c r="F986" s="973"/>
      <c r="G986" s="973"/>
      <c r="H986" s="973"/>
      <c r="I986" s="974"/>
      <c r="J986" s="975"/>
    </row>
    <row r="987" spans="2:10" ht="24.6" customHeight="1">
      <c r="B987" s="976"/>
      <c r="C987" s="977" t="s">
        <v>1742</v>
      </c>
      <c r="D987" s="977"/>
      <c r="E987" s="977"/>
      <c r="F987" s="977"/>
      <c r="G987" s="977"/>
      <c r="H987" s="977"/>
      <c r="I987" s="978"/>
      <c r="J987" s="979"/>
    </row>
    <row r="988" spans="2:10" ht="35.450000000000003" customHeight="1">
      <c r="B988" s="962"/>
      <c r="C988" s="963"/>
      <c r="D988" s="963"/>
      <c r="E988" s="963"/>
      <c r="F988" s="963"/>
      <c r="G988" s="963"/>
      <c r="H988" s="963"/>
      <c r="I988" s="964" t="s">
        <v>1743</v>
      </c>
      <c r="J988" s="965"/>
    </row>
    <row r="989" spans="2:10" ht="69.599999999999994" customHeight="1">
      <c r="B989" s="962"/>
      <c r="C989" s="963"/>
      <c r="D989" s="963"/>
      <c r="E989" s="963"/>
      <c r="F989" s="963"/>
      <c r="G989" s="963"/>
      <c r="H989" s="963"/>
      <c r="I989" s="964" t="s">
        <v>1744</v>
      </c>
      <c r="J989" s="965"/>
    </row>
    <row r="990" spans="2:10" ht="24.6" customHeight="1">
      <c r="B990" s="962"/>
      <c r="C990" s="963"/>
      <c r="D990" s="963"/>
      <c r="E990" s="963"/>
      <c r="F990" s="963"/>
      <c r="G990" s="963"/>
      <c r="H990" s="963"/>
      <c r="I990" s="964" t="s">
        <v>1718</v>
      </c>
      <c r="J990" s="965"/>
    </row>
    <row r="991" spans="2:10" ht="35.450000000000003" customHeight="1">
      <c r="B991" s="962"/>
      <c r="C991" s="963"/>
      <c r="D991" s="963"/>
      <c r="E991" s="963"/>
      <c r="F991" s="963"/>
      <c r="G991" s="963"/>
      <c r="H991" s="963"/>
      <c r="I991" s="964" t="s">
        <v>1745</v>
      </c>
      <c r="J991" s="965"/>
    </row>
    <row r="992" spans="2:10" ht="35.450000000000003" customHeight="1">
      <c r="B992" s="962"/>
      <c r="C992" s="963"/>
      <c r="D992" s="963"/>
      <c r="E992" s="963"/>
      <c r="F992" s="963"/>
      <c r="G992" s="963"/>
      <c r="H992" s="963"/>
      <c r="I992" s="964" t="s">
        <v>1746</v>
      </c>
      <c r="J992" s="965"/>
    </row>
    <row r="993" spans="2:10" ht="58.5" customHeight="1">
      <c r="B993" s="962"/>
      <c r="C993" s="963"/>
      <c r="D993" s="963"/>
      <c r="E993" s="963"/>
      <c r="F993" s="963"/>
      <c r="G993" s="963"/>
      <c r="H993" s="963"/>
      <c r="I993" s="964" t="s">
        <v>1747</v>
      </c>
      <c r="J993" s="965"/>
    </row>
    <row r="994" spans="2:10" ht="47.45" customHeight="1">
      <c r="B994" s="962"/>
      <c r="C994" s="963"/>
      <c r="D994" s="963"/>
      <c r="E994" s="963"/>
      <c r="F994" s="963"/>
      <c r="G994" s="963"/>
      <c r="H994" s="963"/>
      <c r="I994" s="964" t="s">
        <v>1748</v>
      </c>
      <c r="J994" s="965"/>
    </row>
    <row r="995" spans="2:10" ht="81.599999999999994" customHeight="1">
      <c r="B995" s="962"/>
      <c r="C995" s="963"/>
      <c r="D995" s="963"/>
      <c r="E995" s="963"/>
      <c r="F995" s="963"/>
      <c r="G995" s="963"/>
      <c r="H995" s="963"/>
      <c r="I995" s="964" t="s">
        <v>1749</v>
      </c>
      <c r="J995" s="965"/>
    </row>
    <row r="996" spans="2:10" ht="24.6" customHeight="1">
      <c r="B996" s="962"/>
      <c r="C996" s="963"/>
      <c r="D996" s="963"/>
      <c r="E996" s="963"/>
      <c r="F996" s="963"/>
      <c r="G996" s="963"/>
      <c r="H996" s="963"/>
      <c r="I996" s="964" t="s">
        <v>1750</v>
      </c>
      <c r="J996" s="965"/>
    </row>
    <row r="997" spans="2:10" ht="35.450000000000003" customHeight="1">
      <c r="B997" s="962"/>
      <c r="C997" s="963"/>
      <c r="D997" s="963"/>
      <c r="E997" s="963"/>
      <c r="F997" s="963"/>
      <c r="G997" s="963"/>
      <c r="H997" s="963"/>
      <c r="I997" s="964" t="s">
        <v>1751</v>
      </c>
      <c r="J997" s="965"/>
    </row>
    <row r="998" spans="2:10" ht="24.6" customHeight="1">
      <c r="B998" s="962"/>
      <c r="C998" s="963"/>
      <c r="D998" s="963"/>
      <c r="E998" s="963"/>
      <c r="F998" s="963"/>
      <c r="G998" s="963"/>
      <c r="H998" s="963"/>
      <c r="I998" s="964" t="s">
        <v>1752</v>
      </c>
      <c r="J998" s="965"/>
    </row>
    <row r="999" spans="2:10" ht="35.450000000000003" customHeight="1">
      <c r="B999" s="962"/>
      <c r="C999" s="963"/>
      <c r="D999" s="963"/>
      <c r="E999" s="963"/>
      <c r="F999" s="963"/>
      <c r="G999" s="963"/>
      <c r="H999" s="963"/>
      <c r="I999" s="964" t="s">
        <v>1753</v>
      </c>
      <c r="J999" s="965"/>
    </row>
    <row r="1000" spans="2:10" ht="24.6" customHeight="1">
      <c r="B1000" s="962"/>
      <c r="C1000" s="963"/>
      <c r="D1000" s="963"/>
      <c r="E1000" s="963"/>
      <c r="F1000" s="963"/>
      <c r="G1000" s="963"/>
      <c r="H1000" s="963"/>
      <c r="I1000" s="964" t="s">
        <v>1754</v>
      </c>
      <c r="J1000" s="965"/>
    </row>
    <row r="1001" spans="2:10" ht="24.6" customHeight="1">
      <c r="B1001" s="962"/>
      <c r="C1001" s="963"/>
      <c r="D1001" s="963"/>
      <c r="E1001" s="963"/>
      <c r="F1001" s="963"/>
      <c r="G1001" s="963"/>
      <c r="H1001" s="963"/>
      <c r="I1001" s="964" t="s">
        <v>1755</v>
      </c>
      <c r="J1001" s="965"/>
    </row>
    <row r="1002" spans="2:10" ht="24.6" customHeight="1">
      <c r="B1002" s="962"/>
      <c r="C1002" s="963"/>
      <c r="D1002" s="963"/>
      <c r="E1002" s="963"/>
      <c r="F1002" s="963"/>
      <c r="G1002" s="963"/>
      <c r="H1002" s="963"/>
      <c r="I1002" s="964" t="s">
        <v>1756</v>
      </c>
      <c r="J1002" s="965"/>
    </row>
    <row r="1003" spans="2:10" ht="24.6" customHeight="1">
      <c r="B1003" s="966"/>
      <c r="C1003" s="967"/>
      <c r="D1003" s="967"/>
      <c r="E1003" s="967"/>
      <c r="F1003" s="967"/>
      <c r="G1003" s="967"/>
      <c r="H1003" s="967"/>
      <c r="I1003" s="968"/>
      <c r="J1003" s="969"/>
    </row>
    <row r="1004" spans="2:10" ht="24.6" customHeight="1">
      <c r="B1004" s="959"/>
      <c r="C1004" s="970" t="s">
        <v>1757</v>
      </c>
      <c r="D1004" s="970"/>
      <c r="E1004" s="970"/>
      <c r="F1004" s="970"/>
      <c r="G1004" s="970"/>
      <c r="H1004" s="970"/>
      <c r="I1004" s="971"/>
      <c r="J1004" s="960"/>
    </row>
    <row r="1005" spans="2:10" ht="103.5" customHeight="1">
      <c r="B1005" s="962"/>
      <c r="C1005" s="963"/>
      <c r="D1005" s="963"/>
      <c r="E1005" s="963"/>
      <c r="F1005" s="963"/>
      <c r="G1005" s="963"/>
      <c r="H1005" s="963"/>
      <c r="I1005" s="964" t="s">
        <v>1758</v>
      </c>
      <c r="J1005" s="965"/>
    </row>
    <row r="1006" spans="2:10" ht="24.6" customHeight="1">
      <c r="B1006" s="966"/>
      <c r="C1006" s="967"/>
      <c r="D1006" s="967"/>
      <c r="E1006" s="967"/>
      <c r="F1006" s="967"/>
      <c r="G1006" s="967"/>
      <c r="H1006" s="967"/>
      <c r="I1006" s="968"/>
      <c r="J1006" s="969"/>
    </row>
    <row r="1007" spans="2:10" ht="24.6" customHeight="1">
      <c r="B1007" s="959"/>
      <c r="C1007" s="970" t="s">
        <v>1759</v>
      </c>
      <c r="D1007" s="970"/>
      <c r="E1007" s="970"/>
      <c r="F1007" s="970"/>
      <c r="G1007" s="970"/>
      <c r="H1007" s="970"/>
      <c r="I1007" s="971"/>
      <c r="J1007" s="960"/>
    </row>
    <row r="1008" spans="2:10" ht="69.599999999999994" customHeight="1">
      <c r="B1008" s="962"/>
      <c r="C1008" s="963"/>
      <c r="D1008" s="963"/>
      <c r="E1008" s="963"/>
      <c r="F1008" s="963"/>
      <c r="G1008" s="963"/>
      <c r="H1008" s="963"/>
      <c r="I1008" s="964" t="s">
        <v>1760</v>
      </c>
      <c r="J1008" s="965"/>
    </row>
    <row r="1009" spans="2:10" ht="103.5" customHeight="1">
      <c r="B1009" s="962"/>
      <c r="C1009" s="963"/>
      <c r="D1009" s="963"/>
      <c r="E1009" s="963"/>
      <c r="F1009" s="963"/>
      <c r="G1009" s="963"/>
      <c r="H1009" s="963"/>
      <c r="I1009" s="964" t="s">
        <v>1761</v>
      </c>
      <c r="J1009" s="965"/>
    </row>
    <row r="1010" spans="2:10" ht="58.5" customHeight="1">
      <c r="B1010" s="962"/>
      <c r="C1010" s="963"/>
      <c r="D1010" s="963"/>
      <c r="E1010" s="963"/>
      <c r="F1010" s="963"/>
      <c r="G1010" s="963"/>
      <c r="H1010" s="963"/>
      <c r="I1010" s="964" t="s">
        <v>1762</v>
      </c>
      <c r="J1010" s="965"/>
    </row>
    <row r="1011" spans="2:10" ht="168.75" customHeight="1">
      <c r="B1011" s="962"/>
      <c r="C1011" s="963"/>
      <c r="D1011" s="963"/>
      <c r="E1011" s="963"/>
      <c r="F1011" s="963"/>
      <c r="G1011" s="963"/>
      <c r="H1011" s="963"/>
      <c r="I1011" s="964" t="s">
        <v>1763</v>
      </c>
      <c r="J1011" s="965"/>
    </row>
    <row r="1012" spans="2:10" ht="35.450000000000003" customHeight="1">
      <c r="B1012" s="962"/>
      <c r="C1012" s="963"/>
      <c r="D1012" s="963"/>
      <c r="E1012" s="963"/>
      <c r="F1012" s="963"/>
      <c r="G1012" s="963"/>
      <c r="H1012" s="963"/>
      <c r="I1012" s="964" t="s">
        <v>1764</v>
      </c>
      <c r="J1012" s="965"/>
    </row>
    <row r="1013" spans="2:10" ht="69.599999999999994" customHeight="1">
      <c r="B1013" s="962"/>
      <c r="C1013" s="963"/>
      <c r="D1013" s="963"/>
      <c r="E1013" s="963"/>
      <c r="F1013" s="963"/>
      <c r="G1013" s="963"/>
      <c r="H1013" s="963"/>
      <c r="I1013" s="964" t="s">
        <v>1765</v>
      </c>
      <c r="J1013" s="965"/>
    </row>
    <row r="1014" spans="2:10" ht="47.45" customHeight="1">
      <c r="B1014" s="962"/>
      <c r="C1014" s="963"/>
      <c r="D1014" s="963"/>
      <c r="E1014" s="963"/>
      <c r="F1014" s="963"/>
      <c r="G1014" s="963"/>
      <c r="H1014" s="963"/>
      <c r="I1014" s="964" t="s">
        <v>1766</v>
      </c>
      <c r="J1014" s="965"/>
    </row>
    <row r="1015" spans="2:10" ht="24.6" customHeight="1">
      <c r="B1015" s="966"/>
      <c r="C1015" s="967"/>
      <c r="D1015" s="967"/>
      <c r="E1015" s="967"/>
      <c r="F1015" s="967"/>
      <c r="G1015" s="967"/>
      <c r="H1015" s="967"/>
      <c r="I1015" s="968"/>
      <c r="J1015" s="969"/>
    </row>
    <row r="1016" spans="2:10" ht="24.6" customHeight="1">
      <c r="B1016" s="959"/>
      <c r="C1016" s="970" t="s">
        <v>1767</v>
      </c>
      <c r="D1016" s="970"/>
      <c r="E1016" s="970"/>
      <c r="F1016" s="970"/>
      <c r="G1016" s="970"/>
      <c r="H1016" s="970"/>
      <c r="I1016" s="971"/>
      <c r="J1016" s="960"/>
    </row>
    <row r="1017" spans="2:10" ht="47.45" customHeight="1">
      <c r="B1017" s="962"/>
      <c r="C1017" s="963"/>
      <c r="D1017" s="963"/>
      <c r="E1017" s="963"/>
      <c r="F1017" s="963"/>
      <c r="G1017" s="963"/>
      <c r="H1017" s="963"/>
      <c r="I1017" s="964" t="s">
        <v>1768</v>
      </c>
      <c r="J1017" s="965"/>
    </row>
    <row r="1018" spans="2:10" ht="69.599999999999994" customHeight="1">
      <c r="B1018" s="962"/>
      <c r="C1018" s="963"/>
      <c r="D1018" s="963"/>
      <c r="E1018" s="963"/>
      <c r="F1018" s="963"/>
      <c r="G1018" s="963"/>
      <c r="H1018" s="963"/>
      <c r="I1018" s="964" t="s">
        <v>1769</v>
      </c>
      <c r="J1018" s="965"/>
    </row>
    <row r="1019" spans="2:10" ht="58.5" customHeight="1">
      <c r="B1019" s="962"/>
      <c r="C1019" s="963"/>
      <c r="D1019" s="963"/>
      <c r="E1019" s="963"/>
      <c r="F1019" s="963"/>
      <c r="G1019" s="963"/>
      <c r="H1019" s="963"/>
      <c r="I1019" s="964" t="s">
        <v>1770</v>
      </c>
      <c r="J1019" s="965"/>
    </row>
    <row r="1020" spans="2:10" ht="58.5" customHeight="1">
      <c r="B1020" s="962"/>
      <c r="C1020" s="963"/>
      <c r="D1020" s="963"/>
      <c r="E1020" s="963"/>
      <c r="F1020" s="963"/>
      <c r="G1020" s="963"/>
      <c r="H1020" s="963"/>
      <c r="I1020" s="964" t="s">
        <v>1771</v>
      </c>
      <c r="J1020" s="965"/>
    </row>
    <row r="1021" spans="2:10" ht="47.45" customHeight="1">
      <c r="B1021" s="962"/>
      <c r="C1021" s="963"/>
      <c r="D1021" s="963"/>
      <c r="E1021" s="963"/>
      <c r="F1021" s="963"/>
      <c r="G1021" s="963"/>
      <c r="H1021" s="963"/>
      <c r="I1021" s="964" t="s">
        <v>1772</v>
      </c>
      <c r="J1021" s="965"/>
    </row>
    <row r="1022" spans="2:10" ht="81.599999999999994" customHeight="1">
      <c r="B1022" s="962"/>
      <c r="C1022" s="963"/>
      <c r="D1022" s="963"/>
      <c r="E1022" s="963"/>
      <c r="F1022" s="963"/>
      <c r="G1022" s="963"/>
      <c r="H1022" s="963"/>
      <c r="I1022" s="964" t="s">
        <v>1773</v>
      </c>
      <c r="J1022" s="965"/>
    </row>
    <row r="1023" spans="2:10" ht="69.599999999999994" customHeight="1">
      <c r="B1023" s="962"/>
      <c r="C1023" s="963"/>
      <c r="D1023" s="963"/>
      <c r="E1023" s="963"/>
      <c r="F1023" s="963"/>
      <c r="G1023" s="963"/>
      <c r="H1023" s="963"/>
      <c r="I1023" s="964" t="s">
        <v>1774</v>
      </c>
      <c r="J1023" s="965"/>
    </row>
    <row r="1024" spans="2:10" ht="103.5" customHeight="1">
      <c r="B1024" s="962"/>
      <c r="C1024" s="963"/>
      <c r="D1024" s="963"/>
      <c r="E1024" s="963"/>
      <c r="F1024" s="963"/>
      <c r="G1024" s="963"/>
      <c r="H1024" s="963"/>
      <c r="I1024" s="964" t="s">
        <v>1775</v>
      </c>
      <c r="J1024" s="965"/>
    </row>
    <row r="1025" spans="2:10" ht="35.450000000000003" customHeight="1">
      <c r="B1025" s="962"/>
      <c r="C1025" s="963"/>
      <c r="D1025" s="963"/>
      <c r="E1025" s="963"/>
      <c r="F1025" s="963"/>
      <c r="G1025" s="963"/>
      <c r="H1025" s="963"/>
      <c r="I1025" s="964" t="s">
        <v>1776</v>
      </c>
      <c r="J1025" s="965"/>
    </row>
    <row r="1026" spans="2:10" ht="35.450000000000003" customHeight="1">
      <c r="B1026" s="962"/>
      <c r="C1026" s="963"/>
      <c r="D1026" s="963"/>
      <c r="E1026" s="963"/>
      <c r="F1026" s="963"/>
      <c r="G1026" s="963"/>
      <c r="H1026" s="963"/>
      <c r="I1026" s="964" t="s">
        <v>1777</v>
      </c>
      <c r="J1026" s="965"/>
    </row>
    <row r="1027" spans="2:10" ht="47.45" customHeight="1">
      <c r="B1027" s="962"/>
      <c r="C1027" s="963"/>
      <c r="D1027" s="963"/>
      <c r="E1027" s="963"/>
      <c r="F1027" s="963"/>
      <c r="G1027" s="963"/>
      <c r="H1027" s="963"/>
      <c r="I1027" s="964" t="s">
        <v>1778</v>
      </c>
      <c r="J1027" s="965"/>
    </row>
    <row r="1028" spans="2:10" ht="35.450000000000003" customHeight="1">
      <c r="B1028" s="962"/>
      <c r="C1028" s="963"/>
      <c r="D1028" s="963"/>
      <c r="E1028" s="963"/>
      <c r="F1028" s="963"/>
      <c r="G1028" s="963"/>
      <c r="H1028" s="963"/>
      <c r="I1028" s="964" t="s">
        <v>1779</v>
      </c>
      <c r="J1028" s="965"/>
    </row>
    <row r="1029" spans="2:10" ht="58.5" customHeight="1">
      <c r="B1029" s="962"/>
      <c r="C1029" s="963"/>
      <c r="D1029" s="963"/>
      <c r="E1029" s="963"/>
      <c r="F1029" s="963"/>
      <c r="G1029" s="963"/>
      <c r="H1029" s="963"/>
      <c r="I1029" s="964" t="s">
        <v>1780</v>
      </c>
      <c r="J1029" s="965"/>
    </row>
    <row r="1030" spans="2:10" ht="47.45" customHeight="1">
      <c r="B1030" s="962"/>
      <c r="C1030" s="963"/>
      <c r="D1030" s="963"/>
      <c r="E1030" s="963"/>
      <c r="F1030" s="963"/>
      <c r="G1030" s="963"/>
      <c r="H1030" s="963"/>
      <c r="I1030" s="964" t="s">
        <v>1781</v>
      </c>
      <c r="J1030" s="965"/>
    </row>
    <row r="1031" spans="2:10" ht="24.6" customHeight="1">
      <c r="B1031" s="966"/>
      <c r="C1031" s="967"/>
      <c r="D1031" s="967"/>
      <c r="E1031" s="967"/>
      <c r="F1031" s="967"/>
      <c r="G1031" s="967"/>
      <c r="H1031" s="967"/>
      <c r="I1031" s="968"/>
      <c r="J1031" s="969"/>
    </row>
    <row r="1032" spans="2:10" ht="24.6" customHeight="1">
      <c r="B1032" s="959"/>
      <c r="C1032" s="970" t="s">
        <v>1782</v>
      </c>
      <c r="D1032" s="970"/>
      <c r="E1032" s="970"/>
      <c r="F1032" s="970"/>
      <c r="G1032" s="970"/>
      <c r="H1032" s="970"/>
      <c r="I1032" s="971"/>
      <c r="J1032" s="960"/>
    </row>
    <row r="1033" spans="2:10" ht="81.599999999999994" customHeight="1">
      <c r="B1033" s="962"/>
      <c r="C1033" s="963"/>
      <c r="D1033" s="963"/>
      <c r="E1033" s="963"/>
      <c r="F1033" s="963"/>
      <c r="G1033" s="963"/>
      <c r="H1033" s="963"/>
      <c r="I1033" s="964" t="s">
        <v>1783</v>
      </c>
      <c r="J1033" s="965"/>
    </row>
    <row r="1034" spans="2:10" ht="24.6" customHeight="1">
      <c r="B1034" s="966"/>
      <c r="C1034" s="967"/>
      <c r="D1034" s="967"/>
      <c r="E1034" s="967"/>
      <c r="F1034" s="967"/>
      <c r="G1034" s="967"/>
      <c r="H1034" s="967"/>
      <c r="I1034" s="968"/>
      <c r="J1034" s="969"/>
    </row>
    <row r="1035" spans="2:10" ht="24.6" customHeight="1">
      <c r="B1035" s="959"/>
      <c r="C1035" s="970" t="s">
        <v>1784</v>
      </c>
      <c r="D1035" s="970"/>
      <c r="E1035" s="970"/>
      <c r="F1035" s="970"/>
      <c r="G1035" s="970"/>
      <c r="H1035" s="970"/>
      <c r="I1035" s="971"/>
      <c r="J1035" s="960"/>
    </row>
    <row r="1036" spans="2:10" ht="148.5" customHeight="1">
      <c r="B1036" s="962"/>
      <c r="C1036" s="963"/>
      <c r="D1036" s="963"/>
      <c r="E1036" s="963"/>
      <c r="F1036" s="963"/>
      <c r="G1036" s="963"/>
      <c r="H1036" s="963"/>
      <c r="I1036" s="964" t="s">
        <v>1785</v>
      </c>
      <c r="J1036" s="965"/>
    </row>
    <row r="1037" spans="2:10" ht="35.450000000000003" customHeight="1">
      <c r="B1037" s="962"/>
      <c r="C1037" s="963"/>
      <c r="D1037" s="963"/>
      <c r="E1037" s="963"/>
      <c r="F1037" s="963"/>
      <c r="G1037" s="963"/>
      <c r="H1037" s="963"/>
      <c r="I1037" s="964" t="s">
        <v>1786</v>
      </c>
      <c r="J1037" s="965"/>
    </row>
    <row r="1038" spans="2:10" ht="24.6" customHeight="1">
      <c r="B1038" s="966"/>
      <c r="C1038" s="967"/>
      <c r="D1038" s="967"/>
      <c r="E1038" s="967"/>
      <c r="F1038" s="967"/>
      <c r="G1038" s="967"/>
      <c r="H1038" s="967"/>
      <c r="I1038" s="968"/>
      <c r="J1038" s="969"/>
    </row>
    <row r="1039" spans="2:10" ht="24.6" customHeight="1">
      <c r="B1039" s="959"/>
      <c r="C1039" s="970" t="s">
        <v>1787</v>
      </c>
      <c r="D1039" s="970"/>
      <c r="E1039" s="970"/>
      <c r="F1039" s="970"/>
      <c r="G1039" s="970"/>
      <c r="H1039" s="970"/>
      <c r="I1039" s="971"/>
      <c r="J1039" s="960"/>
    </row>
    <row r="1040" spans="2:10" ht="58.5" customHeight="1">
      <c r="B1040" s="962"/>
      <c r="C1040" s="963"/>
      <c r="D1040" s="963"/>
      <c r="E1040" s="963"/>
      <c r="F1040" s="963"/>
      <c r="G1040" s="963"/>
      <c r="H1040" s="963"/>
      <c r="I1040" s="964" t="s">
        <v>1788</v>
      </c>
      <c r="J1040" s="965"/>
    </row>
    <row r="1041" spans="2:10" ht="92.45" customHeight="1">
      <c r="B1041" s="962"/>
      <c r="C1041" s="963"/>
      <c r="D1041" s="963"/>
      <c r="E1041" s="963"/>
      <c r="F1041" s="963"/>
      <c r="G1041" s="963"/>
      <c r="H1041" s="963"/>
      <c r="I1041" s="964" t="s">
        <v>1789</v>
      </c>
      <c r="J1041" s="965"/>
    </row>
    <row r="1042" spans="2:10" ht="24.6" customHeight="1">
      <c r="B1042" s="966"/>
      <c r="C1042" s="967"/>
      <c r="D1042" s="967"/>
      <c r="E1042" s="967"/>
      <c r="F1042" s="967"/>
      <c r="G1042" s="967"/>
      <c r="H1042" s="967"/>
      <c r="I1042" s="968"/>
      <c r="J1042" s="969"/>
    </row>
    <row r="1043" spans="2:10" ht="24.6" customHeight="1">
      <c r="B1043" s="959"/>
      <c r="C1043" s="970" t="s">
        <v>1790</v>
      </c>
      <c r="D1043" s="970"/>
      <c r="E1043" s="970"/>
      <c r="F1043" s="970"/>
      <c r="G1043" s="970"/>
      <c r="H1043" s="970"/>
      <c r="I1043" s="971"/>
      <c r="J1043" s="960"/>
    </row>
    <row r="1044" spans="2:10" ht="58.5" customHeight="1">
      <c r="B1044" s="962"/>
      <c r="C1044" s="963"/>
      <c r="D1044" s="963"/>
      <c r="E1044" s="963"/>
      <c r="F1044" s="963"/>
      <c r="G1044" s="963"/>
      <c r="H1044" s="963"/>
      <c r="I1044" s="964" t="s">
        <v>1791</v>
      </c>
      <c r="J1044" s="965"/>
    </row>
    <row r="1045" spans="2:10" ht="24.6" customHeight="1">
      <c r="B1045" s="962"/>
      <c r="C1045" s="963"/>
      <c r="D1045" s="963"/>
      <c r="E1045" s="963"/>
      <c r="F1045" s="963"/>
      <c r="G1045" s="963"/>
      <c r="H1045" s="963"/>
      <c r="I1045" s="964" t="s">
        <v>1792</v>
      </c>
      <c r="J1045" s="965"/>
    </row>
    <row r="1046" spans="2:10" ht="24.6" customHeight="1">
      <c r="B1046" s="962"/>
      <c r="C1046" s="963"/>
      <c r="D1046" s="963"/>
      <c r="E1046" s="963"/>
      <c r="F1046" s="963"/>
      <c r="G1046" s="963"/>
      <c r="H1046" s="963"/>
      <c r="I1046" s="964" t="s">
        <v>1793</v>
      </c>
      <c r="J1046" s="965"/>
    </row>
    <row r="1047" spans="2:10" ht="24.6" customHeight="1">
      <c r="B1047" s="962"/>
      <c r="C1047" s="963"/>
      <c r="D1047" s="963"/>
      <c r="E1047" s="963"/>
      <c r="F1047" s="963"/>
      <c r="G1047" s="963"/>
      <c r="H1047" s="963"/>
      <c r="I1047" s="964" t="s">
        <v>1794</v>
      </c>
      <c r="J1047" s="965"/>
    </row>
    <row r="1048" spans="2:10" ht="24.6" customHeight="1">
      <c r="B1048" s="966"/>
      <c r="C1048" s="967"/>
      <c r="D1048" s="967"/>
      <c r="E1048" s="967"/>
      <c r="F1048" s="967"/>
      <c r="G1048" s="967"/>
      <c r="H1048" s="967"/>
      <c r="I1048" s="968"/>
      <c r="J1048" s="969"/>
    </row>
    <row r="1049" spans="2:10" ht="24.6" customHeight="1">
      <c r="B1049" s="959"/>
      <c r="C1049" s="970" t="s">
        <v>1795</v>
      </c>
      <c r="D1049" s="970"/>
      <c r="E1049" s="970"/>
      <c r="F1049" s="970"/>
      <c r="G1049" s="970"/>
      <c r="H1049" s="970"/>
      <c r="I1049" s="971"/>
      <c r="J1049" s="960"/>
    </row>
    <row r="1050" spans="2:10" ht="81.599999999999994" customHeight="1">
      <c r="B1050" s="962"/>
      <c r="C1050" s="963"/>
      <c r="D1050" s="963"/>
      <c r="E1050" s="963"/>
      <c r="F1050" s="963"/>
      <c r="G1050" s="963"/>
      <c r="H1050" s="963"/>
      <c r="I1050" s="964" t="s">
        <v>1796</v>
      </c>
      <c r="J1050" s="965"/>
    </row>
    <row r="1051" spans="2:10" ht="92.45" customHeight="1">
      <c r="B1051" s="962"/>
      <c r="C1051" s="963"/>
      <c r="D1051" s="963"/>
      <c r="E1051" s="963"/>
      <c r="F1051" s="963"/>
      <c r="G1051" s="963"/>
      <c r="H1051" s="963"/>
      <c r="I1051" s="964" t="s">
        <v>1797</v>
      </c>
      <c r="J1051" s="965"/>
    </row>
    <row r="1052" spans="2:10" ht="24.6" customHeight="1">
      <c r="B1052" s="966"/>
      <c r="C1052" s="967"/>
      <c r="D1052" s="967"/>
      <c r="E1052" s="967"/>
      <c r="F1052" s="967"/>
      <c r="G1052" s="967"/>
      <c r="H1052" s="967"/>
      <c r="I1052" s="968"/>
      <c r="J1052" s="969"/>
    </row>
    <row r="1053" spans="2:10" ht="24.6" customHeight="1">
      <c r="B1053" s="959"/>
      <c r="C1053" s="970" t="s">
        <v>1798</v>
      </c>
      <c r="D1053" s="970"/>
      <c r="E1053" s="970"/>
      <c r="F1053" s="970"/>
      <c r="G1053" s="970"/>
      <c r="H1053" s="970"/>
      <c r="I1053" s="971"/>
      <c r="J1053" s="960"/>
    </row>
    <row r="1054" spans="2:10" ht="58.5" customHeight="1">
      <c r="B1054" s="962"/>
      <c r="C1054" s="963"/>
      <c r="D1054" s="963"/>
      <c r="E1054" s="963"/>
      <c r="F1054" s="963"/>
      <c r="G1054" s="963"/>
      <c r="H1054" s="963"/>
      <c r="I1054" s="964" t="s">
        <v>1799</v>
      </c>
      <c r="J1054" s="965"/>
    </row>
    <row r="1055" spans="2:10" ht="81.599999999999994" customHeight="1">
      <c r="B1055" s="962"/>
      <c r="C1055" s="963"/>
      <c r="D1055" s="963"/>
      <c r="E1055" s="963"/>
      <c r="F1055" s="963"/>
      <c r="G1055" s="963"/>
      <c r="H1055" s="963"/>
      <c r="I1055" s="964" t="s">
        <v>1800</v>
      </c>
      <c r="J1055" s="965"/>
    </row>
    <row r="1056" spans="2:10" ht="58.5" customHeight="1">
      <c r="B1056" s="962"/>
      <c r="C1056" s="963"/>
      <c r="D1056" s="963"/>
      <c r="E1056" s="963"/>
      <c r="F1056" s="963"/>
      <c r="G1056" s="963"/>
      <c r="H1056" s="963"/>
      <c r="I1056" s="964" t="s">
        <v>1801</v>
      </c>
      <c r="J1056" s="965"/>
    </row>
    <row r="1057" spans="2:10" ht="159.6" customHeight="1">
      <c r="B1057" s="962"/>
      <c r="C1057" s="963"/>
      <c r="D1057" s="963"/>
      <c r="E1057" s="963"/>
      <c r="F1057" s="963"/>
      <c r="G1057" s="963"/>
      <c r="H1057" s="963"/>
      <c r="I1057" s="964" t="s">
        <v>1802</v>
      </c>
      <c r="J1057" s="965"/>
    </row>
    <row r="1058" spans="2:10" ht="47.45" customHeight="1">
      <c r="B1058" s="962"/>
      <c r="C1058" s="963"/>
      <c r="D1058" s="963"/>
      <c r="E1058" s="963"/>
      <c r="F1058" s="963"/>
      <c r="G1058" s="963"/>
      <c r="H1058" s="963"/>
      <c r="I1058" s="964" t="s">
        <v>1803</v>
      </c>
      <c r="J1058" s="965"/>
    </row>
    <row r="1059" spans="2:10" ht="81.599999999999994" customHeight="1">
      <c r="B1059" s="962"/>
      <c r="C1059" s="963"/>
      <c r="D1059" s="963"/>
      <c r="E1059" s="963"/>
      <c r="F1059" s="963"/>
      <c r="G1059" s="963"/>
      <c r="H1059" s="963"/>
      <c r="I1059" s="964" t="s">
        <v>1804</v>
      </c>
      <c r="J1059" s="965"/>
    </row>
    <row r="1060" spans="2:10" ht="47.45" customHeight="1">
      <c r="B1060" s="962"/>
      <c r="C1060" s="963"/>
      <c r="D1060" s="963"/>
      <c r="E1060" s="963"/>
      <c r="F1060" s="963"/>
      <c r="G1060" s="963"/>
      <c r="H1060" s="963"/>
      <c r="I1060" s="964" t="s">
        <v>1805</v>
      </c>
      <c r="J1060" s="965"/>
    </row>
    <row r="1061" spans="2:10" ht="24.6" customHeight="1">
      <c r="B1061" s="966"/>
      <c r="C1061" s="967"/>
      <c r="D1061" s="967"/>
      <c r="E1061" s="967"/>
      <c r="F1061" s="967"/>
      <c r="G1061" s="967"/>
      <c r="H1061" s="967"/>
      <c r="I1061" s="968"/>
      <c r="J1061" s="969"/>
    </row>
    <row r="1062" spans="2:10" ht="24.6" customHeight="1">
      <c r="B1062" s="959"/>
      <c r="C1062" s="970" t="s">
        <v>1806</v>
      </c>
      <c r="D1062" s="970"/>
      <c r="E1062" s="970"/>
      <c r="F1062" s="970"/>
      <c r="G1062" s="970"/>
      <c r="H1062" s="970"/>
      <c r="I1062" s="971"/>
      <c r="J1062" s="960"/>
    </row>
    <row r="1063" spans="2:10" ht="47.45" customHeight="1">
      <c r="B1063" s="962"/>
      <c r="C1063" s="963"/>
      <c r="D1063" s="963"/>
      <c r="E1063" s="963"/>
      <c r="F1063" s="963"/>
      <c r="G1063" s="963"/>
      <c r="H1063" s="963"/>
      <c r="I1063" s="964" t="s">
        <v>1807</v>
      </c>
      <c r="J1063" s="965"/>
    </row>
    <row r="1064" spans="2:10" ht="24.6" customHeight="1">
      <c r="B1064" s="966"/>
      <c r="C1064" s="967"/>
      <c r="D1064" s="967"/>
      <c r="E1064" s="967"/>
      <c r="F1064" s="967"/>
      <c r="G1064" s="967"/>
      <c r="H1064" s="967"/>
      <c r="I1064" s="968"/>
      <c r="J1064" s="969"/>
    </row>
    <row r="1065" spans="2:10" ht="24.6" customHeight="1">
      <c r="B1065" s="959"/>
      <c r="C1065" s="970" t="s">
        <v>1808</v>
      </c>
      <c r="D1065" s="970"/>
      <c r="E1065" s="970"/>
      <c r="F1065" s="970"/>
      <c r="G1065" s="970"/>
      <c r="H1065" s="970"/>
      <c r="I1065" s="971"/>
      <c r="J1065" s="960"/>
    </row>
    <row r="1066" spans="2:10" ht="58.5" customHeight="1">
      <c r="B1066" s="962"/>
      <c r="C1066" s="963"/>
      <c r="D1066" s="963"/>
      <c r="E1066" s="963"/>
      <c r="F1066" s="963"/>
      <c r="G1066" s="963"/>
      <c r="H1066" s="963"/>
      <c r="I1066" s="964" t="s">
        <v>1809</v>
      </c>
      <c r="J1066" s="965"/>
    </row>
    <row r="1067" spans="2:10" ht="47.45" customHeight="1">
      <c r="B1067" s="962"/>
      <c r="C1067" s="963"/>
      <c r="D1067" s="963"/>
      <c r="E1067" s="963"/>
      <c r="F1067" s="963"/>
      <c r="G1067" s="963"/>
      <c r="H1067" s="963"/>
      <c r="I1067" s="964" t="s">
        <v>1810</v>
      </c>
      <c r="J1067" s="965"/>
    </row>
    <row r="1068" spans="2:10" ht="69.599999999999994" customHeight="1">
      <c r="B1068" s="962"/>
      <c r="C1068" s="963"/>
      <c r="D1068" s="963"/>
      <c r="E1068" s="963"/>
      <c r="F1068" s="963"/>
      <c r="G1068" s="963"/>
      <c r="H1068" s="963"/>
      <c r="I1068" s="964" t="s">
        <v>1811</v>
      </c>
      <c r="J1068" s="965"/>
    </row>
    <row r="1069" spans="2:10" ht="69.599999999999994" customHeight="1">
      <c r="B1069" s="962"/>
      <c r="C1069" s="963"/>
      <c r="D1069" s="963"/>
      <c r="E1069" s="963"/>
      <c r="F1069" s="963"/>
      <c r="G1069" s="963"/>
      <c r="H1069" s="963"/>
      <c r="I1069" s="964" t="s">
        <v>1812</v>
      </c>
      <c r="J1069" s="965"/>
    </row>
    <row r="1070" spans="2:10" ht="24.6" customHeight="1">
      <c r="B1070" s="966"/>
      <c r="C1070" s="967"/>
      <c r="D1070" s="967"/>
      <c r="E1070" s="967"/>
      <c r="F1070" s="967"/>
      <c r="G1070" s="967"/>
      <c r="H1070" s="967"/>
      <c r="I1070" s="968"/>
      <c r="J1070" s="969"/>
    </row>
    <row r="1071" spans="2:10" ht="24.6" customHeight="1">
      <c r="B1071" s="959"/>
      <c r="C1071" s="970" t="s">
        <v>1813</v>
      </c>
      <c r="D1071" s="970"/>
      <c r="E1071" s="970"/>
      <c r="F1071" s="970"/>
      <c r="G1071" s="970"/>
      <c r="H1071" s="970"/>
      <c r="I1071" s="971"/>
      <c r="J1071" s="960"/>
    </row>
    <row r="1072" spans="2:10" ht="35.450000000000003" customHeight="1">
      <c r="B1072" s="962"/>
      <c r="C1072" s="963"/>
      <c r="D1072" s="963"/>
      <c r="E1072" s="963"/>
      <c r="F1072" s="963"/>
      <c r="G1072" s="963"/>
      <c r="H1072" s="963"/>
      <c r="I1072" s="964" t="s">
        <v>1814</v>
      </c>
      <c r="J1072" s="965"/>
    </row>
    <row r="1073" spans="2:10" ht="103.5" customHeight="1">
      <c r="B1073" s="962"/>
      <c r="C1073" s="963"/>
      <c r="D1073" s="963"/>
      <c r="E1073" s="963"/>
      <c r="F1073" s="963"/>
      <c r="G1073" s="963"/>
      <c r="H1073" s="963"/>
      <c r="I1073" s="964" t="s">
        <v>1815</v>
      </c>
      <c r="J1073" s="965"/>
    </row>
    <row r="1074" spans="2:10" ht="81.599999999999994" customHeight="1">
      <c r="B1074" s="962"/>
      <c r="C1074" s="963"/>
      <c r="D1074" s="963"/>
      <c r="E1074" s="963"/>
      <c r="F1074" s="963"/>
      <c r="G1074" s="963"/>
      <c r="H1074" s="963"/>
      <c r="I1074" s="964" t="s">
        <v>1816</v>
      </c>
      <c r="J1074" s="965"/>
    </row>
    <row r="1075" spans="2:10" ht="47.45" customHeight="1">
      <c r="B1075" s="962"/>
      <c r="C1075" s="963"/>
      <c r="D1075" s="963"/>
      <c r="E1075" s="963"/>
      <c r="F1075" s="963"/>
      <c r="G1075" s="963"/>
      <c r="H1075" s="963"/>
      <c r="I1075" s="964" t="s">
        <v>1817</v>
      </c>
      <c r="J1075" s="965"/>
    </row>
    <row r="1076" spans="2:10" ht="114.6" customHeight="1">
      <c r="B1076" s="962"/>
      <c r="C1076" s="963"/>
      <c r="D1076" s="963"/>
      <c r="E1076" s="963"/>
      <c r="F1076" s="963"/>
      <c r="G1076" s="963"/>
      <c r="H1076" s="963"/>
      <c r="I1076" s="964" t="s">
        <v>1818</v>
      </c>
      <c r="J1076" s="965"/>
    </row>
    <row r="1077" spans="2:10" ht="47.45" customHeight="1">
      <c r="B1077" s="962"/>
      <c r="C1077" s="963"/>
      <c r="D1077" s="963"/>
      <c r="E1077" s="963"/>
      <c r="F1077" s="963"/>
      <c r="G1077" s="963"/>
      <c r="H1077" s="963"/>
      <c r="I1077" s="964" t="s">
        <v>1819</v>
      </c>
      <c r="J1077" s="965"/>
    </row>
    <row r="1078" spans="2:10" ht="35.450000000000003" customHeight="1">
      <c r="B1078" s="962"/>
      <c r="C1078" s="963"/>
      <c r="D1078" s="963"/>
      <c r="E1078" s="963"/>
      <c r="F1078" s="963"/>
      <c r="G1078" s="963"/>
      <c r="H1078" s="963"/>
      <c r="I1078" s="964" t="s">
        <v>1820</v>
      </c>
      <c r="J1078" s="965"/>
    </row>
    <row r="1079" spans="2:10" ht="159.6" customHeight="1">
      <c r="B1079" s="962"/>
      <c r="C1079" s="963"/>
      <c r="D1079" s="963"/>
      <c r="E1079" s="963"/>
      <c r="F1079" s="963"/>
      <c r="G1079" s="963"/>
      <c r="H1079" s="963"/>
      <c r="I1079" s="964" t="s">
        <v>1821</v>
      </c>
      <c r="J1079" s="965"/>
    </row>
    <row r="1080" spans="2:10" ht="69.599999999999994" customHeight="1">
      <c r="B1080" s="962"/>
      <c r="C1080" s="963"/>
      <c r="D1080" s="963"/>
      <c r="E1080" s="963"/>
      <c r="F1080" s="963"/>
      <c r="G1080" s="963"/>
      <c r="H1080" s="963"/>
      <c r="I1080" s="964" t="s">
        <v>1822</v>
      </c>
      <c r="J1080" s="965"/>
    </row>
    <row r="1081" spans="2:10" ht="35.450000000000003" customHeight="1">
      <c r="B1081" s="962"/>
      <c r="C1081" s="963"/>
      <c r="D1081" s="963"/>
      <c r="E1081" s="963"/>
      <c r="F1081" s="963"/>
      <c r="G1081" s="963"/>
      <c r="H1081" s="963"/>
      <c r="I1081" s="964" t="s">
        <v>1823</v>
      </c>
      <c r="J1081" s="965"/>
    </row>
    <row r="1082" spans="2:10" ht="24.6" customHeight="1">
      <c r="B1082" s="966"/>
      <c r="C1082" s="967"/>
      <c r="D1082" s="967"/>
      <c r="E1082" s="967"/>
      <c r="F1082" s="967"/>
      <c r="G1082" s="967"/>
      <c r="H1082" s="967"/>
      <c r="I1082" s="968"/>
      <c r="J1082" s="969"/>
    </row>
    <row r="1083" spans="2:10" ht="24.6" customHeight="1">
      <c r="B1083" s="959"/>
      <c r="C1083" s="970" t="s">
        <v>1824</v>
      </c>
      <c r="D1083" s="970"/>
      <c r="E1083" s="970"/>
      <c r="F1083" s="970"/>
      <c r="G1083" s="970"/>
      <c r="H1083" s="970"/>
      <c r="I1083" s="971"/>
      <c r="J1083" s="960"/>
    </row>
    <row r="1084" spans="2:10" ht="92.45" customHeight="1">
      <c r="B1084" s="962"/>
      <c r="C1084" s="963"/>
      <c r="D1084" s="963"/>
      <c r="E1084" s="963"/>
      <c r="F1084" s="963"/>
      <c r="G1084" s="963"/>
      <c r="H1084" s="963"/>
      <c r="I1084" s="964" t="s">
        <v>1825</v>
      </c>
      <c r="J1084" s="965"/>
    </row>
    <row r="1085" spans="2:10" ht="24.6" customHeight="1">
      <c r="B1085" s="966"/>
      <c r="C1085" s="967"/>
      <c r="D1085" s="967"/>
      <c r="E1085" s="967"/>
      <c r="F1085" s="967"/>
      <c r="G1085" s="967"/>
      <c r="H1085" s="967"/>
      <c r="I1085" s="968"/>
      <c r="J1085" s="969"/>
    </row>
    <row r="1086" spans="2:10" ht="24.6" customHeight="1">
      <c r="B1086" s="959"/>
      <c r="C1086" s="970" t="s">
        <v>1826</v>
      </c>
      <c r="D1086" s="970"/>
      <c r="E1086" s="970"/>
      <c r="F1086" s="970"/>
      <c r="G1086" s="970"/>
      <c r="H1086" s="970"/>
      <c r="I1086" s="971"/>
      <c r="J1086" s="960"/>
    </row>
    <row r="1087" spans="2:10" ht="58.5" customHeight="1">
      <c r="B1087" s="962"/>
      <c r="C1087" s="963"/>
      <c r="D1087" s="963"/>
      <c r="E1087" s="963"/>
      <c r="F1087" s="963"/>
      <c r="G1087" s="963"/>
      <c r="H1087" s="963"/>
      <c r="I1087" s="964" t="s">
        <v>1827</v>
      </c>
      <c r="J1087" s="965"/>
    </row>
    <row r="1088" spans="2:10" ht="24.6" customHeight="1">
      <c r="B1088" s="966"/>
      <c r="C1088" s="967"/>
      <c r="D1088" s="967"/>
      <c r="E1088" s="967"/>
      <c r="F1088" s="967"/>
      <c r="G1088" s="967"/>
      <c r="H1088" s="967"/>
      <c r="I1088" s="968"/>
      <c r="J1088" s="969"/>
    </row>
    <row r="1089" spans="2:10" ht="24.6" customHeight="1">
      <c r="B1089" s="959"/>
      <c r="C1089" s="970" t="s">
        <v>1828</v>
      </c>
      <c r="D1089" s="970"/>
      <c r="E1089" s="970"/>
      <c r="F1089" s="970"/>
      <c r="G1089" s="970"/>
      <c r="H1089" s="970"/>
      <c r="I1089" s="971"/>
      <c r="J1089" s="960"/>
    </row>
    <row r="1090" spans="2:10" ht="148.5" customHeight="1">
      <c r="B1090" s="962"/>
      <c r="C1090" s="963"/>
      <c r="D1090" s="963"/>
      <c r="E1090" s="963"/>
      <c r="F1090" s="963"/>
      <c r="G1090" s="963"/>
      <c r="H1090" s="963"/>
      <c r="I1090" s="964" t="s">
        <v>1829</v>
      </c>
      <c r="J1090" s="965"/>
    </row>
    <row r="1091" spans="2:10" ht="24.6" customHeight="1">
      <c r="B1091" s="966"/>
      <c r="C1091" s="967"/>
      <c r="D1091" s="967"/>
      <c r="E1091" s="967"/>
      <c r="F1091" s="967"/>
      <c r="G1091" s="967"/>
      <c r="H1091" s="967"/>
      <c r="I1091" s="968"/>
      <c r="J1091" s="969"/>
    </row>
    <row r="1092" spans="2:10" ht="24.6" customHeight="1">
      <c r="B1092" s="972" t="s">
        <v>1830</v>
      </c>
      <c r="C1092" s="973"/>
      <c r="D1092" s="973"/>
      <c r="E1092" s="973"/>
      <c r="F1092" s="973"/>
      <c r="G1092" s="973"/>
      <c r="H1092" s="973"/>
      <c r="I1092" s="974"/>
      <c r="J1092" s="975"/>
    </row>
    <row r="1093" spans="2:10" ht="24.6" customHeight="1">
      <c r="B1093" s="889" t="s">
        <v>1831</v>
      </c>
      <c r="C1093" s="980"/>
      <c r="D1093" s="980"/>
      <c r="E1093" s="980"/>
      <c r="F1093" s="980"/>
      <c r="G1093" s="980"/>
      <c r="H1093" s="980"/>
      <c r="I1093" s="981"/>
      <c r="J1093" s="982"/>
    </row>
    <row r="1094" spans="2:10" ht="24.6" customHeight="1">
      <c r="B1094" s="976"/>
      <c r="C1094" s="977" t="s">
        <v>1832</v>
      </c>
      <c r="D1094" s="977"/>
      <c r="E1094" s="977"/>
      <c r="F1094" s="977"/>
      <c r="G1094" s="977"/>
      <c r="H1094" s="977"/>
      <c r="I1094" s="978"/>
      <c r="J1094" s="979"/>
    </row>
    <row r="1095" spans="2:10" ht="69.599999999999994" customHeight="1">
      <c r="B1095" s="962"/>
      <c r="C1095" s="963"/>
      <c r="D1095" s="963"/>
      <c r="E1095" s="963"/>
      <c r="F1095" s="963"/>
      <c r="G1095" s="963"/>
      <c r="H1095" s="963"/>
      <c r="I1095" s="964" t="s">
        <v>1833</v>
      </c>
      <c r="J1095" s="965"/>
    </row>
    <row r="1096" spans="2:10" ht="35.450000000000003" customHeight="1">
      <c r="B1096" s="962"/>
      <c r="C1096" s="963"/>
      <c r="D1096" s="963"/>
      <c r="E1096" s="963"/>
      <c r="F1096" s="963"/>
      <c r="G1096" s="963"/>
      <c r="H1096" s="963"/>
      <c r="I1096" s="964" t="s">
        <v>1834</v>
      </c>
      <c r="J1096" s="965"/>
    </row>
    <row r="1097" spans="2:10" ht="58.5" customHeight="1">
      <c r="B1097" s="962"/>
      <c r="C1097" s="963"/>
      <c r="D1097" s="963"/>
      <c r="E1097" s="963"/>
      <c r="F1097" s="963"/>
      <c r="G1097" s="963"/>
      <c r="H1097" s="963"/>
      <c r="I1097" s="964" t="s">
        <v>1835</v>
      </c>
      <c r="J1097" s="965"/>
    </row>
    <row r="1098" spans="2:10" ht="24.6" customHeight="1">
      <c r="B1098" s="962"/>
      <c r="C1098" s="963"/>
      <c r="D1098" s="963"/>
      <c r="E1098" s="963"/>
      <c r="F1098" s="963"/>
      <c r="G1098" s="963"/>
      <c r="H1098" s="963"/>
      <c r="I1098" s="964" t="s">
        <v>1836</v>
      </c>
      <c r="J1098" s="965"/>
    </row>
    <row r="1099" spans="2:10" ht="58.5" customHeight="1">
      <c r="B1099" s="962"/>
      <c r="C1099" s="963"/>
      <c r="D1099" s="963"/>
      <c r="E1099" s="963"/>
      <c r="F1099" s="963"/>
      <c r="G1099" s="963"/>
      <c r="H1099" s="963"/>
      <c r="I1099" s="964" t="s">
        <v>1837</v>
      </c>
      <c r="J1099" s="965"/>
    </row>
    <row r="1100" spans="2:10" ht="69.599999999999994" customHeight="1">
      <c r="B1100" s="962"/>
      <c r="C1100" s="963"/>
      <c r="D1100" s="963"/>
      <c r="E1100" s="963"/>
      <c r="F1100" s="963"/>
      <c r="G1100" s="963"/>
      <c r="H1100" s="963"/>
      <c r="I1100" s="964" t="s">
        <v>1838</v>
      </c>
      <c r="J1100" s="965"/>
    </row>
    <row r="1101" spans="2:10" ht="58.5" customHeight="1">
      <c r="B1101" s="962"/>
      <c r="C1101" s="963"/>
      <c r="D1101" s="963"/>
      <c r="E1101" s="963"/>
      <c r="F1101" s="963"/>
      <c r="G1101" s="963"/>
      <c r="H1101" s="963"/>
      <c r="I1101" s="964" t="s">
        <v>1839</v>
      </c>
      <c r="J1101" s="965"/>
    </row>
    <row r="1102" spans="2:10" ht="35.450000000000003" customHeight="1">
      <c r="B1102" s="962"/>
      <c r="C1102" s="963"/>
      <c r="D1102" s="963"/>
      <c r="E1102" s="963"/>
      <c r="F1102" s="963"/>
      <c r="G1102" s="963"/>
      <c r="H1102" s="963"/>
      <c r="I1102" s="964" t="s">
        <v>1840</v>
      </c>
      <c r="J1102" s="965"/>
    </row>
    <row r="1103" spans="2:10" ht="35.450000000000003" customHeight="1">
      <c r="B1103" s="962"/>
      <c r="C1103" s="963"/>
      <c r="D1103" s="963"/>
      <c r="E1103" s="963"/>
      <c r="F1103" s="963"/>
      <c r="G1103" s="963"/>
      <c r="H1103" s="963"/>
      <c r="I1103" s="964" t="s">
        <v>1841</v>
      </c>
      <c r="J1103" s="965"/>
    </row>
    <row r="1104" spans="2:10" ht="47.45" customHeight="1">
      <c r="B1104" s="962"/>
      <c r="C1104" s="963"/>
      <c r="D1104" s="963"/>
      <c r="E1104" s="963"/>
      <c r="F1104" s="963"/>
      <c r="G1104" s="963"/>
      <c r="H1104" s="963"/>
      <c r="I1104" s="964" t="s">
        <v>1842</v>
      </c>
      <c r="J1104" s="965"/>
    </row>
    <row r="1105" spans="2:10" ht="58.5" customHeight="1">
      <c r="B1105" s="962"/>
      <c r="C1105" s="963"/>
      <c r="D1105" s="963"/>
      <c r="E1105" s="963"/>
      <c r="F1105" s="963"/>
      <c r="G1105" s="963"/>
      <c r="H1105" s="963"/>
      <c r="I1105" s="964" t="s">
        <v>1843</v>
      </c>
      <c r="J1105" s="965"/>
    </row>
    <row r="1106" spans="2:10" ht="69.599999999999994" customHeight="1">
      <c r="B1106" s="962"/>
      <c r="C1106" s="963"/>
      <c r="D1106" s="963"/>
      <c r="E1106" s="963"/>
      <c r="F1106" s="963"/>
      <c r="G1106" s="963"/>
      <c r="H1106" s="963"/>
      <c r="I1106" s="964" t="s">
        <v>1844</v>
      </c>
      <c r="J1106" s="965"/>
    </row>
    <row r="1107" spans="2:10" ht="47.45" customHeight="1">
      <c r="B1107" s="962"/>
      <c r="C1107" s="963"/>
      <c r="D1107" s="963"/>
      <c r="E1107" s="963"/>
      <c r="F1107" s="963"/>
      <c r="G1107" s="963"/>
      <c r="H1107" s="963"/>
      <c r="I1107" s="964" t="s">
        <v>1845</v>
      </c>
      <c r="J1107" s="965"/>
    </row>
    <row r="1108" spans="2:10" ht="114.6" customHeight="1">
      <c r="B1108" s="962"/>
      <c r="C1108" s="963"/>
      <c r="D1108" s="963"/>
      <c r="E1108" s="963"/>
      <c r="F1108" s="963"/>
      <c r="G1108" s="963"/>
      <c r="H1108" s="963"/>
      <c r="I1108" s="964" t="s">
        <v>1846</v>
      </c>
      <c r="J1108" s="965"/>
    </row>
    <row r="1109" spans="2:10" ht="178.5" customHeight="1">
      <c r="B1109" s="962"/>
      <c r="C1109" s="963"/>
      <c r="D1109" s="963"/>
      <c r="E1109" s="963"/>
      <c r="F1109" s="963"/>
      <c r="G1109" s="963"/>
      <c r="H1109" s="963"/>
      <c r="I1109" s="964" t="s">
        <v>1847</v>
      </c>
      <c r="J1109" s="965"/>
    </row>
    <row r="1110" spans="2:10" ht="47.45" customHeight="1">
      <c r="B1110" s="962"/>
      <c r="C1110" s="963"/>
      <c r="D1110" s="963"/>
      <c r="E1110" s="963"/>
      <c r="F1110" s="963"/>
      <c r="G1110" s="963"/>
      <c r="H1110" s="963"/>
      <c r="I1110" s="964" t="s">
        <v>1848</v>
      </c>
      <c r="J1110" s="965"/>
    </row>
    <row r="1111" spans="2:10" ht="24.6" customHeight="1">
      <c r="B1111" s="966"/>
      <c r="C1111" s="967"/>
      <c r="D1111" s="967"/>
      <c r="E1111" s="967"/>
      <c r="F1111" s="967"/>
      <c r="G1111" s="967"/>
      <c r="H1111" s="967"/>
      <c r="I1111" s="968"/>
      <c r="J1111" s="969"/>
    </row>
    <row r="1112" spans="2:10" ht="24.6" customHeight="1">
      <c r="B1112" s="959"/>
      <c r="C1112" s="970" t="s">
        <v>1849</v>
      </c>
      <c r="D1112" s="970"/>
      <c r="E1112" s="970"/>
      <c r="F1112" s="970"/>
      <c r="G1112" s="970"/>
      <c r="H1112" s="970"/>
      <c r="I1112" s="971"/>
      <c r="J1112" s="960"/>
    </row>
    <row r="1113" spans="2:10" ht="114.6" customHeight="1">
      <c r="B1113" s="962"/>
      <c r="C1113" s="963"/>
      <c r="D1113" s="963"/>
      <c r="E1113" s="963"/>
      <c r="F1113" s="963"/>
      <c r="G1113" s="963"/>
      <c r="H1113" s="963"/>
      <c r="I1113" s="964" t="s">
        <v>1850</v>
      </c>
      <c r="J1113" s="965"/>
    </row>
    <row r="1114" spans="2:10" ht="156.75" customHeight="1">
      <c r="B1114" s="962"/>
      <c r="C1114" s="963"/>
      <c r="D1114" s="963"/>
      <c r="E1114" s="963"/>
      <c r="F1114" s="963"/>
      <c r="G1114" s="963"/>
      <c r="H1114" s="963"/>
      <c r="I1114" s="964" t="s">
        <v>1851</v>
      </c>
      <c r="J1114" s="965"/>
    </row>
    <row r="1115" spans="2:10" ht="24.6" customHeight="1">
      <c r="B1115" s="966"/>
      <c r="C1115" s="967"/>
      <c r="D1115" s="967"/>
      <c r="E1115" s="967"/>
      <c r="F1115" s="967"/>
      <c r="G1115" s="967"/>
      <c r="H1115" s="967"/>
      <c r="I1115" s="968"/>
      <c r="J1115" s="969"/>
    </row>
    <row r="1116" spans="2:10" ht="24.6" customHeight="1">
      <c r="B1116" s="959"/>
      <c r="C1116" s="970" t="s">
        <v>1852</v>
      </c>
      <c r="D1116" s="970"/>
      <c r="E1116" s="970"/>
      <c r="F1116" s="970"/>
      <c r="G1116" s="970"/>
      <c r="H1116" s="970"/>
      <c r="I1116" s="971"/>
      <c r="J1116" s="960"/>
    </row>
    <row r="1117" spans="2:10" ht="47.45" customHeight="1">
      <c r="B1117" s="962"/>
      <c r="C1117" s="963"/>
      <c r="D1117" s="963"/>
      <c r="E1117" s="963"/>
      <c r="F1117" s="963"/>
      <c r="G1117" s="963"/>
      <c r="H1117" s="963"/>
      <c r="I1117" s="964" t="s">
        <v>1853</v>
      </c>
      <c r="J1117" s="965"/>
    </row>
    <row r="1118" spans="2:10" ht="69.599999999999994" customHeight="1">
      <c r="B1118" s="962"/>
      <c r="C1118" s="963"/>
      <c r="D1118" s="963"/>
      <c r="E1118" s="963"/>
      <c r="F1118" s="963"/>
      <c r="G1118" s="963"/>
      <c r="H1118" s="963"/>
      <c r="I1118" s="964" t="s">
        <v>1854</v>
      </c>
      <c r="J1118" s="965"/>
    </row>
    <row r="1119" spans="2:10" ht="47.45" customHeight="1">
      <c r="B1119" s="962"/>
      <c r="C1119" s="963"/>
      <c r="D1119" s="963"/>
      <c r="E1119" s="963"/>
      <c r="F1119" s="963"/>
      <c r="G1119" s="963"/>
      <c r="H1119" s="963"/>
      <c r="I1119" s="964" t="s">
        <v>1855</v>
      </c>
      <c r="J1119" s="965"/>
    </row>
    <row r="1120" spans="2:10" ht="47.45" customHeight="1">
      <c r="B1120" s="962"/>
      <c r="C1120" s="963"/>
      <c r="D1120" s="963"/>
      <c r="E1120" s="963"/>
      <c r="F1120" s="963"/>
      <c r="G1120" s="963"/>
      <c r="H1120" s="963"/>
      <c r="I1120" s="964" t="s">
        <v>1856</v>
      </c>
      <c r="J1120" s="965"/>
    </row>
    <row r="1121" spans="2:10" ht="103.5" customHeight="1">
      <c r="B1121" s="962"/>
      <c r="C1121" s="963"/>
      <c r="D1121" s="963"/>
      <c r="E1121" s="963"/>
      <c r="F1121" s="963"/>
      <c r="G1121" s="963"/>
      <c r="H1121" s="963"/>
      <c r="I1121" s="964" t="s">
        <v>1857</v>
      </c>
      <c r="J1121" s="965"/>
    </row>
    <row r="1122" spans="2:10" ht="47.45" customHeight="1">
      <c r="B1122" s="962"/>
      <c r="C1122" s="963"/>
      <c r="D1122" s="963"/>
      <c r="E1122" s="963"/>
      <c r="F1122" s="963"/>
      <c r="G1122" s="963"/>
      <c r="H1122" s="963"/>
      <c r="I1122" s="964" t="s">
        <v>1858</v>
      </c>
      <c r="J1122" s="965"/>
    </row>
    <row r="1123" spans="2:10" ht="58.5" customHeight="1">
      <c r="B1123" s="962"/>
      <c r="C1123" s="963"/>
      <c r="D1123" s="963"/>
      <c r="E1123" s="963"/>
      <c r="F1123" s="963"/>
      <c r="G1123" s="963"/>
      <c r="H1123" s="963"/>
      <c r="I1123" s="964" t="s">
        <v>1859</v>
      </c>
      <c r="J1123" s="965"/>
    </row>
    <row r="1124" spans="2:10" ht="58.5" customHeight="1">
      <c r="B1124" s="962"/>
      <c r="C1124" s="963"/>
      <c r="D1124" s="963"/>
      <c r="E1124" s="963"/>
      <c r="F1124" s="963"/>
      <c r="G1124" s="963"/>
      <c r="H1124" s="963"/>
      <c r="I1124" s="964" t="s">
        <v>1860</v>
      </c>
      <c r="J1124" s="965"/>
    </row>
    <row r="1125" spans="2:10" ht="47.45" customHeight="1">
      <c r="B1125" s="962"/>
      <c r="C1125" s="963"/>
      <c r="D1125" s="963"/>
      <c r="E1125" s="963"/>
      <c r="F1125" s="963"/>
      <c r="G1125" s="963"/>
      <c r="H1125" s="963"/>
      <c r="I1125" s="964" t="s">
        <v>1861</v>
      </c>
      <c r="J1125" s="965"/>
    </row>
    <row r="1126" spans="2:10" ht="47.45" customHeight="1">
      <c r="B1126" s="962"/>
      <c r="C1126" s="963"/>
      <c r="D1126" s="963"/>
      <c r="E1126" s="963"/>
      <c r="F1126" s="963"/>
      <c r="G1126" s="963"/>
      <c r="H1126" s="963"/>
      <c r="I1126" s="964" t="s">
        <v>1862</v>
      </c>
      <c r="J1126" s="965"/>
    </row>
    <row r="1127" spans="2:10" ht="69.599999999999994" customHeight="1">
      <c r="B1127" s="962"/>
      <c r="C1127" s="963"/>
      <c r="D1127" s="963"/>
      <c r="E1127" s="963"/>
      <c r="F1127" s="963"/>
      <c r="G1127" s="963"/>
      <c r="H1127" s="963"/>
      <c r="I1127" s="964" t="s">
        <v>1863</v>
      </c>
      <c r="J1127" s="965"/>
    </row>
    <row r="1128" spans="2:10" ht="47.45" customHeight="1">
      <c r="B1128" s="962"/>
      <c r="C1128" s="963"/>
      <c r="D1128" s="963"/>
      <c r="E1128" s="963"/>
      <c r="F1128" s="963"/>
      <c r="G1128" s="963"/>
      <c r="H1128" s="963"/>
      <c r="I1128" s="964" t="s">
        <v>1864</v>
      </c>
      <c r="J1128" s="965"/>
    </row>
    <row r="1129" spans="2:10" ht="35.450000000000003" customHeight="1">
      <c r="B1129" s="962"/>
      <c r="C1129" s="963"/>
      <c r="D1129" s="963"/>
      <c r="E1129" s="963"/>
      <c r="F1129" s="963"/>
      <c r="G1129" s="963"/>
      <c r="H1129" s="963"/>
      <c r="I1129" s="964" t="s">
        <v>1865</v>
      </c>
      <c r="J1129" s="965"/>
    </row>
    <row r="1130" spans="2:10" ht="35.450000000000003" customHeight="1">
      <c r="B1130" s="962"/>
      <c r="C1130" s="963"/>
      <c r="D1130" s="963"/>
      <c r="E1130" s="963"/>
      <c r="F1130" s="963"/>
      <c r="G1130" s="963"/>
      <c r="H1130" s="963"/>
      <c r="I1130" s="964" t="s">
        <v>1866</v>
      </c>
      <c r="J1130" s="965"/>
    </row>
    <row r="1131" spans="2:10" ht="58.5" customHeight="1">
      <c r="B1131" s="962"/>
      <c r="C1131" s="963"/>
      <c r="D1131" s="963"/>
      <c r="E1131" s="963"/>
      <c r="F1131" s="963"/>
      <c r="G1131" s="963"/>
      <c r="H1131" s="963"/>
      <c r="I1131" s="964" t="s">
        <v>1867</v>
      </c>
      <c r="J1131" s="965"/>
    </row>
    <row r="1132" spans="2:10" ht="24.6" customHeight="1">
      <c r="B1132" s="966"/>
      <c r="C1132" s="967"/>
      <c r="D1132" s="967"/>
      <c r="E1132" s="967"/>
      <c r="F1132" s="967"/>
      <c r="G1132" s="967"/>
      <c r="H1132" s="967"/>
      <c r="I1132" s="968"/>
      <c r="J1132" s="969"/>
    </row>
    <row r="1133" spans="2:10" ht="24.6" customHeight="1">
      <c r="B1133" s="959"/>
      <c r="C1133" s="970" t="s">
        <v>1868</v>
      </c>
      <c r="D1133" s="970"/>
      <c r="E1133" s="970"/>
      <c r="F1133" s="970"/>
      <c r="G1133" s="970"/>
      <c r="H1133" s="970"/>
      <c r="I1133" s="971"/>
      <c r="J1133" s="960"/>
    </row>
    <row r="1134" spans="2:10" ht="35.450000000000003" customHeight="1">
      <c r="B1134" s="962"/>
      <c r="C1134" s="963"/>
      <c r="D1134" s="963"/>
      <c r="E1134" s="963"/>
      <c r="F1134" s="963"/>
      <c r="G1134" s="963"/>
      <c r="H1134" s="963"/>
      <c r="I1134" s="964" t="s">
        <v>1869</v>
      </c>
      <c r="J1134" s="965"/>
    </row>
    <row r="1135" spans="2:10" ht="58.5" customHeight="1">
      <c r="B1135" s="962"/>
      <c r="C1135" s="963"/>
      <c r="D1135" s="963"/>
      <c r="E1135" s="963"/>
      <c r="F1135" s="963"/>
      <c r="G1135" s="963"/>
      <c r="H1135" s="963"/>
      <c r="I1135" s="964" t="s">
        <v>1870</v>
      </c>
      <c r="J1135" s="965"/>
    </row>
    <row r="1136" spans="2:10" ht="35.450000000000003" customHeight="1">
      <c r="B1136" s="962"/>
      <c r="C1136" s="963"/>
      <c r="D1136" s="963"/>
      <c r="E1136" s="963"/>
      <c r="F1136" s="963"/>
      <c r="G1136" s="963"/>
      <c r="H1136" s="963"/>
      <c r="I1136" s="964" t="s">
        <v>1871</v>
      </c>
      <c r="J1136" s="965"/>
    </row>
    <row r="1137" spans="2:10" ht="35.450000000000003" customHeight="1">
      <c r="B1137" s="962"/>
      <c r="C1137" s="963"/>
      <c r="D1137" s="963"/>
      <c r="E1137" s="963"/>
      <c r="F1137" s="963"/>
      <c r="G1137" s="963"/>
      <c r="H1137" s="963"/>
      <c r="I1137" s="964" t="s">
        <v>1872</v>
      </c>
      <c r="J1137" s="965"/>
    </row>
    <row r="1138" spans="2:10" ht="58.5" customHeight="1">
      <c r="B1138" s="962"/>
      <c r="C1138" s="963"/>
      <c r="D1138" s="963"/>
      <c r="E1138" s="963"/>
      <c r="F1138" s="963"/>
      <c r="G1138" s="963"/>
      <c r="H1138" s="963"/>
      <c r="I1138" s="964" t="s">
        <v>1873</v>
      </c>
      <c r="J1138" s="965"/>
    </row>
    <row r="1139" spans="2:10" ht="35.450000000000003" customHeight="1">
      <c r="B1139" s="962"/>
      <c r="C1139" s="963"/>
      <c r="D1139" s="963"/>
      <c r="E1139" s="963"/>
      <c r="F1139" s="963"/>
      <c r="G1139" s="963"/>
      <c r="H1139" s="963"/>
      <c r="I1139" s="964" t="s">
        <v>1874</v>
      </c>
      <c r="J1139" s="965"/>
    </row>
    <row r="1140" spans="2:10" ht="24.6" customHeight="1">
      <c r="B1140" s="966"/>
      <c r="C1140" s="967"/>
      <c r="D1140" s="967"/>
      <c r="E1140" s="967"/>
      <c r="F1140" s="967"/>
      <c r="G1140" s="967"/>
      <c r="H1140" s="967"/>
      <c r="I1140" s="968"/>
      <c r="J1140" s="969"/>
    </row>
    <row r="1141" spans="2:10" ht="24.6" customHeight="1">
      <c r="B1141" s="959"/>
      <c r="C1141" s="970" t="s">
        <v>1875</v>
      </c>
      <c r="D1141" s="970"/>
      <c r="E1141" s="970"/>
      <c r="F1141" s="970"/>
      <c r="G1141" s="970"/>
      <c r="H1141" s="970"/>
      <c r="I1141" s="971"/>
      <c r="J1141" s="960"/>
    </row>
    <row r="1142" spans="2:10" ht="47.45" customHeight="1">
      <c r="B1142" s="962"/>
      <c r="C1142" s="963"/>
      <c r="D1142" s="963"/>
      <c r="E1142" s="963"/>
      <c r="F1142" s="963"/>
      <c r="G1142" s="963"/>
      <c r="H1142" s="963"/>
      <c r="I1142" s="964" t="s">
        <v>1876</v>
      </c>
      <c r="J1142" s="965"/>
    </row>
    <row r="1143" spans="2:10" ht="35.450000000000003" customHeight="1">
      <c r="B1143" s="962"/>
      <c r="C1143" s="963"/>
      <c r="D1143" s="963"/>
      <c r="E1143" s="963"/>
      <c r="F1143" s="963"/>
      <c r="G1143" s="963"/>
      <c r="H1143" s="963"/>
      <c r="I1143" s="964" t="s">
        <v>1877</v>
      </c>
      <c r="J1143" s="965"/>
    </row>
    <row r="1144" spans="2:10" ht="35.450000000000003" customHeight="1">
      <c r="B1144" s="962"/>
      <c r="C1144" s="963"/>
      <c r="D1144" s="963"/>
      <c r="E1144" s="963"/>
      <c r="F1144" s="963"/>
      <c r="G1144" s="963"/>
      <c r="H1144" s="963"/>
      <c r="I1144" s="964" t="s">
        <v>1878</v>
      </c>
      <c r="J1144" s="965"/>
    </row>
    <row r="1145" spans="2:10" ht="47.45" customHeight="1">
      <c r="B1145" s="962"/>
      <c r="C1145" s="963"/>
      <c r="D1145" s="963"/>
      <c r="E1145" s="963"/>
      <c r="F1145" s="963"/>
      <c r="G1145" s="963"/>
      <c r="H1145" s="963"/>
      <c r="I1145" s="964" t="s">
        <v>1879</v>
      </c>
      <c r="J1145" s="965"/>
    </row>
    <row r="1146" spans="2:10" ht="47.45" customHeight="1">
      <c r="B1146" s="962"/>
      <c r="C1146" s="963"/>
      <c r="D1146" s="963"/>
      <c r="E1146" s="963"/>
      <c r="F1146" s="963"/>
      <c r="G1146" s="963"/>
      <c r="H1146" s="963"/>
      <c r="I1146" s="964" t="s">
        <v>1880</v>
      </c>
      <c r="J1146" s="965"/>
    </row>
    <row r="1147" spans="2:10" ht="35.450000000000003" customHeight="1">
      <c r="B1147" s="962"/>
      <c r="C1147" s="963"/>
      <c r="D1147" s="963"/>
      <c r="E1147" s="963"/>
      <c r="F1147" s="963"/>
      <c r="G1147" s="963"/>
      <c r="H1147" s="963"/>
      <c r="I1147" s="964" t="s">
        <v>1881</v>
      </c>
      <c r="J1147" s="965"/>
    </row>
    <row r="1148" spans="2:10" ht="69.599999999999994" customHeight="1">
      <c r="B1148" s="962"/>
      <c r="C1148" s="963"/>
      <c r="D1148" s="963"/>
      <c r="E1148" s="963"/>
      <c r="F1148" s="963"/>
      <c r="G1148" s="963"/>
      <c r="H1148" s="963"/>
      <c r="I1148" s="964" t="s">
        <v>1882</v>
      </c>
      <c r="J1148" s="965"/>
    </row>
    <row r="1149" spans="2:10" ht="24.6" customHeight="1">
      <c r="B1149" s="966"/>
      <c r="C1149" s="967"/>
      <c r="D1149" s="967"/>
      <c r="E1149" s="967"/>
      <c r="F1149" s="967"/>
      <c r="G1149" s="967"/>
      <c r="H1149" s="967"/>
      <c r="I1149" s="968"/>
      <c r="J1149" s="969"/>
    </row>
    <row r="1150" spans="2:10" ht="24.6" customHeight="1">
      <c r="B1150" s="959"/>
      <c r="C1150" s="970" t="s">
        <v>1883</v>
      </c>
      <c r="D1150" s="970"/>
      <c r="E1150" s="970"/>
      <c r="F1150" s="970"/>
      <c r="G1150" s="970"/>
      <c r="H1150" s="970"/>
      <c r="I1150" s="971"/>
      <c r="J1150" s="960"/>
    </row>
    <row r="1151" spans="2:10" ht="58.5" customHeight="1">
      <c r="B1151" s="962"/>
      <c r="C1151" s="963"/>
      <c r="D1151" s="963"/>
      <c r="E1151" s="963"/>
      <c r="F1151" s="963"/>
      <c r="G1151" s="963"/>
      <c r="H1151" s="963"/>
      <c r="I1151" s="964" t="s">
        <v>1884</v>
      </c>
      <c r="J1151" s="965"/>
    </row>
    <row r="1152" spans="2:10" ht="47.45" customHeight="1">
      <c r="B1152" s="962"/>
      <c r="C1152" s="963"/>
      <c r="D1152" s="963"/>
      <c r="E1152" s="963"/>
      <c r="F1152" s="963"/>
      <c r="G1152" s="963"/>
      <c r="H1152" s="963"/>
      <c r="I1152" s="964" t="s">
        <v>1885</v>
      </c>
      <c r="J1152" s="965"/>
    </row>
    <row r="1153" spans="2:10" ht="24.6" customHeight="1">
      <c r="B1153" s="966"/>
      <c r="C1153" s="967"/>
      <c r="D1153" s="967"/>
      <c r="E1153" s="967"/>
      <c r="F1153" s="967"/>
      <c r="G1153" s="967"/>
      <c r="H1153" s="967"/>
      <c r="I1153" s="968"/>
      <c r="J1153" s="969"/>
    </row>
    <row r="1154" spans="2:10" ht="24.6" customHeight="1">
      <c r="B1154" s="959"/>
      <c r="C1154" s="970" t="s">
        <v>1886</v>
      </c>
      <c r="D1154" s="970"/>
      <c r="E1154" s="970"/>
      <c r="F1154" s="970"/>
      <c r="G1154" s="970"/>
      <c r="H1154" s="970"/>
      <c r="I1154" s="971"/>
      <c r="J1154" s="960"/>
    </row>
    <row r="1155" spans="2:10" ht="114.6" customHeight="1">
      <c r="B1155" s="962"/>
      <c r="C1155" s="963"/>
      <c r="D1155" s="963"/>
      <c r="E1155" s="963"/>
      <c r="F1155" s="963"/>
      <c r="G1155" s="963"/>
      <c r="H1155" s="963"/>
      <c r="I1155" s="964" t="s">
        <v>1887</v>
      </c>
      <c r="J1155" s="965"/>
    </row>
    <row r="1156" spans="2:10" ht="24.6" customHeight="1">
      <c r="B1156" s="966"/>
      <c r="C1156" s="967"/>
      <c r="D1156" s="967"/>
      <c r="E1156" s="967"/>
      <c r="F1156" s="967"/>
      <c r="G1156" s="967"/>
      <c r="H1156" s="967"/>
      <c r="I1156" s="968"/>
      <c r="J1156" s="969"/>
    </row>
    <row r="1157" spans="2:10" ht="24.6" customHeight="1">
      <c r="B1157" s="959"/>
      <c r="C1157" s="970" t="s">
        <v>1888</v>
      </c>
      <c r="D1157" s="970"/>
      <c r="E1157" s="970"/>
      <c r="F1157" s="970"/>
      <c r="G1157" s="970"/>
      <c r="H1157" s="970"/>
      <c r="I1157" s="971"/>
      <c r="J1157" s="960"/>
    </row>
    <row r="1158" spans="2:10" ht="24.6" customHeight="1">
      <c r="B1158" s="962"/>
      <c r="C1158" s="963"/>
      <c r="D1158" s="963" t="s">
        <v>1889</v>
      </c>
      <c r="E1158" s="963"/>
      <c r="F1158" s="963"/>
      <c r="G1158" s="963"/>
      <c r="H1158" s="963"/>
      <c r="I1158" s="964"/>
      <c r="J1158" s="965"/>
    </row>
    <row r="1159" spans="2:10" ht="24.6" customHeight="1">
      <c r="B1159" s="962"/>
      <c r="C1159" s="963"/>
      <c r="D1159" s="963"/>
      <c r="E1159" s="963" t="s">
        <v>1890</v>
      </c>
      <c r="F1159" s="963"/>
      <c r="G1159" s="963"/>
      <c r="H1159" s="963"/>
      <c r="I1159" s="964"/>
      <c r="J1159" s="965"/>
    </row>
    <row r="1160" spans="2:10" ht="24.6" customHeight="1">
      <c r="B1160" s="962"/>
      <c r="C1160" s="963"/>
      <c r="D1160" s="963"/>
      <c r="E1160" s="963"/>
      <c r="F1160" s="963"/>
      <c r="G1160" s="963"/>
      <c r="H1160" s="963"/>
      <c r="I1160" s="964" t="s">
        <v>1891</v>
      </c>
      <c r="J1160" s="965"/>
    </row>
    <row r="1161" spans="2:10" ht="24.6" customHeight="1">
      <c r="B1161" s="962"/>
      <c r="C1161" s="963"/>
      <c r="D1161" s="963"/>
      <c r="E1161" s="963" t="s">
        <v>1892</v>
      </c>
      <c r="F1161" s="963"/>
      <c r="G1161" s="963"/>
      <c r="H1161" s="963"/>
      <c r="I1161" s="964"/>
      <c r="J1161" s="965"/>
    </row>
    <row r="1162" spans="2:10" ht="35.450000000000003" customHeight="1">
      <c r="B1162" s="962"/>
      <c r="C1162" s="963"/>
      <c r="D1162" s="963"/>
      <c r="E1162" s="963"/>
      <c r="F1162" s="963"/>
      <c r="G1162" s="963"/>
      <c r="H1162" s="963"/>
      <c r="I1162" s="964" t="s">
        <v>1893</v>
      </c>
      <c r="J1162" s="965"/>
    </row>
    <row r="1163" spans="2:10" ht="35.450000000000003" customHeight="1">
      <c r="B1163" s="962"/>
      <c r="C1163" s="963"/>
      <c r="D1163" s="963"/>
      <c r="E1163" s="963"/>
      <c r="F1163" s="963"/>
      <c r="G1163" s="963"/>
      <c r="H1163" s="963"/>
      <c r="I1163" s="964" t="s">
        <v>1894</v>
      </c>
      <c r="J1163" s="965"/>
    </row>
    <row r="1164" spans="2:10" ht="35.450000000000003" customHeight="1">
      <c r="B1164" s="962"/>
      <c r="C1164" s="963"/>
      <c r="D1164" s="963"/>
      <c r="E1164" s="963"/>
      <c r="F1164" s="963"/>
      <c r="G1164" s="963"/>
      <c r="H1164" s="963"/>
      <c r="I1164" s="964" t="s">
        <v>1895</v>
      </c>
      <c r="J1164" s="965"/>
    </row>
    <row r="1165" spans="2:10" ht="35.450000000000003" customHeight="1">
      <c r="B1165" s="962"/>
      <c r="C1165" s="963"/>
      <c r="D1165" s="963"/>
      <c r="E1165" s="963"/>
      <c r="F1165" s="963"/>
      <c r="G1165" s="963"/>
      <c r="H1165" s="963"/>
      <c r="I1165" s="964" t="s">
        <v>1896</v>
      </c>
      <c r="J1165" s="965"/>
    </row>
    <row r="1166" spans="2:10" ht="24.6" customHeight="1">
      <c r="B1166" s="962"/>
      <c r="C1166" s="963"/>
      <c r="D1166" s="963"/>
      <c r="E1166" s="963" t="s">
        <v>1897</v>
      </c>
      <c r="F1166" s="963"/>
      <c r="G1166" s="963"/>
      <c r="H1166" s="963"/>
      <c r="I1166" s="964"/>
      <c r="J1166" s="965"/>
    </row>
    <row r="1167" spans="2:10" ht="24.6" customHeight="1">
      <c r="B1167" s="962"/>
      <c r="C1167" s="963"/>
      <c r="D1167" s="963"/>
      <c r="E1167" s="963"/>
      <c r="F1167" s="963" t="s">
        <v>1898</v>
      </c>
      <c r="G1167" s="963"/>
      <c r="H1167" s="963"/>
      <c r="I1167" s="964"/>
      <c r="J1167" s="965"/>
    </row>
    <row r="1168" spans="2:10" ht="35.450000000000003" customHeight="1">
      <c r="B1168" s="962"/>
      <c r="C1168" s="963"/>
      <c r="D1168" s="963"/>
      <c r="E1168" s="963"/>
      <c r="F1168" s="963"/>
      <c r="G1168" s="963"/>
      <c r="H1168" s="963"/>
      <c r="I1168" s="964" t="s">
        <v>1899</v>
      </c>
      <c r="J1168" s="965"/>
    </row>
    <row r="1169" spans="2:10" ht="35.450000000000003" customHeight="1">
      <c r="B1169" s="962"/>
      <c r="C1169" s="963"/>
      <c r="D1169" s="963"/>
      <c r="E1169" s="963"/>
      <c r="F1169" s="963"/>
      <c r="G1169" s="963"/>
      <c r="H1169" s="963"/>
      <c r="I1169" s="964" t="s">
        <v>1900</v>
      </c>
      <c r="J1169" s="965"/>
    </row>
    <row r="1170" spans="2:10" ht="35.450000000000003" customHeight="1">
      <c r="B1170" s="962"/>
      <c r="C1170" s="963"/>
      <c r="D1170" s="963"/>
      <c r="E1170" s="963"/>
      <c r="F1170" s="963"/>
      <c r="G1170" s="963"/>
      <c r="H1170" s="963"/>
      <c r="I1170" s="964" t="s">
        <v>1901</v>
      </c>
      <c r="J1170" s="965"/>
    </row>
    <row r="1171" spans="2:10" ht="35.450000000000003" customHeight="1">
      <c r="B1171" s="962"/>
      <c r="C1171" s="963"/>
      <c r="D1171" s="963"/>
      <c r="E1171" s="963"/>
      <c r="F1171" s="963"/>
      <c r="G1171" s="963"/>
      <c r="H1171" s="963"/>
      <c r="I1171" s="964" t="s">
        <v>1902</v>
      </c>
      <c r="J1171" s="965"/>
    </row>
    <row r="1172" spans="2:10" ht="35.450000000000003" customHeight="1">
      <c r="B1172" s="962"/>
      <c r="C1172" s="963"/>
      <c r="D1172" s="963"/>
      <c r="E1172" s="963"/>
      <c r="F1172" s="963"/>
      <c r="G1172" s="963"/>
      <c r="H1172" s="963"/>
      <c r="I1172" s="964" t="s">
        <v>1903</v>
      </c>
      <c r="J1172" s="965"/>
    </row>
    <row r="1173" spans="2:10" ht="35.450000000000003" customHeight="1">
      <c r="B1173" s="962"/>
      <c r="C1173" s="963"/>
      <c r="D1173" s="963"/>
      <c r="E1173" s="963"/>
      <c r="F1173" s="963"/>
      <c r="G1173" s="963"/>
      <c r="H1173" s="963"/>
      <c r="I1173" s="964" t="s">
        <v>1904</v>
      </c>
      <c r="J1173" s="965"/>
    </row>
    <row r="1174" spans="2:10" ht="24.6" customHeight="1">
      <c r="B1174" s="962"/>
      <c r="C1174" s="963"/>
      <c r="D1174" s="963"/>
      <c r="E1174" s="963"/>
      <c r="F1174" s="963" t="s">
        <v>1905</v>
      </c>
      <c r="G1174" s="963"/>
      <c r="H1174" s="963"/>
      <c r="I1174" s="964"/>
      <c r="J1174" s="965"/>
    </row>
    <row r="1175" spans="2:10" ht="35.450000000000003" customHeight="1">
      <c r="B1175" s="962"/>
      <c r="C1175" s="963"/>
      <c r="D1175" s="963"/>
      <c r="E1175" s="963"/>
      <c r="F1175" s="963"/>
      <c r="G1175" s="963"/>
      <c r="H1175" s="963"/>
      <c r="I1175" s="964" t="s">
        <v>1906</v>
      </c>
      <c r="J1175" s="965"/>
    </row>
    <row r="1176" spans="2:10" ht="24.6" customHeight="1">
      <c r="B1176" s="962"/>
      <c r="C1176" s="963"/>
      <c r="D1176" s="963"/>
      <c r="E1176" s="963"/>
      <c r="F1176" s="963"/>
      <c r="G1176" s="963"/>
      <c r="H1176" s="963"/>
      <c r="I1176" s="964" t="s">
        <v>1907</v>
      </c>
      <c r="J1176" s="965"/>
    </row>
    <row r="1177" spans="2:10" ht="24.6" customHeight="1">
      <c r="B1177" s="962"/>
      <c r="C1177" s="963"/>
      <c r="D1177" s="963"/>
      <c r="E1177" s="963"/>
      <c r="F1177" s="963" t="s">
        <v>1908</v>
      </c>
      <c r="G1177" s="963"/>
      <c r="H1177" s="963"/>
      <c r="I1177" s="964"/>
      <c r="J1177" s="965"/>
    </row>
    <row r="1178" spans="2:10" ht="35.450000000000003" customHeight="1">
      <c r="B1178" s="962"/>
      <c r="C1178" s="963"/>
      <c r="D1178" s="963"/>
      <c r="E1178" s="963"/>
      <c r="F1178" s="963"/>
      <c r="G1178" s="963"/>
      <c r="H1178" s="963"/>
      <c r="I1178" s="964" t="s">
        <v>1909</v>
      </c>
      <c r="J1178" s="965"/>
    </row>
    <row r="1179" spans="2:10" ht="35.450000000000003" customHeight="1">
      <c r="B1179" s="962"/>
      <c r="C1179" s="963"/>
      <c r="D1179" s="963"/>
      <c r="E1179" s="963"/>
      <c r="F1179" s="963"/>
      <c r="G1179" s="963"/>
      <c r="H1179" s="963"/>
      <c r="I1179" s="964" t="s">
        <v>1910</v>
      </c>
      <c r="J1179" s="965"/>
    </row>
    <row r="1180" spans="2:10" ht="35.450000000000003" customHeight="1">
      <c r="B1180" s="962"/>
      <c r="C1180" s="963"/>
      <c r="D1180" s="963"/>
      <c r="E1180" s="963"/>
      <c r="F1180" s="963"/>
      <c r="G1180" s="963"/>
      <c r="H1180" s="963"/>
      <c r="I1180" s="964" t="s">
        <v>1911</v>
      </c>
      <c r="J1180" s="965"/>
    </row>
    <row r="1181" spans="2:10" ht="24.6" customHeight="1">
      <c r="B1181" s="962"/>
      <c r="C1181" s="963"/>
      <c r="D1181" s="963"/>
      <c r="E1181" s="963"/>
      <c r="F1181" s="963"/>
      <c r="G1181" s="963"/>
      <c r="H1181" s="963"/>
      <c r="I1181" s="964" t="s">
        <v>1912</v>
      </c>
      <c r="J1181" s="965"/>
    </row>
    <row r="1182" spans="2:10" ht="24.6" customHeight="1">
      <c r="B1182" s="962"/>
      <c r="C1182" s="963"/>
      <c r="D1182" s="963"/>
      <c r="E1182" s="963"/>
      <c r="F1182" s="963" t="s">
        <v>1913</v>
      </c>
      <c r="G1182" s="963"/>
      <c r="H1182" s="963"/>
      <c r="I1182" s="964"/>
      <c r="J1182" s="965"/>
    </row>
    <row r="1183" spans="2:10" ht="24.6" customHeight="1">
      <c r="B1183" s="962"/>
      <c r="C1183" s="963"/>
      <c r="D1183" s="963"/>
      <c r="E1183" s="963"/>
      <c r="F1183" s="963"/>
      <c r="G1183" s="963"/>
      <c r="H1183" s="963"/>
      <c r="I1183" s="964" t="s">
        <v>1914</v>
      </c>
      <c r="J1183" s="965"/>
    </row>
    <row r="1184" spans="2:10" ht="24.6" customHeight="1">
      <c r="B1184" s="962"/>
      <c r="C1184" s="963"/>
      <c r="D1184" s="963"/>
      <c r="E1184" s="963"/>
      <c r="F1184" s="963"/>
      <c r="G1184" s="963"/>
      <c r="H1184" s="963"/>
      <c r="I1184" s="964" t="s">
        <v>1915</v>
      </c>
      <c r="J1184" s="965"/>
    </row>
    <row r="1185" spans="2:10" ht="24.6" customHeight="1">
      <c r="B1185" s="962"/>
      <c r="C1185" s="963"/>
      <c r="D1185" s="963"/>
      <c r="E1185" s="963"/>
      <c r="F1185" s="963"/>
      <c r="G1185" s="963"/>
      <c r="H1185" s="963"/>
      <c r="I1185" s="964" t="s">
        <v>1916</v>
      </c>
      <c r="J1185" s="965"/>
    </row>
    <row r="1186" spans="2:10" ht="47.45" customHeight="1">
      <c r="B1186" s="962"/>
      <c r="C1186" s="963"/>
      <c r="D1186" s="963"/>
      <c r="E1186" s="963"/>
      <c r="F1186" s="963"/>
      <c r="G1186" s="963"/>
      <c r="H1186" s="963"/>
      <c r="I1186" s="964" t="s">
        <v>1917</v>
      </c>
      <c r="J1186" s="965"/>
    </row>
    <row r="1187" spans="2:10" ht="69.599999999999994" customHeight="1">
      <c r="B1187" s="962"/>
      <c r="C1187" s="963"/>
      <c r="D1187" s="963"/>
      <c r="E1187" s="963"/>
      <c r="F1187" s="963"/>
      <c r="G1187" s="963"/>
      <c r="H1187" s="963"/>
      <c r="I1187" s="964" t="s">
        <v>1918</v>
      </c>
      <c r="J1187" s="965"/>
    </row>
    <row r="1188" spans="2:10" ht="58.5" customHeight="1">
      <c r="B1188" s="962"/>
      <c r="C1188" s="963"/>
      <c r="D1188" s="963"/>
      <c r="E1188" s="963"/>
      <c r="F1188" s="963"/>
      <c r="G1188" s="963"/>
      <c r="H1188" s="963"/>
      <c r="I1188" s="964" t="s">
        <v>1919</v>
      </c>
      <c r="J1188" s="965"/>
    </row>
    <row r="1189" spans="2:10" ht="240" customHeight="1">
      <c r="B1189" s="962"/>
      <c r="C1189" s="963"/>
      <c r="D1189" s="963"/>
      <c r="E1189" s="963"/>
      <c r="F1189" s="963"/>
      <c r="G1189" s="963"/>
      <c r="H1189" s="963"/>
      <c r="I1189" s="964" t="s">
        <v>1920</v>
      </c>
      <c r="J1189" s="965"/>
    </row>
    <row r="1190" spans="2:10" ht="58.5" customHeight="1">
      <c r="B1190" s="962"/>
      <c r="C1190" s="963"/>
      <c r="D1190" s="963"/>
      <c r="E1190" s="963"/>
      <c r="F1190" s="963"/>
      <c r="G1190" s="963"/>
      <c r="H1190" s="963"/>
      <c r="I1190" s="964" t="s">
        <v>1921</v>
      </c>
      <c r="J1190" s="965"/>
    </row>
    <row r="1191" spans="2:10" ht="92.45" customHeight="1">
      <c r="B1191" s="962"/>
      <c r="C1191" s="963"/>
      <c r="D1191" s="963"/>
      <c r="E1191" s="963"/>
      <c r="F1191" s="963"/>
      <c r="G1191" s="963"/>
      <c r="H1191" s="963"/>
      <c r="I1191" s="964" t="s">
        <v>1922</v>
      </c>
      <c r="J1191" s="965"/>
    </row>
    <row r="1192" spans="2:10" ht="81.599999999999994" customHeight="1">
      <c r="B1192" s="962"/>
      <c r="C1192" s="963"/>
      <c r="D1192" s="963"/>
      <c r="E1192" s="963"/>
      <c r="F1192" s="963"/>
      <c r="G1192" s="963"/>
      <c r="H1192" s="963"/>
      <c r="I1192" s="964" t="s">
        <v>1923</v>
      </c>
      <c r="J1192" s="965"/>
    </row>
    <row r="1193" spans="2:10" ht="58.5" customHeight="1">
      <c r="B1193" s="962"/>
      <c r="C1193" s="963"/>
      <c r="D1193" s="963"/>
      <c r="E1193" s="963"/>
      <c r="F1193" s="963"/>
      <c r="G1193" s="963"/>
      <c r="H1193" s="963"/>
      <c r="I1193" s="964" t="s">
        <v>1924</v>
      </c>
      <c r="J1193" s="965"/>
    </row>
    <row r="1194" spans="2:10" ht="35.450000000000003" customHeight="1">
      <c r="B1194" s="962"/>
      <c r="C1194" s="963"/>
      <c r="D1194" s="963"/>
      <c r="E1194" s="963"/>
      <c r="F1194" s="963"/>
      <c r="G1194" s="963"/>
      <c r="H1194" s="963"/>
      <c r="I1194" s="964" t="s">
        <v>1925</v>
      </c>
      <c r="J1194" s="965"/>
    </row>
    <row r="1195" spans="2:10" ht="35.450000000000003" customHeight="1">
      <c r="B1195" s="962"/>
      <c r="C1195" s="963"/>
      <c r="D1195" s="963"/>
      <c r="E1195" s="963"/>
      <c r="F1195" s="963"/>
      <c r="G1195" s="963"/>
      <c r="H1195" s="963"/>
      <c r="I1195" s="964" t="s">
        <v>1926</v>
      </c>
      <c r="J1195" s="965"/>
    </row>
    <row r="1196" spans="2:10" ht="92.45" customHeight="1">
      <c r="B1196" s="962"/>
      <c r="C1196" s="963"/>
      <c r="D1196" s="963"/>
      <c r="E1196" s="963"/>
      <c r="F1196" s="963"/>
      <c r="G1196" s="963"/>
      <c r="H1196" s="963"/>
      <c r="I1196" s="964" t="s">
        <v>1927</v>
      </c>
      <c r="J1196" s="965"/>
    </row>
    <row r="1197" spans="2:10" ht="114.6" customHeight="1">
      <c r="B1197" s="962"/>
      <c r="C1197" s="963"/>
      <c r="D1197" s="963"/>
      <c r="E1197" s="963"/>
      <c r="F1197" s="963"/>
      <c r="G1197" s="963"/>
      <c r="H1197" s="963"/>
      <c r="I1197" s="964" t="s">
        <v>1928</v>
      </c>
      <c r="J1197" s="965"/>
    </row>
    <row r="1198" spans="2:10" ht="69.599999999999994" customHeight="1">
      <c r="B1198" s="962"/>
      <c r="C1198" s="963"/>
      <c r="D1198" s="963"/>
      <c r="E1198" s="963"/>
      <c r="F1198" s="963"/>
      <c r="G1198" s="963"/>
      <c r="H1198" s="963"/>
      <c r="I1198" s="964" t="s">
        <v>1929</v>
      </c>
      <c r="J1198" s="965"/>
    </row>
    <row r="1199" spans="2:10" ht="58.5" customHeight="1">
      <c r="B1199" s="962"/>
      <c r="C1199" s="963"/>
      <c r="D1199" s="963"/>
      <c r="E1199" s="963"/>
      <c r="F1199" s="963"/>
      <c r="G1199" s="963"/>
      <c r="H1199" s="963"/>
      <c r="I1199" s="964" t="s">
        <v>1930</v>
      </c>
      <c r="J1199" s="965"/>
    </row>
    <row r="1200" spans="2:10" ht="81.599999999999994" customHeight="1">
      <c r="B1200" s="962"/>
      <c r="C1200" s="963"/>
      <c r="D1200" s="963"/>
      <c r="E1200" s="963"/>
      <c r="F1200" s="963"/>
      <c r="G1200" s="963"/>
      <c r="H1200" s="963"/>
      <c r="I1200" s="964" t="s">
        <v>1931</v>
      </c>
      <c r="J1200" s="965"/>
    </row>
    <row r="1201" spans="2:10" ht="81.599999999999994" customHeight="1">
      <c r="B1201" s="962"/>
      <c r="C1201" s="963"/>
      <c r="D1201" s="963"/>
      <c r="E1201" s="963"/>
      <c r="F1201" s="963"/>
      <c r="G1201" s="963"/>
      <c r="H1201" s="963"/>
      <c r="I1201" s="964" t="s">
        <v>1932</v>
      </c>
      <c r="J1201" s="965"/>
    </row>
    <row r="1202" spans="2:10" ht="69.599999999999994" customHeight="1">
      <c r="B1202" s="962"/>
      <c r="C1202" s="963"/>
      <c r="D1202" s="963"/>
      <c r="E1202" s="963"/>
      <c r="F1202" s="963"/>
      <c r="G1202" s="963"/>
      <c r="H1202" s="963"/>
      <c r="I1202" s="964" t="s">
        <v>1933</v>
      </c>
      <c r="J1202" s="965"/>
    </row>
    <row r="1203" spans="2:10" ht="81.599999999999994" customHeight="1">
      <c r="B1203" s="962"/>
      <c r="C1203" s="963"/>
      <c r="D1203" s="963"/>
      <c r="E1203" s="963"/>
      <c r="F1203" s="963"/>
      <c r="G1203" s="963"/>
      <c r="H1203" s="963"/>
      <c r="I1203" s="964" t="s">
        <v>1934</v>
      </c>
      <c r="J1203" s="965"/>
    </row>
    <row r="1204" spans="2:10" ht="58.5" customHeight="1">
      <c r="B1204" s="962"/>
      <c r="C1204" s="963"/>
      <c r="D1204" s="963"/>
      <c r="E1204" s="963"/>
      <c r="F1204" s="963"/>
      <c r="G1204" s="963"/>
      <c r="H1204" s="963"/>
      <c r="I1204" s="964" t="s">
        <v>1935</v>
      </c>
      <c r="J1204" s="965"/>
    </row>
    <row r="1205" spans="2:10" ht="47.45" customHeight="1">
      <c r="B1205" s="962"/>
      <c r="C1205" s="963"/>
      <c r="D1205" s="963"/>
      <c r="E1205" s="963"/>
      <c r="F1205" s="963"/>
      <c r="G1205" s="963"/>
      <c r="H1205" s="963"/>
      <c r="I1205" s="964" t="s">
        <v>1936</v>
      </c>
      <c r="J1205" s="965"/>
    </row>
    <row r="1206" spans="2:10" ht="47.45" customHeight="1">
      <c r="B1206" s="962"/>
      <c r="C1206" s="963"/>
      <c r="D1206" s="963"/>
      <c r="E1206" s="963"/>
      <c r="F1206" s="963"/>
      <c r="G1206" s="963"/>
      <c r="H1206" s="963"/>
      <c r="I1206" s="964" t="s">
        <v>1937</v>
      </c>
      <c r="J1206" s="965"/>
    </row>
    <row r="1207" spans="2:10" ht="81.599999999999994" customHeight="1">
      <c r="B1207" s="962"/>
      <c r="C1207" s="963"/>
      <c r="D1207" s="963"/>
      <c r="E1207" s="963"/>
      <c r="F1207" s="963"/>
      <c r="G1207" s="963"/>
      <c r="H1207" s="963"/>
      <c r="I1207" s="964" t="s">
        <v>1938</v>
      </c>
      <c r="J1207" s="965"/>
    </row>
    <row r="1208" spans="2:10" ht="24.6" customHeight="1">
      <c r="B1208" s="966"/>
      <c r="C1208" s="967"/>
      <c r="D1208" s="967"/>
      <c r="E1208" s="967"/>
      <c r="F1208" s="967"/>
      <c r="G1208" s="967"/>
      <c r="H1208" s="967"/>
      <c r="I1208" s="968"/>
      <c r="J1208" s="969"/>
    </row>
    <row r="1209" spans="2:10" ht="24.6" customHeight="1">
      <c r="B1209" s="959"/>
      <c r="C1209" s="970" t="s">
        <v>1939</v>
      </c>
      <c r="D1209" s="970"/>
      <c r="E1209" s="970"/>
      <c r="F1209" s="970"/>
      <c r="G1209" s="970"/>
      <c r="H1209" s="970"/>
      <c r="I1209" s="971"/>
      <c r="J1209" s="960"/>
    </row>
    <row r="1210" spans="2:10" ht="81.599999999999994" customHeight="1">
      <c r="B1210" s="962"/>
      <c r="C1210" s="963"/>
      <c r="D1210" s="963"/>
      <c r="E1210" s="963"/>
      <c r="F1210" s="963"/>
      <c r="G1210" s="963"/>
      <c r="H1210" s="963"/>
      <c r="I1210" s="964" t="s">
        <v>1940</v>
      </c>
      <c r="J1210" s="965"/>
    </row>
    <row r="1211" spans="2:10" ht="69.599999999999994" customHeight="1">
      <c r="B1211" s="962"/>
      <c r="C1211" s="963"/>
      <c r="D1211" s="963"/>
      <c r="E1211" s="963"/>
      <c r="F1211" s="963"/>
      <c r="G1211" s="963"/>
      <c r="H1211" s="963"/>
      <c r="I1211" s="964" t="s">
        <v>1941</v>
      </c>
      <c r="J1211" s="965"/>
    </row>
    <row r="1212" spans="2:10" ht="92.45" customHeight="1">
      <c r="B1212" s="962"/>
      <c r="C1212" s="963"/>
      <c r="D1212" s="963"/>
      <c r="E1212" s="963"/>
      <c r="F1212" s="963"/>
      <c r="G1212" s="963"/>
      <c r="H1212" s="963"/>
      <c r="I1212" s="964" t="s">
        <v>1942</v>
      </c>
      <c r="J1212" s="965"/>
    </row>
    <row r="1213" spans="2:10" ht="35.450000000000003" customHeight="1">
      <c r="B1213" s="962"/>
      <c r="C1213" s="963"/>
      <c r="D1213" s="963"/>
      <c r="E1213" s="963"/>
      <c r="F1213" s="963"/>
      <c r="G1213" s="963"/>
      <c r="H1213" s="963"/>
      <c r="I1213" s="964" t="s">
        <v>1943</v>
      </c>
      <c r="J1213" s="965"/>
    </row>
    <row r="1214" spans="2:10" ht="35.450000000000003" customHeight="1">
      <c r="B1214" s="962"/>
      <c r="C1214" s="963"/>
      <c r="D1214" s="963"/>
      <c r="E1214" s="963"/>
      <c r="F1214" s="963"/>
      <c r="G1214" s="963"/>
      <c r="H1214" s="963"/>
      <c r="I1214" s="964" t="s">
        <v>1944</v>
      </c>
      <c r="J1214" s="965"/>
    </row>
    <row r="1215" spans="2:10" ht="47.45" customHeight="1">
      <c r="B1215" s="962"/>
      <c r="C1215" s="963"/>
      <c r="D1215" s="963"/>
      <c r="E1215" s="963"/>
      <c r="F1215" s="963"/>
      <c r="G1215" s="963"/>
      <c r="H1215" s="963"/>
      <c r="I1215" s="964" t="s">
        <v>1945</v>
      </c>
      <c r="J1215" s="965"/>
    </row>
    <row r="1216" spans="2:10" ht="81.599999999999994" customHeight="1">
      <c r="B1216" s="962"/>
      <c r="C1216" s="963"/>
      <c r="D1216" s="963"/>
      <c r="E1216" s="963"/>
      <c r="F1216" s="963"/>
      <c r="G1216" s="963"/>
      <c r="H1216" s="963"/>
      <c r="I1216" s="964" t="s">
        <v>1946</v>
      </c>
      <c r="J1216" s="965"/>
    </row>
    <row r="1217" spans="2:10" ht="47.45" customHeight="1">
      <c r="B1217" s="962"/>
      <c r="C1217" s="963"/>
      <c r="D1217" s="963"/>
      <c r="E1217" s="963"/>
      <c r="F1217" s="963"/>
      <c r="G1217" s="963"/>
      <c r="H1217" s="963"/>
      <c r="I1217" s="964" t="s">
        <v>1947</v>
      </c>
      <c r="J1217" s="965"/>
    </row>
    <row r="1218" spans="2:10" ht="24.6" customHeight="1">
      <c r="B1218" s="966"/>
      <c r="C1218" s="967"/>
      <c r="D1218" s="967"/>
      <c r="E1218" s="967"/>
      <c r="F1218" s="967"/>
      <c r="G1218" s="967"/>
      <c r="H1218" s="967"/>
      <c r="I1218" s="968"/>
      <c r="J1218" s="969"/>
    </row>
    <row r="1219" spans="2:10" ht="24.6" customHeight="1">
      <c r="B1219" s="959"/>
      <c r="C1219" s="970" t="s">
        <v>1948</v>
      </c>
      <c r="D1219" s="970"/>
      <c r="E1219" s="970"/>
      <c r="F1219" s="970"/>
      <c r="G1219" s="970"/>
      <c r="H1219" s="970"/>
      <c r="I1219" s="971"/>
      <c r="J1219" s="960"/>
    </row>
    <row r="1220" spans="2:10" ht="24.6" customHeight="1">
      <c r="B1220" s="962"/>
      <c r="C1220" s="963"/>
      <c r="D1220" s="963" t="s">
        <v>1949</v>
      </c>
      <c r="E1220" s="963"/>
      <c r="F1220" s="963"/>
      <c r="G1220" s="963"/>
      <c r="H1220" s="963"/>
      <c r="I1220" s="964"/>
      <c r="J1220" s="965"/>
    </row>
    <row r="1221" spans="2:10" ht="24.6" customHeight="1">
      <c r="B1221" s="962"/>
      <c r="C1221" s="963"/>
      <c r="D1221" s="963"/>
      <c r="E1221" s="963" t="s">
        <v>1950</v>
      </c>
      <c r="F1221" s="963"/>
      <c r="G1221" s="963"/>
      <c r="H1221" s="963"/>
      <c r="I1221" s="964" t="s">
        <v>1951</v>
      </c>
      <c r="J1221" s="965"/>
    </row>
    <row r="1222" spans="2:10" ht="24.6" customHeight="1">
      <c r="B1222" s="962"/>
      <c r="C1222" s="963"/>
      <c r="D1222" s="963"/>
      <c r="E1222" s="963" t="s">
        <v>1952</v>
      </c>
      <c r="F1222" s="963"/>
      <c r="G1222" s="963"/>
      <c r="H1222" s="963"/>
      <c r="I1222" s="964" t="s">
        <v>1953</v>
      </c>
      <c r="J1222" s="965"/>
    </row>
    <row r="1223" spans="2:10" ht="24.6" customHeight="1">
      <c r="B1223" s="966"/>
      <c r="C1223" s="967"/>
      <c r="D1223" s="967"/>
      <c r="E1223" s="967"/>
      <c r="F1223" s="967"/>
      <c r="G1223" s="967"/>
      <c r="H1223" s="967"/>
      <c r="I1223" s="968"/>
      <c r="J1223" s="969"/>
    </row>
    <row r="1224" spans="2:10" ht="24.6" customHeight="1">
      <c r="B1224" s="959"/>
      <c r="C1224" s="970" t="s">
        <v>1954</v>
      </c>
      <c r="D1224" s="970"/>
      <c r="E1224" s="970"/>
      <c r="F1224" s="970"/>
      <c r="G1224" s="970"/>
      <c r="H1224" s="970"/>
      <c r="I1224" s="971"/>
      <c r="J1224" s="960"/>
    </row>
    <row r="1225" spans="2:10" ht="47.45" customHeight="1">
      <c r="B1225" s="962"/>
      <c r="C1225" s="963"/>
      <c r="D1225" s="963"/>
      <c r="E1225" s="963"/>
      <c r="F1225" s="963"/>
      <c r="G1225" s="963"/>
      <c r="H1225" s="963"/>
      <c r="I1225" s="964" t="s">
        <v>1955</v>
      </c>
      <c r="J1225" s="965"/>
    </row>
    <row r="1226" spans="2:10" ht="24.6" customHeight="1">
      <c r="B1226" s="966"/>
      <c r="C1226" s="967"/>
      <c r="D1226" s="967"/>
      <c r="E1226" s="967"/>
      <c r="F1226" s="967"/>
      <c r="G1226" s="967"/>
      <c r="H1226" s="967"/>
      <c r="I1226" s="968"/>
      <c r="J1226" s="969"/>
    </row>
    <row r="1227" spans="2:10" ht="24.6" customHeight="1">
      <c r="B1227" s="959"/>
      <c r="C1227" s="970" t="s">
        <v>1956</v>
      </c>
      <c r="D1227" s="970"/>
      <c r="E1227" s="970"/>
      <c r="F1227" s="970"/>
      <c r="G1227" s="970"/>
      <c r="H1227" s="970"/>
      <c r="I1227" s="971"/>
      <c r="J1227" s="960"/>
    </row>
    <row r="1228" spans="2:10" ht="35.450000000000003" customHeight="1">
      <c r="B1228" s="962"/>
      <c r="C1228" s="963"/>
      <c r="D1228" s="963"/>
      <c r="E1228" s="963"/>
      <c r="F1228" s="963"/>
      <c r="G1228" s="963"/>
      <c r="H1228" s="963"/>
      <c r="I1228" s="964" t="s">
        <v>1957</v>
      </c>
      <c r="J1228" s="965"/>
    </row>
    <row r="1229" spans="2:10" ht="47.45" customHeight="1">
      <c r="B1229" s="962"/>
      <c r="C1229" s="963"/>
      <c r="D1229" s="963"/>
      <c r="E1229" s="963"/>
      <c r="F1229" s="963"/>
      <c r="G1229" s="963"/>
      <c r="H1229" s="963"/>
      <c r="I1229" s="964" t="s">
        <v>1958</v>
      </c>
      <c r="J1229" s="965"/>
    </row>
    <row r="1230" spans="2:10" ht="81.599999999999994" customHeight="1">
      <c r="B1230" s="962"/>
      <c r="C1230" s="963"/>
      <c r="D1230" s="963"/>
      <c r="E1230" s="963"/>
      <c r="F1230" s="963"/>
      <c r="G1230" s="963"/>
      <c r="H1230" s="963"/>
      <c r="I1230" s="964" t="s">
        <v>1959</v>
      </c>
      <c r="J1230" s="965"/>
    </row>
    <row r="1231" spans="2:10" ht="47.45" customHeight="1">
      <c r="B1231" s="962"/>
      <c r="C1231" s="963"/>
      <c r="D1231" s="963"/>
      <c r="E1231" s="963"/>
      <c r="F1231" s="963"/>
      <c r="G1231" s="963"/>
      <c r="H1231" s="963"/>
      <c r="I1231" s="964" t="s">
        <v>1960</v>
      </c>
      <c r="J1231" s="965"/>
    </row>
    <row r="1232" spans="2:10" ht="47.45" customHeight="1">
      <c r="B1232" s="962"/>
      <c r="C1232" s="963"/>
      <c r="D1232" s="963"/>
      <c r="E1232" s="963"/>
      <c r="F1232" s="963"/>
      <c r="G1232" s="963"/>
      <c r="H1232" s="963"/>
      <c r="I1232" s="964" t="s">
        <v>1961</v>
      </c>
      <c r="J1232" s="965"/>
    </row>
    <row r="1233" spans="2:10" ht="35.450000000000003" customHeight="1">
      <c r="B1233" s="962"/>
      <c r="C1233" s="963"/>
      <c r="D1233" s="963"/>
      <c r="E1233" s="963"/>
      <c r="F1233" s="963"/>
      <c r="G1233" s="963"/>
      <c r="H1233" s="963"/>
      <c r="I1233" s="964" t="s">
        <v>1962</v>
      </c>
      <c r="J1233" s="965"/>
    </row>
    <row r="1234" spans="2:10" ht="47.45" customHeight="1">
      <c r="B1234" s="962"/>
      <c r="C1234" s="963"/>
      <c r="D1234" s="963"/>
      <c r="E1234" s="963"/>
      <c r="F1234" s="963"/>
      <c r="G1234" s="963"/>
      <c r="H1234" s="963"/>
      <c r="I1234" s="964" t="s">
        <v>1963</v>
      </c>
      <c r="J1234" s="965"/>
    </row>
    <row r="1235" spans="2:10" ht="47.45" customHeight="1">
      <c r="B1235" s="962"/>
      <c r="C1235" s="963"/>
      <c r="D1235" s="963"/>
      <c r="E1235" s="963"/>
      <c r="F1235" s="963"/>
      <c r="G1235" s="963"/>
      <c r="H1235" s="963"/>
      <c r="I1235" s="964" t="s">
        <v>1964</v>
      </c>
      <c r="J1235" s="965"/>
    </row>
    <row r="1236" spans="2:10" ht="69.599999999999994" customHeight="1">
      <c r="B1236" s="962"/>
      <c r="C1236" s="963"/>
      <c r="D1236" s="963"/>
      <c r="E1236" s="963"/>
      <c r="F1236" s="963"/>
      <c r="G1236" s="963"/>
      <c r="H1236" s="963"/>
      <c r="I1236" s="964" t="s">
        <v>1965</v>
      </c>
      <c r="J1236" s="965"/>
    </row>
    <row r="1237" spans="2:10" ht="24.6" customHeight="1">
      <c r="B1237" s="966"/>
      <c r="C1237" s="967"/>
      <c r="D1237" s="967"/>
      <c r="E1237" s="967"/>
      <c r="F1237" s="967"/>
      <c r="G1237" s="967"/>
      <c r="H1237" s="967"/>
      <c r="I1237" s="968"/>
      <c r="J1237" s="969"/>
    </row>
    <row r="1238" spans="2:10" ht="24.6" customHeight="1">
      <c r="B1238" s="983" t="s">
        <v>1966</v>
      </c>
      <c r="C1238" s="984"/>
      <c r="D1238" s="984"/>
      <c r="E1238" s="984"/>
      <c r="F1238" s="984"/>
      <c r="G1238" s="984"/>
      <c r="H1238" s="984"/>
      <c r="I1238" s="985"/>
      <c r="J1238" s="986"/>
    </row>
    <row r="1239" spans="2:10" ht="24.6" customHeight="1">
      <c r="B1239" s="959"/>
      <c r="C1239" s="970" t="s">
        <v>1967</v>
      </c>
      <c r="D1239" s="970"/>
      <c r="E1239" s="970"/>
      <c r="F1239" s="970"/>
      <c r="G1239" s="970"/>
      <c r="H1239" s="970"/>
      <c r="I1239" s="971"/>
      <c r="J1239" s="960"/>
    </row>
    <row r="1240" spans="2:10" ht="24.6" customHeight="1">
      <c r="B1240" s="962"/>
      <c r="C1240" s="963"/>
      <c r="D1240" s="963" t="s">
        <v>1968</v>
      </c>
      <c r="E1240" s="963"/>
      <c r="F1240" s="963"/>
      <c r="G1240" s="963"/>
      <c r="H1240" s="963"/>
      <c r="I1240" s="964" t="s">
        <v>1969</v>
      </c>
      <c r="J1240" s="965"/>
    </row>
    <row r="1241" spans="2:10" ht="24.6" customHeight="1">
      <c r="B1241" s="962"/>
      <c r="C1241" s="963"/>
      <c r="D1241" s="963" t="s">
        <v>1970</v>
      </c>
      <c r="E1241" s="963"/>
      <c r="F1241" s="963"/>
      <c r="G1241" s="963"/>
      <c r="H1241" s="963"/>
      <c r="I1241" s="964" t="s">
        <v>1971</v>
      </c>
      <c r="J1241" s="965"/>
    </row>
    <row r="1242" spans="2:10" ht="24.6" customHeight="1">
      <c r="B1242" s="962"/>
      <c r="C1242" s="963"/>
      <c r="D1242" s="963"/>
      <c r="E1242" s="963"/>
      <c r="F1242" s="963"/>
      <c r="G1242" s="963"/>
      <c r="H1242" s="963"/>
      <c r="I1242" s="964" t="s">
        <v>1972</v>
      </c>
      <c r="J1242" s="965"/>
    </row>
    <row r="1243" spans="2:10" ht="24.6" customHeight="1">
      <c r="B1243" s="962"/>
      <c r="C1243" s="963"/>
      <c r="D1243" s="963" t="s">
        <v>1973</v>
      </c>
      <c r="E1243" s="963"/>
      <c r="F1243" s="963"/>
      <c r="G1243" s="963"/>
      <c r="H1243" s="963"/>
      <c r="I1243" s="964"/>
      <c r="J1243" s="965"/>
    </row>
    <row r="1244" spans="2:10" ht="24.6" customHeight="1">
      <c r="B1244" s="962"/>
      <c r="C1244" s="963"/>
      <c r="D1244" s="963"/>
      <c r="E1244" s="963" t="s">
        <v>1974</v>
      </c>
      <c r="F1244" s="963"/>
      <c r="G1244" s="963"/>
      <c r="H1244" s="963"/>
      <c r="I1244" s="964" t="s">
        <v>1975</v>
      </c>
      <c r="J1244" s="965"/>
    </row>
    <row r="1245" spans="2:10" ht="24.6" customHeight="1">
      <c r="B1245" s="962"/>
      <c r="C1245" s="963"/>
      <c r="D1245" s="963"/>
      <c r="E1245" s="963" t="s">
        <v>1976</v>
      </c>
      <c r="F1245" s="963"/>
      <c r="G1245" s="963"/>
      <c r="H1245" s="963"/>
      <c r="I1245" s="964" t="s">
        <v>1977</v>
      </c>
      <c r="J1245" s="965"/>
    </row>
    <row r="1246" spans="2:10" ht="24.6" customHeight="1">
      <c r="B1246" s="962"/>
      <c r="C1246" s="963"/>
      <c r="D1246" s="963"/>
      <c r="E1246" s="963" t="s">
        <v>1978</v>
      </c>
      <c r="F1246" s="963"/>
      <c r="G1246" s="963"/>
      <c r="H1246" s="963"/>
      <c r="I1246" s="964" t="s">
        <v>1979</v>
      </c>
      <c r="J1246" s="965"/>
    </row>
    <row r="1247" spans="2:10" ht="24.6" customHeight="1">
      <c r="B1247" s="962"/>
      <c r="C1247" s="963"/>
      <c r="D1247" s="963"/>
      <c r="E1247" s="963"/>
      <c r="F1247" s="963"/>
      <c r="G1247" s="963"/>
      <c r="H1247" s="963"/>
      <c r="I1247" s="964" t="s">
        <v>1980</v>
      </c>
      <c r="J1247" s="965"/>
    </row>
    <row r="1248" spans="2:10" ht="24.6" customHeight="1">
      <c r="B1248" s="962"/>
      <c r="C1248" s="963"/>
      <c r="D1248" s="963"/>
      <c r="E1248" s="963" t="s">
        <v>1981</v>
      </c>
      <c r="F1248" s="963"/>
      <c r="G1248" s="963"/>
      <c r="H1248" s="963"/>
      <c r="I1248" s="964" t="s">
        <v>1982</v>
      </c>
      <c r="J1248" s="965"/>
    </row>
    <row r="1249" spans="2:10" ht="24.6" customHeight="1">
      <c r="B1249" s="962"/>
      <c r="C1249" s="963"/>
      <c r="D1249" s="963"/>
      <c r="E1249" s="963" t="s">
        <v>1983</v>
      </c>
      <c r="F1249" s="963"/>
      <c r="G1249" s="963"/>
      <c r="H1249" s="963"/>
      <c r="I1249" s="964" t="s">
        <v>1984</v>
      </c>
      <c r="J1249" s="965"/>
    </row>
    <row r="1250" spans="2:10" ht="24.6" customHeight="1">
      <c r="B1250" s="962"/>
      <c r="C1250" s="963"/>
      <c r="D1250" s="963"/>
      <c r="E1250" s="963" t="s">
        <v>1985</v>
      </c>
      <c r="F1250" s="963"/>
      <c r="G1250" s="963"/>
      <c r="H1250" s="963"/>
      <c r="I1250" s="964" t="s">
        <v>1986</v>
      </c>
      <c r="J1250" s="965"/>
    </row>
    <row r="1251" spans="2:10" ht="47.45" customHeight="1">
      <c r="B1251" s="962"/>
      <c r="C1251" s="963"/>
      <c r="D1251" s="963"/>
      <c r="E1251" s="963" t="s">
        <v>1987</v>
      </c>
      <c r="F1251" s="963"/>
      <c r="G1251" s="963"/>
      <c r="H1251" s="963"/>
      <c r="I1251" s="964" t="s">
        <v>1988</v>
      </c>
      <c r="J1251" s="965"/>
    </row>
    <row r="1252" spans="2:10" ht="58.5" customHeight="1">
      <c r="B1252" s="962"/>
      <c r="C1252" s="963"/>
      <c r="D1252" s="963" t="s">
        <v>1989</v>
      </c>
      <c r="E1252" s="963"/>
      <c r="F1252" s="963"/>
      <c r="G1252" s="963"/>
      <c r="H1252" s="963"/>
      <c r="I1252" s="964" t="s">
        <v>1990</v>
      </c>
      <c r="J1252" s="965"/>
    </row>
    <row r="1253" spans="2:10" ht="24.6" customHeight="1">
      <c r="B1253" s="962"/>
      <c r="C1253" s="963"/>
      <c r="D1253" s="963" t="s">
        <v>1991</v>
      </c>
      <c r="E1253" s="963"/>
      <c r="F1253" s="963"/>
      <c r="G1253" s="963"/>
      <c r="H1253" s="963"/>
      <c r="I1253" s="964"/>
      <c r="J1253" s="965"/>
    </row>
    <row r="1254" spans="2:10" ht="58.5" customHeight="1">
      <c r="B1254" s="962"/>
      <c r="C1254" s="963"/>
      <c r="D1254" s="963"/>
      <c r="E1254" s="963"/>
      <c r="F1254" s="963"/>
      <c r="G1254" s="963"/>
      <c r="H1254" s="963"/>
      <c r="I1254" s="964" t="s">
        <v>1992</v>
      </c>
      <c r="J1254" s="965"/>
    </row>
    <row r="1255" spans="2:10" ht="47.45" customHeight="1">
      <c r="B1255" s="962"/>
      <c r="C1255" s="963"/>
      <c r="D1255" s="963"/>
      <c r="E1255" s="963"/>
      <c r="F1255" s="963"/>
      <c r="G1255" s="963"/>
      <c r="H1255" s="963"/>
      <c r="I1255" s="964" t="s">
        <v>1993</v>
      </c>
      <c r="J1255" s="965"/>
    </row>
    <row r="1256" spans="2:10" ht="81.599999999999994" customHeight="1">
      <c r="B1256" s="962"/>
      <c r="C1256" s="963"/>
      <c r="D1256" s="963"/>
      <c r="E1256" s="963"/>
      <c r="F1256" s="963"/>
      <c r="G1256" s="963"/>
      <c r="H1256" s="963"/>
      <c r="I1256" s="964" t="s">
        <v>1994</v>
      </c>
      <c r="J1256" s="965"/>
    </row>
    <row r="1257" spans="2:10" ht="35.450000000000003" customHeight="1">
      <c r="B1257" s="962"/>
      <c r="C1257" s="963"/>
      <c r="D1257" s="963"/>
      <c r="E1257" s="963"/>
      <c r="F1257" s="963"/>
      <c r="G1257" s="963"/>
      <c r="H1257" s="963"/>
      <c r="I1257" s="964" t="s">
        <v>1995</v>
      </c>
      <c r="J1257" s="965"/>
    </row>
    <row r="1258" spans="2:10" ht="58.5" customHeight="1">
      <c r="B1258" s="962"/>
      <c r="C1258" s="963"/>
      <c r="D1258" s="963"/>
      <c r="E1258" s="963"/>
      <c r="F1258" s="963"/>
      <c r="G1258" s="963"/>
      <c r="H1258" s="963"/>
      <c r="I1258" s="964" t="s">
        <v>1996</v>
      </c>
      <c r="J1258" s="965"/>
    </row>
    <row r="1259" spans="2:10" ht="35.450000000000003" customHeight="1">
      <c r="B1259" s="962"/>
      <c r="C1259" s="963"/>
      <c r="D1259" s="963"/>
      <c r="E1259" s="963"/>
      <c r="F1259" s="963"/>
      <c r="G1259" s="963"/>
      <c r="H1259" s="963"/>
      <c r="I1259" s="964" t="s">
        <v>1997</v>
      </c>
      <c r="J1259" s="965"/>
    </row>
    <row r="1260" spans="2:10" ht="47.45" customHeight="1">
      <c r="B1260" s="962"/>
      <c r="C1260" s="963"/>
      <c r="D1260" s="963"/>
      <c r="E1260" s="963"/>
      <c r="F1260" s="963"/>
      <c r="G1260" s="963"/>
      <c r="H1260" s="963"/>
      <c r="I1260" s="964" t="s">
        <v>1998</v>
      </c>
      <c r="J1260" s="965"/>
    </row>
    <row r="1261" spans="2:10" ht="47.45" customHeight="1">
      <c r="B1261" s="962"/>
      <c r="C1261" s="963"/>
      <c r="D1261" s="963"/>
      <c r="E1261" s="963"/>
      <c r="F1261" s="963"/>
      <c r="G1261" s="963"/>
      <c r="H1261" s="963"/>
      <c r="I1261" s="964" t="s">
        <v>1999</v>
      </c>
      <c r="J1261" s="965"/>
    </row>
    <row r="1262" spans="2:10" ht="35.450000000000003" customHeight="1">
      <c r="B1262" s="962"/>
      <c r="C1262" s="963"/>
      <c r="D1262" s="963"/>
      <c r="E1262" s="963"/>
      <c r="F1262" s="963"/>
      <c r="G1262" s="963"/>
      <c r="H1262" s="963"/>
      <c r="I1262" s="964" t="s">
        <v>2000</v>
      </c>
      <c r="J1262" s="965"/>
    </row>
    <row r="1263" spans="2:10" ht="35.450000000000003" customHeight="1">
      <c r="B1263" s="962"/>
      <c r="C1263" s="963"/>
      <c r="D1263" s="963"/>
      <c r="E1263" s="963"/>
      <c r="F1263" s="963"/>
      <c r="G1263" s="963"/>
      <c r="H1263" s="963"/>
      <c r="I1263" s="964" t="s">
        <v>2001</v>
      </c>
      <c r="J1263" s="965"/>
    </row>
    <row r="1264" spans="2:10" ht="58.5" customHeight="1">
      <c r="B1264" s="962"/>
      <c r="C1264" s="963"/>
      <c r="D1264" s="963"/>
      <c r="E1264" s="963"/>
      <c r="F1264" s="963"/>
      <c r="G1264" s="963"/>
      <c r="H1264" s="963"/>
      <c r="I1264" s="964" t="s">
        <v>2002</v>
      </c>
      <c r="J1264" s="965"/>
    </row>
    <row r="1265" spans="2:10" ht="69.599999999999994" customHeight="1">
      <c r="B1265" s="962"/>
      <c r="C1265" s="963"/>
      <c r="D1265" s="963"/>
      <c r="E1265" s="963"/>
      <c r="F1265" s="963"/>
      <c r="G1265" s="963"/>
      <c r="H1265" s="963"/>
      <c r="I1265" s="964" t="s">
        <v>2003</v>
      </c>
      <c r="J1265" s="965"/>
    </row>
    <row r="1266" spans="2:10" ht="69.599999999999994" customHeight="1">
      <c r="B1266" s="962"/>
      <c r="C1266" s="963"/>
      <c r="D1266" s="963"/>
      <c r="E1266" s="963"/>
      <c r="F1266" s="963"/>
      <c r="G1266" s="963"/>
      <c r="H1266" s="963"/>
      <c r="I1266" s="964" t="s">
        <v>2004</v>
      </c>
      <c r="J1266" s="965"/>
    </row>
    <row r="1267" spans="2:10" ht="35.450000000000003" customHeight="1">
      <c r="B1267" s="962"/>
      <c r="C1267" s="963"/>
      <c r="D1267" s="963"/>
      <c r="E1267" s="963"/>
      <c r="F1267" s="963"/>
      <c r="G1267" s="963"/>
      <c r="H1267" s="963"/>
      <c r="I1267" s="964" t="s">
        <v>2005</v>
      </c>
      <c r="J1267" s="965"/>
    </row>
    <row r="1268" spans="2:10" ht="81.599999999999994" customHeight="1">
      <c r="B1268" s="962"/>
      <c r="C1268" s="963"/>
      <c r="D1268" s="963"/>
      <c r="E1268" s="963"/>
      <c r="F1268" s="963"/>
      <c r="G1268" s="963"/>
      <c r="H1268" s="963"/>
      <c r="I1268" s="964" t="s">
        <v>2006</v>
      </c>
      <c r="J1268" s="965"/>
    </row>
    <row r="1269" spans="2:10" ht="35.450000000000003" customHeight="1">
      <c r="B1269" s="962"/>
      <c r="C1269" s="963"/>
      <c r="D1269" s="963"/>
      <c r="E1269" s="963"/>
      <c r="F1269" s="963"/>
      <c r="G1269" s="963"/>
      <c r="H1269" s="963"/>
      <c r="I1269" s="964" t="s">
        <v>2007</v>
      </c>
      <c r="J1269" s="965"/>
    </row>
    <row r="1270" spans="2:10" ht="92.45" customHeight="1">
      <c r="B1270" s="962"/>
      <c r="C1270" s="963"/>
      <c r="D1270" s="963"/>
      <c r="E1270" s="963"/>
      <c r="F1270" s="963"/>
      <c r="G1270" s="963"/>
      <c r="H1270" s="963"/>
      <c r="I1270" s="964" t="s">
        <v>2008</v>
      </c>
      <c r="J1270" s="965"/>
    </row>
    <row r="1271" spans="2:10" ht="35.450000000000003" customHeight="1">
      <c r="B1271" s="962"/>
      <c r="C1271" s="963"/>
      <c r="D1271" s="963"/>
      <c r="E1271" s="963"/>
      <c r="F1271" s="963"/>
      <c r="G1271" s="963"/>
      <c r="H1271" s="963"/>
      <c r="I1271" s="964" t="s">
        <v>2009</v>
      </c>
      <c r="J1271" s="965"/>
    </row>
    <row r="1272" spans="2:10" ht="35.450000000000003" customHeight="1">
      <c r="B1272" s="962"/>
      <c r="C1272" s="963"/>
      <c r="D1272" s="963"/>
      <c r="E1272" s="963"/>
      <c r="F1272" s="963"/>
      <c r="G1272" s="963"/>
      <c r="H1272" s="963"/>
      <c r="I1272" s="964" t="s">
        <v>2010</v>
      </c>
      <c r="J1272" s="965"/>
    </row>
    <row r="1273" spans="2:10" ht="47.45" customHeight="1">
      <c r="B1273" s="962"/>
      <c r="C1273" s="963"/>
      <c r="D1273" s="963"/>
      <c r="E1273" s="963"/>
      <c r="F1273" s="963"/>
      <c r="G1273" s="963"/>
      <c r="H1273" s="963"/>
      <c r="I1273" s="964" t="s">
        <v>2011</v>
      </c>
      <c r="J1273" s="965"/>
    </row>
    <row r="1274" spans="2:10" ht="35.450000000000003" customHeight="1">
      <c r="B1274" s="962"/>
      <c r="C1274" s="963"/>
      <c r="D1274" s="963"/>
      <c r="E1274" s="963"/>
      <c r="F1274" s="963"/>
      <c r="G1274" s="963"/>
      <c r="H1274" s="963"/>
      <c r="I1274" s="964" t="s">
        <v>2012</v>
      </c>
      <c r="J1274" s="965"/>
    </row>
    <row r="1275" spans="2:10" ht="47.45" customHeight="1">
      <c r="B1275" s="962"/>
      <c r="C1275" s="963"/>
      <c r="D1275" s="963"/>
      <c r="E1275" s="963"/>
      <c r="F1275" s="963"/>
      <c r="G1275" s="963"/>
      <c r="H1275" s="963"/>
      <c r="I1275" s="964" t="s">
        <v>2013</v>
      </c>
      <c r="J1275" s="965"/>
    </row>
    <row r="1276" spans="2:10" ht="47.45" customHeight="1">
      <c r="B1276" s="962"/>
      <c r="C1276" s="963"/>
      <c r="D1276" s="963"/>
      <c r="E1276" s="963"/>
      <c r="F1276" s="963"/>
      <c r="G1276" s="963"/>
      <c r="H1276" s="963"/>
      <c r="I1276" s="964" t="s">
        <v>2014</v>
      </c>
      <c r="J1276" s="965"/>
    </row>
    <row r="1277" spans="2:10" ht="47.45" customHeight="1">
      <c r="B1277" s="962"/>
      <c r="C1277" s="963"/>
      <c r="D1277" s="963"/>
      <c r="E1277" s="963"/>
      <c r="F1277" s="963"/>
      <c r="G1277" s="963"/>
      <c r="H1277" s="963"/>
      <c r="I1277" s="964" t="s">
        <v>2015</v>
      </c>
      <c r="J1277" s="965"/>
    </row>
    <row r="1278" spans="2:10" ht="24.6" customHeight="1">
      <c r="B1278" s="966"/>
      <c r="C1278" s="967"/>
      <c r="D1278" s="967"/>
      <c r="E1278" s="967"/>
      <c r="F1278" s="967"/>
      <c r="G1278" s="967"/>
      <c r="H1278" s="967"/>
      <c r="I1278" s="968"/>
      <c r="J1278" s="969"/>
    </row>
    <row r="1279" spans="2:10" ht="24.6" customHeight="1">
      <c r="B1279" s="959"/>
      <c r="C1279" s="970" t="s">
        <v>2016</v>
      </c>
      <c r="D1279" s="970"/>
      <c r="E1279" s="970"/>
      <c r="F1279" s="970"/>
      <c r="G1279" s="970"/>
      <c r="H1279" s="970"/>
      <c r="I1279" s="971"/>
      <c r="J1279" s="960"/>
    </row>
    <row r="1280" spans="2:10" ht="24.6" customHeight="1">
      <c r="B1280" s="962"/>
      <c r="C1280" s="963"/>
      <c r="D1280" s="963" t="s">
        <v>1968</v>
      </c>
      <c r="E1280" s="963"/>
      <c r="F1280" s="963"/>
      <c r="G1280" s="963"/>
      <c r="H1280" s="963"/>
      <c r="I1280" s="964" t="s">
        <v>2017</v>
      </c>
      <c r="J1280" s="965"/>
    </row>
    <row r="1281" spans="2:10" ht="24.6" customHeight="1">
      <c r="B1281" s="962"/>
      <c r="C1281" s="963"/>
      <c r="D1281" s="963" t="s">
        <v>2018</v>
      </c>
      <c r="E1281" s="963"/>
      <c r="F1281" s="963"/>
      <c r="G1281" s="963"/>
      <c r="H1281" s="963"/>
      <c r="I1281" s="964" t="s">
        <v>2019</v>
      </c>
      <c r="J1281" s="965"/>
    </row>
    <row r="1282" spans="2:10" ht="24.6" customHeight="1">
      <c r="B1282" s="962"/>
      <c r="C1282" s="963"/>
      <c r="D1282" s="963" t="s">
        <v>2020</v>
      </c>
      <c r="E1282" s="963"/>
      <c r="F1282" s="963"/>
      <c r="G1282" s="963"/>
      <c r="H1282" s="963"/>
      <c r="I1282" s="964" t="s">
        <v>1576</v>
      </c>
      <c r="J1282" s="965"/>
    </row>
    <row r="1283" spans="2:10" ht="35.450000000000003" customHeight="1">
      <c r="B1283" s="962"/>
      <c r="C1283" s="963"/>
      <c r="D1283" s="963" t="s">
        <v>2021</v>
      </c>
      <c r="E1283" s="963"/>
      <c r="F1283" s="963"/>
      <c r="G1283" s="963"/>
      <c r="H1283" s="963"/>
      <c r="I1283" s="964" t="s">
        <v>2022</v>
      </c>
      <c r="J1283" s="965"/>
    </row>
    <row r="1284" spans="2:10" ht="24.6" customHeight="1">
      <c r="B1284" s="962"/>
      <c r="C1284" s="963"/>
      <c r="D1284" s="963" t="s">
        <v>2023</v>
      </c>
      <c r="E1284" s="963"/>
      <c r="F1284" s="963"/>
      <c r="G1284" s="963"/>
      <c r="H1284" s="963"/>
      <c r="I1284" s="964"/>
      <c r="J1284" s="965"/>
    </row>
    <row r="1285" spans="2:10" ht="24.6" customHeight="1">
      <c r="B1285" s="962"/>
      <c r="C1285" s="963"/>
      <c r="D1285" s="963"/>
      <c r="E1285" s="963" t="s">
        <v>2024</v>
      </c>
      <c r="F1285" s="963"/>
      <c r="G1285" s="963"/>
      <c r="H1285" s="963"/>
      <c r="I1285" s="964" t="s">
        <v>2025</v>
      </c>
      <c r="J1285" s="965"/>
    </row>
    <row r="1286" spans="2:10" ht="35.450000000000003" customHeight="1">
      <c r="B1286" s="962"/>
      <c r="C1286" s="963"/>
      <c r="D1286" s="963"/>
      <c r="E1286" s="963" t="s">
        <v>2026</v>
      </c>
      <c r="F1286" s="963"/>
      <c r="G1286" s="963"/>
      <c r="H1286" s="963"/>
      <c r="I1286" s="964" t="s">
        <v>2027</v>
      </c>
      <c r="J1286" s="965"/>
    </row>
    <row r="1287" spans="2:10" ht="24.6" customHeight="1">
      <c r="B1287" s="962"/>
      <c r="C1287" s="963"/>
      <c r="D1287" s="963"/>
      <c r="E1287" s="963" t="s">
        <v>2028</v>
      </c>
      <c r="F1287" s="963"/>
      <c r="G1287" s="963"/>
      <c r="H1287" s="963"/>
      <c r="I1287" s="964" t="s">
        <v>2029</v>
      </c>
      <c r="J1287" s="965"/>
    </row>
    <row r="1288" spans="2:10" ht="24.6" customHeight="1">
      <c r="B1288" s="962"/>
      <c r="C1288" s="963"/>
      <c r="D1288" s="963" t="s">
        <v>2030</v>
      </c>
      <c r="E1288" s="963"/>
      <c r="F1288" s="963"/>
      <c r="G1288" s="963"/>
      <c r="H1288" s="963"/>
      <c r="I1288" s="964"/>
      <c r="J1288" s="965"/>
    </row>
    <row r="1289" spans="2:10" ht="103.5" customHeight="1">
      <c r="B1289" s="962"/>
      <c r="C1289" s="963"/>
      <c r="D1289" s="963"/>
      <c r="E1289" s="963"/>
      <c r="F1289" s="963"/>
      <c r="G1289" s="963"/>
      <c r="H1289" s="963"/>
      <c r="I1289" s="964" t="s">
        <v>2031</v>
      </c>
      <c r="J1289" s="965"/>
    </row>
    <row r="1290" spans="2:10" ht="35.450000000000003" customHeight="1">
      <c r="B1290" s="962"/>
      <c r="C1290" s="963"/>
      <c r="D1290" s="963"/>
      <c r="E1290" s="963"/>
      <c r="F1290" s="963"/>
      <c r="G1290" s="963"/>
      <c r="H1290" s="963"/>
      <c r="I1290" s="964" t="s">
        <v>2032</v>
      </c>
      <c r="J1290" s="965"/>
    </row>
    <row r="1291" spans="2:10" ht="58.5" customHeight="1">
      <c r="B1291" s="962"/>
      <c r="C1291" s="963"/>
      <c r="D1291" s="963"/>
      <c r="E1291" s="963"/>
      <c r="F1291" s="963"/>
      <c r="G1291" s="963"/>
      <c r="H1291" s="963"/>
      <c r="I1291" s="964" t="s">
        <v>2033</v>
      </c>
      <c r="J1291" s="965"/>
    </row>
    <row r="1292" spans="2:10" ht="81.599999999999994" customHeight="1">
      <c r="B1292" s="962"/>
      <c r="C1292" s="963"/>
      <c r="D1292" s="963"/>
      <c r="E1292" s="963"/>
      <c r="F1292" s="963"/>
      <c r="G1292" s="963"/>
      <c r="H1292" s="963"/>
      <c r="I1292" s="964" t="s">
        <v>2034</v>
      </c>
      <c r="J1292" s="965"/>
    </row>
    <row r="1293" spans="2:10" ht="35.450000000000003" customHeight="1">
      <c r="B1293" s="962"/>
      <c r="C1293" s="963"/>
      <c r="D1293" s="963"/>
      <c r="E1293" s="963"/>
      <c r="F1293" s="963"/>
      <c r="G1293" s="963"/>
      <c r="H1293" s="963"/>
      <c r="I1293" s="964" t="s">
        <v>2035</v>
      </c>
      <c r="J1293" s="965"/>
    </row>
    <row r="1294" spans="2:10" ht="81.599999999999994" customHeight="1">
      <c r="B1294" s="962"/>
      <c r="C1294" s="963"/>
      <c r="D1294" s="963"/>
      <c r="E1294" s="963"/>
      <c r="F1294" s="963"/>
      <c r="G1294" s="963"/>
      <c r="H1294" s="963"/>
      <c r="I1294" s="964" t="s">
        <v>2036</v>
      </c>
      <c r="J1294" s="965"/>
    </row>
    <row r="1295" spans="2:10" ht="103.5" customHeight="1">
      <c r="B1295" s="962"/>
      <c r="C1295" s="963"/>
      <c r="D1295" s="963"/>
      <c r="E1295" s="963"/>
      <c r="F1295" s="963"/>
      <c r="G1295" s="963"/>
      <c r="H1295" s="963"/>
      <c r="I1295" s="964" t="s">
        <v>2037</v>
      </c>
      <c r="J1295" s="965"/>
    </row>
    <row r="1296" spans="2:10" ht="103.5" customHeight="1">
      <c r="B1296" s="962"/>
      <c r="C1296" s="963"/>
      <c r="D1296" s="963"/>
      <c r="E1296" s="963"/>
      <c r="F1296" s="963"/>
      <c r="G1296" s="963"/>
      <c r="H1296" s="963"/>
      <c r="I1296" s="964" t="s">
        <v>2038</v>
      </c>
      <c r="J1296" s="965"/>
    </row>
    <row r="1297" spans="2:10" ht="35.450000000000003" customHeight="1">
      <c r="B1297" s="962"/>
      <c r="C1297" s="963"/>
      <c r="D1297" s="963"/>
      <c r="E1297" s="963"/>
      <c r="F1297" s="963"/>
      <c r="G1297" s="963"/>
      <c r="H1297" s="963"/>
      <c r="I1297" s="964" t="s">
        <v>2039</v>
      </c>
      <c r="J1297" s="965"/>
    </row>
    <row r="1298" spans="2:10" ht="69.599999999999994" customHeight="1">
      <c r="B1298" s="962"/>
      <c r="C1298" s="963"/>
      <c r="D1298" s="963"/>
      <c r="E1298" s="963"/>
      <c r="F1298" s="963"/>
      <c r="G1298" s="963"/>
      <c r="H1298" s="963"/>
      <c r="I1298" s="964" t="s">
        <v>2040</v>
      </c>
      <c r="J1298" s="965"/>
    </row>
    <row r="1299" spans="2:10" ht="81.599999999999994" customHeight="1">
      <c r="B1299" s="962"/>
      <c r="C1299" s="963"/>
      <c r="D1299" s="963"/>
      <c r="E1299" s="963"/>
      <c r="F1299" s="963"/>
      <c r="G1299" s="963"/>
      <c r="H1299" s="963"/>
      <c r="I1299" s="964" t="s">
        <v>2041</v>
      </c>
      <c r="J1299" s="965"/>
    </row>
    <row r="1300" spans="2:10" ht="47.45" customHeight="1">
      <c r="B1300" s="962"/>
      <c r="C1300" s="963"/>
      <c r="D1300" s="963"/>
      <c r="E1300" s="963"/>
      <c r="F1300" s="963"/>
      <c r="G1300" s="963"/>
      <c r="H1300" s="963"/>
      <c r="I1300" s="964" t="s">
        <v>2042</v>
      </c>
      <c r="J1300" s="965"/>
    </row>
    <row r="1301" spans="2:10" ht="47.45" customHeight="1">
      <c r="B1301" s="962"/>
      <c r="C1301" s="963"/>
      <c r="D1301" s="963"/>
      <c r="E1301" s="963"/>
      <c r="F1301" s="963"/>
      <c r="G1301" s="963"/>
      <c r="H1301" s="963"/>
      <c r="I1301" s="964" t="s">
        <v>2043</v>
      </c>
      <c r="J1301" s="965"/>
    </row>
    <row r="1302" spans="2:10" ht="69.599999999999994" customHeight="1">
      <c r="B1302" s="962"/>
      <c r="C1302" s="963"/>
      <c r="D1302" s="963"/>
      <c r="E1302" s="963"/>
      <c r="F1302" s="963"/>
      <c r="G1302" s="963"/>
      <c r="H1302" s="963"/>
      <c r="I1302" s="964" t="s">
        <v>2044</v>
      </c>
      <c r="J1302" s="965"/>
    </row>
    <row r="1303" spans="2:10" ht="58.5" customHeight="1">
      <c r="B1303" s="962"/>
      <c r="C1303" s="963"/>
      <c r="D1303" s="963"/>
      <c r="E1303" s="963"/>
      <c r="F1303" s="963"/>
      <c r="G1303" s="963"/>
      <c r="H1303" s="963"/>
      <c r="I1303" s="964" t="s">
        <v>2045</v>
      </c>
      <c r="J1303" s="965"/>
    </row>
    <row r="1304" spans="2:10" ht="47.45" customHeight="1">
      <c r="B1304" s="962"/>
      <c r="C1304" s="963"/>
      <c r="D1304" s="963"/>
      <c r="E1304" s="963"/>
      <c r="F1304" s="963"/>
      <c r="G1304" s="963"/>
      <c r="H1304" s="963"/>
      <c r="I1304" s="964" t="s">
        <v>2046</v>
      </c>
      <c r="J1304" s="965"/>
    </row>
    <row r="1305" spans="2:10" ht="35.450000000000003" customHeight="1">
      <c r="B1305" s="962"/>
      <c r="C1305" s="963"/>
      <c r="D1305" s="963"/>
      <c r="E1305" s="963"/>
      <c r="F1305" s="963"/>
      <c r="G1305" s="963"/>
      <c r="H1305" s="963"/>
      <c r="I1305" s="964" t="s">
        <v>2047</v>
      </c>
      <c r="J1305" s="965"/>
    </row>
    <row r="1306" spans="2:10" ht="69.599999999999994" customHeight="1">
      <c r="B1306" s="962"/>
      <c r="C1306" s="963"/>
      <c r="D1306" s="963"/>
      <c r="E1306" s="963"/>
      <c r="F1306" s="963"/>
      <c r="G1306" s="963"/>
      <c r="H1306" s="963"/>
      <c r="I1306" s="964" t="s">
        <v>2048</v>
      </c>
      <c r="J1306" s="965"/>
    </row>
    <row r="1307" spans="2:10" ht="92.45" customHeight="1">
      <c r="B1307" s="962"/>
      <c r="C1307" s="963"/>
      <c r="D1307" s="963"/>
      <c r="E1307" s="963"/>
      <c r="F1307" s="963"/>
      <c r="G1307" s="963"/>
      <c r="H1307" s="963"/>
      <c r="I1307" s="964" t="s">
        <v>2049</v>
      </c>
      <c r="J1307" s="965"/>
    </row>
    <row r="1308" spans="2:10" ht="24.6" customHeight="1">
      <c r="B1308" s="966"/>
      <c r="C1308" s="967"/>
      <c r="D1308" s="967"/>
      <c r="E1308" s="967"/>
      <c r="F1308" s="967"/>
      <c r="G1308" s="967"/>
      <c r="H1308" s="967"/>
      <c r="I1308" s="968"/>
      <c r="J1308" s="969"/>
    </row>
    <row r="1309" spans="2:10" ht="24.6" customHeight="1">
      <c r="B1309" s="959"/>
      <c r="C1309" s="970" t="s">
        <v>2050</v>
      </c>
      <c r="D1309" s="970"/>
      <c r="E1309" s="970"/>
      <c r="F1309" s="970"/>
      <c r="G1309" s="970"/>
      <c r="H1309" s="970"/>
      <c r="I1309" s="971"/>
      <c r="J1309" s="960"/>
    </row>
    <row r="1310" spans="2:10" ht="24.6" customHeight="1">
      <c r="B1310" s="962"/>
      <c r="C1310" s="963"/>
      <c r="D1310" s="963" t="s">
        <v>1968</v>
      </c>
      <c r="E1310" s="963"/>
      <c r="F1310" s="963"/>
      <c r="G1310" s="963"/>
      <c r="H1310" s="963"/>
      <c r="I1310" s="964" t="s">
        <v>2051</v>
      </c>
      <c r="J1310" s="965"/>
    </row>
    <row r="1311" spans="2:10" ht="24.6" customHeight="1">
      <c r="B1311" s="962"/>
      <c r="C1311" s="963"/>
      <c r="D1311" s="963" t="s">
        <v>1970</v>
      </c>
      <c r="E1311" s="963"/>
      <c r="F1311" s="963"/>
      <c r="G1311" s="963"/>
      <c r="H1311" s="963"/>
      <c r="I1311" s="964" t="s">
        <v>2052</v>
      </c>
      <c r="J1311" s="965"/>
    </row>
    <row r="1312" spans="2:10" ht="24.6" customHeight="1">
      <c r="B1312" s="962"/>
      <c r="C1312" s="963"/>
      <c r="D1312" s="963" t="s">
        <v>2053</v>
      </c>
      <c r="E1312" s="963"/>
      <c r="F1312" s="963"/>
      <c r="G1312" s="963"/>
      <c r="H1312" s="963"/>
      <c r="I1312" s="964"/>
      <c r="J1312" s="965"/>
    </row>
    <row r="1313" spans="2:10" ht="24.6" customHeight="1">
      <c r="B1313" s="962"/>
      <c r="C1313" s="963"/>
      <c r="D1313" s="963"/>
      <c r="E1313" s="963" t="s">
        <v>2054</v>
      </c>
      <c r="F1313" s="963"/>
      <c r="G1313" s="963"/>
      <c r="H1313" s="963"/>
      <c r="I1313" s="964" t="s">
        <v>2055</v>
      </c>
      <c r="J1313" s="965"/>
    </row>
    <row r="1314" spans="2:10" ht="24.6" customHeight="1">
      <c r="B1314" s="962"/>
      <c r="C1314" s="963"/>
      <c r="D1314" s="963"/>
      <c r="E1314" s="963"/>
      <c r="F1314" s="963"/>
      <c r="G1314" s="963"/>
      <c r="H1314" s="963"/>
      <c r="I1314" s="964" t="s">
        <v>2056</v>
      </c>
      <c r="J1314" s="965"/>
    </row>
    <row r="1315" spans="2:10" ht="24.6" customHeight="1">
      <c r="B1315" s="962"/>
      <c r="C1315" s="963"/>
      <c r="D1315" s="963"/>
      <c r="E1315" s="963" t="s">
        <v>2057</v>
      </c>
      <c r="F1315" s="963"/>
      <c r="G1315" s="963"/>
      <c r="H1315" s="963"/>
      <c r="I1315" s="964" t="s">
        <v>2058</v>
      </c>
      <c r="J1315" s="965"/>
    </row>
    <row r="1316" spans="2:10" ht="24.6" customHeight="1">
      <c r="B1316" s="962"/>
      <c r="C1316" s="963"/>
      <c r="D1316" s="963"/>
      <c r="E1316" s="963" t="s">
        <v>2059</v>
      </c>
      <c r="F1316" s="963"/>
      <c r="G1316" s="963"/>
      <c r="H1316" s="963"/>
      <c r="I1316" s="964" t="s">
        <v>2058</v>
      </c>
      <c r="J1316" s="965"/>
    </row>
    <row r="1317" spans="2:10" ht="35.450000000000003" customHeight="1">
      <c r="B1317" s="962"/>
      <c r="C1317" s="963"/>
      <c r="D1317" s="963"/>
      <c r="E1317" s="963" t="s">
        <v>2060</v>
      </c>
      <c r="F1317" s="963"/>
      <c r="G1317" s="963"/>
      <c r="H1317" s="963"/>
      <c r="I1317" s="964" t="s">
        <v>2061</v>
      </c>
      <c r="J1317" s="965"/>
    </row>
    <row r="1318" spans="2:10" ht="24.6" customHeight="1">
      <c r="B1318" s="962"/>
      <c r="C1318" s="963"/>
      <c r="D1318" s="963"/>
      <c r="E1318" s="963" t="s">
        <v>2062</v>
      </c>
      <c r="F1318" s="963"/>
      <c r="G1318" s="963"/>
      <c r="H1318" s="963"/>
      <c r="I1318" s="964" t="s">
        <v>2058</v>
      </c>
      <c r="J1318" s="965"/>
    </row>
    <row r="1319" spans="2:10" ht="24.6" customHeight="1">
      <c r="B1319" s="962"/>
      <c r="C1319" s="963"/>
      <c r="D1319" s="963"/>
      <c r="E1319" s="963" t="s">
        <v>2063</v>
      </c>
      <c r="F1319" s="963"/>
      <c r="G1319" s="963"/>
      <c r="H1319" s="963"/>
      <c r="I1319" s="964" t="s">
        <v>2064</v>
      </c>
      <c r="J1319" s="965"/>
    </row>
    <row r="1320" spans="2:10" ht="24.6" customHeight="1">
      <c r="B1320" s="962"/>
      <c r="C1320" s="963"/>
      <c r="D1320" s="963"/>
      <c r="E1320" s="963" t="s">
        <v>2065</v>
      </c>
      <c r="F1320" s="963"/>
      <c r="G1320" s="963"/>
      <c r="H1320" s="963"/>
      <c r="I1320" s="964" t="s">
        <v>2058</v>
      </c>
      <c r="J1320" s="965"/>
    </row>
    <row r="1321" spans="2:10" ht="24.6" customHeight="1">
      <c r="B1321" s="962"/>
      <c r="C1321" s="963"/>
      <c r="D1321" s="963" t="s">
        <v>1989</v>
      </c>
      <c r="E1321" s="963"/>
      <c r="F1321" s="963"/>
      <c r="G1321" s="963"/>
      <c r="H1321" s="963"/>
      <c r="I1321" s="964" t="s">
        <v>2066</v>
      </c>
      <c r="J1321" s="965"/>
    </row>
    <row r="1322" spans="2:10" ht="24.6" customHeight="1">
      <c r="B1322" s="962"/>
      <c r="C1322" s="963"/>
      <c r="D1322" s="963" t="s">
        <v>1991</v>
      </c>
      <c r="E1322" s="963"/>
      <c r="F1322" s="963"/>
      <c r="G1322" s="963"/>
      <c r="H1322" s="963"/>
      <c r="I1322" s="964"/>
      <c r="J1322" s="965"/>
    </row>
    <row r="1323" spans="2:10" ht="58.5" customHeight="1">
      <c r="B1323" s="962"/>
      <c r="C1323" s="963"/>
      <c r="D1323" s="963"/>
      <c r="E1323" s="963"/>
      <c r="F1323" s="963"/>
      <c r="G1323" s="963"/>
      <c r="H1323" s="963"/>
      <c r="I1323" s="964" t="s">
        <v>2067</v>
      </c>
      <c r="J1323" s="965"/>
    </row>
    <row r="1324" spans="2:10" ht="69.599999999999994" customHeight="1">
      <c r="B1324" s="962"/>
      <c r="C1324" s="963"/>
      <c r="D1324" s="963"/>
      <c r="E1324" s="963"/>
      <c r="F1324" s="963"/>
      <c r="G1324" s="963"/>
      <c r="H1324" s="963"/>
      <c r="I1324" s="964" t="s">
        <v>2068</v>
      </c>
      <c r="J1324" s="965"/>
    </row>
    <row r="1325" spans="2:10" ht="69.599999999999994" customHeight="1">
      <c r="B1325" s="962"/>
      <c r="C1325" s="963"/>
      <c r="D1325" s="963"/>
      <c r="E1325" s="963"/>
      <c r="F1325" s="963"/>
      <c r="G1325" s="963"/>
      <c r="H1325" s="963"/>
      <c r="I1325" s="964" t="s">
        <v>2069</v>
      </c>
      <c r="J1325" s="965"/>
    </row>
    <row r="1326" spans="2:10" ht="35.450000000000003" customHeight="1">
      <c r="B1326" s="962"/>
      <c r="C1326" s="963"/>
      <c r="D1326" s="963"/>
      <c r="E1326" s="963"/>
      <c r="F1326" s="963"/>
      <c r="G1326" s="963"/>
      <c r="H1326" s="963"/>
      <c r="I1326" s="964" t="s">
        <v>2070</v>
      </c>
      <c r="J1326" s="965"/>
    </row>
    <row r="1327" spans="2:10" ht="47.45" customHeight="1">
      <c r="B1327" s="962"/>
      <c r="C1327" s="963"/>
      <c r="D1327" s="963"/>
      <c r="E1327" s="963"/>
      <c r="F1327" s="963"/>
      <c r="G1327" s="963"/>
      <c r="H1327" s="963"/>
      <c r="I1327" s="964" t="s">
        <v>2071</v>
      </c>
      <c r="J1327" s="965"/>
    </row>
    <row r="1328" spans="2:10" ht="47.45" customHeight="1">
      <c r="B1328" s="962"/>
      <c r="C1328" s="963"/>
      <c r="D1328" s="963"/>
      <c r="E1328" s="963"/>
      <c r="F1328" s="963"/>
      <c r="G1328" s="963"/>
      <c r="H1328" s="963"/>
      <c r="I1328" s="964" t="s">
        <v>2072</v>
      </c>
      <c r="J1328" s="965"/>
    </row>
    <row r="1329" spans="2:10" ht="35.450000000000003" customHeight="1">
      <c r="B1329" s="962"/>
      <c r="C1329" s="963"/>
      <c r="D1329" s="963"/>
      <c r="E1329" s="963"/>
      <c r="F1329" s="963"/>
      <c r="G1329" s="963"/>
      <c r="H1329" s="963"/>
      <c r="I1329" s="964" t="s">
        <v>2073</v>
      </c>
      <c r="J1329" s="965"/>
    </row>
    <row r="1330" spans="2:10" ht="24.6" customHeight="1">
      <c r="B1330" s="966"/>
      <c r="C1330" s="967"/>
      <c r="D1330" s="967"/>
      <c r="E1330" s="967"/>
      <c r="F1330" s="967"/>
      <c r="G1330" s="967"/>
      <c r="H1330" s="967"/>
      <c r="I1330" s="968"/>
      <c r="J1330" s="969"/>
    </row>
    <row r="1331" spans="2:10" ht="24.6" customHeight="1">
      <c r="B1331" s="959"/>
      <c r="C1331" s="970" t="s">
        <v>2074</v>
      </c>
      <c r="D1331" s="970"/>
      <c r="E1331" s="970"/>
      <c r="F1331" s="970"/>
      <c r="G1331" s="970"/>
      <c r="H1331" s="970"/>
      <c r="I1331" s="971"/>
      <c r="J1331" s="960"/>
    </row>
    <row r="1332" spans="2:10" ht="24.6" customHeight="1">
      <c r="B1332" s="962"/>
      <c r="C1332" s="963"/>
      <c r="D1332" s="963" t="s">
        <v>1968</v>
      </c>
      <c r="E1332" s="963"/>
      <c r="F1332" s="963"/>
      <c r="G1332" s="963"/>
      <c r="H1332" s="963"/>
      <c r="I1332" s="964" t="s">
        <v>2075</v>
      </c>
      <c r="J1332" s="965"/>
    </row>
    <row r="1333" spans="2:10" ht="24.6" customHeight="1">
      <c r="B1333" s="962"/>
      <c r="C1333" s="963"/>
      <c r="D1333" s="963" t="s">
        <v>1970</v>
      </c>
      <c r="E1333" s="963"/>
      <c r="F1333" s="963"/>
      <c r="G1333" s="963"/>
      <c r="H1333" s="963"/>
      <c r="I1333" s="964" t="s">
        <v>2076</v>
      </c>
      <c r="J1333" s="965"/>
    </row>
    <row r="1334" spans="2:10" ht="24.6" customHeight="1">
      <c r="B1334" s="962"/>
      <c r="C1334" s="963"/>
      <c r="D1334" s="963" t="s">
        <v>2053</v>
      </c>
      <c r="E1334" s="963"/>
      <c r="F1334" s="963"/>
      <c r="G1334" s="963"/>
      <c r="H1334" s="963"/>
      <c r="I1334" s="964"/>
      <c r="J1334" s="965"/>
    </row>
    <row r="1335" spans="2:10" ht="24.6" customHeight="1">
      <c r="B1335" s="962"/>
      <c r="C1335" s="963"/>
      <c r="D1335" s="963"/>
      <c r="E1335" s="963" t="s">
        <v>2077</v>
      </c>
      <c r="F1335" s="963"/>
      <c r="G1335" s="963"/>
      <c r="H1335" s="963"/>
      <c r="I1335" s="964" t="s">
        <v>2078</v>
      </c>
      <c r="J1335" s="965"/>
    </row>
    <row r="1336" spans="2:10" ht="24.6" customHeight="1">
      <c r="B1336" s="962"/>
      <c r="C1336" s="963"/>
      <c r="D1336" s="963"/>
      <c r="E1336" s="963" t="s">
        <v>2079</v>
      </c>
      <c r="F1336" s="963"/>
      <c r="G1336" s="963"/>
      <c r="H1336" s="963"/>
      <c r="I1336" s="964"/>
      <c r="J1336" s="965"/>
    </row>
    <row r="1337" spans="2:10" ht="24.6" customHeight="1">
      <c r="B1337" s="962"/>
      <c r="C1337" s="963"/>
      <c r="D1337" s="963"/>
      <c r="E1337" s="963"/>
      <c r="F1337" s="963" t="s">
        <v>2080</v>
      </c>
      <c r="G1337" s="963"/>
      <c r="H1337" s="963"/>
      <c r="I1337" s="964" t="s">
        <v>2081</v>
      </c>
      <c r="J1337" s="965"/>
    </row>
    <row r="1338" spans="2:10" ht="24.6" customHeight="1">
      <c r="B1338" s="962"/>
      <c r="C1338" s="963"/>
      <c r="D1338" s="963"/>
      <c r="E1338" s="963"/>
      <c r="F1338" s="963" t="s">
        <v>2082</v>
      </c>
      <c r="G1338" s="963"/>
      <c r="H1338" s="963"/>
      <c r="I1338" s="964" t="s">
        <v>2083</v>
      </c>
      <c r="J1338" s="965"/>
    </row>
    <row r="1339" spans="2:10" ht="24.6" customHeight="1">
      <c r="B1339" s="962"/>
      <c r="C1339" s="963"/>
      <c r="D1339" s="963"/>
      <c r="E1339" s="963" t="s">
        <v>2084</v>
      </c>
      <c r="F1339" s="963"/>
      <c r="G1339" s="963"/>
      <c r="H1339" s="963"/>
      <c r="I1339" s="964" t="s">
        <v>2085</v>
      </c>
      <c r="J1339" s="965"/>
    </row>
    <row r="1340" spans="2:10" ht="24.6" customHeight="1">
      <c r="B1340" s="962"/>
      <c r="C1340" s="963"/>
      <c r="D1340" s="963"/>
      <c r="E1340" s="963" t="s">
        <v>2086</v>
      </c>
      <c r="F1340" s="963"/>
      <c r="G1340" s="963"/>
      <c r="H1340" s="963"/>
      <c r="I1340" s="964" t="s">
        <v>2087</v>
      </c>
      <c r="J1340" s="965"/>
    </row>
    <row r="1341" spans="2:10" ht="24.6" customHeight="1">
      <c r="B1341" s="962"/>
      <c r="C1341" s="963"/>
      <c r="D1341" s="963"/>
      <c r="E1341" s="963" t="s">
        <v>2088</v>
      </c>
      <c r="F1341" s="963"/>
      <c r="G1341" s="963"/>
      <c r="H1341" s="963"/>
      <c r="I1341" s="964" t="s">
        <v>2089</v>
      </c>
      <c r="J1341" s="965"/>
    </row>
    <row r="1342" spans="2:10" ht="35.450000000000003" customHeight="1">
      <c r="B1342" s="962"/>
      <c r="C1342" s="963"/>
      <c r="D1342" s="963" t="s">
        <v>1989</v>
      </c>
      <c r="E1342" s="963"/>
      <c r="F1342" s="963"/>
      <c r="G1342" s="963"/>
      <c r="H1342" s="963"/>
      <c r="I1342" s="964" t="s">
        <v>2090</v>
      </c>
      <c r="J1342" s="965"/>
    </row>
    <row r="1343" spans="2:10" ht="24.6" customHeight="1">
      <c r="B1343" s="962"/>
      <c r="C1343" s="963"/>
      <c r="D1343" s="963" t="s">
        <v>2091</v>
      </c>
      <c r="E1343" s="963"/>
      <c r="F1343" s="963"/>
      <c r="G1343" s="963"/>
      <c r="H1343" s="963"/>
      <c r="I1343" s="964"/>
      <c r="J1343" s="965"/>
    </row>
    <row r="1344" spans="2:10" ht="35.450000000000003" customHeight="1">
      <c r="B1344" s="962"/>
      <c r="C1344" s="963"/>
      <c r="D1344" s="963"/>
      <c r="E1344" s="963" t="s">
        <v>2092</v>
      </c>
      <c r="F1344" s="963"/>
      <c r="G1344" s="963"/>
      <c r="H1344" s="963"/>
      <c r="I1344" s="964" t="s">
        <v>2093</v>
      </c>
      <c r="J1344" s="965"/>
    </row>
    <row r="1345" spans="2:10" ht="47.45" customHeight="1">
      <c r="B1345" s="962"/>
      <c r="C1345" s="963"/>
      <c r="D1345" s="963"/>
      <c r="E1345" s="963" t="s">
        <v>2094</v>
      </c>
      <c r="F1345" s="963"/>
      <c r="G1345" s="963"/>
      <c r="H1345" s="963"/>
      <c r="I1345" s="964" t="s">
        <v>2095</v>
      </c>
      <c r="J1345" s="965" t="s">
        <v>2096</v>
      </c>
    </row>
    <row r="1346" spans="2:10" ht="24.6" customHeight="1">
      <c r="B1346" s="962"/>
      <c r="C1346" s="963"/>
      <c r="D1346" s="963" t="s">
        <v>2030</v>
      </c>
      <c r="E1346" s="963"/>
      <c r="F1346" s="963"/>
      <c r="G1346" s="963"/>
      <c r="H1346" s="963"/>
      <c r="I1346" s="964"/>
      <c r="J1346" s="965"/>
    </row>
    <row r="1347" spans="2:10" ht="35.450000000000003" customHeight="1">
      <c r="B1347" s="962"/>
      <c r="C1347" s="963"/>
      <c r="D1347" s="963"/>
      <c r="E1347" s="963"/>
      <c r="F1347" s="963"/>
      <c r="G1347" s="963"/>
      <c r="H1347" s="963"/>
      <c r="I1347" s="964" t="s">
        <v>2097</v>
      </c>
      <c r="J1347" s="965"/>
    </row>
    <row r="1348" spans="2:10" ht="47.45" customHeight="1">
      <c r="B1348" s="962"/>
      <c r="C1348" s="963"/>
      <c r="D1348" s="963"/>
      <c r="E1348" s="963"/>
      <c r="F1348" s="963"/>
      <c r="G1348" s="963"/>
      <c r="H1348" s="963"/>
      <c r="I1348" s="964" t="s">
        <v>2098</v>
      </c>
      <c r="J1348" s="965"/>
    </row>
    <row r="1349" spans="2:10" ht="69.599999999999994" customHeight="1">
      <c r="B1349" s="962"/>
      <c r="C1349" s="963"/>
      <c r="D1349" s="963"/>
      <c r="E1349" s="963"/>
      <c r="F1349" s="963"/>
      <c r="G1349" s="963"/>
      <c r="H1349" s="963"/>
      <c r="I1349" s="964" t="s">
        <v>2099</v>
      </c>
      <c r="J1349" s="965"/>
    </row>
    <row r="1350" spans="2:10" ht="58.5" customHeight="1">
      <c r="B1350" s="962"/>
      <c r="C1350" s="963"/>
      <c r="D1350" s="963"/>
      <c r="E1350" s="963"/>
      <c r="F1350" s="963"/>
      <c r="G1350" s="963"/>
      <c r="H1350" s="963"/>
      <c r="I1350" s="964" t="s">
        <v>2100</v>
      </c>
      <c r="J1350" s="965"/>
    </row>
    <row r="1351" spans="2:10" ht="69.599999999999994" customHeight="1">
      <c r="B1351" s="962"/>
      <c r="C1351" s="963"/>
      <c r="D1351" s="963"/>
      <c r="E1351" s="963"/>
      <c r="F1351" s="963"/>
      <c r="G1351" s="963"/>
      <c r="H1351" s="963"/>
      <c r="I1351" s="964" t="s">
        <v>2101</v>
      </c>
      <c r="J1351" s="965"/>
    </row>
    <row r="1352" spans="2:10" ht="35.450000000000003" customHeight="1">
      <c r="B1352" s="962"/>
      <c r="C1352" s="963"/>
      <c r="D1352" s="963"/>
      <c r="E1352" s="963"/>
      <c r="F1352" s="963"/>
      <c r="G1352" s="963"/>
      <c r="H1352" s="963"/>
      <c r="I1352" s="964" t="s">
        <v>2102</v>
      </c>
      <c r="J1352" s="965"/>
    </row>
    <row r="1353" spans="2:10" ht="47.45" customHeight="1">
      <c r="B1353" s="962"/>
      <c r="C1353" s="963"/>
      <c r="D1353" s="963"/>
      <c r="E1353" s="963"/>
      <c r="F1353" s="963"/>
      <c r="G1353" s="963"/>
      <c r="H1353" s="963"/>
      <c r="I1353" s="964" t="s">
        <v>2103</v>
      </c>
      <c r="J1353" s="965"/>
    </row>
    <row r="1354" spans="2:10" ht="81.599999999999994" customHeight="1">
      <c r="B1354" s="962"/>
      <c r="C1354" s="963"/>
      <c r="D1354" s="963"/>
      <c r="E1354" s="963"/>
      <c r="F1354" s="963"/>
      <c r="G1354" s="963"/>
      <c r="H1354" s="963"/>
      <c r="I1354" s="964" t="s">
        <v>2104</v>
      </c>
      <c r="J1354" s="965"/>
    </row>
    <row r="1355" spans="2:10" ht="35.450000000000003" customHeight="1">
      <c r="B1355" s="962"/>
      <c r="C1355" s="963"/>
      <c r="D1355" s="963"/>
      <c r="E1355" s="963"/>
      <c r="F1355" s="963"/>
      <c r="G1355" s="963"/>
      <c r="H1355" s="963"/>
      <c r="I1355" s="964" t="s">
        <v>2105</v>
      </c>
      <c r="J1355" s="965"/>
    </row>
    <row r="1356" spans="2:10" ht="47.45" customHeight="1">
      <c r="B1356" s="962"/>
      <c r="C1356" s="963"/>
      <c r="D1356" s="963"/>
      <c r="E1356" s="963"/>
      <c r="F1356" s="963"/>
      <c r="G1356" s="963"/>
      <c r="H1356" s="963"/>
      <c r="I1356" s="964" t="s">
        <v>2106</v>
      </c>
      <c r="J1356" s="965"/>
    </row>
    <row r="1357" spans="2:10" ht="47.45" customHeight="1">
      <c r="B1357" s="962"/>
      <c r="C1357" s="963"/>
      <c r="D1357" s="963"/>
      <c r="E1357" s="963"/>
      <c r="F1357" s="963"/>
      <c r="G1357" s="963"/>
      <c r="H1357" s="963"/>
      <c r="I1357" s="964" t="s">
        <v>2107</v>
      </c>
      <c r="J1357" s="965"/>
    </row>
    <row r="1358" spans="2:10" ht="47.45" customHeight="1">
      <c r="B1358" s="962"/>
      <c r="C1358" s="963"/>
      <c r="D1358" s="963"/>
      <c r="E1358" s="963"/>
      <c r="F1358" s="963"/>
      <c r="G1358" s="963"/>
      <c r="H1358" s="963"/>
      <c r="I1358" s="964" t="s">
        <v>2108</v>
      </c>
      <c r="J1358" s="965"/>
    </row>
    <row r="1359" spans="2:10" ht="35.450000000000003" customHeight="1">
      <c r="B1359" s="962"/>
      <c r="C1359" s="963"/>
      <c r="D1359" s="963"/>
      <c r="E1359" s="963"/>
      <c r="F1359" s="963"/>
      <c r="G1359" s="963"/>
      <c r="H1359" s="963"/>
      <c r="I1359" s="964" t="s">
        <v>2109</v>
      </c>
      <c r="J1359" s="965"/>
    </row>
    <row r="1360" spans="2:10" ht="24.6" customHeight="1">
      <c r="B1360" s="966"/>
      <c r="C1360" s="967"/>
      <c r="D1360" s="967"/>
      <c r="E1360" s="967"/>
      <c r="F1360" s="967"/>
      <c r="G1360" s="967"/>
      <c r="H1360" s="967"/>
      <c r="I1360" s="968"/>
      <c r="J1360" s="969"/>
    </row>
    <row r="1361" spans="2:10" ht="24.6" customHeight="1">
      <c r="B1361" s="959"/>
      <c r="C1361" s="970" t="s">
        <v>2110</v>
      </c>
      <c r="D1361" s="970"/>
      <c r="E1361" s="970"/>
      <c r="F1361" s="970"/>
      <c r="G1361" s="970"/>
      <c r="H1361" s="970"/>
      <c r="I1361" s="971"/>
      <c r="J1361" s="960"/>
    </row>
    <row r="1362" spans="2:10" ht="24.6" customHeight="1">
      <c r="B1362" s="962"/>
      <c r="C1362" s="963"/>
      <c r="D1362" s="963" t="s">
        <v>1968</v>
      </c>
      <c r="E1362" s="963"/>
      <c r="F1362" s="963"/>
      <c r="G1362" s="963"/>
      <c r="H1362" s="963"/>
      <c r="I1362" s="964" t="s">
        <v>2058</v>
      </c>
      <c r="J1362" s="965"/>
    </row>
    <row r="1363" spans="2:10" ht="24.6" customHeight="1">
      <c r="B1363" s="962"/>
      <c r="C1363" s="963"/>
      <c r="D1363" s="963" t="s">
        <v>1970</v>
      </c>
      <c r="E1363" s="963"/>
      <c r="F1363" s="963"/>
      <c r="G1363" s="963"/>
      <c r="H1363" s="963"/>
      <c r="I1363" s="964" t="s">
        <v>2052</v>
      </c>
      <c r="J1363" s="965"/>
    </row>
    <row r="1364" spans="2:10" ht="24.6" customHeight="1">
      <c r="B1364" s="962"/>
      <c r="C1364" s="963"/>
      <c r="D1364" s="963" t="s">
        <v>2053</v>
      </c>
      <c r="E1364" s="963"/>
      <c r="F1364" s="963"/>
      <c r="G1364" s="963"/>
      <c r="H1364" s="963"/>
      <c r="I1364" s="964"/>
      <c r="J1364" s="965"/>
    </row>
    <row r="1365" spans="2:10" ht="24.6" customHeight="1">
      <c r="B1365" s="962"/>
      <c r="C1365" s="963"/>
      <c r="D1365" s="963"/>
      <c r="E1365" s="963" t="s">
        <v>2111</v>
      </c>
      <c r="F1365" s="963"/>
      <c r="G1365" s="963"/>
      <c r="H1365" s="963"/>
      <c r="I1365" s="964" t="s">
        <v>2112</v>
      </c>
      <c r="J1365" s="965"/>
    </row>
    <row r="1366" spans="2:10" ht="24.6" customHeight="1">
      <c r="B1366" s="962"/>
      <c r="C1366" s="963"/>
      <c r="D1366" s="963"/>
      <c r="E1366" s="963"/>
      <c r="F1366" s="963"/>
      <c r="G1366" s="963"/>
      <c r="H1366" s="963"/>
      <c r="I1366" s="964" t="s">
        <v>2113</v>
      </c>
      <c r="J1366" s="965"/>
    </row>
    <row r="1367" spans="2:10" ht="24.6" customHeight="1">
      <c r="B1367" s="962"/>
      <c r="C1367" s="963"/>
      <c r="D1367" s="963"/>
      <c r="E1367" s="963"/>
      <c r="F1367" s="963"/>
      <c r="G1367" s="963"/>
      <c r="H1367" s="963"/>
      <c r="I1367" s="964" t="s">
        <v>2114</v>
      </c>
      <c r="J1367" s="965"/>
    </row>
    <row r="1368" spans="2:10" ht="24.6" customHeight="1">
      <c r="B1368" s="962"/>
      <c r="C1368" s="963"/>
      <c r="D1368" s="963"/>
      <c r="E1368" s="963" t="s">
        <v>2115</v>
      </c>
      <c r="F1368" s="963"/>
      <c r="G1368" s="963"/>
      <c r="H1368" s="963"/>
      <c r="I1368" s="964" t="s">
        <v>2116</v>
      </c>
      <c r="J1368" s="965"/>
    </row>
    <row r="1369" spans="2:10" ht="24.6" customHeight="1">
      <c r="B1369" s="962"/>
      <c r="C1369" s="963"/>
      <c r="D1369" s="963"/>
      <c r="E1369" s="963" t="s">
        <v>2117</v>
      </c>
      <c r="F1369" s="963"/>
      <c r="G1369" s="963"/>
      <c r="H1369" s="963"/>
      <c r="I1369" s="964" t="s">
        <v>2118</v>
      </c>
      <c r="J1369" s="965"/>
    </row>
    <row r="1370" spans="2:10" ht="24.6" customHeight="1">
      <c r="B1370" s="962"/>
      <c r="C1370" s="963"/>
      <c r="D1370" s="963"/>
      <c r="E1370" s="963" t="s">
        <v>2086</v>
      </c>
      <c r="F1370" s="963"/>
      <c r="G1370" s="963"/>
      <c r="H1370" s="963"/>
      <c r="I1370" s="964" t="s">
        <v>2058</v>
      </c>
      <c r="J1370" s="965"/>
    </row>
    <row r="1371" spans="2:10" ht="24.6" customHeight="1">
      <c r="B1371" s="962"/>
      <c r="C1371" s="963"/>
      <c r="D1371" s="963"/>
      <c r="E1371" s="963" t="s">
        <v>2088</v>
      </c>
      <c r="F1371" s="963"/>
      <c r="G1371" s="963"/>
      <c r="H1371" s="963"/>
      <c r="I1371" s="964" t="s">
        <v>2058</v>
      </c>
      <c r="J1371" s="965"/>
    </row>
    <row r="1372" spans="2:10" ht="24.6" customHeight="1">
      <c r="B1372" s="962"/>
      <c r="C1372" s="963"/>
      <c r="D1372" s="963" t="s">
        <v>1989</v>
      </c>
      <c r="E1372" s="963"/>
      <c r="F1372" s="963"/>
      <c r="G1372" s="963"/>
      <c r="H1372" s="963"/>
      <c r="I1372" s="964" t="s">
        <v>2119</v>
      </c>
      <c r="J1372" s="965"/>
    </row>
    <row r="1373" spans="2:10" ht="24.6" customHeight="1">
      <c r="B1373" s="962"/>
      <c r="C1373" s="963"/>
      <c r="D1373" s="963" t="s">
        <v>1991</v>
      </c>
      <c r="E1373" s="963"/>
      <c r="F1373" s="963"/>
      <c r="G1373" s="963"/>
      <c r="H1373" s="963"/>
      <c r="I1373" s="964"/>
      <c r="J1373" s="965"/>
    </row>
    <row r="1374" spans="2:10" ht="69.599999999999994" customHeight="1">
      <c r="B1374" s="962"/>
      <c r="C1374" s="963"/>
      <c r="D1374" s="963"/>
      <c r="E1374" s="963"/>
      <c r="F1374" s="963"/>
      <c r="G1374" s="963"/>
      <c r="H1374" s="963"/>
      <c r="I1374" s="964" t="s">
        <v>2120</v>
      </c>
      <c r="J1374" s="965"/>
    </row>
    <row r="1375" spans="2:10" ht="35.450000000000003" customHeight="1">
      <c r="B1375" s="962"/>
      <c r="C1375" s="963"/>
      <c r="D1375" s="963"/>
      <c r="E1375" s="963"/>
      <c r="F1375" s="963"/>
      <c r="G1375" s="963"/>
      <c r="H1375" s="963"/>
      <c r="I1375" s="964" t="s">
        <v>2121</v>
      </c>
      <c r="J1375" s="965"/>
    </row>
    <row r="1376" spans="2:10" ht="35.450000000000003" customHeight="1">
      <c r="B1376" s="962"/>
      <c r="C1376" s="963"/>
      <c r="D1376" s="963"/>
      <c r="E1376" s="963"/>
      <c r="F1376" s="963"/>
      <c r="G1376" s="963"/>
      <c r="H1376" s="963"/>
      <c r="I1376" s="964" t="s">
        <v>2122</v>
      </c>
      <c r="J1376" s="965"/>
    </row>
    <row r="1377" spans="2:10" ht="24.6" customHeight="1">
      <c r="B1377" s="962"/>
      <c r="C1377" s="963"/>
      <c r="D1377" s="963"/>
      <c r="E1377" s="963"/>
      <c r="F1377" s="963"/>
      <c r="G1377" s="963"/>
      <c r="H1377" s="963"/>
      <c r="I1377" s="964" t="s">
        <v>2123</v>
      </c>
      <c r="J1377" s="965"/>
    </row>
    <row r="1378" spans="2:10" ht="81.599999999999994" customHeight="1">
      <c r="B1378" s="962"/>
      <c r="C1378" s="963"/>
      <c r="D1378" s="963"/>
      <c r="E1378" s="963"/>
      <c r="F1378" s="963"/>
      <c r="G1378" s="963"/>
      <c r="H1378" s="963"/>
      <c r="I1378" s="964" t="s">
        <v>2124</v>
      </c>
      <c r="J1378" s="965"/>
    </row>
    <row r="1379" spans="2:10" ht="35.450000000000003" customHeight="1">
      <c r="B1379" s="962"/>
      <c r="C1379" s="963"/>
      <c r="D1379" s="963"/>
      <c r="E1379" s="963"/>
      <c r="F1379" s="963"/>
      <c r="G1379" s="963"/>
      <c r="H1379" s="963"/>
      <c r="I1379" s="964" t="s">
        <v>2125</v>
      </c>
      <c r="J1379" s="965"/>
    </row>
    <row r="1380" spans="2:10" ht="35.450000000000003" customHeight="1">
      <c r="B1380" s="962"/>
      <c r="C1380" s="963"/>
      <c r="D1380" s="963"/>
      <c r="E1380" s="963"/>
      <c r="F1380" s="963"/>
      <c r="G1380" s="963"/>
      <c r="H1380" s="963"/>
      <c r="I1380" s="964" t="s">
        <v>2126</v>
      </c>
      <c r="J1380" s="965"/>
    </row>
    <row r="1381" spans="2:10" ht="47.45" customHeight="1">
      <c r="B1381" s="962"/>
      <c r="C1381" s="963"/>
      <c r="D1381" s="963"/>
      <c r="E1381" s="963"/>
      <c r="F1381" s="963"/>
      <c r="G1381" s="963"/>
      <c r="H1381" s="963"/>
      <c r="I1381" s="964" t="s">
        <v>2127</v>
      </c>
      <c r="J1381" s="965"/>
    </row>
    <row r="1382" spans="2:10" ht="24.6" customHeight="1">
      <c r="B1382" s="966"/>
      <c r="C1382" s="967"/>
      <c r="D1382" s="967"/>
      <c r="E1382" s="967"/>
      <c r="F1382" s="967"/>
      <c r="G1382" s="967"/>
      <c r="H1382" s="967"/>
      <c r="I1382" s="968"/>
      <c r="J1382" s="969"/>
    </row>
    <row r="1383" spans="2:10" ht="24.6" customHeight="1">
      <c r="B1383" s="959"/>
      <c r="C1383" s="970" t="s">
        <v>2128</v>
      </c>
      <c r="D1383" s="970"/>
      <c r="E1383" s="970"/>
      <c r="F1383" s="970"/>
      <c r="G1383" s="970"/>
      <c r="H1383" s="970"/>
      <c r="I1383" s="971"/>
      <c r="J1383" s="960"/>
    </row>
    <row r="1384" spans="2:10" ht="24.6" customHeight="1">
      <c r="B1384" s="962"/>
      <c r="C1384" s="963"/>
      <c r="D1384" s="963" t="s">
        <v>1968</v>
      </c>
      <c r="E1384" s="963"/>
      <c r="F1384" s="963"/>
      <c r="G1384" s="963"/>
      <c r="H1384" s="963"/>
      <c r="I1384" s="964" t="s">
        <v>2129</v>
      </c>
      <c r="J1384" s="965"/>
    </row>
    <row r="1385" spans="2:10" ht="24.6" customHeight="1">
      <c r="B1385" s="962"/>
      <c r="C1385" s="963"/>
      <c r="D1385" s="963" t="s">
        <v>1970</v>
      </c>
      <c r="E1385" s="963"/>
      <c r="F1385" s="963"/>
      <c r="G1385" s="963"/>
      <c r="H1385" s="963"/>
      <c r="I1385" s="964" t="s">
        <v>2130</v>
      </c>
      <c r="J1385" s="965"/>
    </row>
    <row r="1386" spans="2:10" ht="24.6" customHeight="1">
      <c r="B1386" s="962"/>
      <c r="C1386" s="963"/>
      <c r="D1386" s="963" t="s">
        <v>2053</v>
      </c>
      <c r="E1386" s="963"/>
      <c r="F1386" s="963"/>
      <c r="G1386" s="963"/>
      <c r="H1386" s="963"/>
      <c r="I1386" s="964"/>
      <c r="J1386" s="965"/>
    </row>
    <row r="1387" spans="2:10" ht="24.6" customHeight="1">
      <c r="B1387" s="962"/>
      <c r="C1387" s="963"/>
      <c r="D1387" s="963"/>
      <c r="E1387" s="963" t="s">
        <v>2131</v>
      </c>
      <c r="F1387" s="963"/>
      <c r="G1387" s="963"/>
      <c r="H1387" s="963"/>
      <c r="I1387" s="964" t="s">
        <v>2132</v>
      </c>
      <c r="J1387" s="965"/>
    </row>
    <row r="1388" spans="2:10" ht="24.6" customHeight="1">
      <c r="B1388" s="962"/>
      <c r="C1388" s="963"/>
      <c r="D1388" s="963"/>
      <c r="E1388" s="963" t="s">
        <v>2079</v>
      </c>
      <c r="F1388" s="963"/>
      <c r="G1388" s="963"/>
      <c r="H1388" s="963"/>
      <c r="I1388" s="964" t="s">
        <v>2112</v>
      </c>
      <c r="J1388" s="965"/>
    </row>
    <row r="1389" spans="2:10" ht="24.6" customHeight="1">
      <c r="B1389" s="962"/>
      <c r="C1389" s="963"/>
      <c r="D1389" s="963"/>
      <c r="E1389" s="963"/>
      <c r="F1389" s="963"/>
      <c r="G1389" s="963"/>
      <c r="H1389" s="963"/>
      <c r="I1389" s="964" t="s">
        <v>2113</v>
      </c>
      <c r="J1389" s="965"/>
    </row>
    <row r="1390" spans="2:10" ht="24.6" customHeight="1">
      <c r="B1390" s="962"/>
      <c r="C1390" s="963"/>
      <c r="D1390" s="963"/>
      <c r="E1390" s="963"/>
      <c r="F1390" s="963"/>
      <c r="G1390" s="963"/>
      <c r="H1390" s="963"/>
      <c r="I1390" s="964" t="s">
        <v>2114</v>
      </c>
      <c r="J1390" s="965"/>
    </row>
    <row r="1391" spans="2:10" ht="47.45" customHeight="1">
      <c r="B1391" s="962"/>
      <c r="C1391" s="963"/>
      <c r="D1391" s="963" t="s">
        <v>1989</v>
      </c>
      <c r="E1391" s="963"/>
      <c r="F1391" s="963"/>
      <c r="G1391" s="963"/>
      <c r="H1391" s="963"/>
      <c r="I1391" s="964" t="s">
        <v>2133</v>
      </c>
      <c r="J1391" s="965"/>
    </row>
    <row r="1392" spans="2:10" ht="24.6" customHeight="1">
      <c r="B1392" s="962"/>
      <c r="C1392" s="963"/>
      <c r="D1392" s="963" t="s">
        <v>1991</v>
      </c>
      <c r="E1392" s="963"/>
      <c r="F1392" s="963"/>
      <c r="G1392" s="963"/>
      <c r="H1392" s="963"/>
      <c r="I1392" s="964"/>
      <c r="J1392" s="965"/>
    </row>
    <row r="1393" spans="2:10" ht="81.599999999999994" customHeight="1">
      <c r="B1393" s="962"/>
      <c r="C1393" s="963"/>
      <c r="D1393" s="963"/>
      <c r="E1393" s="963"/>
      <c r="F1393" s="963"/>
      <c r="G1393" s="963"/>
      <c r="H1393" s="963"/>
      <c r="I1393" s="964" t="s">
        <v>2134</v>
      </c>
      <c r="J1393" s="965"/>
    </row>
    <row r="1394" spans="2:10" ht="58.5" customHeight="1">
      <c r="B1394" s="962"/>
      <c r="C1394" s="963"/>
      <c r="D1394" s="963"/>
      <c r="E1394" s="963"/>
      <c r="F1394" s="963"/>
      <c r="G1394" s="963"/>
      <c r="H1394" s="963"/>
      <c r="I1394" s="964" t="s">
        <v>2135</v>
      </c>
      <c r="J1394" s="965"/>
    </row>
    <row r="1395" spans="2:10" ht="58.5" customHeight="1">
      <c r="B1395" s="962"/>
      <c r="C1395" s="963"/>
      <c r="D1395" s="963"/>
      <c r="E1395" s="963"/>
      <c r="F1395" s="963"/>
      <c r="G1395" s="963"/>
      <c r="H1395" s="963"/>
      <c r="I1395" s="964" t="s">
        <v>2136</v>
      </c>
      <c r="J1395" s="965"/>
    </row>
    <row r="1396" spans="2:10" ht="214.5" customHeight="1">
      <c r="B1396" s="962"/>
      <c r="C1396" s="963"/>
      <c r="D1396" s="963"/>
      <c r="E1396" s="963"/>
      <c r="F1396" s="963"/>
      <c r="G1396" s="963"/>
      <c r="H1396" s="963"/>
      <c r="I1396" s="964" t="s">
        <v>2137</v>
      </c>
      <c r="J1396" s="965"/>
    </row>
    <row r="1397" spans="2:10" ht="69.599999999999994" customHeight="1">
      <c r="B1397" s="962"/>
      <c r="C1397" s="963"/>
      <c r="D1397" s="963"/>
      <c r="E1397" s="963"/>
      <c r="F1397" s="963"/>
      <c r="G1397" s="963"/>
      <c r="H1397" s="963"/>
      <c r="I1397" s="964" t="s">
        <v>2138</v>
      </c>
      <c r="J1397" s="965"/>
    </row>
    <row r="1398" spans="2:10" ht="47.45" customHeight="1">
      <c r="B1398" s="962"/>
      <c r="C1398" s="963"/>
      <c r="D1398" s="963"/>
      <c r="E1398" s="963"/>
      <c r="F1398" s="963"/>
      <c r="G1398" s="963"/>
      <c r="H1398" s="963"/>
      <c r="I1398" s="964" t="s">
        <v>2139</v>
      </c>
      <c r="J1398" s="965"/>
    </row>
    <row r="1399" spans="2:10" ht="81.599999999999994" customHeight="1">
      <c r="B1399" s="962"/>
      <c r="C1399" s="963"/>
      <c r="D1399" s="963"/>
      <c r="E1399" s="963"/>
      <c r="F1399" s="963"/>
      <c r="G1399" s="963"/>
      <c r="H1399" s="963"/>
      <c r="I1399" s="964" t="s">
        <v>2140</v>
      </c>
      <c r="J1399" s="965"/>
    </row>
    <row r="1400" spans="2:10" ht="47.45" customHeight="1">
      <c r="B1400" s="962"/>
      <c r="C1400" s="963"/>
      <c r="D1400" s="963"/>
      <c r="E1400" s="963"/>
      <c r="F1400" s="963"/>
      <c r="G1400" s="963"/>
      <c r="H1400" s="963"/>
      <c r="I1400" s="964" t="s">
        <v>2141</v>
      </c>
      <c r="J1400" s="965"/>
    </row>
    <row r="1401" spans="2:10" ht="138" customHeight="1">
      <c r="B1401" s="962"/>
      <c r="C1401" s="963"/>
      <c r="D1401" s="963"/>
      <c r="E1401" s="963"/>
      <c r="F1401" s="963"/>
      <c r="G1401" s="963"/>
      <c r="H1401" s="963"/>
      <c r="I1401" s="964" t="s">
        <v>2142</v>
      </c>
      <c r="J1401" s="965"/>
    </row>
    <row r="1402" spans="2:10" ht="47.45" customHeight="1">
      <c r="B1402" s="962"/>
      <c r="C1402" s="963"/>
      <c r="D1402" s="963"/>
      <c r="E1402" s="963"/>
      <c r="F1402" s="963"/>
      <c r="G1402" s="963"/>
      <c r="H1402" s="963"/>
      <c r="I1402" s="964" t="s">
        <v>2143</v>
      </c>
      <c r="J1402" s="965"/>
    </row>
    <row r="1403" spans="2:10" ht="114.6" customHeight="1">
      <c r="B1403" s="962"/>
      <c r="C1403" s="963"/>
      <c r="D1403" s="963"/>
      <c r="E1403" s="963"/>
      <c r="F1403" s="963"/>
      <c r="G1403" s="963"/>
      <c r="H1403" s="963"/>
      <c r="I1403" s="964" t="s">
        <v>2144</v>
      </c>
      <c r="J1403" s="965"/>
    </row>
    <row r="1404" spans="2:10" ht="35.450000000000003" customHeight="1">
      <c r="B1404" s="962"/>
      <c r="C1404" s="963"/>
      <c r="D1404" s="963"/>
      <c r="E1404" s="963"/>
      <c r="F1404" s="963"/>
      <c r="G1404" s="963"/>
      <c r="H1404" s="963"/>
      <c r="I1404" s="964" t="s">
        <v>2145</v>
      </c>
      <c r="J1404" s="965"/>
    </row>
    <row r="1405" spans="2:10" ht="137.44999999999999" customHeight="1">
      <c r="B1405" s="962"/>
      <c r="C1405" s="963"/>
      <c r="D1405" s="963"/>
      <c r="E1405" s="963"/>
      <c r="F1405" s="963"/>
      <c r="G1405" s="963"/>
      <c r="H1405" s="963"/>
      <c r="I1405" s="964" t="s">
        <v>2146</v>
      </c>
      <c r="J1405" s="965"/>
    </row>
    <row r="1406" spans="2:10" ht="92.45" customHeight="1">
      <c r="B1406" s="962"/>
      <c r="C1406" s="963"/>
      <c r="D1406" s="963"/>
      <c r="E1406" s="963"/>
      <c r="F1406" s="963"/>
      <c r="G1406" s="963"/>
      <c r="H1406" s="963"/>
      <c r="I1406" s="964" t="s">
        <v>2147</v>
      </c>
      <c r="J1406" s="965"/>
    </row>
    <row r="1407" spans="2:10" ht="35.450000000000003" customHeight="1">
      <c r="B1407" s="962"/>
      <c r="C1407" s="963"/>
      <c r="D1407" s="963"/>
      <c r="E1407" s="963"/>
      <c r="F1407" s="963"/>
      <c r="G1407" s="963"/>
      <c r="H1407" s="963"/>
      <c r="I1407" s="964" t="s">
        <v>2148</v>
      </c>
      <c r="J1407" s="965"/>
    </row>
    <row r="1408" spans="2:10" ht="35.450000000000003" customHeight="1">
      <c r="B1408" s="962"/>
      <c r="C1408" s="963"/>
      <c r="D1408" s="963"/>
      <c r="E1408" s="963"/>
      <c r="F1408" s="963"/>
      <c r="G1408" s="963"/>
      <c r="H1408" s="963"/>
      <c r="I1408" s="964" t="s">
        <v>2149</v>
      </c>
      <c r="J1408" s="965"/>
    </row>
    <row r="1409" spans="2:10" ht="47.45" customHeight="1">
      <c r="B1409" s="962"/>
      <c r="C1409" s="963"/>
      <c r="D1409" s="963"/>
      <c r="E1409" s="963"/>
      <c r="F1409" s="963"/>
      <c r="G1409" s="963"/>
      <c r="H1409" s="963"/>
      <c r="I1409" s="964" t="s">
        <v>2150</v>
      </c>
      <c r="J1409" s="965"/>
    </row>
    <row r="1410" spans="2:10" ht="47.45" customHeight="1">
      <c r="B1410" s="962"/>
      <c r="C1410" s="963"/>
      <c r="D1410" s="963"/>
      <c r="E1410" s="963"/>
      <c r="F1410" s="963"/>
      <c r="G1410" s="963"/>
      <c r="H1410" s="963"/>
      <c r="I1410" s="964" t="s">
        <v>2151</v>
      </c>
      <c r="J1410" s="965"/>
    </row>
    <row r="1411" spans="2:10" ht="24.6" customHeight="1">
      <c r="B1411" s="966"/>
      <c r="C1411" s="967"/>
      <c r="D1411" s="967"/>
      <c r="E1411" s="967"/>
      <c r="F1411" s="967"/>
      <c r="G1411" s="967"/>
      <c r="H1411" s="967"/>
      <c r="I1411" s="968"/>
      <c r="J1411" s="969"/>
    </row>
    <row r="1412" spans="2:10" ht="24.6" customHeight="1">
      <c r="B1412" s="959"/>
      <c r="C1412" s="970" t="s">
        <v>2152</v>
      </c>
      <c r="D1412" s="970"/>
      <c r="E1412" s="970"/>
      <c r="F1412" s="970"/>
      <c r="G1412" s="970"/>
      <c r="H1412" s="970"/>
      <c r="I1412" s="971"/>
      <c r="J1412" s="960"/>
    </row>
    <row r="1413" spans="2:10" ht="24.6" customHeight="1">
      <c r="B1413" s="962"/>
      <c r="C1413" s="963"/>
      <c r="D1413" s="963" t="s">
        <v>1968</v>
      </c>
      <c r="E1413" s="963"/>
      <c r="F1413" s="963"/>
      <c r="G1413" s="963"/>
      <c r="H1413" s="963"/>
      <c r="I1413" s="964" t="s">
        <v>2153</v>
      </c>
      <c r="J1413" s="965"/>
    </row>
    <row r="1414" spans="2:10" ht="24.6" customHeight="1">
      <c r="B1414" s="962"/>
      <c r="C1414" s="963"/>
      <c r="D1414" s="963" t="s">
        <v>1970</v>
      </c>
      <c r="E1414" s="963"/>
      <c r="F1414" s="963"/>
      <c r="G1414" s="963"/>
      <c r="H1414" s="963"/>
      <c r="I1414" s="964" t="s">
        <v>2154</v>
      </c>
      <c r="J1414" s="965"/>
    </row>
    <row r="1415" spans="2:10" ht="24.6" customHeight="1">
      <c r="B1415" s="962"/>
      <c r="C1415" s="963"/>
      <c r="D1415" s="963" t="s">
        <v>2053</v>
      </c>
      <c r="E1415" s="963"/>
      <c r="F1415" s="963"/>
      <c r="G1415" s="963"/>
      <c r="H1415" s="963"/>
      <c r="I1415" s="964"/>
      <c r="J1415" s="965"/>
    </row>
    <row r="1416" spans="2:10" ht="24.6" customHeight="1">
      <c r="B1416" s="962"/>
      <c r="C1416" s="963"/>
      <c r="D1416" s="963"/>
      <c r="E1416" s="963" t="s">
        <v>2155</v>
      </c>
      <c r="F1416" s="963"/>
      <c r="G1416" s="963"/>
      <c r="H1416" s="963"/>
      <c r="I1416" s="964" t="s">
        <v>2156</v>
      </c>
      <c r="J1416" s="965"/>
    </row>
    <row r="1417" spans="2:10" ht="24.6" customHeight="1">
      <c r="B1417" s="962"/>
      <c r="C1417" s="963"/>
      <c r="D1417" s="963"/>
      <c r="E1417" s="963" t="s">
        <v>2157</v>
      </c>
      <c r="F1417" s="963"/>
      <c r="G1417" s="963"/>
      <c r="H1417" s="963"/>
      <c r="I1417" s="964" t="s">
        <v>2156</v>
      </c>
      <c r="J1417" s="965"/>
    </row>
    <row r="1418" spans="2:10" ht="24.6" customHeight="1">
      <c r="B1418" s="962"/>
      <c r="C1418" s="963"/>
      <c r="D1418" s="963"/>
      <c r="E1418" s="963" t="s">
        <v>2158</v>
      </c>
      <c r="F1418" s="963"/>
      <c r="G1418" s="963"/>
      <c r="H1418" s="963"/>
      <c r="I1418" s="964" t="s">
        <v>2058</v>
      </c>
      <c r="J1418" s="965"/>
    </row>
    <row r="1419" spans="2:10" ht="24.6" customHeight="1">
      <c r="B1419" s="962"/>
      <c r="C1419" s="963"/>
      <c r="D1419" s="963"/>
      <c r="E1419" s="963" t="s">
        <v>2159</v>
      </c>
      <c r="F1419" s="963"/>
      <c r="G1419" s="963"/>
      <c r="H1419" s="963"/>
      <c r="I1419" s="964" t="s">
        <v>2160</v>
      </c>
      <c r="J1419" s="965"/>
    </row>
    <row r="1420" spans="2:10" ht="24.6" customHeight="1">
      <c r="B1420" s="962"/>
      <c r="C1420" s="963"/>
      <c r="D1420" s="963"/>
      <c r="E1420" s="963" t="s">
        <v>2161</v>
      </c>
      <c r="F1420" s="963"/>
      <c r="G1420" s="963"/>
      <c r="H1420" s="963"/>
      <c r="I1420" s="964"/>
      <c r="J1420" s="965"/>
    </row>
    <row r="1421" spans="2:10" ht="24.6" customHeight="1">
      <c r="B1421" s="962"/>
      <c r="C1421" s="963"/>
      <c r="D1421" s="963"/>
      <c r="E1421" s="963"/>
      <c r="F1421" s="963" t="s">
        <v>2162</v>
      </c>
      <c r="G1421" s="963"/>
      <c r="H1421" s="963"/>
      <c r="I1421" s="964" t="s">
        <v>2163</v>
      </c>
      <c r="J1421" s="965"/>
    </row>
    <row r="1422" spans="2:10" ht="24.6" customHeight="1">
      <c r="B1422" s="962"/>
      <c r="C1422" s="963"/>
      <c r="D1422" s="963"/>
      <c r="E1422" s="963"/>
      <c r="F1422" s="963" t="s">
        <v>2164</v>
      </c>
      <c r="G1422" s="963"/>
      <c r="H1422" s="963"/>
      <c r="I1422" s="964" t="s">
        <v>2165</v>
      </c>
      <c r="J1422" s="965"/>
    </row>
    <row r="1423" spans="2:10" ht="24.6" customHeight="1">
      <c r="B1423" s="962"/>
      <c r="C1423" s="963"/>
      <c r="D1423" s="963"/>
      <c r="E1423" s="963" t="s">
        <v>2166</v>
      </c>
      <c r="F1423" s="963"/>
      <c r="G1423" s="963"/>
      <c r="H1423" s="963"/>
      <c r="I1423" s="964"/>
      <c r="J1423" s="965"/>
    </row>
    <row r="1424" spans="2:10" ht="24.6" customHeight="1">
      <c r="B1424" s="962"/>
      <c r="C1424" s="963"/>
      <c r="D1424" s="963"/>
      <c r="E1424" s="963"/>
      <c r="F1424" s="963" t="s">
        <v>2167</v>
      </c>
      <c r="G1424" s="963"/>
      <c r="H1424" s="963"/>
      <c r="I1424" s="964" t="s">
        <v>2058</v>
      </c>
      <c r="J1424" s="965"/>
    </row>
    <row r="1425" spans="2:10" ht="24.6" customHeight="1">
      <c r="B1425" s="962"/>
      <c r="C1425" s="963"/>
      <c r="D1425" s="963"/>
      <c r="E1425" s="963"/>
      <c r="F1425" s="963" t="s">
        <v>2168</v>
      </c>
      <c r="G1425" s="963"/>
      <c r="H1425" s="963"/>
      <c r="I1425" s="964" t="s">
        <v>2058</v>
      </c>
      <c r="J1425" s="965"/>
    </row>
    <row r="1426" spans="2:10" ht="24.6" customHeight="1">
      <c r="B1426" s="962"/>
      <c r="C1426" s="963"/>
      <c r="D1426" s="963"/>
      <c r="E1426" s="963" t="s">
        <v>2169</v>
      </c>
      <c r="F1426" s="963"/>
      <c r="G1426" s="963"/>
      <c r="H1426" s="963"/>
      <c r="I1426" s="964" t="s">
        <v>2170</v>
      </c>
      <c r="J1426" s="965"/>
    </row>
    <row r="1427" spans="2:10" ht="24.6" customHeight="1">
      <c r="B1427" s="962"/>
      <c r="C1427" s="963"/>
      <c r="D1427" s="963"/>
      <c r="E1427" s="963" t="s">
        <v>2171</v>
      </c>
      <c r="F1427" s="963"/>
      <c r="G1427" s="963"/>
      <c r="H1427" s="963"/>
      <c r="I1427" s="964" t="s">
        <v>2170</v>
      </c>
      <c r="J1427" s="965"/>
    </row>
    <row r="1428" spans="2:10" ht="24.6" customHeight="1">
      <c r="B1428" s="962"/>
      <c r="C1428" s="963"/>
      <c r="D1428" s="963"/>
      <c r="E1428" s="963" t="s">
        <v>2172</v>
      </c>
      <c r="F1428" s="963"/>
      <c r="G1428" s="963"/>
      <c r="H1428" s="963"/>
      <c r="I1428" s="964" t="s">
        <v>2170</v>
      </c>
      <c r="J1428" s="965"/>
    </row>
    <row r="1429" spans="2:10" ht="24.6" customHeight="1">
      <c r="B1429" s="962"/>
      <c r="C1429" s="963"/>
      <c r="D1429" s="963"/>
      <c r="E1429" s="963" t="s">
        <v>2173</v>
      </c>
      <c r="F1429" s="963"/>
      <c r="G1429" s="963"/>
      <c r="H1429" s="963"/>
      <c r="I1429" s="964"/>
      <c r="J1429" s="965"/>
    </row>
    <row r="1430" spans="2:10" ht="35.450000000000003" customHeight="1">
      <c r="B1430" s="962"/>
      <c r="C1430" s="963"/>
      <c r="D1430" s="963"/>
      <c r="E1430" s="963"/>
      <c r="F1430" s="963"/>
      <c r="G1430" s="963"/>
      <c r="H1430" s="963"/>
      <c r="I1430" s="987" t="s">
        <v>2174</v>
      </c>
      <c r="J1430" s="965"/>
    </row>
    <row r="1431" spans="2:10" ht="47.45" customHeight="1">
      <c r="B1431" s="962"/>
      <c r="C1431" s="963"/>
      <c r="D1431" s="963"/>
      <c r="E1431" s="963" t="s">
        <v>2175</v>
      </c>
      <c r="F1431" s="963"/>
      <c r="G1431" s="963"/>
      <c r="H1431" s="963"/>
      <c r="I1431" s="964" t="s">
        <v>2176</v>
      </c>
      <c r="J1431" s="965"/>
    </row>
    <row r="1432" spans="2:10" ht="24.6" customHeight="1">
      <c r="B1432" s="962"/>
      <c r="C1432" s="963"/>
      <c r="D1432" s="963"/>
      <c r="E1432" s="963" t="s">
        <v>2177</v>
      </c>
      <c r="F1432" s="963"/>
      <c r="G1432" s="963"/>
      <c r="H1432" s="963"/>
      <c r="I1432" s="964" t="s">
        <v>2178</v>
      </c>
      <c r="J1432" s="965"/>
    </row>
    <row r="1433" spans="2:10" ht="35.450000000000003" customHeight="1">
      <c r="B1433" s="962"/>
      <c r="C1433" s="963"/>
      <c r="D1433" s="963"/>
      <c r="E1433" s="963" t="s">
        <v>2179</v>
      </c>
      <c r="F1433" s="963"/>
      <c r="G1433" s="963"/>
      <c r="H1433" s="963"/>
      <c r="I1433" s="964" t="s">
        <v>2180</v>
      </c>
      <c r="J1433" s="965"/>
    </row>
    <row r="1434" spans="2:10" ht="24.6" customHeight="1">
      <c r="B1434" s="962"/>
      <c r="C1434" s="963"/>
      <c r="D1434" s="963"/>
      <c r="E1434" s="963" t="s">
        <v>2181</v>
      </c>
      <c r="F1434" s="963"/>
      <c r="G1434" s="963"/>
      <c r="H1434" s="963"/>
      <c r="I1434" s="964" t="s">
        <v>2182</v>
      </c>
      <c r="J1434" s="965"/>
    </row>
    <row r="1435" spans="2:10" ht="24.6" customHeight="1">
      <c r="B1435" s="962"/>
      <c r="C1435" s="963"/>
      <c r="D1435" s="963"/>
      <c r="E1435" s="963" t="s">
        <v>2183</v>
      </c>
      <c r="F1435" s="963"/>
      <c r="G1435" s="963"/>
      <c r="H1435" s="963"/>
      <c r="I1435" s="964" t="s">
        <v>2184</v>
      </c>
      <c r="J1435" s="965"/>
    </row>
    <row r="1436" spans="2:10" ht="47.45" customHeight="1">
      <c r="B1436" s="962"/>
      <c r="C1436" s="963"/>
      <c r="D1436" s="963" t="s">
        <v>1989</v>
      </c>
      <c r="E1436" s="963"/>
      <c r="F1436" s="963"/>
      <c r="G1436" s="963"/>
      <c r="H1436" s="963"/>
      <c r="I1436" s="964" t="s">
        <v>2185</v>
      </c>
      <c r="J1436" s="965"/>
    </row>
    <row r="1437" spans="2:10" ht="24.6" customHeight="1">
      <c r="B1437" s="962"/>
      <c r="C1437" s="963"/>
      <c r="D1437" s="963" t="s">
        <v>1991</v>
      </c>
      <c r="E1437" s="963"/>
      <c r="F1437" s="963"/>
      <c r="G1437" s="963"/>
      <c r="H1437" s="963"/>
      <c r="I1437" s="964"/>
      <c r="J1437" s="965"/>
    </row>
    <row r="1438" spans="2:10" ht="47.45" customHeight="1">
      <c r="B1438" s="962"/>
      <c r="C1438" s="963"/>
      <c r="D1438" s="963"/>
      <c r="E1438" s="963"/>
      <c r="F1438" s="963"/>
      <c r="G1438" s="963"/>
      <c r="H1438" s="963"/>
      <c r="I1438" s="964" t="s">
        <v>2186</v>
      </c>
      <c r="J1438" s="965"/>
    </row>
    <row r="1439" spans="2:10" ht="58.5" customHeight="1">
      <c r="B1439" s="962"/>
      <c r="C1439" s="963"/>
      <c r="D1439" s="963"/>
      <c r="E1439" s="963"/>
      <c r="F1439" s="963"/>
      <c r="G1439" s="963"/>
      <c r="H1439" s="963"/>
      <c r="I1439" s="964" t="s">
        <v>2187</v>
      </c>
      <c r="J1439" s="965"/>
    </row>
    <row r="1440" spans="2:10" ht="92.45" customHeight="1">
      <c r="B1440" s="962"/>
      <c r="C1440" s="963"/>
      <c r="D1440" s="963"/>
      <c r="E1440" s="963"/>
      <c r="F1440" s="963"/>
      <c r="G1440" s="963"/>
      <c r="H1440" s="963"/>
      <c r="I1440" s="964" t="s">
        <v>2188</v>
      </c>
      <c r="J1440" s="965"/>
    </row>
    <row r="1441" spans="2:10" ht="35.450000000000003" customHeight="1">
      <c r="B1441" s="962"/>
      <c r="C1441" s="963"/>
      <c r="D1441" s="963"/>
      <c r="E1441" s="963"/>
      <c r="F1441" s="963"/>
      <c r="G1441" s="963"/>
      <c r="H1441" s="963"/>
      <c r="I1441" s="964" t="s">
        <v>2189</v>
      </c>
      <c r="J1441" s="965"/>
    </row>
    <row r="1442" spans="2:10" ht="47.45" customHeight="1">
      <c r="B1442" s="962"/>
      <c r="C1442" s="963"/>
      <c r="D1442" s="963"/>
      <c r="E1442" s="963"/>
      <c r="F1442" s="963"/>
      <c r="G1442" s="963"/>
      <c r="H1442" s="963"/>
      <c r="I1442" s="964" t="s">
        <v>2190</v>
      </c>
      <c r="J1442" s="965"/>
    </row>
    <row r="1443" spans="2:10" ht="35.450000000000003" customHeight="1">
      <c r="B1443" s="962"/>
      <c r="C1443" s="963"/>
      <c r="D1443" s="963"/>
      <c r="E1443" s="963"/>
      <c r="F1443" s="963"/>
      <c r="G1443" s="963"/>
      <c r="H1443" s="963"/>
      <c r="I1443" s="964" t="s">
        <v>2191</v>
      </c>
      <c r="J1443" s="965"/>
    </row>
    <row r="1444" spans="2:10" ht="58.5" customHeight="1">
      <c r="B1444" s="962"/>
      <c r="C1444" s="963"/>
      <c r="D1444" s="963"/>
      <c r="E1444" s="963"/>
      <c r="F1444" s="963"/>
      <c r="G1444" s="963"/>
      <c r="H1444" s="963"/>
      <c r="I1444" s="964" t="s">
        <v>2192</v>
      </c>
      <c r="J1444" s="965"/>
    </row>
    <row r="1445" spans="2:10" ht="58.5" customHeight="1">
      <c r="B1445" s="962"/>
      <c r="C1445" s="963"/>
      <c r="D1445" s="963"/>
      <c r="E1445" s="963"/>
      <c r="F1445" s="963"/>
      <c r="G1445" s="963"/>
      <c r="H1445" s="963"/>
      <c r="I1445" s="964" t="s">
        <v>2193</v>
      </c>
      <c r="J1445" s="965"/>
    </row>
    <row r="1446" spans="2:10" ht="69.599999999999994" customHeight="1">
      <c r="B1446" s="962"/>
      <c r="C1446" s="963"/>
      <c r="D1446" s="963"/>
      <c r="E1446" s="963"/>
      <c r="F1446" s="963"/>
      <c r="G1446" s="963"/>
      <c r="H1446" s="963"/>
      <c r="I1446" s="964" t="s">
        <v>2194</v>
      </c>
      <c r="J1446" s="965"/>
    </row>
    <row r="1447" spans="2:10" ht="35.450000000000003" customHeight="1">
      <c r="B1447" s="962"/>
      <c r="C1447" s="963"/>
      <c r="D1447" s="963"/>
      <c r="E1447" s="963"/>
      <c r="F1447" s="963"/>
      <c r="G1447" s="963"/>
      <c r="H1447" s="963"/>
      <c r="I1447" s="964" t="s">
        <v>2195</v>
      </c>
      <c r="J1447" s="965"/>
    </row>
    <row r="1448" spans="2:10" ht="35.450000000000003" customHeight="1">
      <c r="B1448" s="962"/>
      <c r="C1448" s="963"/>
      <c r="D1448" s="963"/>
      <c r="E1448" s="963"/>
      <c r="F1448" s="963"/>
      <c r="G1448" s="963"/>
      <c r="H1448" s="963"/>
      <c r="I1448" s="964" t="s">
        <v>2196</v>
      </c>
      <c r="J1448" s="965"/>
    </row>
    <row r="1449" spans="2:10" ht="47.45" customHeight="1">
      <c r="B1449" s="962"/>
      <c r="C1449" s="963"/>
      <c r="D1449" s="963"/>
      <c r="E1449" s="963"/>
      <c r="F1449" s="963"/>
      <c r="G1449" s="963"/>
      <c r="H1449" s="963"/>
      <c r="I1449" s="964" t="s">
        <v>2197</v>
      </c>
      <c r="J1449" s="965"/>
    </row>
    <row r="1450" spans="2:10" ht="35.450000000000003" customHeight="1">
      <c r="B1450" s="962"/>
      <c r="C1450" s="963"/>
      <c r="D1450" s="963"/>
      <c r="E1450" s="963"/>
      <c r="F1450" s="963"/>
      <c r="G1450" s="963"/>
      <c r="H1450" s="963"/>
      <c r="I1450" s="964" t="s">
        <v>2198</v>
      </c>
      <c r="J1450" s="965"/>
    </row>
    <row r="1451" spans="2:10" ht="58.5" customHeight="1">
      <c r="B1451" s="962"/>
      <c r="C1451" s="963"/>
      <c r="D1451" s="963"/>
      <c r="E1451" s="963"/>
      <c r="F1451" s="963"/>
      <c r="G1451" s="963"/>
      <c r="H1451" s="963"/>
      <c r="I1451" s="964" t="s">
        <v>2199</v>
      </c>
      <c r="J1451" s="965"/>
    </row>
    <row r="1452" spans="2:10" ht="35.450000000000003" customHeight="1">
      <c r="B1452" s="962"/>
      <c r="C1452" s="963"/>
      <c r="D1452" s="963"/>
      <c r="E1452" s="963"/>
      <c r="F1452" s="963"/>
      <c r="G1452" s="963"/>
      <c r="H1452" s="963"/>
      <c r="I1452" s="964" t="s">
        <v>2200</v>
      </c>
      <c r="J1452" s="965"/>
    </row>
    <row r="1453" spans="2:10" ht="69.599999999999994" customHeight="1">
      <c r="B1453" s="962"/>
      <c r="C1453" s="963"/>
      <c r="D1453" s="963"/>
      <c r="E1453" s="963"/>
      <c r="F1453" s="963"/>
      <c r="G1453" s="963"/>
      <c r="H1453" s="963"/>
      <c r="I1453" s="964" t="s">
        <v>2201</v>
      </c>
      <c r="J1453" s="965"/>
    </row>
    <row r="1454" spans="2:10" ht="47.45" customHeight="1">
      <c r="B1454" s="962"/>
      <c r="C1454" s="963"/>
      <c r="D1454" s="963"/>
      <c r="E1454" s="963"/>
      <c r="F1454" s="963"/>
      <c r="G1454" s="963"/>
      <c r="H1454" s="963"/>
      <c r="I1454" s="964" t="s">
        <v>2202</v>
      </c>
      <c r="J1454" s="965"/>
    </row>
    <row r="1455" spans="2:10" ht="47.45" customHeight="1">
      <c r="B1455" s="962"/>
      <c r="C1455" s="963"/>
      <c r="D1455" s="963"/>
      <c r="E1455" s="963"/>
      <c r="F1455" s="963"/>
      <c r="G1455" s="963"/>
      <c r="H1455" s="963"/>
      <c r="I1455" s="964" t="s">
        <v>2203</v>
      </c>
      <c r="J1455" s="965"/>
    </row>
    <row r="1456" spans="2:10" ht="35.450000000000003" customHeight="1">
      <c r="B1456" s="962"/>
      <c r="C1456" s="963"/>
      <c r="D1456" s="963"/>
      <c r="E1456" s="963"/>
      <c r="F1456" s="963"/>
      <c r="G1456" s="963"/>
      <c r="H1456" s="963"/>
      <c r="I1456" s="964" t="s">
        <v>2204</v>
      </c>
      <c r="J1456" s="965"/>
    </row>
    <row r="1457" spans="2:10" ht="24.6" customHeight="1">
      <c r="B1457" s="966"/>
      <c r="C1457" s="967"/>
      <c r="D1457" s="967"/>
      <c r="E1457" s="967"/>
      <c r="F1457" s="967"/>
      <c r="G1457" s="967"/>
      <c r="H1457" s="967"/>
      <c r="I1457" s="968"/>
      <c r="J1457" s="969"/>
    </row>
    <row r="1458" spans="2:10" ht="24.6" customHeight="1">
      <c r="B1458" s="959"/>
      <c r="C1458" s="970" t="s">
        <v>2205</v>
      </c>
      <c r="D1458" s="970"/>
      <c r="E1458" s="970"/>
      <c r="F1458" s="970"/>
      <c r="G1458" s="970"/>
      <c r="H1458" s="970"/>
      <c r="I1458" s="971"/>
      <c r="J1458" s="960"/>
    </row>
    <row r="1459" spans="2:10" ht="24.6" customHeight="1">
      <c r="B1459" s="962"/>
      <c r="C1459" s="963"/>
      <c r="D1459" s="963" t="s">
        <v>1968</v>
      </c>
      <c r="E1459" s="963"/>
      <c r="F1459" s="963"/>
      <c r="G1459" s="963"/>
      <c r="H1459" s="963"/>
      <c r="I1459" s="964" t="s">
        <v>2058</v>
      </c>
      <c r="J1459" s="965"/>
    </row>
    <row r="1460" spans="2:10" ht="24.6" customHeight="1">
      <c r="B1460" s="962"/>
      <c r="C1460" s="963"/>
      <c r="D1460" s="963" t="s">
        <v>1970</v>
      </c>
      <c r="E1460" s="963"/>
      <c r="F1460" s="963"/>
      <c r="G1460" s="963"/>
      <c r="H1460" s="963"/>
      <c r="I1460" s="964" t="s">
        <v>2206</v>
      </c>
      <c r="J1460" s="965"/>
    </row>
    <row r="1461" spans="2:10" ht="24.6" customHeight="1">
      <c r="B1461" s="962"/>
      <c r="C1461" s="963"/>
      <c r="D1461" s="963" t="s">
        <v>2053</v>
      </c>
      <c r="E1461" s="963"/>
      <c r="F1461" s="963"/>
      <c r="G1461" s="963"/>
      <c r="H1461" s="963"/>
      <c r="I1461" s="964"/>
      <c r="J1461" s="965"/>
    </row>
    <row r="1462" spans="2:10" ht="24.6" customHeight="1">
      <c r="B1462" s="962"/>
      <c r="C1462" s="963"/>
      <c r="D1462" s="963"/>
      <c r="E1462" s="963" t="s">
        <v>2207</v>
      </c>
      <c r="F1462" s="963"/>
      <c r="G1462" s="963"/>
      <c r="H1462" s="963"/>
      <c r="I1462" s="964" t="s">
        <v>2058</v>
      </c>
      <c r="J1462" s="965"/>
    </row>
    <row r="1463" spans="2:10" ht="24.6" customHeight="1">
      <c r="B1463" s="962"/>
      <c r="C1463" s="963"/>
      <c r="D1463" s="963"/>
      <c r="E1463" s="963" t="s">
        <v>2208</v>
      </c>
      <c r="F1463" s="963"/>
      <c r="G1463" s="963"/>
      <c r="H1463" s="963"/>
      <c r="I1463" s="964" t="s">
        <v>2209</v>
      </c>
      <c r="J1463" s="965"/>
    </row>
    <row r="1464" spans="2:10" ht="24.6" customHeight="1">
      <c r="B1464" s="962"/>
      <c r="C1464" s="963"/>
      <c r="D1464" s="963"/>
      <c r="E1464" s="963" t="s">
        <v>2210</v>
      </c>
      <c r="F1464" s="963"/>
      <c r="G1464" s="963"/>
      <c r="H1464" s="963"/>
      <c r="I1464" s="964" t="s">
        <v>2211</v>
      </c>
      <c r="J1464" s="965"/>
    </row>
    <row r="1465" spans="2:10" ht="24.6" customHeight="1">
      <c r="B1465" s="962"/>
      <c r="C1465" s="963"/>
      <c r="D1465" s="963"/>
      <c r="E1465" s="963" t="s">
        <v>2212</v>
      </c>
      <c r="F1465" s="963"/>
      <c r="G1465" s="963"/>
      <c r="H1465" s="963"/>
      <c r="I1465" s="964"/>
      <c r="J1465" s="965"/>
    </row>
    <row r="1466" spans="2:10" ht="24.6" customHeight="1">
      <c r="B1466" s="962"/>
      <c r="C1466" s="963"/>
      <c r="D1466" s="963"/>
      <c r="E1466" s="963"/>
      <c r="F1466" s="963" t="s">
        <v>2213</v>
      </c>
      <c r="G1466" s="963"/>
      <c r="H1466" s="963"/>
      <c r="I1466" s="964" t="s">
        <v>2058</v>
      </c>
      <c r="J1466" s="965"/>
    </row>
    <row r="1467" spans="2:10" ht="24.6" customHeight="1">
      <c r="B1467" s="962"/>
      <c r="C1467" s="963"/>
      <c r="D1467" s="963"/>
      <c r="E1467" s="963"/>
      <c r="F1467" s="963" t="s">
        <v>2214</v>
      </c>
      <c r="G1467" s="963"/>
      <c r="H1467" s="963"/>
      <c r="I1467" s="964" t="s">
        <v>2160</v>
      </c>
      <c r="J1467" s="965"/>
    </row>
    <row r="1468" spans="2:10" ht="24.6" customHeight="1">
      <c r="B1468" s="962"/>
      <c r="C1468" s="963"/>
      <c r="D1468" s="963"/>
      <c r="E1468" s="963" t="s">
        <v>2215</v>
      </c>
      <c r="F1468" s="963"/>
      <c r="G1468" s="963"/>
      <c r="H1468" s="963"/>
      <c r="I1468" s="964" t="s">
        <v>2058</v>
      </c>
      <c r="J1468" s="965"/>
    </row>
    <row r="1469" spans="2:10" ht="24.6" customHeight="1">
      <c r="B1469" s="962"/>
      <c r="C1469" s="963"/>
      <c r="D1469" s="963"/>
      <c r="E1469" s="963" t="s">
        <v>2216</v>
      </c>
      <c r="F1469" s="963"/>
      <c r="G1469" s="963"/>
      <c r="H1469" s="963"/>
      <c r="I1469" s="964" t="s">
        <v>2058</v>
      </c>
      <c r="J1469" s="965"/>
    </row>
    <row r="1470" spans="2:10" ht="24.6" customHeight="1">
      <c r="B1470" s="962"/>
      <c r="C1470" s="963"/>
      <c r="D1470" s="963"/>
      <c r="E1470" s="963" t="s">
        <v>2217</v>
      </c>
      <c r="F1470" s="963"/>
      <c r="G1470" s="963"/>
      <c r="H1470" s="963"/>
      <c r="I1470" s="964" t="s">
        <v>2218</v>
      </c>
      <c r="J1470" s="965"/>
    </row>
    <row r="1471" spans="2:10" ht="24.6" customHeight="1">
      <c r="B1471" s="962"/>
      <c r="C1471" s="963"/>
      <c r="D1471" s="963"/>
      <c r="E1471" s="963"/>
      <c r="F1471" s="963"/>
      <c r="G1471" s="963"/>
      <c r="H1471" s="963"/>
      <c r="I1471" s="964" t="s">
        <v>2219</v>
      </c>
      <c r="J1471" s="965"/>
    </row>
    <row r="1472" spans="2:10" ht="24.6" customHeight="1">
      <c r="B1472" s="962"/>
      <c r="C1472" s="963"/>
      <c r="D1472" s="963"/>
      <c r="E1472" s="963"/>
      <c r="F1472" s="963"/>
      <c r="G1472" s="963"/>
      <c r="H1472" s="963"/>
      <c r="I1472" s="964" t="s">
        <v>2220</v>
      </c>
      <c r="J1472" s="965"/>
    </row>
    <row r="1473" spans="2:10" ht="24.6" customHeight="1">
      <c r="B1473" s="962"/>
      <c r="C1473" s="963"/>
      <c r="D1473" s="963"/>
      <c r="E1473" s="963" t="s">
        <v>2221</v>
      </c>
      <c r="F1473" s="963"/>
      <c r="G1473" s="963"/>
      <c r="H1473" s="963"/>
      <c r="I1473" s="964" t="s">
        <v>2222</v>
      </c>
      <c r="J1473" s="965"/>
    </row>
    <row r="1474" spans="2:10" ht="24.6" customHeight="1">
      <c r="B1474" s="962"/>
      <c r="C1474" s="963"/>
      <c r="D1474" s="963" t="s">
        <v>2223</v>
      </c>
      <c r="E1474" s="963"/>
      <c r="F1474" s="963"/>
      <c r="G1474" s="963"/>
      <c r="H1474" s="963"/>
      <c r="I1474" s="964"/>
      <c r="J1474" s="965"/>
    </row>
    <row r="1475" spans="2:10" ht="68.25" customHeight="1">
      <c r="B1475" s="962"/>
      <c r="C1475" s="963"/>
      <c r="D1475" s="963"/>
      <c r="E1475" s="963"/>
      <c r="F1475" s="963"/>
      <c r="G1475" s="963"/>
      <c r="H1475" s="963"/>
      <c r="I1475" s="964" t="s">
        <v>2224</v>
      </c>
      <c r="J1475" s="965"/>
    </row>
    <row r="1476" spans="2:10" ht="35.450000000000003" customHeight="1">
      <c r="B1476" s="962"/>
      <c r="C1476" s="963"/>
      <c r="D1476" s="963"/>
      <c r="E1476" s="963"/>
      <c r="F1476" s="963"/>
      <c r="G1476" s="963"/>
      <c r="H1476" s="963"/>
      <c r="I1476" s="964" t="s">
        <v>2225</v>
      </c>
      <c r="J1476" s="965"/>
    </row>
    <row r="1477" spans="2:10" ht="24.6" customHeight="1">
      <c r="B1477" s="966"/>
      <c r="C1477" s="967"/>
      <c r="D1477" s="967"/>
      <c r="E1477" s="967"/>
      <c r="F1477" s="967"/>
      <c r="G1477" s="967"/>
      <c r="H1477" s="967"/>
      <c r="I1477" s="968"/>
      <c r="J1477" s="969"/>
    </row>
    <row r="1478" spans="2:10" ht="24.6" customHeight="1">
      <c r="B1478" s="959"/>
      <c r="C1478" s="970" t="s">
        <v>2226</v>
      </c>
      <c r="D1478" s="970"/>
      <c r="E1478" s="970"/>
      <c r="F1478" s="970"/>
      <c r="G1478" s="970"/>
      <c r="H1478" s="970"/>
      <c r="I1478" s="971"/>
      <c r="J1478" s="960"/>
    </row>
    <row r="1479" spans="2:10" ht="24.6" customHeight="1">
      <c r="B1479" s="962"/>
      <c r="C1479" s="963"/>
      <c r="D1479" s="963" t="s">
        <v>1968</v>
      </c>
      <c r="E1479" s="963"/>
      <c r="F1479" s="963"/>
      <c r="G1479" s="963"/>
      <c r="H1479" s="963"/>
      <c r="I1479" s="964" t="s">
        <v>2227</v>
      </c>
      <c r="J1479" s="965"/>
    </row>
    <row r="1480" spans="2:10" ht="24.6" customHeight="1">
      <c r="B1480" s="962"/>
      <c r="C1480" s="963"/>
      <c r="D1480" s="963" t="s">
        <v>1970</v>
      </c>
      <c r="E1480" s="963"/>
      <c r="F1480" s="963"/>
      <c r="G1480" s="963"/>
      <c r="H1480" s="963"/>
      <c r="I1480" s="964" t="s">
        <v>1576</v>
      </c>
      <c r="J1480" s="965"/>
    </row>
    <row r="1481" spans="2:10" ht="24.6" customHeight="1">
      <c r="B1481" s="962"/>
      <c r="C1481" s="963"/>
      <c r="D1481" s="963" t="s">
        <v>1973</v>
      </c>
      <c r="E1481" s="963"/>
      <c r="F1481" s="963"/>
      <c r="G1481" s="963"/>
      <c r="H1481" s="963"/>
      <c r="I1481" s="964"/>
      <c r="J1481" s="965"/>
    </row>
    <row r="1482" spans="2:10" ht="24.6" customHeight="1">
      <c r="B1482" s="962"/>
      <c r="C1482" s="963"/>
      <c r="D1482" s="963"/>
      <c r="E1482" s="963" t="s">
        <v>2228</v>
      </c>
      <c r="F1482" s="963"/>
      <c r="G1482" s="963"/>
      <c r="H1482" s="963"/>
      <c r="I1482" s="964" t="s">
        <v>2058</v>
      </c>
      <c r="J1482" s="965"/>
    </row>
    <row r="1483" spans="2:10" ht="24.6" customHeight="1">
      <c r="B1483" s="962"/>
      <c r="C1483" s="963"/>
      <c r="D1483" s="963"/>
      <c r="E1483" s="963" t="s">
        <v>2229</v>
      </c>
      <c r="F1483" s="963"/>
      <c r="G1483" s="963"/>
      <c r="H1483" s="963"/>
      <c r="I1483" s="964" t="s">
        <v>2230</v>
      </c>
      <c r="J1483" s="965"/>
    </row>
    <row r="1484" spans="2:10" ht="24.6" customHeight="1">
      <c r="B1484" s="962"/>
      <c r="C1484" s="963"/>
      <c r="D1484" s="963"/>
      <c r="E1484" s="963"/>
      <c r="F1484" s="963"/>
      <c r="G1484" s="963"/>
      <c r="H1484" s="963"/>
      <c r="I1484" s="964" t="s">
        <v>2231</v>
      </c>
      <c r="J1484" s="965"/>
    </row>
    <row r="1485" spans="2:10" ht="24.6" customHeight="1">
      <c r="B1485" s="962"/>
      <c r="C1485" s="963"/>
      <c r="D1485" s="963"/>
      <c r="E1485" s="963"/>
      <c r="F1485" s="963"/>
      <c r="G1485" s="963"/>
      <c r="H1485" s="963"/>
      <c r="I1485" s="964" t="s">
        <v>2232</v>
      </c>
      <c r="J1485" s="965"/>
    </row>
    <row r="1486" spans="2:10" ht="35.450000000000003" customHeight="1">
      <c r="B1486" s="962"/>
      <c r="C1486" s="963"/>
      <c r="D1486" s="963"/>
      <c r="E1486" s="963" t="s">
        <v>2233</v>
      </c>
      <c r="F1486" s="963"/>
      <c r="G1486" s="963"/>
      <c r="H1486" s="963"/>
      <c r="I1486" s="964" t="s">
        <v>2234</v>
      </c>
      <c r="J1486" s="965"/>
    </row>
    <row r="1487" spans="2:10" ht="35.450000000000003" customHeight="1">
      <c r="B1487" s="962"/>
      <c r="C1487" s="963"/>
      <c r="D1487" s="963" t="s">
        <v>1989</v>
      </c>
      <c r="E1487" s="963"/>
      <c r="F1487" s="963"/>
      <c r="G1487" s="963"/>
      <c r="H1487" s="963"/>
      <c r="I1487" s="964" t="s">
        <v>2235</v>
      </c>
      <c r="J1487" s="965"/>
    </row>
    <row r="1488" spans="2:10" ht="24.6" customHeight="1">
      <c r="B1488" s="962"/>
      <c r="C1488" s="963"/>
      <c r="D1488" s="963" t="s">
        <v>1991</v>
      </c>
      <c r="E1488" s="963"/>
      <c r="F1488" s="963"/>
      <c r="G1488" s="963"/>
      <c r="H1488" s="963"/>
      <c r="I1488" s="964"/>
      <c r="J1488" s="965"/>
    </row>
    <row r="1489" spans="2:10" ht="47.45" customHeight="1">
      <c r="B1489" s="962"/>
      <c r="C1489" s="963"/>
      <c r="D1489" s="963"/>
      <c r="E1489" s="963"/>
      <c r="F1489" s="963"/>
      <c r="G1489" s="963"/>
      <c r="H1489" s="963"/>
      <c r="I1489" s="964" t="s">
        <v>2236</v>
      </c>
      <c r="J1489" s="965"/>
    </row>
    <row r="1490" spans="2:10" ht="35.450000000000003" customHeight="1">
      <c r="B1490" s="962"/>
      <c r="C1490" s="963"/>
      <c r="D1490" s="963"/>
      <c r="E1490" s="963"/>
      <c r="F1490" s="963"/>
      <c r="G1490" s="963"/>
      <c r="H1490" s="963"/>
      <c r="I1490" s="964" t="s">
        <v>2237</v>
      </c>
      <c r="J1490" s="965"/>
    </row>
    <row r="1491" spans="2:10" ht="47.45" customHeight="1">
      <c r="B1491" s="962"/>
      <c r="C1491" s="963"/>
      <c r="D1491" s="963"/>
      <c r="E1491" s="963"/>
      <c r="F1491" s="963"/>
      <c r="G1491" s="963"/>
      <c r="H1491" s="963"/>
      <c r="I1491" s="964" t="s">
        <v>2238</v>
      </c>
      <c r="J1491" s="965"/>
    </row>
    <row r="1492" spans="2:10" ht="35.450000000000003" customHeight="1">
      <c r="B1492" s="962"/>
      <c r="C1492" s="963"/>
      <c r="D1492" s="963"/>
      <c r="E1492" s="963"/>
      <c r="F1492" s="963"/>
      <c r="G1492" s="963"/>
      <c r="H1492" s="963"/>
      <c r="I1492" s="964" t="s">
        <v>2239</v>
      </c>
      <c r="J1492" s="965"/>
    </row>
    <row r="1493" spans="2:10" ht="35.450000000000003" customHeight="1">
      <c r="B1493" s="962"/>
      <c r="C1493" s="963"/>
      <c r="D1493" s="963"/>
      <c r="E1493" s="963"/>
      <c r="F1493" s="963"/>
      <c r="G1493" s="963"/>
      <c r="H1493" s="963"/>
      <c r="I1493" s="964" t="s">
        <v>2240</v>
      </c>
      <c r="J1493" s="965"/>
    </row>
    <row r="1494" spans="2:10" ht="24.6" customHeight="1">
      <c r="B1494" s="966"/>
      <c r="C1494" s="967"/>
      <c r="D1494" s="967"/>
      <c r="E1494" s="967"/>
      <c r="F1494" s="967"/>
      <c r="G1494" s="967"/>
      <c r="H1494" s="967"/>
      <c r="I1494" s="968"/>
      <c r="J1494" s="969"/>
    </row>
    <row r="1495" spans="2:10" ht="24.6" customHeight="1">
      <c r="B1495" s="959"/>
      <c r="C1495" s="970" t="s">
        <v>2241</v>
      </c>
      <c r="D1495" s="970"/>
      <c r="E1495" s="970"/>
      <c r="F1495" s="970"/>
      <c r="G1495" s="970"/>
      <c r="H1495" s="970"/>
      <c r="I1495" s="971"/>
      <c r="J1495" s="960"/>
    </row>
    <row r="1496" spans="2:10" ht="35.450000000000003" customHeight="1">
      <c r="B1496" s="962"/>
      <c r="C1496" s="963"/>
      <c r="D1496" s="963" t="s">
        <v>1968</v>
      </c>
      <c r="E1496" s="963"/>
      <c r="F1496" s="963"/>
      <c r="G1496" s="963"/>
      <c r="H1496" s="963"/>
      <c r="I1496" s="964" t="s">
        <v>2242</v>
      </c>
      <c r="J1496" s="965"/>
    </row>
    <row r="1497" spans="2:10" ht="35.450000000000003" customHeight="1">
      <c r="B1497" s="962"/>
      <c r="C1497" s="963"/>
      <c r="D1497" s="963" t="s">
        <v>1970</v>
      </c>
      <c r="E1497" s="963"/>
      <c r="F1497" s="963"/>
      <c r="G1497" s="963"/>
      <c r="H1497" s="963"/>
      <c r="I1497" s="964" t="s">
        <v>2243</v>
      </c>
      <c r="J1497" s="965"/>
    </row>
    <row r="1498" spans="2:10" ht="24.6" customHeight="1">
      <c r="B1498" s="962"/>
      <c r="C1498" s="963"/>
      <c r="D1498" s="963" t="s">
        <v>2053</v>
      </c>
      <c r="E1498" s="963"/>
      <c r="F1498" s="963"/>
      <c r="G1498" s="963"/>
      <c r="H1498" s="963"/>
      <c r="I1498" s="964"/>
      <c r="J1498" s="965"/>
    </row>
    <row r="1499" spans="2:10" ht="24.6" customHeight="1">
      <c r="B1499" s="962"/>
      <c r="C1499" s="963"/>
      <c r="D1499" s="963"/>
      <c r="E1499" s="963" t="s">
        <v>2244</v>
      </c>
      <c r="F1499" s="963"/>
      <c r="G1499" s="963"/>
      <c r="H1499" s="963"/>
      <c r="I1499" s="964" t="s">
        <v>2245</v>
      </c>
      <c r="J1499" s="965"/>
    </row>
    <row r="1500" spans="2:10" ht="24.6" customHeight="1">
      <c r="B1500" s="962"/>
      <c r="C1500" s="963"/>
      <c r="D1500" s="963"/>
      <c r="E1500" s="963" t="s">
        <v>2246</v>
      </c>
      <c r="F1500" s="963"/>
      <c r="G1500" s="963"/>
      <c r="H1500" s="963"/>
      <c r="I1500" s="964" t="s">
        <v>2170</v>
      </c>
      <c r="J1500" s="965"/>
    </row>
    <row r="1501" spans="2:10" ht="24.6" customHeight="1">
      <c r="B1501" s="962"/>
      <c r="C1501" s="963"/>
      <c r="D1501" s="963"/>
      <c r="E1501" s="963" t="s">
        <v>2247</v>
      </c>
      <c r="F1501" s="963"/>
      <c r="G1501" s="963"/>
      <c r="H1501" s="963"/>
      <c r="I1501" s="964" t="s">
        <v>2248</v>
      </c>
      <c r="J1501" s="965"/>
    </row>
    <row r="1502" spans="2:10" ht="24.6" customHeight="1">
      <c r="B1502" s="962"/>
      <c r="C1502" s="963"/>
      <c r="D1502" s="963"/>
      <c r="E1502" s="963"/>
      <c r="F1502" s="963"/>
      <c r="G1502" s="963"/>
      <c r="H1502" s="963"/>
      <c r="I1502" s="964" t="s">
        <v>2249</v>
      </c>
      <c r="J1502" s="965"/>
    </row>
    <row r="1503" spans="2:10" ht="24.6" customHeight="1">
      <c r="B1503" s="962"/>
      <c r="C1503" s="963"/>
      <c r="D1503" s="963" t="s">
        <v>2250</v>
      </c>
      <c r="E1503" s="963"/>
      <c r="F1503" s="963"/>
      <c r="G1503" s="963"/>
      <c r="H1503" s="963"/>
      <c r="I1503" s="964" t="s">
        <v>2251</v>
      </c>
      <c r="J1503" s="965"/>
    </row>
    <row r="1504" spans="2:10" ht="24.6" customHeight="1">
      <c r="B1504" s="962"/>
      <c r="C1504" s="963"/>
      <c r="D1504" s="963" t="s">
        <v>2252</v>
      </c>
      <c r="E1504" s="963"/>
      <c r="F1504" s="963"/>
      <c r="G1504" s="963"/>
      <c r="H1504" s="963"/>
      <c r="I1504" s="964"/>
      <c r="J1504" s="965"/>
    </row>
    <row r="1505" spans="2:10" ht="24.6" customHeight="1">
      <c r="B1505" s="962"/>
      <c r="C1505" s="963"/>
      <c r="D1505" s="963"/>
      <c r="E1505" s="963" t="s">
        <v>2253</v>
      </c>
      <c r="F1505" s="963"/>
      <c r="G1505" s="963"/>
      <c r="H1505" s="963"/>
      <c r="I1505" s="964" t="s">
        <v>1576</v>
      </c>
      <c r="J1505" s="965"/>
    </row>
    <row r="1506" spans="2:10" ht="24.6" customHeight="1">
      <c r="B1506" s="962"/>
      <c r="C1506" s="963"/>
      <c r="D1506" s="963"/>
      <c r="E1506" s="963" t="s">
        <v>2254</v>
      </c>
      <c r="F1506" s="963"/>
      <c r="G1506" s="963"/>
      <c r="H1506" s="963"/>
      <c r="I1506" s="964" t="s">
        <v>1576</v>
      </c>
      <c r="J1506" s="965"/>
    </row>
    <row r="1507" spans="2:10" ht="24.6" customHeight="1">
      <c r="B1507" s="962"/>
      <c r="C1507" s="963"/>
      <c r="D1507" s="963"/>
      <c r="E1507" s="963" t="s">
        <v>2255</v>
      </c>
      <c r="F1507" s="963"/>
      <c r="G1507" s="963"/>
      <c r="H1507" s="963"/>
      <c r="I1507" s="964" t="s">
        <v>1576</v>
      </c>
      <c r="J1507" s="965"/>
    </row>
    <row r="1508" spans="2:10" ht="24.6" customHeight="1">
      <c r="B1508" s="962"/>
      <c r="C1508" s="963"/>
      <c r="D1508" s="963"/>
      <c r="E1508" s="963" t="s">
        <v>2256</v>
      </c>
      <c r="F1508" s="963"/>
      <c r="G1508" s="963"/>
      <c r="H1508" s="963"/>
      <c r="I1508" s="964" t="s">
        <v>1576</v>
      </c>
      <c r="J1508" s="965"/>
    </row>
    <row r="1509" spans="2:10" ht="24.6" customHeight="1">
      <c r="B1509" s="962"/>
      <c r="C1509" s="963"/>
      <c r="D1509" s="963"/>
      <c r="E1509" s="963" t="s">
        <v>2257</v>
      </c>
      <c r="F1509" s="963"/>
      <c r="G1509" s="963"/>
      <c r="H1509" s="963"/>
      <c r="I1509" s="964" t="s">
        <v>1576</v>
      </c>
      <c r="J1509" s="965"/>
    </row>
    <row r="1510" spans="2:10" ht="24.6" customHeight="1">
      <c r="B1510" s="962"/>
      <c r="C1510" s="963"/>
      <c r="D1510" s="963" t="s">
        <v>2030</v>
      </c>
      <c r="E1510" s="963"/>
      <c r="F1510" s="963"/>
      <c r="G1510" s="963"/>
      <c r="H1510" s="963"/>
      <c r="I1510" s="964"/>
      <c r="J1510" s="965"/>
    </row>
    <row r="1511" spans="2:10" ht="69.599999999999994" customHeight="1">
      <c r="B1511" s="962"/>
      <c r="C1511" s="963"/>
      <c r="D1511" s="963"/>
      <c r="E1511" s="963"/>
      <c r="F1511" s="963"/>
      <c r="G1511" s="963"/>
      <c r="H1511" s="963"/>
      <c r="I1511" s="964" t="s">
        <v>2258</v>
      </c>
      <c r="J1511" s="965"/>
    </row>
    <row r="1512" spans="2:10" ht="24.6" customHeight="1">
      <c r="B1512" s="962"/>
      <c r="C1512" s="963"/>
      <c r="D1512" s="963"/>
      <c r="E1512" s="963"/>
      <c r="F1512" s="963"/>
      <c r="G1512" s="963"/>
      <c r="H1512" s="963"/>
      <c r="I1512" s="964" t="s">
        <v>2259</v>
      </c>
      <c r="J1512" s="965"/>
    </row>
    <row r="1513" spans="2:10" ht="47.45" customHeight="1">
      <c r="B1513" s="962"/>
      <c r="C1513" s="963"/>
      <c r="D1513" s="963"/>
      <c r="E1513" s="963"/>
      <c r="F1513" s="963"/>
      <c r="G1513" s="963"/>
      <c r="H1513" s="963"/>
      <c r="I1513" s="964" t="s">
        <v>2260</v>
      </c>
      <c r="J1513" s="965"/>
    </row>
    <row r="1514" spans="2:10" ht="35.450000000000003" customHeight="1">
      <c r="B1514" s="962"/>
      <c r="C1514" s="963"/>
      <c r="D1514" s="963"/>
      <c r="E1514" s="963"/>
      <c r="F1514" s="963"/>
      <c r="G1514" s="963"/>
      <c r="H1514" s="963"/>
      <c r="I1514" s="964" t="s">
        <v>2261</v>
      </c>
      <c r="J1514" s="965"/>
    </row>
    <row r="1515" spans="2:10" ht="35.450000000000003" customHeight="1">
      <c r="B1515" s="962"/>
      <c r="C1515" s="963"/>
      <c r="D1515" s="963"/>
      <c r="E1515" s="963"/>
      <c r="F1515" s="963"/>
      <c r="G1515" s="963"/>
      <c r="H1515" s="963"/>
      <c r="I1515" s="964" t="s">
        <v>2262</v>
      </c>
      <c r="J1515" s="965"/>
    </row>
    <row r="1516" spans="2:10" ht="47.45" customHeight="1">
      <c r="B1516" s="962"/>
      <c r="C1516" s="963"/>
      <c r="D1516" s="963"/>
      <c r="E1516" s="963"/>
      <c r="F1516" s="963"/>
      <c r="G1516" s="963"/>
      <c r="H1516" s="963"/>
      <c r="I1516" s="964" t="s">
        <v>2263</v>
      </c>
      <c r="J1516" s="965"/>
    </row>
    <row r="1517" spans="2:10" ht="24.6" customHeight="1">
      <c r="B1517" s="966"/>
      <c r="C1517" s="967"/>
      <c r="D1517" s="967"/>
      <c r="E1517" s="967"/>
      <c r="F1517" s="967"/>
      <c r="G1517" s="967"/>
      <c r="H1517" s="967"/>
      <c r="I1517" s="968"/>
      <c r="J1517" s="969"/>
    </row>
    <row r="1518" spans="2:10" ht="24.6" customHeight="1">
      <c r="B1518" s="959"/>
      <c r="C1518" s="970" t="s">
        <v>2264</v>
      </c>
      <c r="D1518" s="970"/>
      <c r="E1518" s="970"/>
      <c r="F1518" s="970"/>
      <c r="G1518" s="970"/>
      <c r="H1518" s="970"/>
      <c r="I1518" s="971"/>
      <c r="J1518" s="960"/>
    </row>
    <row r="1519" spans="2:10" ht="35.450000000000003" customHeight="1">
      <c r="B1519" s="962"/>
      <c r="C1519" s="963"/>
      <c r="D1519" s="963" t="s">
        <v>1968</v>
      </c>
      <c r="E1519" s="963"/>
      <c r="F1519" s="963"/>
      <c r="G1519" s="963"/>
      <c r="H1519" s="963"/>
      <c r="I1519" s="964" t="s">
        <v>2265</v>
      </c>
      <c r="J1519" s="965"/>
    </row>
    <row r="1520" spans="2:10" ht="24.6" customHeight="1">
      <c r="B1520" s="962"/>
      <c r="C1520" s="963"/>
      <c r="D1520" s="963" t="s">
        <v>1970</v>
      </c>
      <c r="E1520" s="963"/>
      <c r="F1520" s="963"/>
      <c r="G1520" s="963"/>
      <c r="H1520" s="963"/>
      <c r="I1520" s="964" t="s">
        <v>2206</v>
      </c>
      <c r="J1520" s="965"/>
    </row>
    <row r="1521" spans="2:10" ht="24.6" customHeight="1">
      <c r="B1521" s="962"/>
      <c r="C1521" s="963"/>
      <c r="D1521" s="963" t="s">
        <v>2266</v>
      </c>
      <c r="E1521" s="963"/>
      <c r="F1521" s="963"/>
      <c r="G1521" s="963"/>
      <c r="H1521" s="963"/>
      <c r="I1521" s="964" t="s">
        <v>2267</v>
      </c>
      <c r="J1521" s="965"/>
    </row>
    <row r="1522" spans="2:10" ht="24.6" customHeight="1">
      <c r="B1522" s="962"/>
      <c r="C1522" s="963"/>
      <c r="D1522" s="963" t="s">
        <v>2268</v>
      </c>
      <c r="E1522" s="963"/>
      <c r="F1522" s="963"/>
      <c r="G1522" s="963"/>
      <c r="H1522" s="963"/>
      <c r="I1522" s="964"/>
      <c r="J1522" s="965"/>
    </row>
    <row r="1523" spans="2:10" ht="24.6" customHeight="1">
      <c r="B1523" s="962"/>
      <c r="C1523" s="963"/>
      <c r="D1523" s="963"/>
      <c r="E1523" s="963" t="s">
        <v>2269</v>
      </c>
      <c r="F1523" s="963"/>
      <c r="G1523" s="963"/>
      <c r="H1523" s="963"/>
      <c r="I1523" s="964" t="s">
        <v>2270</v>
      </c>
      <c r="J1523" s="965"/>
    </row>
    <row r="1524" spans="2:10" ht="24.6" customHeight="1">
      <c r="B1524" s="962"/>
      <c r="C1524" s="963"/>
      <c r="D1524" s="963"/>
      <c r="E1524" s="963"/>
      <c r="F1524" s="963"/>
      <c r="G1524" s="963"/>
      <c r="H1524" s="963"/>
      <c r="I1524" s="964" t="s">
        <v>2271</v>
      </c>
      <c r="J1524" s="965"/>
    </row>
    <row r="1525" spans="2:10" ht="24.6" customHeight="1">
      <c r="B1525" s="962"/>
      <c r="C1525" s="963"/>
      <c r="D1525" s="963"/>
      <c r="E1525" s="963"/>
      <c r="F1525" s="963"/>
      <c r="G1525" s="963"/>
      <c r="H1525" s="963"/>
      <c r="I1525" s="964" t="s">
        <v>2272</v>
      </c>
      <c r="J1525" s="965"/>
    </row>
    <row r="1526" spans="2:10" ht="24.6" customHeight="1">
      <c r="B1526" s="962"/>
      <c r="C1526" s="963"/>
      <c r="D1526" s="963"/>
      <c r="E1526" s="963" t="s">
        <v>2273</v>
      </c>
      <c r="F1526" s="963"/>
      <c r="G1526" s="963"/>
      <c r="H1526" s="963"/>
      <c r="I1526" s="964" t="s">
        <v>2270</v>
      </c>
      <c r="J1526" s="965"/>
    </row>
    <row r="1527" spans="2:10" ht="24.6" customHeight="1">
      <c r="B1527" s="962"/>
      <c r="C1527" s="963"/>
      <c r="D1527" s="963"/>
      <c r="E1527" s="963"/>
      <c r="F1527" s="963"/>
      <c r="G1527" s="963"/>
      <c r="H1527" s="963"/>
      <c r="I1527" s="964" t="s">
        <v>2271</v>
      </c>
      <c r="J1527" s="965"/>
    </row>
    <row r="1528" spans="2:10" ht="24.6" customHeight="1">
      <c r="B1528" s="962"/>
      <c r="C1528" s="963"/>
      <c r="D1528" s="963"/>
      <c r="E1528" s="963"/>
      <c r="F1528" s="963"/>
      <c r="G1528" s="963"/>
      <c r="H1528" s="963"/>
      <c r="I1528" s="964" t="s">
        <v>2272</v>
      </c>
      <c r="J1528" s="965"/>
    </row>
    <row r="1529" spans="2:10" ht="24.6" customHeight="1">
      <c r="B1529" s="962"/>
      <c r="C1529" s="963"/>
      <c r="D1529" s="963" t="s">
        <v>2274</v>
      </c>
      <c r="E1529" s="963"/>
      <c r="F1529" s="963"/>
      <c r="G1529" s="963"/>
      <c r="H1529" s="963"/>
      <c r="I1529" s="964" t="s">
        <v>2275</v>
      </c>
      <c r="J1529" s="965"/>
    </row>
    <row r="1530" spans="2:10" ht="24.6" customHeight="1">
      <c r="B1530" s="962"/>
      <c r="C1530" s="963"/>
      <c r="D1530" s="963" t="s">
        <v>2276</v>
      </c>
      <c r="E1530" s="963"/>
      <c r="F1530" s="963"/>
      <c r="G1530" s="963"/>
      <c r="H1530" s="963"/>
      <c r="I1530" s="964" t="s">
        <v>2277</v>
      </c>
      <c r="J1530" s="965"/>
    </row>
    <row r="1531" spans="2:10" ht="24.6" customHeight="1">
      <c r="B1531" s="962"/>
      <c r="C1531" s="963"/>
      <c r="D1531" s="963" t="s">
        <v>2278</v>
      </c>
      <c r="E1531" s="963"/>
      <c r="F1531" s="963"/>
      <c r="G1531" s="963"/>
      <c r="H1531" s="963"/>
      <c r="I1531" s="964" t="s">
        <v>1576</v>
      </c>
      <c r="J1531" s="965"/>
    </row>
    <row r="1532" spans="2:10" ht="24.6" customHeight="1">
      <c r="B1532" s="962"/>
      <c r="C1532" s="963"/>
      <c r="D1532" s="963" t="s">
        <v>2279</v>
      </c>
      <c r="E1532" s="963"/>
      <c r="F1532" s="963"/>
      <c r="G1532" s="963"/>
      <c r="H1532" s="963"/>
      <c r="I1532" s="964"/>
      <c r="J1532" s="965"/>
    </row>
    <row r="1533" spans="2:10" ht="35.450000000000003" customHeight="1">
      <c r="B1533" s="962"/>
      <c r="C1533" s="963"/>
      <c r="D1533" s="963"/>
      <c r="E1533" s="963"/>
      <c r="F1533" s="963"/>
      <c r="G1533" s="963"/>
      <c r="H1533" s="963"/>
      <c r="I1533" s="964" t="s">
        <v>2280</v>
      </c>
      <c r="J1533" s="965"/>
    </row>
    <row r="1534" spans="2:10" ht="35.450000000000003" customHeight="1">
      <c r="B1534" s="962"/>
      <c r="C1534" s="963"/>
      <c r="D1534" s="963"/>
      <c r="E1534" s="963"/>
      <c r="F1534" s="963"/>
      <c r="G1534" s="963"/>
      <c r="H1534" s="963"/>
      <c r="I1534" s="964" t="s">
        <v>2281</v>
      </c>
      <c r="J1534" s="965"/>
    </row>
    <row r="1535" spans="2:10" ht="58.5" customHeight="1">
      <c r="B1535" s="962"/>
      <c r="C1535" s="963"/>
      <c r="D1535" s="963"/>
      <c r="E1535" s="963"/>
      <c r="F1535" s="963"/>
      <c r="G1535" s="963"/>
      <c r="H1535" s="963"/>
      <c r="I1535" s="964" t="s">
        <v>2282</v>
      </c>
      <c r="J1535" s="965"/>
    </row>
    <row r="1536" spans="2:10" ht="69.599999999999994" customHeight="1">
      <c r="B1536" s="962"/>
      <c r="C1536" s="963"/>
      <c r="D1536" s="963"/>
      <c r="E1536" s="963"/>
      <c r="F1536" s="963"/>
      <c r="G1536" s="963"/>
      <c r="H1536" s="963"/>
      <c r="I1536" s="964" t="s">
        <v>2283</v>
      </c>
      <c r="J1536" s="965"/>
    </row>
    <row r="1537" spans="2:10" ht="47.45" customHeight="1">
      <c r="B1537" s="962"/>
      <c r="C1537" s="963"/>
      <c r="D1537" s="963"/>
      <c r="E1537" s="963"/>
      <c r="F1537" s="963"/>
      <c r="G1537" s="963"/>
      <c r="H1537" s="963"/>
      <c r="I1537" s="964" t="s">
        <v>2284</v>
      </c>
      <c r="J1537" s="965"/>
    </row>
    <row r="1538" spans="2:10" ht="47.45" customHeight="1">
      <c r="B1538" s="962"/>
      <c r="C1538" s="963"/>
      <c r="D1538" s="963"/>
      <c r="E1538" s="963"/>
      <c r="F1538" s="963"/>
      <c r="G1538" s="963"/>
      <c r="H1538" s="963"/>
      <c r="I1538" s="964" t="s">
        <v>2285</v>
      </c>
      <c r="J1538" s="965"/>
    </row>
    <row r="1539" spans="2:10" ht="35.450000000000003" customHeight="1">
      <c r="B1539" s="962"/>
      <c r="C1539" s="963"/>
      <c r="D1539" s="963"/>
      <c r="E1539" s="963"/>
      <c r="F1539" s="963"/>
      <c r="G1539" s="963"/>
      <c r="H1539" s="963"/>
      <c r="I1539" s="964" t="s">
        <v>2286</v>
      </c>
      <c r="J1539" s="965"/>
    </row>
    <row r="1540" spans="2:10" ht="69.599999999999994" customHeight="1">
      <c r="B1540" s="962"/>
      <c r="C1540" s="963"/>
      <c r="D1540" s="963"/>
      <c r="E1540" s="963"/>
      <c r="F1540" s="963"/>
      <c r="G1540" s="963"/>
      <c r="H1540" s="963"/>
      <c r="I1540" s="964" t="s">
        <v>2287</v>
      </c>
      <c r="J1540" s="965"/>
    </row>
    <row r="1541" spans="2:10" ht="24.6" customHeight="1">
      <c r="B1541" s="966"/>
      <c r="C1541" s="967"/>
      <c r="D1541" s="967"/>
      <c r="E1541" s="967"/>
      <c r="F1541" s="967"/>
      <c r="G1541" s="967"/>
      <c r="H1541" s="967"/>
      <c r="I1541" s="968"/>
      <c r="J1541" s="969"/>
    </row>
    <row r="1542" spans="2:10" ht="24.6" customHeight="1">
      <c r="B1542" s="972" t="s">
        <v>2288</v>
      </c>
      <c r="C1542" s="973"/>
      <c r="D1542" s="973"/>
      <c r="E1542" s="973"/>
      <c r="F1542" s="973"/>
      <c r="G1542" s="973"/>
      <c r="H1542" s="973"/>
      <c r="I1542" s="974"/>
      <c r="J1542" s="975"/>
    </row>
    <row r="1543" spans="2:10" ht="24.6" customHeight="1">
      <c r="B1543" s="976"/>
      <c r="C1543" s="977" t="s">
        <v>2289</v>
      </c>
      <c r="D1543" s="977"/>
      <c r="E1543" s="977"/>
      <c r="F1543" s="977"/>
      <c r="G1543" s="977"/>
      <c r="H1543" s="977"/>
      <c r="I1543" s="978"/>
      <c r="J1543" s="979"/>
    </row>
    <row r="1544" spans="2:10" ht="24.6" customHeight="1">
      <c r="B1544" s="962"/>
      <c r="C1544" s="963"/>
      <c r="D1544" s="963" t="s">
        <v>1968</v>
      </c>
      <c r="E1544" s="963"/>
      <c r="F1544" s="963"/>
      <c r="G1544" s="963"/>
      <c r="H1544" s="963"/>
      <c r="I1544" s="964" t="s">
        <v>2058</v>
      </c>
      <c r="J1544" s="965"/>
    </row>
    <row r="1545" spans="2:10" ht="24.6" customHeight="1">
      <c r="B1545" s="962"/>
      <c r="C1545" s="963"/>
      <c r="D1545" s="963" t="s">
        <v>1970</v>
      </c>
      <c r="E1545" s="963"/>
      <c r="F1545" s="963"/>
      <c r="G1545" s="963"/>
      <c r="H1545" s="963"/>
      <c r="I1545" s="964" t="s">
        <v>2290</v>
      </c>
      <c r="J1545" s="965"/>
    </row>
    <row r="1546" spans="2:10" ht="24.6" customHeight="1">
      <c r="B1546" s="962"/>
      <c r="C1546" s="963"/>
      <c r="D1546" s="963" t="s">
        <v>2053</v>
      </c>
      <c r="E1546" s="963"/>
      <c r="F1546" s="963"/>
      <c r="G1546" s="963"/>
      <c r="H1546" s="963"/>
      <c r="I1546" s="964"/>
      <c r="J1546" s="965"/>
    </row>
    <row r="1547" spans="2:10" ht="24.6" customHeight="1">
      <c r="B1547" s="962"/>
      <c r="C1547" s="963"/>
      <c r="D1547" s="963"/>
      <c r="E1547" s="963" t="s">
        <v>2131</v>
      </c>
      <c r="F1547" s="963"/>
      <c r="G1547" s="963"/>
      <c r="H1547" s="963"/>
      <c r="I1547" s="964" t="s">
        <v>2291</v>
      </c>
      <c r="J1547" s="965"/>
    </row>
    <row r="1548" spans="2:10" ht="24.6" customHeight="1">
      <c r="B1548" s="962"/>
      <c r="C1548" s="963"/>
      <c r="D1548" s="963"/>
      <c r="E1548" s="963" t="s">
        <v>2292</v>
      </c>
      <c r="F1548" s="963"/>
      <c r="G1548" s="963"/>
      <c r="H1548" s="963"/>
      <c r="I1548" s="964"/>
      <c r="J1548" s="965"/>
    </row>
    <row r="1549" spans="2:10" ht="24.6" customHeight="1">
      <c r="B1549" s="962"/>
      <c r="C1549" s="963"/>
      <c r="D1549" s="963"/>
      <c r="E1549" s="963"/>
      <c r="F1549" s="963" t="s">
        <v>2293</v>
      </c>
      <c r="G1549" s="963"/>
      <c r="H1549" s="963"/>
      <c r="I1549" s="964" t="s">
        <v>2058</v>
      </c>
      <c r="J1549" s="965"/>
    </row>
    <row r="1550" spans="2:10" ht="35.450000000000003" customHeight="1">
      <c r="B1550" s="962"/>
      <c r="C1550" s="963"/>
      <c r="D1550" s="963"/>
      <c r="E1550" s="963"/>
      <c r="F1550" s="963" t="s">
        <v>2294</v>
      </c>
      <c r="G1550" s="963"/>
      <c r="H1550" s="963"/>
      <c r="I1550" s="964" t="s">
        <v>2295</v>
      </c>
      <c r="J1550" s="965"/>
    </row>
    <row r="1551" spans="2:10" ht="24.6" customHeight="1">
      <c r="B1551" s="962"/>
      <c r="C1551" s="963"/>
      <c r="D1551" s="963"/>
      <c r="E1551" s="963" t="s">
        <v>2296</v>
      </c>
      <c r="F1551" s="963"/>
      <c r="G1551" s="963"/>
      <c r="H1551" s="963"/>
      <c r="I1551" s="964" t="s">
        <v>2297</v>
      </c>
      <c r="J1551" s="965"/>
    </row>
    <row r="1552" spans="2:10" ht="24.6" customHeight="1">
      <c r="B1552" s="962"/>
      <c r="C1552" s="963"/>
      <c r="D1552" s="963"/>
      <c r="E1552" s="963" t="s">
        <v>2298</v>
      </c>
      <c r="F1552" s="963"/>
      <c r="G1552" s="963"/>
      <c r="H1552" s="963"/>
      <c r="I1552" s="964" t="s">
        <v>2112</v>
      </c>
      <c r="J1552" s="965"/>
    </row>
    <row r="1553" spans="2:10" ht="24.6" customHeight="1">
      <c r="B1553" s="962"/>
      <c r="C1553" s="963"/>
      <c r="D1553" s="963"/>
      <c r="E1553" s="963"/>
      <c r="F1553" s="963"/>
      <c r="G1553" s="963"/>
      <c r="H1553" s="963"/>
      <c r="I1553" s="964" t="s">
        <v>2113</v>
      </c>
      <c r="J1553" s="965"/>
    </row>
    <row r="1554" spans="2:10" ht="24.6" customHeight="1">
      <c r="B1554" s="962"/>
      <c r="C1554" s="963"/>
      <c r="D1554" s="963"/>
      <c r="E1554" s="963" t="s">
        <v>2299</v>
      </c>
      <c r="F1554" s="963"/>
      <c r="G1554" s="963"/>
      <c r="H1554" s="963"/>
      <c r="I1554" s="964" t="s">
        <v>2058</v>
      </c>
      <c r="J1554" s="965"/>
    </row>
    <row r="1555" spans="2:10" ht="24.6" customHeight="1">
      <c r="B1555" s="962"/>
      <c r="C1555" s="963"/>
      <c r="D1555" s="963"/>
      <c r="E1555" s="963" t="s">
        <v>2300</v>
      </c>
      <c r="F1555" s="963"/>
      <c r="G1555" s="963"/>
      <c r="H1555" s="963"/>
      <c r="I1555" s="964" t="s">
        <v>2301</v>
      </c>
      <c r="J1555" s="965"/>
    </row>
    <row r="1556" spans="2:10" ht="47.45" customHeight="1">
      <c r="B1556" s="962"/>
      <c r="C1556" s="963"/>
      <c r="D1556" s="963" t="s">
        <v>1989</v>
      </c>
      <c r="E1556" s="963"/>
      <c r="F1556" s="963"/>
      <c r="G1556" s="963"/>
      <c r="H1556" s="963"/>
      <c r="I1556" s="964" t="s">
        <v>2302</v>
      </c>
      <c r="J1556" s="965"/>
    </row>
    <row r="1557" spans="2:10" ht="24.6" customHeight="1">
      <c r="B1557" s="962"/>
      <c r="C1557" s="963"/>
      <c r="D1557" s="963" t="s">
        <v>1991</v>
      </c>
      <c r="E1557" s="963"/>
      <c r="F1557" s="963"/>
      <c r="G1557" s="963"/>
      <c r="H1557" s="963"/>
      <c r="I1557" s="964"/>
      <c r="J1557" s="965"/>
    </row>
    <row r="1558" spans="2:10" ht="47.45" customHeight="1">
      <c r="B1558" s="962"/>
      <c r="C1558" s="963"/>
      <c r="D1558" s="963"/>
      <c r="E1558" s="963"/>
      <c r="F1558" s="963"/>
      <c r="G1558" s="963"/>
      <c r="H1558" s="963"/>
      <c r="I1558" s="964" t="s">
        <v>2303</v>
      </c>
      <c r="J1558" s="965"/>
    </row>
    <row r="1559" spans="2:10" ht="58.5" customHeight="1">
      <c r="B1559" s="962"/>
      <c r="C1559" s="963"/>
      <c r="D1559" s="963"/>
      <c r="E1559" s="963"/>
      <c r="F1559" s="963"/>
      <c r="G1559" s="963"/>
      <c r="H1559" s="963"/>
      <c r="I1559" s="964" t="s">
        <v>2304</v>
      </c>
      <c r="J1559" s="965"/>
    </row>
    <row r="1560" spans="2:10" ht="35.450000000000003" customHeight="1">
      <c r="B1560" s="962"/>
      <c r="C1560" s="963"/>
      <c r="D1560" s="963"/>
      <c r="E1560" s="963"/>
      <c r="F1560" s="963"/>
      <c r="G1560" s="963"/>
      <c r="H1560" s="963"/>
      <c r="I1560" s="964" t="s">
        <v>2305</v>
      </c>
      <c r="J1560" s="965"/>
    </row>
    <row r="1561" spans="2:10" ht="47.45" customHeight="1">
      <c r="B1561" s="962"/>
      <c r="C1561" s="963"/>
      <c r="D1561" s="963"/>
      <c r="E1561" s="963"/>
      <c r="F1561" s="963"/>
      <c r="G1561" s="963"/>
      <c r="H1561" s="963"/>
      <c r="I1561" s="964" t="s">
        <v>2306</v>
      </c>
      <c r="J1561" s="965"/>
    </row>
    <row r="1562" spans="2:10" ht="58.5" customHeight="1">
      <c r="B1562" s="962"/>
      <c r="C1562" s="963"/>
      <c r="D1562" s="963"/>
      <c r="E1562" s="963"/>
      <c r="F1562" s="963"/>
      <c r="G1562" s="963"/>
      <c r="H1562" s="963"/>
      <c r="I1562" s="964" t="s">
        <v>2307</v>
      </c>
      <c r="J1562" s="965"/>
    </row>
    <row r="1563" spans="2:10" ht="47.45" customHeight="1">
      <c r="B1563" s="962"/>
      <c r="C1563" s="963"/>
      <c r="D1563" s="963"/>
      <c r="E1563" s="963"/>
      <c r="F1563" s="963"/>
      <c r="G1563" s="963"/>
      <c r="H1563" s="963"/>
      <c r="I1563" s="964" t="s">
        <v>2308</v>
      </c>
      <c r="J1563" s="965"/>
    </row>
    <row r="1564" spans="2:10" ht="35.450000000000003" customHeight="1">
      <c r="B1564" s="962"/>
      <c r="C1564" s="963"/>
      <c r="D1564" s="963"/>
      <c r="E1564" s="963"/>
      <c r="F1564" s="963"/>
      <c r="G1564" s="963"/>
      <c r="H1564" s="963"/>
      <c r="I1564" s="964" t="s">
        <v>2309</v>
      </c>
      <c r="J1564" s="965"/>
    </row>
    <row r="1565" spans="2:10" ht="47.45" customHeight="1">
      <c r="B1565" s="962"/>
      <c r="C1565" s="963"/>
      <c r="D1565" s="963"/>
      <c r="E1565" s="963"/>
      <c r="F1565" s="963"/>
      <c r="G1565" s="963"/>
      <c r="H1565" s="963"/>
      <c r="I1565" s="964" t="s">
        <v>2310</v>
      </c>
      <c r="J1565" s="965"/>
    </row>
    <row r="1566" spans="2:10" ht="35.450000000000003" customHeight="1">
      <c r="B1566" s="962"/>
      <c r="C1566" s="963"/>
      <c r="D1566" s="963"/>
      <c r="E1566" s="963"/>
      <c r="F1566" s="963"/>
      <c r="G1566" s="963"/>
      <c r="H1566" s="963"/>
      <c r="I1566" s="964" t="s">
        <v>2311</v>
      </c>
      <c r="J1566" s="965"/>
    </row>
    <row r="1567" spans="2:10" ht="47.45" customHeight="1">
      <c r="B1567" s="962"/>
      <c r="C1567" s="963"/>
      <c r="D1567" s="963"/>
      <c r="E1567" s="963"/>
      <c r="F1567" s="963"/>
      <c r="G1567" s="963"/>
      <c r="H1567" s="963"/>
      <c r="I1567" s="964" t="s">
        <v>2312</v>
      </c>
      <c r="J1567" s="965"/>
    </row>
    <row r="1568" spans="2:10" ht="116.25" customHeight="1">
      <c r="B1568" s="962"/>
      <c r="C1568" s="963"/>
      <c r="D1568" s="963"/>
      <c r="E1568" s="963"/>
      <c r="F1568" s="963"/>
      <c r="G1568" s="963"/>
      <c r="H1568" s="963"/>
      <c r="I1568" s="964" t="s">
        <v>2313</v>
      </c>
      <c r="J1568" s="965"/>
    </row>
    <row r="1569" spans="2:10" ht="47.45" customHeight="1">
      <c r="B1569" s="962"/>
      <c r="C1569" s="963"/>
      <c r="D1569" s="963"/>
      <c r="E1569" s="963"/>
      <c r="F1569" s="963"/>
      <c r="G1569" s="963"/>
      <c r="H1569" s="963"/>
      <c r="I1569" s="964" t="s">
        <v>2314</v>
      </c>
      <c r="J1569" s="965"/>
    </row>
    <row r="1570" spans="2:10" ht="58.5" customHeight="1">
      <c r="B1570" s="962"/>
      <c r="C1570" s="963"/>
      <c r="D1570" s="963"/>
      <c r="E1570" s="963"/>
      <c r="F1570" s="963"/>
      <c r="G1570" s="963"/>
      <c r="H1570" s="963"/>
      <c r="I1570" s="964" t="s">
        <v>2315</v>
      </c>
      <c r="J1570" s="965"/>
    </row>
    <row r="1571" spans="2:10" ht="58.5" customHeight="1">
      <c r="B1571" s="962"/>
      <c r="C1571" s="963"/>
      <c r="D1571" s="963"/>
      <c r="E1571" s="963"/>
      <c r="F1571" s="963"/>
      <c r="G1571" s="963"/>
      <c r="H1571" s="963"/>
      <c r="I1571" s="964" t="s">
        <v>2316</v>
      </c>
      <c r="J1571" s="965"/>
    </row>
    <row r="1572" spans="2:10" ht="58.5" customHeight="1">
      <c r="B1572" s="962"/>
      <c r="C1572" s="963"/>
      <c r="D1572" s="963"/>
      <c r="E1572" s="963"/>
      <c r="F1572" s="963"/>
      <c r="G1572" s="963"/>
      <c r="H1572" s="963"/>
      <c r="I1572" s="964" t="s">
        <v>2317</v>
      </c>
      <c r="J1572" s="965"/>
    </row>
    <row r="1573" spans="2:10" ht="24.6" customHeight="1">
      <c r="B1573" s="962"/>
      <c r="C1573" s="963"/>
      <c r="D1573" s="963"/>
      <c r="E1573" s="963"/>
      <c r="F1573" s="963"/>
      <c r="G1573" s="963"/>
      <c r="H1573" s="963"/>
      <c r="I1573" s="964" t="s">
        <v>2318</v>
      </c>
      <c r="J1573" s="965"/>
    </row>
    <row r="1574" spans="2:10" ht="35.450000000000003" customHeight="1">
      <c r="B1574" s="962"/>
      <c r="C1574" s="963"/>
      <c r="D1574" s="963"/>
      <c r="E1574" s="963"/>
      <c r="F1574" s="963"/>
      <c r="G1574" s="963"/>
      <c r="H1574" s="963"/>
      <c r="I1574" s="964" t="s">
        <v>2319</v>
      </c>
      <c r="J1574" s="965"/>
    </row>
    <row r="1575" spans="2:10" ht="47.45" customHeight="1">
      <c r="B1575" s="962"/>
      <c r="C1575" s="963"/>
      <c r="D1575" s="963"/>
      <c r="E1575" s="963"/>
      <c r="F1575" s="963"/>
      <c r="G1575" s="963"/>
      <c r="H1575" s="963"/>
      <c r="I1575" s="964" t="s">
        <v>2320</v>
      </c>
      <c r="J1575" s="965"/>
    </row>
    <row r="1576" spans="2:10" ht="24.6" customHeight="1">
      <c r="B1576" s="966"/>
      <c r="C1576" s="967"/>
      <c r="D1576" s="967"/>
      <c r="E1576" s="967"/>
      <c r="F1576" s="967"/>
      <c r="G1576" s="967"/>
      <c r="H1576" s="967"/>
      <c r="I1576" s="968"/>
      <c r="J1576" s="969"/>
    </row>
    <row r="1577" spans="2:10" ht="24.6" customHeight="1">
      <c r="B1577" s="959"/>
      <c r="C1577" s="970" t="s">
        <v>2321</v>
      </c>
      <c r="D1577" s="970"/>
      <c r="E1577" s="970"/>
      <c r="F1577" s="970"/>
      <c r="G1577" s="970"/>
      <c r="H1577" s="970"/>
      <c r="I1577" s="971"/>
      <c r="J1577" s="960"/>
    </row>
    <row r="1578" spans="2:10" ht="24.6" customHeight="1">
      <c r="B1578" s="962"/>
      <c r="C1578" s="963"/>
      <c r="D1578" s="963" t="s">
        <v>1968</v>
      </c>
      <c r="E1578" s="963"/>
      <c r="F1578" s="963"/>
      <c r="G1578" s="963"/>
      <c r="H1578" s="963"/>
      <c r="I1578" s="964" t="s">
        <v>2058</v>
      </c>
      <c r="J1578" s="965"/>
    </row>
    <row r="1579" spans="2:10" ht="24.6" customHeight="1">
      <c r="B1579" s="962"/>
      <c r="C1579" s="963"/>
      <c r="D1579" s="963" t="s">
        <v>1970</v>
      </c>
      <c r="E1579" s="963"/>
      <c r="F1579" s="963"/>
      <c r="G1579" s="963"/>
      <c r="H1579" s="963"/>
      <c r="I1579" s="964" t="s">
        <v>2290</v>
      </c>
      <c r="J1579" s="965"/>
    </row>
    <row r="1580" spans="2:10" ht="24.6" customHeight="1">
      <c r="B1580" s="962"/>
      <c r="C1580" s="963"/>
      <c r="D1580" s="963" t="s">
        <v>2053</v>
      </c>
      <c r="E1580" s="963"/>
      <c r="F1580" s="963"/>
      <c r="G1580" s="963"/>
      <c r="H1580" s="963"/>
      <c r="I1580" s="964"/>
      <c r="J1580" s="965"/>
    </row>
    <row r="1581" spans="2:10" ht="24.6" customHeight="1">
      <c r="B1581" s="962"/>
      <c r="C1581" s="963"/>
      <c r="D1581" s="963"/>
      <c r="E1581" s="963" t="s">
        <v>2322</v>
      </c>
      <c r="F1581" s="963"/>
      <c r="G1581" s="963"/>
      <c r="H1581" s="963"/>
      <c r="I1581" s="964" t="s">
        <v>2058</v>
      </c>
      <c r="J1581" s="965"/>
    </row>
    <row r="1582" spans="2:10" ht="24.6" customHeight="1">
      <c r="B1582" s="962"/>
      <c r="C1582" s="963"/>
      <c r="D1582" s="963"/>
      <c r="E1582" s="963" t="s">
        <v>2323</v>
      </c>
      <c r="F1582" s="963"/>
      <c r="G1582" s="963"/>
      <c r="H1582" s="963"/>
      <c r="I1582" s="964" t="s">
        <v>2324</v>
      </c>
      <c r="J1582" s="965"/>
    </row>
    <row r="1583" spans="2:10" ht="24.6" customHeight="1">
      <c r="B1583" s="962"/>
      <c r="C1583" s="963"/>
      <c r="D1583" s="963"/>
      <c r="E1583" s="963" t="s">
        <v>2325</v>
      </c>
      <c r="F1583" s="963"/>
      <c r="G1583" s="963"/>
      <c r="H1583" s="963"/>
      <c r="I1583" s="964" t="s">
        <v>2112</v>
      </c>
      <c r="J1583" s="965"/>
    </row>
    <row r="1584" spans="2:10" ht="24.6" customHeight="1">
      <c r="B1584" s="962"/>
      <c r="C1584" s="963"/>
      <c r="D1584" s="963"/>
      <c r="E1584" s="963"/>
      <c r="F1584" s="963"/>
      <c r="G1584" s="963"/>
      <c r="H1584" s="963"/>
      <c r="I1584" s="964" t="s">
        <v>2326</v>
      </c>
      <c r="J1584" s="965"/>
    </row>
    <row r="1585" spans="2:10" ht="24.6" customHeight="1">
      <c r="B1585" s="962"/>
      <c r="C1585" s="963"/>
      <c r="D1585" s="963"/>
      <c r="E1585" s="963" t="s">
        <v>2327</v>
      </c>
      <c r="F1585" s="963"/>
      <c r="G1585" s="963"/>
      <c r="H1585" s="963"/>
      <c r="I1585" s="964" t="s">
        <v>2058</v>
      </c>
      <c r="J1585" s="965"/>
    </row>
    <row r="1586" spans="2:10" ht="24.6" customHeight="1">
      <c r="B1586" s="962"/>
      <c r="C1586" s="963"/>
      <c r="D1586" s="963"/>
      <c r="E1586" s="963" t="s">
        <v>2328</v>
      </c>
      <c r="F1586" s="963"/>
      <c r="G1586" s="963"/>
      <c r="H1586" s="963"/>
      <c r="I1586" s="964" t="s">
        <v>2329</v>
      </c>
      <c r="J1586" s="965"/>
    </row>
    <row r="1587" spans="2:10" ht="24.6" customHeight="1">
      <c r="B1587" s="962"/>
      <c r="C1587" s="963"/>
      <c r="D1587" s="963"/>
      <c r="E1587" s="963" t="s">
        <v>2330</v>
      </c>
      <c r="F1587" s="963"/>
      <c r="G1587" s="963"/>
      <c r="H1587" s="963"/>
      <c r="I1587" s="964" t="s">
        <v>2331</v>
      </c>
      <c r="J1587" s="965"/>
    </row>
    <row r="1588" spans="2:10" ht="24.6" customHeight="1">
      <c r="B1588" s="962"/>
      <c r="C1588" s="963"/>
      <c r="D1588" s="963"/>
      <c r="E1588" s="963" t="s">
        <v>2332</v>
      </c>
      <c r="F1588" s="963"/>
      <c r="G1588" s="963"/>
      <c r="H1588" s="963"/>
      <c r="I1588" s="964" t="s">
        <v>2333</v>
      </c>
      <c r="J1588" s="965"/>
    </row>
    <row r="1589" spans="2:10" ht="24.6" customHeight="1">
      <c r="B1589" s="962"/>
      <c r="C1589" s="963"/>
      <c r="D1589" s="963"/>
      <c r="E1589" s="963" t="s">
        <v>2221</v>
      </c>
      <c r="F1589" s="963"/>
      <c r="G1589" s="963"/>
      <c r="H1589" s="963"/>
      <c r="I1589" s="964" t="s">
        <v>2333</v>
      </c>
      <c r="J1589" s="965"/>
    </row>
    <row r="1590" spans="2:10" ht="24.6" customHeight="1">
      <c r="B1590" s="962"/>
      <c r="C1590" s="963"/>
      <c r="D1590" s="963" t="s">
        <v>2223</v>
      </c>
      <c r="E1590" s="963"/>
      <c r="F1590" s="963"/>
      <c r="G1590" s="963"/>
      <c r="H1590" s="963"/>
      <c r="I1590" s="964"/>
      <c r="J1590" s="965"/>
    </row>
    <row r="1591" spans="2:10" ht="58.5" customHeight="1">
      <c r="B1591" s="962"/>
      <c r="C1591" s="963"/>
      <c r="D1591" s="963"/>
      <c r="E1591" s="963"/>
      <c r="F1591" s="963"/>
      <c r="G1591" s="963"/>
      <c r="H1591" s="963"/>
      <c r="I1591" s="964" t="s">
        <v>2334</v>
      </c>
      <c r="J1591" s="965"/>
    </row>
    <row r="1592" spans="2:10" ht="47.45" customHeight="1">
      <c r="B1592" s="962"/>
      <c r="C1592" s="963"/>
      <c r="D1592" s="963"/>
      <c r="E1592" s="963"/>
      <c r="F1592" s="963"/>
      <c r="G1592" s="963"/>
      <c r="H1592" s="963"/>
      <c r="I1592" s="964" t="s">
        <v>2335</v>
      </c>
      <c r="J1592" s="965"/>
    </row>
    <row r="1593" spans="2:10" ht="47.45" customHeight="1">
      <c r="B1593" s="962"/>
      <c r="C1593" s="963"/>
      <c r="D1593" s="963"/>
      <c r="E1593" s="963"/>
      <c r="F1593" s="963"/>
      <c r="G1593" s="963"/>
      <c r="H1593" s="963"/>
      <c r="I1593" s="964" t="s">
        <v>2336</v>
      </c>
      <c r="J1593" s="965"/>
    </row>
    <row r="1594" spans="2:10" ht="35.450000000000003" customHeight="1">
      <c r="B1594" s="962"/>
      <c r="C1594" s="963"/>
      <c r="D1594" s="963"/>
      <c r="E1594" s="963"/>
      <c r="F1594" s="963"/>
      <c r="G1594" s="963"/>
      <c r="H1594" s="963"/>
      <c r="I1594" s="964" t="s">
        <v>2337</v>
      </c>
      <c r="J1594" s="965"/>
    </row>
    <row r="1595" spans="2:10" ht="24.6" customHeight="1">
      <c r="B1595" s="966"/>
      <c r="C1595" s="967"/>
      <c r="D1595" s="967"/>
      <c r="E1595" s="967"/>
      <c r="F1595" s="967"/>
      <c r="G1595" s="967"/>
      <c r="H1595" s="967"/>
      <c r="I1595" s="968"/>
      <c r="J1595" s="969"/>
    </row>
    <row r="1596" spans="2:10" ht="24.6" customHeight="1">
      <c r="B1596" s="959"/>
      <c r="C1596" s="970" t="s">
        <v>2338</v>
      </c>
      <c r="D1596" s="970"/>
      <c r="E1596" s="970"/>
      <c r="F1596" s="970"/>
      <c r="G1596" s="970"/>
      <c r="H1596" s="970"/>
      <c r="I1596" s="971"/>
      <c r="J1596" s="960"/>
    </row>
    <row r="1597" spans="2:10" ht="24.6" customHeight="1">
      <c r="B1597" s="962"/>
      <c r="C1597" s="963"/>
      <c r="D1597" s="963" t="s">
        <v>1968</v>
      </c>
      <c r="E1597" s="963"/>
      <c r="F1597" s="963"/>
      <c r="G1597" s="963"/>
      <c r="H1597" s="963"/>
      <c r="I1597" s="964" t="s">
        <v>2339</v>
      </c>
      <c r="J1597" s="965"/>
    </row>
    <row r="1598" spans="2:10" ht="24.6" customHeight="1">
      <c r="B1598" s="962"/>
      <c r="C1598" s="963"/>
      <c r="D1598" s="963" t="s">
        <v>1970</v>
      </c>
      <c r="E1598" s="963"/>
      <c r="F1598" s="963"/>
      <c r="G1598" s="963"/>
      <c r="H1598" s="963"/>
      <c r="I1598" s="964" t="s">
        <v>2290</v>
      </c>
      <c r="J1598" s="965"/>
    </row>
    <row r="1599" spans="2:10" ht="24.6" customHeight="1">
      <c r="B1599" s="962"/>
      <c r="C1599" s="963"/>
      <c r="D1599" s="963" t="s">
        <v>2053</v>
      </c>
      <c r="E1599" s="963"/>
      <c r="F1599" s="963"/>
      <c r="G1599" s="963"/>
      <c r="H1599" s="963"/>
      <c r="I1599" s="964"/>
      <c r="J1599" s="965"/>
    </row>
    <row r="1600" spans="2:10" ht="24.6" customHeight="1">
      <c r="B1600" s="962"/>
      <c r="C1600" s="963"/>
      <c r="D1600" s="963"/>
      <c r="E1600" s="963" t="s">
        <v>2340</v>
      </c>
      <c r="F1600" s="963"/>
      <c r="G1600" s="963"/>
      <c r="H1600" s="963"/>
      <c r="I1600" s="964" t="s">
        <v>2341</v>
      </c>
      <c r="J1600" s="965"/>
    </row>
    <row r="1601" spans="2:10" ht="24.6" customHeight="1">
      <c r="B1601" s="962"/>
      <c r="C1601" s="963"/>
      <c r="D1601" s="963"/>
      <c r="E1601" s="963" t="s">
        <v>2292</v>
      </c>
      <c r="F1601" s="963"/>
      <c r="G1601" s="963"/>
      <c r="H1601" s="963"/>
      <c r="I1601" s="964"/>
      <c r="J1601" s="965"/>
    </row>
    <row r="1602" spans="2:10" ht="24.6" customHeight="1">
      <c r="B1602" s="962"/>
      <c r="C1602" s="963"/>
      <c r="D1602" s="963"/>
      <c r="E1602" s="963"/>
      <c r="F1602" s="963" t="s">
        <v>2342</v>
      </c>
      <c r="G1602" s="963"/>
      <c r="H1602" s="963"/>
      <c r="I1602" s="964"/>
      <c r="J1602" s="965"/>
    </row>
    <row r="1603" spans="2:10" ht="24.6" customHeight="1">
      <c r="B1603" s="962"/>
      <c r="C1603" s="963"/>
      <c r="D1603" s="963"/>
      <c r="E1603" s="963"/>
      <c r="F1603" s="963"/>
      <c r="G1603" s="963" t="s">
        <v>2343</v>
      </c>
      <c r="H1603" s="963"/>
      <c r="I1603" s="964" t="s">
        <v>2058</v>
      </c>
      <c r="J1603" s="965"/>
    </row>
    <row r="1604" spans="2:10" ht="24.6" customHeight="1">
      <c r="B1604" s="962"/>
      <c r="C1604" s="963"/>
      <c r="D1604" s="963"/>
      <c r="E1604" s="963"/>
      <c r="F1604" s="963"/>
      <c r="G1604" s="963" t="s">
        <v>2344</v>
      </c>
      <c r="H1604" s="963"/>
      <c r="I1604" s="964" t="s">
        <v>2058</v>
      </c>
      <c r="J1604" s="965"/>
    </row>
    <row r="1605" spans="2:10" ht="24.6" customHeight="1">
      <c r="B1605" s="962"/>
      <c r="C1605" s="963"/>
      <c r="D1605" s="963"/>
      <c r="E1605" s="963"/>
      <c r="F1605" s="963"/>
      <c r="G1605" s="963" t="s">
        <v>2345</v>
      </c>
      <c r="H1605" s="963"/>
      <c r="I1605" s="964" t="s">
        <v>2058</v>
      </c>
      <c r="J1605" s="965"/>
    </row>
    <row r="1606" spans="2:10" ht="24.6" customHeight="1">
      <c r="B1606" s="962"/>
      <c r="C1606" s="963"/>
      <c r="D1606" s="963"/>
      <c r="E1606" s="963" t="s">
        <v>2346</v>
      </c>
      <c r="F1606" s="963"/>
      <c r="G1606" s="963"/>
      <c r="H1606" s="963"/>
      <c r="I1606" s="964"/>
      <c r="J1606" s="965"/>
    </row>
    <row r="1607" spans="2:10" ht="24.6" customHeight="1">
      <c r="B1607" s="962"/>
      <c r="C1607" s="963"/>
      <c r="D1607" s="963"/>
      <c r="E1607" s="963"/>
      <c r="F1607" s="963" t="s">
        <v>2343</v>
      </c>
      <c r="G1607" s="963"/>
      <c r="H1607" s="963"/>
      <c r="I1607" s="964" t="s">
        <v>2112</v>
      </c>
      <c r="J1607" s="965"/>
    </row>
    <row r="1608" spans="2:10" ht="24.6" customHeight="1">
      <c r="B1608" s="962"/>
      <c r="C1608" s="963"/>
      <c r="D1608" s="963"/>
      <c r="E1608" s="963"/>
      <c r="F1608" s="963"/>
      <c r="G1608" s="963"/>
      <c r="H1608" s="963"/>
      <c r="I1608" s="964" t="s">
        <v>2326</v>
      </c>
      <c r="J1608" s="965"/>
    </row>
    <row r="1609" spans="2:10" ht="24.6" customHeight="1">
      <c r="B1609" s="962"/>
      <c r="C1609" s="963"/>
      <c r="D1609" s="963"/>
      <c r="E1609" s="963"/>
      <c r="F1609" s="963" t="s">
        <v>2344</v>
      </c>
      <c r="G1609" s="963"/>
      <c r="H1609" s="963"/>
      <c r="I1609" s="964" t="s">
        <v>2112</v>
      </c>
      <c r="J1609" s="965"/>
    </row>
    <row r="1610" spans="2:10" ht="24.6" customHeight="1">
      <c r="B1610" s="962"/>
      <c r="C1610" s="963"/>
      <c r="D1610" s="963"/>
      <c r="E1610" s="963"/>
      <c r="F1610" s="963"/>
      <c r="G1610" s="963"/>
      <c r="H1610" s="963"/>
      <c r="I1610" s="964" t="s">
        <v>2326</v>
      </c>
      <c r="J1610" s="965"/>
    </row>
    <row r="1611" spans="2:10" ht="24.6" customHeight="1">
      <c r="B1611" s="962"/>
      <c r="C1611" s="963"/>
      <c r="D1611" s="963"/>
      <c r="E1611" s="963"/>
      <c r="F1611" s="963" t="s">
        <v>2345</v>
      </c>
      <c r="G1611" s="963"/>
      <c r="H1611" s="963"/>
      <c r="I1611" s="964" t="s">
        <v>2112</v>
      </c>
      <c r="J1611" s="965"/>
    </row>
    <row r="1612" spans="2:10" ht="24.6" customHeight="1">
      <c r="B1612" s="962"/>
      <c r="C1612" s="963"/>
      <c r="D1612" s="963"/>
      <c r="E1612" s="963"/>
      <c r="F1612" s="963"/>
      <c r="G1612" s="963"/>
      <c r="H1612" s="963"/>
      <c r="I1612" s="964" t="s">
        <v>2326</v>
      </c>
      <c r="J1612" s="965"/>
    </row>
    <row r="1613" spans="2:10" ht="24.6" customHeight="1">
      <c r="B1613" s="962"/>
      <c r="C1613" s="963"/>
      <c r="D1613" s="963"/>
      <c r="E1613" s="963" t="s">
        <v>2347</v>
      </c>
      <c r="F1613" s="963"/>
      <c r="G1613" s="963"/>
      <c r="H1613" s="963"/>
      <c r="I1613" s="964"/>
      <c r="J1613" s="965"/>
    </row>
    <row r="1614" spans="2:10" ht="24.6" customHeight="1">
      <c r="B1614" s="962"/>
      <c r="C1614" s="963"/>
      <c r="D1614" s="963"/>
      <c r="E1614" s="963"/>
      <c r="F1614" s="963" t="s">
        <v>2343</v>
      </c>
      <c r="G1614" s="963"/>
      <c r="H1614" s="963"/>
      <c r="I1614" s="964" t="s">
        <v>2348</v>
      </c>
      <c r="J1614" s="965"/>
    </row>
    <row r="1615" spans="2:10" ht="24.6" customHeight="1">
      <c r="B1615" s="962"/>
      <c r="C1615" s="963"/>
      <c r="D1615" s="963"/>
      <c r="E1615" s="963"/>
      <c r="F1615" s="963" t="s">
        <v>2344</v>
      </c>
      <c r="G1615" s="963"/>
      <c r="H1615" s="963"/>
      <c r="I1615" s="964" t="s">
        <v>2348</v>
      </c>
      <c r="J1615" s="965"/>
    </row>
    <row r="1616" spans="2:10" ht="24.6" customHeight="1">
      <c r="B1616" s="962"/>
      <c r="C1616" s="963"/>
      <c r="D1616" s="963"/>
      <c r="E1616" s="963"/>
      <c r="F1616" s="963" t="s">
        <v>2345</v>
      </c>
      <c r="G1616" s="963"/>
      <c r="H1616" s="963"/>
      <c r="I1616" s="964" t="s">
        <v>2348</v>
      </c>
      <c r="J1616" s="965"/>
    </row>
    <row r="1617" spans="2:10" ht="24.6" customHeight="1">
      <c r="B1617" s="962"/>
      <c r="C1617" s="963"/>
      <c r="D1617" s="963"/>
      <c r="E1617" s="963"/>
      <c r="F1617" s="963" t="s">
        <v>2349</v>
      </c>
      <c r="G1617" s="963"/>
      <c r="H1617" s="963"/>
      <c r="I1617" s="964" t="s">
        <v>2348</v>
      </c>
      <c r="J1617" s="965"/>
    </row>
    <row r="1618" spans="2:10" ht="24.6" customHeight="1">
      <c r="B1618" s="962"/>
      <c r="C1618" s="963"/>
      <c r="D1618" s="963"/>
      <c r="E1618" s="963" t="s">
        <v>2328</v>
      </c>
      <c r="F1618" s="963"/>
      <c r="G1618" s="963"/>
      <c r="H1618" s="963"/>
      <c r="I1618" s="964" t="s">
        <v>2329</v>
      </c>
      <c r="J1618" s="965"/>
    </row>
    <row r="1619" spans="2:10" ht="24.6" customHeight="1">
      <c r="B1619" s="962"/>
      <c r="C1619" s="963"/>
      <c r="D1619" s="963"/>
      <c r="E1619" s="963" t="s">
        <v>2350</v>
      </c>
      <c r="F1619" s="963"/>
      <c r="G1619" s="963"/>
      <c r="H1619" s="963"/>
      <c r="I1619" s="964" t="s">
        <v>2351</v>
      </c>
      <c r="J1619" s="965"/>
    </row>
    <row r="1620" spans="2:10" ht="24.6" customHeight="1">
      <c r="B1620" s="962"/>
      <c r="C1620" s="963"/>
      <c r="D1620" s="963"/>
      <c r="E1620" s="963" t="s">
        <v>2352</v>
      </c>
      <c r="F1620" s="963"/>
      <c r="G1620" s="963"/>
      <c r="H1620" s="963"/>
      <c r="I1620" s="964" t="s">
        <v>2353</v>
      </c>
      <c r="J1620" s="965"/>
    </row>
    <row r="1621" spans="2:10" ht="24.6" customHeight="1">
      <c r="B1621" s="962"/>
      <c r="C1621" s="963"/>
      <c r="D1621" s="963"/>
      <c r="E1621" s="963" t="s">
        <v>2354</v>
      </c>
      <c r="F1621" s="963"/>
      <c r="G1621" s="963"/>
      <c r="H1621" s="963"/>
      <c r="I1621" s="964" t="s">
        <v>2058</v>
      </c>
      <c r="J1621" s="965"/>
    </row>
    <row r="1622" spans="2:10" ht="24.6" customHeight="1">
      <c r="B1622" s="962"/>
      <c r="C1622" s="963"/>
      <c r="D1622" s="963"/>
      <c r="E1622" s="963" t="s">
        <v>2355</v>
      </c>
      <c r="F1622" s="963"/>
      <c r="G1622" s="963"/>
      <c r="H1622" s="963"/>
      <c r="I1622" s="964" t="s">
        <v>2333</v>
      </c>
      <c r="J1622" s="965"/>
    </row>
    <row r="1623" spans="2:10" ht="24.6" customHeight="1">
      <c r="B1623" s="962"/>
      <c r="C1623" s="963"/>
      <c r="D1623" s="963"/>
      <c r="E1623" s="963" t="s">
        <v>2356</v>
      </c>
      <c r="F1623" s="963"/>
      <c r="G1623" s="963"/>
      <c r="H1623" s="963"/>
      <c r="I1623" s="964" t="s">
        <v>2333</v>
      </c>
      <c r="J1623" s="965"/>
    </row>
    <row r="1624" spans="2:10" ht="24.6" customHeight="1">
      <c r="B1624" s="962"/>
      <c r="C1624" s="963"/>
      <c r="D1624" s="963" t="s">
        <v>2223</v>
      </c>
      <c r="E1624" s="963"/>
      <c r="F1624" s="963"/>
      <c r="G1624" s="963"/>
      <c r="H1624" s="963"/>
      <c r="I1624" s="964"/>
      <c r="J1624" s="965"/>
    </row>
    <row r="1625" spans="2:10" ht="58.5" customHeight="1">
      <c r="B1625" s="962"/>
      <c r="C1625" s="963"/>
      <c r="D1625" s="963"/>
      <c r="E1625" s="963"/>
      <c r="F1625" s="963"/>
      <c r="G1625" s="963"/>
      <c r="H1625" s="963"/>
      <c r="I1625" s="964" t="s">
        <v>2357</v>
      </c>
      <c r="J1625" s="965"/>
    </row>
    <row r="1626" spans="2:10" ht="47.45" customHeight="1">
      <c r="B1626" s="962"/>
      <c r="C1626" s="963"/>
      <c r="D1626" s="963"/>
      <c r="E1626" s="963"/>
      <c r="F1626" s="963"/>
      <c r="G1626" s="963"/>
      <c r="H1626" s="963"/>
      <c r="I1626" s="964" t="s">
        <v>2358</v>
      </c>
      <c r="J1626" s="965"/>
    </row>
    <row r="1627" spans="2:10" ht="58.5" customHeight="1">
      <c r="B1627" s="962"/>
      <c r="C1627" s="963"/>
      <c r="D1627" s="963"/>
      <c r="E1627" s="963"/>
      <c r="F1627" s="963"/>
      <c r="G1627" s="963"/>
      <c r="H1627" s="963"/>
      <c r="I1627" s="964" t="s">
        <v>2359</v>
      </c>
      <c r="J1627" s="965"/>
    </row>
    <row r="1628" spans="2:10" ht="47.45" customHeight="1">
      <c r="B1628" s="962"/>
      <c r="C1628" s="963"/>
      <c r="D1628" s="963"/>
      <c r="E1628" s="963"/>
      <c r="F1628" s="963"/>
      <c r="G1628" s="963"/>
      <c r="H1628" s="963"/>
      <c r="I1628" s="964" t="s">
        <v>2360</v>
      </c>
      <c r="J1628" s="965"/>
    </row>
    <row r="1629" spans="2:10" ht="47.45" customHeight="1">
      <c r="B1629" s="962"/>
      <c r="C1629" s="963"/>
      <c r="D1629" s="963"/>
      <c r="E1629" s="963"/>
      <c r="F1629" s="963"/>
      <c r="G1629" s="963"/>
      <c r="H1629" s="963"/>
      <c r="I1629" s="964" t="s">
        <v>2361</v>
      </c>
      <c r="J1629" s="965"/>
    </row>
    <row r="1630" spans="2:10" ht="47.45" customHeight="1">
      <c r="B1630" s="962"/>
      <c r="C1630" s="963"/>
      <c r="D1630" s="963"/>
      <c r="E1630" s="963"/>
      <c r="F1630" s="963"/>
      <c r="G1630" s="963"/>
      <c r="H1630" s="963"/>
      <c r="I1630" s="964" t="s">
        <v>2362</v>
      </c>
      <c r="J1630" s="965"/>
    </row>
    <row r="1631" spans="2:10" ht="47.45" customHeight="1">
      <c r="B1631" s="962"/>
      <c r="C1631" s="963"/>
      <c r="D1631" s="963"/>
      <c r="E1631" s="963"/>
      <c r="F1631" s="963"/>
      <c r="G1631" s="963"/>
      <c r="H1631" s="963"/>
      <c r="I1631" s="964" t="s">
        <v>2363</v>
      </c>
      <c r="J1631" s="965"/>
    </row>
    <row r="1632" spans="2:10" ht="58.5" customHeight="1">
      <c r="B1632" s="962"/>
      <c r="C1632" s="963"/>
      <c r="D1632" s="963"/>
      <c r="E1632" s="963"/>
      <c r="F1632" s="963"/>
      <c r="G1632" s="963"/>
      <c r="H1632" s="963"/>
      <c r="I1632" s="964" t="s">
        <v>2364</v>
      </c>
      <c r="J1632" s="965"/>
    </row>
    <row r="1633" spans="2:10" ht="92.45" customHeight="1">
      <c r="B1633" s="962"/>
      <c r="C1633" s="963"/>
      <c r="D1633" s="963"/>
      <c r="E1633" s="963"/>
      <c r="F1633" s="963"/>
      <c r="G1633" s="963"/>
      <c r="H1633" s="963"/>
      <c r="I1633" s="964" t="s">
        <v>2365</v>
      </c>
      <c r="J1633" s="965"/>
    </row>
    <row r="1634" spans="2:10" ht="35.450000000000003" customHeight="1">
      <c r="B1634" s="962"/>
      <c r="C1634" s="963"/>
      <c r="D1634" s="963"/>
      <c r="E1634" s="963"/>
      <c r="F1634" s="963"/>
      <c r="G1634" s="963"/>
      <c r="H1634" s="963"/>
      <c r="I1634" s="964" t="s">
        <v>2366</v>
      </c>
      <c r="J1634" s="965"/>
    </row>
    <row r="1635" spans="2:10" ht="35.450000000000003" customHeight="1">
      <c r="B1635" s="962"/>
      <c r="C1635" s="963"/>
      <c r="D1635" s="963"/>
      <c r="E1635" s="963"/>
      <c r="F1635" s="963"/>
      <c r="G1635" s="963"/>
      <c r="H1635" s="963"/>
      <c r="I1635" s="964" t="s">
        <v>2367</v>
      </c>
      <c r="J1635" s="965"/>
    </row>
    <row r="1636" spans="2:10" ht="47.45" customHeight="1">
      <c r="B1636" s="962"/>
      <c r="C1636" s="963"/>
      <c r="D1636" s="963"/>
      <c r="E1636" s="963"/>
      <c r="F1636" s="963"/>
      <c r="G1636" s="963"/>
      <c r="H1636" s="963"/>
      <c r="I1636" s="964" t="s">
        <v>2368</v>
      </c>
      <c r="J1636" s="965"/>
    </row>
    <row r="1637" spans="2:10" ht="58.5" customHeight="1">
      <c r="B1637" s="962"/>
      <c r="C1637" s="963"/>
      <c r="D1637" s="963"/>
      <c r="E1637" s="963"/>
      <c r="F1637" s="963"/>
      <c r="G1637" s="963"/>
      <c r="H1637" s="963"/>
      <c r="I1637" s="964" t="s">
        <v>2369</v>
      </c>
      <c r="J1637" s="965"/>
    </row>
    <row r="1638" spans="2:10" ht="47.45" customHeight="1">
      <c r="B1638" s="962"/>
      <c r="C1638" s="963"/>
      <c r="D1638" s="963"/>
      <c r="E1638" s="963"/>
      <c r="F1638" s="963"/>
      <c r="G1638" s="963"/>
      <c r="H1638" s="963"/>
      <c r="I1638" s="964" t="s">
        <v>2370</v>
      </c>
      <c r="J1638" s="965"/>
    </row>
    <row r="1639" spans="2:10" ht="92.45" customHeight="1">
      <c r="B1639" s="962"/>
      <c r="C1639" s="963"/>
      <c r="D1639" s="963"/>
      <c r="E1639" s="963"/>
      <c r="F1639" s="963"/>
      <c r="G1639" s="963"/>
      <c r="H1639" s="963"/>
      <c r="I1639" s="964" t="s">
        <v>2371</v>
      </c>
      <c r="J1639" s="965"/>
    </row>
    <row r="1640" spans="2:10" ht="24.6" customHeight="1">
      <c r="B1640" s="966"/>
      <c r="C1640" s="967"/>
      <c r="D1640" s="967"/>
      <c r="E1640" s="967"/>
      <c r="F1640" s="967"/>
      <c r="G1640" s="967"/>
      <c r="H1640" s="967"/>
      <c r="I1640" s="968"/>
      <c r="J1640" s="969"/>
    </row>
    <row r="1641" spans="2:10" ht="24.6" customHeight="1">
      <c r="B1641" s="959"/>
      <c r="C1641" s="970" t="s">
        <v>2372</v>
      </c>
      <c r="D1641" s="970"/>
      <c r="E1641" s="970"/>
      <c r="F1641" s="970"/>
      <c r="G1641" s="970"/>
      <c r="H1641" s="970"/>
      <c r="I1641" s="971"/>
      <c r="J1641" s="960"/>
    </row>
    <row r="1642" spans="2:10" ht="24.6" customHeight="1">
      <c r="B1642" s="962"/>
      <c r="C1642" s="963"/>
      <c r="D1642" s="963" t="s">
        <v>1968</v>
      </c>
      <c r="E1642" s="963"/>
      <c r="F1642" s="963"/>
      <c r="G1642" s="963"/>
      <c r="H1642" s="963"/>
      <c r="I1642" s="964" t="s">
        <v>2373</v>
      </c>
      <c r="J1642" s="965"/>
    </row>
    <row r="1643" spans="2:10" ht="24.6" customHeight="1">
      <c r="B1643" s="962"/>
      <c r="C1643" s="963"/>
      <c r="D1643" s="963" t="s">
        <v>1970</v>
      </c>
      <c r="E1643" s="963"/>
      <c r="F1643" s="963"/>
      <c r="G1643" s="963"/>
      <c r="H1643" s="963"/>
      <c r="I1643" s="964" t="s">
        <v>2374</v>
      </c>
      <c r="J1643" s="965"/>
    </row>
    <row r="1644" spans="2:10" ht="24.6" customHeight="1">
      <c r="B1644" s="962"/>
      <c r="C1644" s="963"/>
      <c r="D1644" s="963" t="s">
        <v>2375</v>
      </c>
      <c r="E1644" s="963"/>
      <c r="F1644" s="963"/>
      <c r="G1644" s="963"/>
      <c r="H1644" s="963"/>
      <c r="I1644" s="964" t="s">
        <v>2301</v>
      </c>
      <c r="J1644" s="965"/>
    </row>
    <row r="1645" spans="2:10" ht="24.6" customHeight="1">
      <c r="B1645" s="962"/>
      <c r="C1645" s="963"/>
      <c r="D1645" s="963" t="s">
        <v>2376</v>
      </c>
      <c r="E1645" s="963"/>
      <c r="F1645" s="963"/>
      <c r="G1645" s="963"/>
      <c r="H1645" s="963"/>
      <c r="I1645" s="964"/>
      <c r="J1645" s="965"/>
    </row>
    <row r="1646" spans="2:10" ht="24.6" customHeight="1">
      <c r="B1646" s="962"/>
      <c r="C1646" s="963"/>
      <c r="D1646" s="963"/>
      <c r="E1646" s="963" t="s">
        <v>2377</v>
      </c>
      <c r="F1646" s="963"/>
      <c r="G1646" s="963"/>
      <c r="H1646" s="963"/>
      <c r="I1646" s="964"/>
      <c r="J1646" s="965"/>
    </row>
    <row r="1647" spans="2:10" ht="24.6" customHeight="1">
      <c r="B1647" s="962"/>
      <c r="C1647" s="963"/>
      <c r="D1647" s="963"/>
      <c r="E1647" s="963"/>
      <c r="F1647" s="963" t="s">
        <v>2378</v>
      </c>
      <c r="G1647" s="963"/>
      <c r="H1647" s="963"/>
      <c r="I1647" s="964" t="s">
        <v>2379</v>
      </c>
      <c r="J1647" s="965"/>
    </row>
    <row r="1648" spans="2:10" ht="24.6" customHeight="1">
      <c r="B1648" s="962"/>
      <c r="C1648" s="963"/>
      <c r="D1648" s="963"/>
      <c r="E1648" s="963"/>
      <c r="F1648" s="963"/>
      <c r="G1648" s="963"/>
      <c r="H1648" s="963"/>
      <c r="I1648" s="964" t="s">
        <v>2380</v>
      </c>
      <c r="J1648" s="965"/>
    </row>
    <row r="1649" spans="2:10" ht="24.6" customHeight="1">
      <c r="B1649" s="962"/>
      <c r="C1649" s="963"/>
      <c r="D1649" s="963"/>
      <c r="E1649" s="963"/>
      <c r="F1649" s="963" t="s">
        <v>2381</v>
      </c>
      <c r="G1649" s="963"/>
      <c r="H1649" s="963"/>
      <c r="I1649" s="964" t="s">
        <v>2382</v>
      </c>
      <c r="J1649" s="965"/>
    </row>
    <row r="1650" spans="2:10" ht="24.6" customHeight="1">
      <c r="B1650" s="962"/>
      <c r="C1650" s="963"/>
      <c r="D1650" s="963"/>
      <c r="E1650" s="963"/>
      <c r="F1650" s="963" t="s">
        <v>2383</v>
      </c>
      <c r="G1650" s="963"/>
      <c r="H1650" s="963"/>
      <c r="I1650" s="964" t="s">
        <v>2384</v>
      </c>
      <c r="J1650" s="965"/>
    </row>
    <row r="1651" spans="2:10" ht="24.6" customHeight="1">
      <c r="B1651" s="962"/>
      <c r="C1651" s="963"/>
      <c r="D1651" s="963"/>
      <c r="E1651" s="963"/>
      <c r="F1651" s="963"/>
      <c r="G1651" s="963"/>
      <c r="H1651" s="963"/>
      <c r="I1651" s="964" t="s">
        <v>2385</v>
      </c>
      <c r="J1651" s="965"/>
    </row>
    <row r="1652" spans="2:10" ht="24.6" customHeight="1">
      <c r="B1652" s="962"/>
      <c r="C1652" s="963"/>
      <c r="D1652" s="963"/>
      <c r="E1652" s="963"/>
      <c r="F1652" s="963" t="s">
        <v>2386</v>
      </c>
      <c r="G1652" s="963"/>
      <c r="H1652" s="963"/>
      <c r="I1652" s="964" t="s">
        <v>2218</v>
      </c>
      <c r="J1652" s="965"/>
    </row>
    <row r="1653" spans="2:10" ht="24.6" customHeight="1">
      <c r="B1653" s="962"/>
      <c r="C1653" s="963"/>
      <c r="D1653" s="963"/>
      <c r="E1653" s="963"/>
      <c r="F1653" s="963"/>
      <c r="G1653" s="963"/>
      <c r="H1653" s="963"/>
      <c r="I1653" s="964" t="s">
        <v>2219</v>
      </c>
      <c r="J1653" s="965"/>
    </row>
    <row r="1654" spans="2:10" ht="24.6" customHeight="1">
      <c r="B1654" s="962"/>
      <c r="C1654" s="963"/>
      <c r="D1654" s="963"/>
      <c r="E1654" s="963"/>
      <c r="F1654" s="963"/>
      <c r="G1654" s="963"/>
      <c r="H1654" s="963"/>
      <c r="I1654" s="964" t="s">
        <v>2220</v>
      </c>
      <c r="J1654" s="965"/>
    </row>
    <row r="1655" spans="2:10" ht="24.6" customHeight="1">
      <c r="B1655" s="962"/>
      <c r="C1655" s="963"/>
      <c r="D1655" s="963"/>
      <c r="E1655" s="963" t="s">
        <v>2387</v>
      </c>
      <c r="F1655" s="963"/>
      <c r="G1655" s="963"/>
      <c r="H1655" s="963"/>
      <c r="I1655" s="964"/>
      <c r="J1655" s="965"/>
    </row>
    <row r="1656" spans="2:10" ht="24.6" customHeight="1">
      <c r="B1656" s="962"/>
      <c r="C1656" s="963"/>
      <c r="D1656" s="963"/>
      <c r="E1656" s="963"/>
      <c r="F1656" s="963" t="s">
        <v>2378</v>
      </c>
      <c r="G1656" s="963"/>
      <c r="H1656" s="963"/>
      <c r="I1656" s="964" t="s">
        <v>2130</v>
      </c>
      <c r="J1656" s="965"/>
    </row>
    <row r="1657" spans="2:10" ht="24.6" customHeight="1">
      <c r="B1657" s="962"/>
      <c r="C1657" s="963"/>
      <c r="D1657" s="963"/>
      <c r="E1657" s="963"/>
      <c r="F1657" s="963" t="s">
        <v>2388</v>
      </c>
      <c r="G1657" s="963"/>
      <c r="H1657" s="963"/>
      <c r="I1657" s="964" t="s">
        <v>2389</v>
      </c>
      <c r="J1657" s="965"/>
    </row>
    <row r="1658" spans="2:10" ht="24.6" customHeight="1">
      <c r="B1658" s="962"/>
      <c r="C1658" s="963"/>
      <c r="D1658" s="963"/>
      <c r="E1658" s="963"/>
      <c r="F1658" s="963" t="s">
        <v>2390</v>
      </c>
      <c r="G1658" s="963"/>
      <c r="H1658" s="963"/>
      <c r="I1658" s="964" t="s">
        <v>2160</v>
      </c>
      <c r="J1658" s="965"/>
    </row>
    <row r="1659" spans="2:10" ht="24.6" customHeight="1">
      <c r="B1659" s="962"/>
      <c r="C1659" s="963"/>
      <c r="D1659" s="963"/>
      <c r="E1659" s="963"/>
      <c r="F1659" s="963" t="s">
        <v>2391</v>
      </c>
      <c r="G1659" s="963"/>
      <c r="H1659" s="963"/>
      <c r="I1659" s="964" t="s">
        <v>2392</v>
      </c>
      <c r="J1659" s="965"/>
    </row>
    <row r="1660" spans="2:10" ht="24.6" customHeight="1">
      <c r="B1660" s="962"/>
      <c r="C1660" s="963"/>
      <c r="D1660" s="963"/>
      <c r="E1660" s="963"/>
      <c r="F1660" s="963"/>
      <c r="G1660" s="963"/>
      <c r="H1660" s="963"/>
      <c r="I1660" s="964" t="s">
        <v>2393</v>
      </c>
      <c r="J1660" s="965"/>
    </row>
    <row r="1661" spans="2:10" ht="24.6" customHeight="1">
      <c r="B1661" s="962"/>
      <c r="C1661" s="963"/>
      <c r="D1661" s="963" t="s">
        <v>1991</v>
      </c>
      <c r="E1661" s="963"/>
      <c r="F1661" s="963"/>
      <c r="G1661" s="963"/>
      <c r="H1661" s="963"/>
      <c r="I1661" s="964"/>
      <c r="J1661" s="965"/>
    </row>
    <row r="1662" spans="2:10" ht="69.599999999999994" customHeight="1">
      <c r="B1662" s="962"/>
      <c r="C1662" s="963"/>
      <c r="D1662" s="963"/>
      <c r="E1662" s="963"/>
      <c r="F1662" s="963"/>
      <c r="G1662" s="963"/>
      <c r="H1662" s="963"/>
      <c r="I1662" s="964" t="s">
        <v>2394</v>
      </c>
      <c r="J1662" s="965"/>
    </row>
    <row r="1663" spans="2:10" ht="35.450000000000003" customHeight="1">
      <c r="B1663" s="962"/>
      <c r="C1663" s="963"/>
      <c r="D1663" s="963"/>
      <c r="E1663" s="963"/>
      <c r="F1663" s="963"/>
      <c r="G1663" s="963"/>
      <c r="H1663" s="963"/>
      <c r="I1663" s="964" t="s">
        <v>2395</v>
      </c>
      <c r="J1663" s="965"/>
    </row>
    <row r="1664" spans="2:10" ht="47.45" customHeight="1">
      <c r="B1664" s="962"/>
      <c r="C1664" s="963"/>
      <c r="D1664" s="963"/>
      <c r="E1664" s="963"/>
      <c r="F1664" s="963"/>
      <c r="G1664" s="963"/>
      <c r="H1664" s="963"/>
      <c r="I1664" s="964" t="s">
        <v>2396</v>
      </c>
      <c r="J1664" s="965"/>
    </row>
    <row r="1665" spans="2:10" ht="24.6" customHeight="1">
      <c r="B1665" s="966"/>
      <c r="C1665" s="967"/>
      <c r="D1665" s="967"/>
      <c r="E1665" s="967"/>
      <c r="F1665" s="967"/>
      <c r="G1665" s="967"/>
      <c r="H1665" s="967"/>
      <c r="I1665" s="968"/>
      <c r="J1665" s="969"/>
    </row>
    <row r="1666" spans="2:10" ht="24.6" customHeight="1">
      <c r="B1666" s="959"/>
      <c r="C1666" s="970" t="s">
        <v>2397</v>
      </c>
      <c r="D1666" s="970"/>
      <c r="E1666" s="970"/>
      <c r="F1666" s="970"/>
      <c r="G1666" s="970"/>
      <c r="H1666" s="970"/>
      <c r="I1666" s="971"/>
      <c r="J1666" s="960"/>
    </row>
    <row r="1667" spans="2:10" ht="24.6" customHeight="1">
      <c r="B1667" s="962"/>
      <c r="C1667" s="963"/>
      <c r="D1667" s="963" t="s">
        <v>1968</v>
      </c>
      <c r="E1667" s="963"/>
      <c r="F1667" s="963"/>
      <c r="G1667" s="963"/>
      <c r="H1667" s="963"/>
      <c r="I1667" s="964" t="s">
        <v>2398</v>
      </c>
      <c r="J1667" s="965"/>
    </row>
    <row r="1668" spans="2:10" ht="24.6" customHeight="1">
      <c r="B1668" s="962"/>
      <c r="C1668" s="963"/>
      <c r="D1668" s="963" t="s">
        <v>1970</v>
      </c>
      <c r="E1668" s="963"/>
      <c r="F1668" s="963"/>
      <c r="G1668" s="963"/>
      <c r="H1668" s="963"/>
      <c r="I1668" s="964" t="s">
        <v>2290</v>
      </c>
      <c r="J1668" s="965"/>
    </row>
    <row r="1669" spans="2:10" ht="24.6" customHeight="1">
      <c r="B1669" s="962"/>
      <c r="C1669" s="963"/>
      <c r="D1669" s="963" t="s">
        <v>2053</v>
      </c>
      <c r="E1669" s="963"/>
      <c r="F1669" s="963"/>
      <c r="G1669" s="963"/>
      <c r="H1669" s="963"/>
      <c r="I1669" s="964"/>
      <c r="J1669" s="965"/>
    </row>
    <row r="1670" spans="2:10" ht="35.450000000000003" customHeight="1">
      <c r="B1670" s="962"/>
      <c r="C1670" s="963"/>
      <c r="D1670" s="963"/>
      <c r="E1670" s="963" t="s">
        <v>2322</v>
      </c>
      <c r="F1670" s="963"/>
      <c r="G1670" s="963"/>
      <c r="H1670" s="963"/>
      <c r="I1670" s="964" t="s">
        <v>2399</v>
      </c>
      <c r="J1670" s="965"/>
    </row>
    <row r="1671" spans="2:10" ht="24.6" customHeight="1">
      <c r="B1671" s="962"/>
      <c r="C1671" s="963"/>
      <c r="D1671" s="963"/>
      <c r="E1671" s="963" t="s">
        <v>2400</v>
      </c>
      <c r="F1671" s="963"/>
      <c r="G1671" s="963"/>
      <c r="H1671" s="963"/>
      <c r="I1671" s="964" t="s">
        <v>2401</v>
      </c>
      <c r="J1671" s="965"/>
    </row>
    <row r="1672" spans="2:10" ht="24.6" customHeight="1">
      <c r="B1672" s="962"/>
      <c r="C1672" s="963"/>
      <c r="D1672" s="963"/>
      <c r="E1672" s="963" t="s">
        <v>2402</v>
      </c>
      <c r="F1672" s="963"/>
      <c r="G1672" s="963"/>
      <c r="H1672" s="963"/>
      <c r="I1672" s="964"/>
      <c r="J1672" s="965"/>
    </row>
    <row r="1673" spans="2:10" ht="24.6" customHeight="1">
      <c r="B1673" s="962"/>
      <c r="C1673" s="963"/>
      <c r="D1673" s="963"/>
      <c r="E1673" s="963"/>
      <c r="F1673" s="963" t="s">
        <v>2403</v>
      </c>
      <c r="G1673" s="963"/>
      <c r="H1673" s="963"/>
      <c r="I1673" s="964" t="s">
        <v>2058</v>
      </c>
      <c r="J1673" s="965"/>
    </row>
    <row r="1674" spans="2:10" ht="24.6" customHeight="1">
      <c r="B1674" s="962"/>
      <c r="C1674" s="963"/>
      <c r="D1674" s="963"/>
      <c r="E1674" s="963"/>
      <c r="F1674" s="963"/>
      <c r="G1674" s="963"/>
      <c r="H1674" s="963"/>
      <c r="I1674" s="964" t="s">
        <v>2404</v>
      </c>
      <c r="J1674" s="965"/>
    </row>
    <row r="1675" spans="2:10" ht="24.6" customHeight="1">
      <c r="B1675" s="962"/>
      <c r="C1675" s="963"/>
      <c r="D1675" s="963"/>
      <c r="E1675" s="963"/>
      <c r="F1675" s="963" t="s">
        <v>2405</v>
      </c>
      <c r="G1675" s="963"/>
      <c r="H1675" s="963"/>
      <c r="I1675" s="964" t="s">
        <v>2058</v>
      </c>
      <c r="J1675" s="965"/>
    </row>
    <row r="1676" spans="2:10" ht="24.6" customHeight="1">
      <c r="B1676" s="962"/>
      <c r="C1676" s="963"/>
      <c r="D1676" s="963"/>
      <c r="E1676" s="963"/>
      <c r="F1676" s="963"/>
      <c r="G1676" s="963"/>
      <c r="H1676" s="963"/>
      <c r="I1676" s="964" t="s">
        <v>2404</v>
      </c>
      <c r="J1676" s="965"/>
    </row>
    <row r="1677" spans="2:10" ht="24.6" customHeight="1">
      <c r="B1677" s="962"/>
      <c r="C1677" s="963"/>
      <c r="D1677" s="963"/>
      <c r="E1677" s="963"/>
      <c r="F1677" s="963" t="s">
        <v>2406</v>
      </c>
      <c r="G1677" s="963"/>
      <c r="H1677" s="963"/>
      <c r="I1677" s="964" t="s">
        <v>2058</v>
      </c>
      <c r="J1677" s="965"/>
    </row>
    <row r="1678" spans="2:10" ht="24.6" customHeight="1">
      <c r="B1678" s="962"/>
      <c r="C1678" s="963"/>
      <c r="D1678" s="963"/>
      <c r="E1678" s="963"/>
      <c r="F1678" s="963"/>
      <c r="G1678" s="963"/>
      <c r="H1678" s="963"/>
      <c r="I1678" s="964" t="s">
        <v>2404</v>
      </c>
      <c r="J1678" s="965"/>
    </row>
    <row r="1679" spans="2:10" ht="24.6" customHeight="1">
      <c r="B1679" s="962"/>
      <c r="C1679" s="963"/>
      <c r="D1679" s="963"/>
      <c r="E1679" s="963"/>
      <c r="F1679" s="963" t="s">
        <v>2407</v>
      </c>
      <c r="G1679" s="963"/>
      <c r="H1679" s="963"/>
      <c r="I1679" s="964" t="s">
        <v>2058</v>
      </c>
      <c r="J1679" s="965"/>
    </row>
    <row r="1680" spans="2:10" ht="24.6" customHeight="1">
      <c r="B1680" s="962"/>
      <c r="C1680" s="963"/>
      <c r="D1680" s="963"/>
      <c r="E1680" s="963"/>
      <c r="F1680" s="963"/>
      <c r="G1680" s="963"/>
      <c r="H1680" s="963"/>
      <c r="I1680" s="964" t="s">
        <v>2404</v>
      </c>
      <c r="J1680" s="965"/>
    </row>
    <row r="1681" spans="2:10" ht="24.6" customHeight="1">
      <c r="B1681" s="962"/>
      <c r="C1681" s="963"/>
      <c r="D1681" s="963"/>
      <c r="E1681" s="963"/>
      <c r="F1681" s="963" t="s">
        <v>2408</v>
      </c>
      <c r="G1681" s="963"/>
      <c r="H1681" s="963"/>
      <c r="I1681" s="964" t="s">
        <v>2392</v>
      </c>
      <c r="J1681" s="965"/>
    </row>
    <row r="1682" spans="2:10" ht="24.6" customHeight="1">
      <c r="B1682" s="962"/>
      <c r="C1682" s="963"/>
      <c r="D1682" s="963"/>
      <c r="E1682" s="963"/>
      <c r="F1682" s="963"/>
      <c r="G1682" s="963"/>
      <c r="H1682" s="963"/>
      <c r="I1682" s="964" t="s">
        <v>2409</v>
      </c>
      <c r="J1682" s="965"/>
    </row>
    <row r="1683" spans="2:10" ht="24.6" customHeight="1">
      <c r="B1683" s="962"/>
      <c r="C1683" s="963"/>
      <c r="D1683" s="963"/>
      <c r="E1683" s="963" t="s">
        <v>2410</v>
      </c>
      <c r="F1683" s="963"/>
      <c r="G1683" s="963"/>
      <c r="H1683" s="963"/>
      <c r="I1683" s="964" t="s">
        <v>2160</v>
      </c>
      <c r="J1683" s="965"/>
    </row>
    <row r="1684" spans="2:10" ht="24.6" customHeight="1">
      <c r="B1684" s="962"/>
      <c r="C1684" s="963"/>
      <c r="D1684" s="963"/>
      <c r="E1684" s="963" t="s">
        <v>2411</v>
      </c>
      <c r="F1684" s="963"/>
      <c r="G1684" s="963"/>
      <c r="H1684" s="963"/>
      <c r="I1684" s="964" t="s">
        <v>2160</v>
      </c>
      <c r="J1684" s="965"/>
    </row>
    <row r="1685" spans="2:10" ht="24.6" customHeight="1">
      <c r="B1685" s="962"/>
      <c r="C1685" s="963"/>
      <c r="D1685" s="963"/>
      <c r="E1685" s="963" t="s">
        <v>2412</v>
      </c>
      <c r="F1685" s="963"/>
      <c r="G1685" s="963"/>
      <c r="H1685" s="963"/>
      <c r="I1685" s="964" t="s">
        <v>2413</v>
      </c>
      <c r="J1685" s="965"/>
    </row>
    <row r="1686" spans="2:10" ht="35.450000000000003" customHeight="1">
      <c r="B1686" s="962"/>
      <c r="C1686" s="963"/>
      <c r="D1686" s="963" t="s">
        <v>2414</v>
      </c>
      <c r="E1686" s="963"/>
      <c r="F1686" s="963"/>
      <c r="G1686" s="963"/>
      <c r="H1686" s="963"/>
      <c r="I1686" s="964" t="s">
        <v>2415</v>
      </c>
      <c r="J1686" s="965"/>
    </row>
    <row r="1687" spans="2:10" ht="24.6" customHeight="1">
      <c r="B1687" s="962"/>
      <c r="C1687" s="963"/>
      <c r="D1687" s="963" t="s">
        <v>1991</v>
      </c>
      <c r="E1687" s="963"/>
      <c r="F1687" s="963"/>
      <c r="G1687" s="963"/>
      <c r="H1687" s="963"/>
      <c r="I1687" s="964"/>
      <c r="J1687" s="965"/>
    </row>
    <row r="1688" spans="2:10" ht="35.450000000000003" customHeight="1">
      <c r="B1688" s="962"/>
      <c r="C1688" s="963"/>
      <c r="D1688" s="963"/>
      <c r="E1688" s="963"/>
      <c r="F1688" s="963"/>
      <c r="G1688" s="963"/>
      <c r="H1688" s="963"/>
      <c r="I1688" s="964" t="s">
        <v>2416</v>
      </c>
      <c r="J1688" s="965"/>
    </row>
    <row r="1689" spans="2:10" ht="92.45" customHeight="1">
      <c r="B1689" s="962"/>
      <c r="C1689" s="963"/>
      <c r="D1689" s="963"/>
      <c r="E1689" s="963"/>
      <c r="F1689" s="963"/>
      <c r="G1689" s="963"/>
      <c r="H1689" s="963"/>
      <c r="I1689" s="964" t="s">
        <v>2417</v>
      </c>
      <c r="J1689" s="965"/>
    </row>
    <row r="1690" spans="2:10" ht="69.599999999999994" customHeight="1">
      <c r="B1690" s="962"/>
      <c r="C1690" s="963"/>
      <c r="D1690" s="963"/>
      <c r="E1690" s="963"/>
      <c r="F1690" s="963"/>
      <c r="G1690" s="963"/>
      <c r="H1690" s="963"/>
      <c r="I1690" s="964" t="s">
        <v>2418</v>
      </c>
      <c r="J1690" s="965"/>
    </row>
    <row r="1691" spans="2:10" ht="35.450000000000003" customHeight="1">
      <c r="B1691" s="962"/>
      <c r="C1691" s="963"/>
      <c r="D1691" s="963"/>
      <c r="E1691" s="963"/>
      <c r="F1691" s="963"/>
      <c r="G1691" s="963"/>
      <c r="H1691" s="963"/>
      <c r="I1691" s="964" t="s">
        <v>2419</v>
      </c>
      <c r="J1691" s="965"/>
    </row>
    <row r="1692" spans="2:10" ht="47.45" customHeight="1">
      <c r="B1692" s="962"/>
      <c r="C1692" s="963"/>
      <c r="D1692" s="963"/>
      <c r="E1692" s="963"/>
      <c r="F1692" s="963"/>
      <c r="G1692" s="963"/>
      <c r="H1692" s="963"/>
      <c r="I1692" s="964" t="s">
        <v>2420</v>
      </c>
      <c r="J1692" s="965"/>
    </row>
    <row r="1693" spans="2:10" ht="69.599999999999994" customHeight="1">
      <c r="B1693" s="962"/>
      <c r="C1693" s="963"/>
      <c r="D1693" s="963"/>
      <c r="E1693" s="963"/>
      <c r="F1693" s="963"/>
      <c r="G1693" s="963"/>
      <c r="H1693" s="963"/>
      <c r="I1693" s="964" t="s">
        <v>2421</v>
      </c>
      <c r="J1693" s="965"/>
    </row>
    <row r="1694" spans="2:10" ht="69.599999999999994" customHeight="1">
      <c r="B1694" s="962"/>
      <c r="C1694" s="963"/>
      <c r="D1694" s="963"/>
      <c r="E1694" s="963"/>
      <c r="F1694" s="963"/>
      <c r="G1694" s="963"/>
      <c r="H1694" s="963"/>
      <c r="I1694" s="964" t="s">
        <v>2422</v>
      </c>
      <c r="J1694" s="965"/>
    </row>
    <row r="1695" spans="2:10" ht="35.450000000000003" customHeight="1">
      <c r="B1695" s="962"/>
      <c r="C1695" s="963"/>
      <c r="D1695" s="963"/>
      <c r="E1695" s="963"/>
      <c r="F1695" s="963"/>
      <c r="G1695" s="963"/>
      <c r="H1695" s="963"/>
      <c r="I1695" s="964" t="s">
        <v>2423</v>
      </c>
      <c r="J1695" s="965"/>
    </row>
    <row r="1696" spans="2:10" ht="35.450000000000003" customHeight="1">
      <c r="B1696" s="962"/>
      <c r="C1696" s="963"/>
      <c r="D1696" s="963"/>
      <c r="E1696" s="963"/>
      <c r="F1696" s="963"/>
      <c r="G1696" s="963"/>
      <c r="H1696" s="963"/>
      <c r="I1696" s="964" t="s">
        <v>2424</v>
      </c>
      <c r="J1696" s="965"/>
    </row>
    <row r="1697" spans="2:10" ht="69.599999999999994" customHeight="1">
      <c r="B1697" s="962"/>
      <c r="C1697" s="963"/>
      <c r="D1697" s="963"/>
      <c r="E1697" s="963"/>
      <c r="F1697" s="963"/>
      <c r="G1697" s="963"/>
      <c r="H1697" s="963"/>
      <c r="I1697" s="964" t="s">
        <v>2425</v>
      </c>
      <c r="J1697" s="965"/>
    </row>
    <row r="1698" spans="2:10" ht="47.45" customHeight="1">
      <c r="B1698" s="962"/>
      <c r="C1698" s="963"/>
      <c r="D1698" s="963"/>
      <c r="E1698" s="963"/>
      <c r="F1698" s="963"/>
      <c r="G1698" s="963"/>
      <c r="H1698" s="963"/>
      <c r="I1698" s="964" t="s">
        <v>2426</v>
      </c>
      <c r="J1698" s="965"/>
    </row>
    <row r="1699" spans="2:10" ht="24.6" customHeight="1">
      <c r="B1699" s="966"/>
      <c r="C1699" s="967"/>
      <c r="D1699" s="967"/>
      <c r="E1699" s="967"/>
      <c r="F1699" s="967"/>
      <c r="G1699" s="967"/>
      <c r="H1699" s="967"/>
      <c r="I1699" s="968"/>
      <c r="J1699" s="969"/>
    </row>
    <row r="1700" spans="2:10" ht="24.6" customHeight="1">
      <c r="B1700" s="959"/>
      <c r="C1700" s="970" t="s">
        <v>2427</v>
      </c>
      <c r="D1700" s="970"/>
      <c r="E1700" s="970"/>
      <c r="F1700" s="970"/>
      <c r="G1700" s="970"/>
      <c r="H1700" s="970"/>
      <c r="I1700" s="971"/>
      <c r="J1700" s="960"/>
    </row>
    <row r="1701" spans="2:10" ht="24.6" customHeight="1">
      <c r="B1701" s="962"/>
      <c r="C1701" s="963"/>
      <c r="D1701" s="963" t="s">
        <v>1968</v>
      </c>
      <c r="E1701" s="963"/>
      <c r="F1701" s="963"/>
      <c r="G1701" s="963"/>
      <c r="H1701" s="963"/>
      <c r="I1701" s="964" t="s">
        <v>2428</v>
      </c>
      <c r="J1701" s="965"/>
    </row>
    <row r="1702" spans="2:10" ht="24.6" customHeight="1">
      <c r="B1702" s="962"/>
      <c r="C1702" s="963"/>
      <c r="D1702" s="963" t="s">
        <v>1970</v>
      </c>
      <c r="E1702" s="963"/>
      <c r="F1702" s="963"/>
      <c r="G1702" s="963"/>
      <c r="H1702" s="963"/>
      <c r="I1702" s="964" t="s">
        <v>2429</v>
      </c>
      <c r="J1702" s="965"/>
    </row>
    <row r="1703" spans="2:10" ht="24.6" customHeight="1">
      <c r="B1703" s="962"/>
      <c r="C1703" s="963"/>
      <c r="D1703" s="963" t="s">
        <v>1973</v>
      </c>
      <c r="E1703" s="963"/>
      <c r="F1703" s="963"/>
      <c r="G1703" s="963"/>
      <c r="H1703" s="963"/>
      <c r="I1703" s="964"/>
      <c r="J1703" s="965"/>
    </row>
    <row r="1704" spans="2:10" ht="24.6" customHeight="1">
      <c r="B1704" s="962"/>
      <c r="C1704" s="963"/>
      <c r="D1704" s="963"/>
      <c r="E1704" s="963" t="s">
        <v>2430</v>
      </c>
      <c r="F1704" s="963"/>
      <c r="G1704" s="963"/>
      <c r="H1704" s="963"/>
      <c r="I1704" s="964" t="s">
        <v>2392</v>
      </c>
      <c r="J1704" s="965"/>
    </row>
    <row r="1705" spans="2:10" ht="24.6" customHeight="1">
      <c r="B1705" s="962"/>
      <c r="C1705" s="963"/>
      <c r="D1705" s="963"/>
      <c r="E1705" s="963"/>
      <c r="F1705" s="963"/>
      <c r="G1705" s="963"/>
      <c r="H1705" s="963"/>
      <c r="I1705" s="964" t="s">
        <v>2409</v>
      </c>
      <c r="J1705" s="965"/>
    </row>
    <row r="1706" spans="2:10" ht="35.450000000000003" customHeight="1">
      <c r="B1706" s="962"/>
      <c r="C1706" s="963"/>
      <c r="D1706" s="963"/>
      <c r="E1706" s="963"/>
      <c r="F1706" s="963"/>
      <c r="G1706" s="963"/>
      <c r="H1706" s="963"/>
      <c r="I1706" s="964" t="s">
        <v>2431</v>
      </c>
      <c r="J1706" s="965"/>
    </row>
    <row r="1707" spans="2:10" ht="35.450000000000003" customHeight="1">
      <c r="B1707" s="962"/>
      <c r="C1707" s="963"/>
      <c r="D1707" s="963" t="s">
        <v>1989</v>
      </c>
      <c r="E1707" s="963"/>
      <c r="F1707" s="963"/>
      <c r="G1707" s="963"/>
      <c r="H1707" s="963"/>
      <c r="I1707" s="964" t="s">
        <v>2432</v>
      </c>
      <c r="J1707" s="965"/>
    </row>
    <row r="1708" spans="2:10" ht="24.6" customHeight="1">
      <c r="B1708" s="962"/>
      <c r="C1708" s="963"/>
      <c r="D1708" s="963" t="s">
        <v>1991</v>
      </c>
      <c r="E1708" s="963"/>
      <c r="F1708" s="963"/>
      <c r="G1708" s="963"/>
      <c r="H1708" s="963"/>
      <c r="I1708" s="964"/>
      <c r="J1708" s="965"/>
    </row>
    <row r="1709" spans="2:10" ht="24.6" customHeight="1">
      <c r="B1709" s="962"/>
      <c r="C1709" s="963"/>
      <c r="D1709" s="963"/>
      <c r="E1709" s="963"/>
      <c r="F1709" s="963"/>
      <c r="G1709" s="963"/>
      <c r="H1709" s="963"/>
      <c r="I1709" s="964" t="s">
        <v>2433</v>
      </c>
      <c r="J1709" s="965"/>
    </row>
    <row r="1710" spans="2:10" ht="69.599999999999994" customHeight="1">
      <c r="B1710" s="962"/>
      <c r="C1710" s="963"/>
      <c r="D1710" s="963"/>
      <c r="E1710" s="963"/>
      <c r="F1710" s="963"/>
      <c r="G1710" s="963"/>
      <c r="H1710" s="963"/>
      <c r="I1710" s="964" t="s">
        <v>2434</v>
      </c>
      <c r="J1710" s="965"/>
    </row>
    <row r="1711" spans="2:10" ht="58.5" customHeight="1">
      <c r="B1711" s="962"/>
      <c r="C1711" s="963"/>
      <c r="D1711" s="963"/>
      <c r="E1711" s="963"/>
      <c r="F1711" s="963"/>
      <c r="G1711" s="963"/>
      <c r="H1711" s="963"/>
      <c r="I1711" s="964" t="s">
        <v>2435</v>
      </c>
      <c r="J1711" s="965"/>
    </row>
    <row r="1712" spans="2:10" ht="24.6" customHeight="1">
      <c r="B1712" s="966"/>
      <c r="C1712" s="967"/>
      <c r="D1712" s="967"/>
      <c r="E1712" s="967"/>
      <c r="F1712" s="967"/>
      <c r="G1712" s="967"/>
      <c r="H1712" s="967"/>
      <c r="I1712" s="968"/>
      <c r="J1712" s="969"/>
    </row>
    <row r="1713" spans="2:10" ht="24.6" customHeight="1">
      <c r="B1713" s="959"/>
      <c r="C1713" s="970" t="s">
        <v>2436</v>
      </c>
      <c r="D1713" s="970"/>
      <c r="E1713" s="970"/>
      <c r="F1713" s="970"/>
      <c r="G1713" s="970"/>
      <c r="H1713" s="970"/>
      <c r="I1713" s="971"/>
      <c r="J1713" s="960"/>
    </row>
    <row r="1714" spans="2:10" ht="24.6" customHeight="1">
      <c r="B1714" s="962"/>
      <c r="C1714" s="963"/>
      <c r="D1714" s="963" t="s">
        <v>1968</v>
      </c>
      <c r="E1714" s="963"/>
      <c r="F1714" s="963"/>
      <c r="G1714" s="963"/>
      <c r="H1714" s="963"/>
      <c r="I1714" s="964" t="s">
        <v>2428</v>
      </c>
      <c r="J1714" s="965"/>
    </row>
    <row r="1715" spans="2:10" ht="24.6" customHeight="1">
      <c r="B1715" s="962"/>
      <c r="C1715" s="963"/>
      <c r="D1715" s="963" t="s">
        <v>1970</v>
      </c>
      <c r="E1715" s="963"/>
      <c r="F1715" s="963"/>
      <c r="G1715" s="963"/>
      <c r="H1715" s="963"/>
      <c r="I1715" s="964" t="s">
        <v>2290</v>
      </c>
      <c r="J1715" s="965"/>
    </row>
    <row r="1716" spans="2:10" ht="24.6" customHeight="1">
      <c r="B1716" s="962"/>
      <c r="C1716" s="963"/>
      <c r="D1716" s="963" t="s">
        <v>1973</v>
      </c>
      <c r="E1716" s="963"/>
      <c r="F1716" s="963"/>
      <c r="G1716" s="963"/>
      <c r="H1716" s="963"/>
      <c r="I1716" s="964"/>
      <c r="J1716" s="965"/>
    </row>
    <row r="1717" spans="2:10" ht="24.6" customHeight="1">
      <c r="B1717" s="962"/>
      <c r="C1717" s="963"/>
      <c r="D1717" s="963"/>
      <c r="E1717" s="963" t="s">
        <v>2430</v>
      </c>
      <c r="F1717" s="963"/>
      <c r="G1717" s="963"/>
      <c r="H1717" s="963"/>
      <c r="I1717" s="964" t="s">
        <v>2392</v>
      </c>
      <c r="J1717" s="965"/>
    </row>
    <row r="1718" spans="2:10" ht="24.6" customHeight="1">
      <c r="B1718" s="962"/>
      <c r="C1718" s="963"/>
      <c r="D1718" s="963"/>
      <c r="E1718" s="963"/>
      <c r="F1718" s="963"/>
      <c r="G1718" s="963"/>
      <c r="H1718" s="963"/>
      <c r="I1718" s="964" t="s">
        <v>2409</v>
      </c>
      <c r="J1718" s="965"/>
    </row>
    <row r="1719" spans="2:10" ht="35.450000000000003" customHeight="1">
      <c r="B1719" s="962"/>
      <c r="C1719" s="963"/>
      <c r="D1719" s="963"/>
      <c r="E1719" s="963"/>
      <c r="F1719" s="963"/>
      <c r="G1719" s="963"/>
      <c r="H1719" s="963"/>
      <c r="I1719" s="964" t="s">
        <v>2437</v>
      </c>
      <c r="J1719" s="965"/>
    </row>
    <row r="1720" spans="2:10" ht="35.450000000000003" customHeight="1">
      <c r="B1720" s="962"/>
      <c r="C1720" s="963"/>
      <c r="D1720" s="963" t="s">
        <v>1989</v>
      </c>
      <c r="E1720" s="963"/>
      <c r="F1720" s="963"/>
      <c r="G1720" s="963"/>
      <c r="H1720" s="963"/>
      <c r="I1720" s="964" t="s">
        <v>2438</v>
      </c>
      <c r="J1720" s="965"/>
    </row>
    <row r="1721" spans="2:10" ht="24.6" customHeight="1">
      <c r="B1721" s="962"/>
      <c r="C1721" s="963"/>
      <c r="D1721" s="963" t="s">
        <v>1991</v>
      </c>
      <c r="E1721" s="963"/>
      <c r="F1721" s="963"/>
      <c r="G1721" s="963"/>
      <c r="H1721" s="963"/>
      <c r="I1721" s="964"/>
      <c r="J1721" s="965"/>
    </row>
    <row r="1722" spans="2:10" ht="47.45" customHeight="1">
      <c r="B1722" s="962"/>
      <c r="C1722" s="963"/>
      <c r="D1722" s="963"/>
      <c r="E1722" s="963"/>
      <c r="F1722" s="963"/>
      <c r="G1722" s="963"/>
      <c r="H1722" s="963"/>
      <c r="I1722" s="964" t="s">
        <v>2439</v>
      </c>
      <c r="J1722" s="965"/>
    </row>
    <row r="1723" spans="2:10" ht="58.5" customHeight="1">
      <c r="B1723" s="962"/>
      <c r="C1723" s="963"/>
      <c r="D1723" s="963"/>
      <c r="E1723" s="963"/>
      <c r="F1723" s="963"/>
      <c r="G1723" s="963"/>
      <c r="H1723" s="963"/>
      <c r="I1723" s="964" t="s">
        <v>2440</v>
      </c>
      <c r="J1723" s="965"/>
    </row>
    <row r="1724" spans="2:10" ht="47.45" customHeight="1">
      <c r="B1724" s="962"/>
      <c r="C1724" s="963"/>
      <c r="D1724" s="963"/>
      <c r="E1724" s="963"/>
      <c r="F1724" s="963"/>
      <c r="G1724" s="963"/>
      <c r="H1724" s="963"/>
      <c r="I1724" s="964" t="s">
        <v>2441</v>
      </c>
      <c r="J1724" s="965"/>
    </row>
    <row r="1725" spans="2:10" ht="24.6" customHeight="1">
      <c r="B1725" s="966"/>
      <c r="C1725" s="967"/>
      <c r="D1725" s="967"/>
      <c r="E1725" s="967"/>
      <c r="F1725" s="967"/>
      <c r="G1725" s="967"/>
      <c r="H1725" s="967"/>
      <c r="I1725" s="968"/>
      <c r="J1725" s="969"/>
    </row>
    <row r="1726" spans="2:10" ht="24.6" customHeight="1">
      <c r="B1726" s="959"/>
      <c r="C1726" s="970" t="s">
        <v>2442</v>
      </c>
      <c r="D1726" s="970"/>
      <c r="E1726" s="970"/>
      <c r="F1726" s="970"/>
      <c r="G1726" s="970"/>
      <c r="H1726" s="970"/>
      <c r="I1726" s="971"/>
      <c r="J1726" s="960"/>
    </row>
    <row r="1727" spans="2:10" ht="24.6" customHeight="1">
      <c r="B1727" s="962"/>
      <c r="C1727" s="963"/>
      <c r="D1727" s="963" t="s">
        <v>1968</v>
      </c>
      <c r="E1727" s="963"/>
      <c r="F1727" s="963"/>
      <c r="G1727" s="963"/>
      <c r="H1727" s="963"/>
      <c r="I1727" s="964" t="s">
        <v>2058</v>
      </c>
      <c r="J1727" s="965"/>
    </row>
    <row r="1728" spans="2:10" ht="24.6" customHeight="1">
      <c r="B1728" s="962"/>
      <c r="C1728" s="963"/>
      <c r="D1728" s="963" t="s">
        <v>1970</v>
      </c>
      <c r="E1728" s="963"/>
      <c r="F1728" s="963"/>
      <c r="G1728" s="963"/>
      <c r="H1728" s="963"/>
      <c r="I1728" s="964" t="s">
        <v>2443</v>
      </c>
      <c r="J1728" s="965"/>
    </row>
    <row r="1729" spans="2:10" ht="24.6" customHeight="1">
      <c r="B1729" s="962"/>
      <c r="C1729" s="963"/>
      <c r="D1729" s="963" t="s">
        <v>2444</v>
      </c>
      <c r="E1729" s="963"/>
      <c r="F1729" s="963"/>
      <c r="G1729" s="963"/>
      <c r="H1729" s="963"/>
      <c r="I1729" s="964" t="s">
        <v>2445</v>
      </c>
      <c r="J1729" s="965"/>
    </row>
    <row r="1730" spans="2:10" ht="24.6" customHeight="1">
      <c r="B1730" s="962"/>
      <c r="C1730" s="963"/>
      <c r="D1730" s="963" t="s">
        <v>2223</v>
      </c>
      <c r="E1730" s="963"/>
      <c r="F1730" s="963"/>
      <c r="G1730" s="963"/>
      <c r="H1730" s="963"/>
      <c r="I1730" s="964"/>
      <c r="J1730" s="965"/>
    </row>
    <row r="1731" spans="2:10" ht="114.6" customHeight="1">
      <c r="B1731" s="962"/>
      <c r="C1731" s="963"/>
      <c r="D1731" s="963"/>
      <c r="E1731" s="963"/>
      <c r="F1731" s="963"/>
      <c r="G1731" s="963"/>
      <c r="H1731" s="963"/>
      <c r="I1731" s="964" t="s">
        <v>2446</v>
      </c>
      <c r="J1731" s="965"/>
    </row>
    <row r="1732" spans="2:10" ht="47.45" customHeight="1">
      <c r="B1732" s="962"/>
      <c r="C1732" s="963"/>
      <c r="D1732" s="963"/>
      <c r="E1732" s="963"/>
      <c r="F1732" s="963"/>
      <c r="G1732" s="963"/>
      <c r="H1732" s="963"/>
      <c r="I1732" s="964" t="s">
        <v>2447</v>
      </c>
      <c r="J1732" s="965"/>
    </row>
    <row r="1733" spans="2:10" ht="47.45" customHeight="1">
      <c r="B1733" s="962"/>
      <c r="C1733" s="963"/>
      <c r="D1733" s="963"/>
      <c r="E1733" s="963"/>
      <c r="F1733" s="963"/>
      <c r="G1733" s="963"/>
      <c r="H1733" s="963"/>
      <c r="I1733" s="964" t="s">
        <v>2448</v>
      </c>
      <c r="J1733" s="965"/>
    </row>
    <row r="1734" spans="2:10" ht="24.6" customHeight="1">
      <c r="B1734" s="966"/>
      <c r="C1734" s="967"/>
      <c r="D1734" s="967"/>
      <c r="E1734" s="967"/>
      <c r="F1734" s="967"/>
      <c r="G1734" s="967"/>
      <c r="H1734" s="967"/>
      <c r="I1734" s="968"/>
      <c r="J1734" s="969"/>
    </row>
    <row r="1735" spans="2:10" ht="24.6" customHeight="1">
      <c r="B1735" s="972" t="s">
        <v>2449</v>
      </c>
      <c r="C1735" s="973"/>
      <c r="D1735" s="973"/>
      <c r="E1735" s="973"/>
      <c r="F1735" s="973"/>
      <c r="G1735" s="973"/>
      <c r="H1735" s="973"/>
      <c r="I1735" s="974"/>
      <c r="J1735" s="975"/>
    </row>
    <row r="1736" spans="2:10" ht="24.6" customHeight="1">
      <c r="B1736" s="976"/>
      <c r="C1736" s="977" t="s">
        <v>2450</v>
      </c>
      <c r="D1736" s="977"/>
      <c r="E1736" s="977"/>
      <c r="F1736" s="977"/>
      <c r="G1736" s="977"/>
      <c r="H1736" s="977"/>
      <c r="I1736" s="978"/>
      <c r="J1736" s="979"/>
    </row>
    <row r="1737" spans="2:10" ht="24.6" customHeight="1">
      <c r="B1737" s="962"/>
      <c r="C1737" s="963"/>
      <c r="D1737" s="963" t="s">
        <v>1968</v>
      </c>
      <c r="E1737" s="963"/>
      <c r="F1737" s="963"/>
      <c r="G1737" s="963"/>
      <c r="H1737" s="963"/>
      <c r="I1737" s="964" t="s">
        <v>2451</v>
      </c>
      <c r="J1737" s="965"/>
    </row>
    <row r="1738" spans="2:10" ht="24.6" customHeight="1">
      <c r="B1738" s="962"/>
      <c r="C1738" s="963"/>
      <c r="D1738" s="963" t="s">
        <v>1970</v>
      </c>
      <c r="E1738" s="963"/>
      <c r="F1738" s="963"/>
      <c r="G1738" s="963"/>
      <c r="H1738" s="963"/>
      <c r="I1738" s="964" t="s">
        <v>2290</v>
      </c>
      <c r="J1738" s="965"/>
    </row>
    <row r="1739" spans="2:10" ht="24.6" customHeight="1">
      <c r="B1739" s="962"/>
      <c r="C1739" s="963"/>
      <c r="D1739" s="963" t="s">
        <v>2053</v>
      </c>
      <c r="E1739" s="963"/>
      <c r="F1739" s="963"/>
      <c r="G1739" s="963"/>
      <c r="H1739" s="963"/>
      <c r="I1739" s="964"/>
      <c r="J1739" s="965"/>
    </row>
    <row r="1740" spans="2:10" ht="24.6" customHeight="1">
      <c r="B1740" s="962"/>
      <c r="C1740" s="963"/>
      <c r="D1740" s="963"/>
      <c r="E1740" s="963" t="s">
        <v>2452</v>
      </c>
      <c r="F1740" s="963"/>
      <c r="G1740" s="963"/>
      <c r="H1740" s="963"/>
      <c r="I1740" s="964" t="s">
        <v>2453</v>
      </c>
      <c r="J1740" s="965"/>
    </row>
    <row r="1741" spans="2:10" ht="24.6" customHeight="1">
      <c r="B1741" s="962"/>
      <c r="C1741" s="963"/>
      <c r="D1741" s="963"/>
      <c r="E1741" s="963" t="s">
        <v>2454</v>
      </c>
      <c r="F1741" s="963"/>
      <c r="G1741" s="963"/>
      <c r="H1741" s="963"/>
      <c r="I1741" s="964" t="s">
        <v>2455</v>
      </c>
      <c r="J1741" s="965"/>
    </row>
    <row r="1742" spans="2:10" ht="24.6" customHeight="1">
      <c r="B1742" s="962"/>
      <c r="C1742" s="963"/>
      <c r="D1742" s="963"/>
      <c r="E1742" s="963"/>
      <c r="F1742" s="963"/>
      <c r="G1742" s="963"/>
      <c r="H1742" s="963"/>
      <c r="I1742" s="964" t="s">
        <v>2456</v>
      </c>
      <c r="J1742" s="965"/>
    </row>
    <row r="1743" spans="2:10" ht="24.6" customHeight="1">
      <c r="B1743" s="962"/>
      <c r="C1743" s="963"/>
      <c r="D1743" s="963"/>
      <c r="E1743" s="963" t="s">
        <v>2457</v>
      </c>
      <c r="F1743" s="963"/>
      <c r="G1743" s="963"/>
      <c r="H1743" s="963"/>
      <c r="I1743" s="964" t="s">
        <v>2458</v>
      </c>
      <c r="J1743" s="965"/>
    </row>
    <row r="1744" spans="2:10" ht="24.6" customHeight="1">
      <c r="B1744" s="962"/>
      <c r="C1744" s="963"/>
      <c r="D1744" s="963"/>
      <c r="E1744" s="963" t="s">
        <v>2459</v>
      </c>
      <c r="F1744" s="963"/>
      <c r="G1744" s="963"/>
      <c r="H1744" s="963"/>
      <c r="I1744" s="964" t="s">
        <v>2460</v>
      </c>
      <c r="J1744" s="965"/>
    </row>
    <row r="1745" spans="2:10" ht="24.6" customHeight="1">
      <c r="B1745" s="962"/>
      <c r="C1745" s="963"/>
      <c r="D1745" s="963"/>
      <c r="E1745" s="963"/>
      <c r="F1745" s="963"/>
      <c r="G1745" s="963"/>
      <c r="H1745" s="963"/>
      <c r="I1745" s="964" t="s">
        <v>2461</v>
      </c>
      <c r="J1745" s="965"/>
    </row>
    <row r="1746" spans="2:10" ht="24.6" customHeight="1">
      <c r="B1746" s="962"/>
      <c r="C1746" s="963"/>
      <c r="D1746" s="963"/>
      <c r="E1746" s="963" t="s">
        <v>2462</v>
      </c>
      <c r="F1746" s="963"/>
      <c r="G1746" s="963"/>
      <c r="H1746" s="963"/>
      <c r="I1746" s="964" t="s">
        <v>2461</v>
      </c>
      <c r="J1746" s="965"/>
    </row>
    <row r="1747" spans="2:10" ht="24.6" customHeight="1">
      <c r="B1747" s="962"/>
      <c r="C1747" s="963"/>
      <c r="D1747" s="963"/>
      <c r="E1747" s="963" t="s">
        <v>2463</v>
      </c>
      <c r="F1747" s="963"/>
      <c r="G1747" s="963"/>
      <c r="H1747" s="963"/>
      <c r="I1747" s="964" t="s">
        <v>2464</v>
      </c>
      <c r="J1747" s="965"/>
    </row>
    <row r="1748" spans="2:10" ht="24.6" customHeight="1">
      <c r="B1748" s="962"/>
      <c r="C1748" s="963"/>
      <c r="D1748" s="963"/>
      <c r="E1748" s="963" t="s">
        <v>2465</v>
      </c>
      <c r="F1748" s="963"/>
      <c r="G1748" s="963"/>
      <c r="H1748" s="963"/>
      <c r="I1748" s="964" t="s">
        <v>2348</v>
      </c>
      <c r="J1748" s="965"/>
    </row>
    <row r="1749" spans="2:10" ht="24.6" customHeight="1">
      <c r="B1749" s="962"/>
      <c r="C1749" s="963"/>
      <c r="D1749" s="963"/>
      <c r="E1749" s="963"/>
      <c r="F1749" s="963" t="s">
        <v>2466</v>
      </c>
      <c r="G1749" s="963"/>
      <c r="H1749" s="963"/>
      <c r="I1749" s="964" t="s">
        <v>2348</v>
      </c>
      <c r="J1749" s="965"/>
    </row>
    <row r="1750" spans="2:10" ht="24.6" customHeight="1">
      <c r="B1750" s="962"/>
      <c r="C1750" s="963"/>
      <c r="D1750" s="963"/>
      <c r="E1750" s="963"/>
      <c r="F1750" s="963" t="s">
        <v>2467</v>
      </c>
      <c r="G1750" s="963"/>
      <c r="H1750" s="963"/>
      <c r="I1750" s="964" t="s">
        <v>2348</v>
      </c>
      <c r="J1750" s="965"/>
    </row>
    <row r="1751" spans="2:10" ht="24.6" customHeight="1">
      <c r="B1751" s="962"/>
      <c r="C1751" s="963"/>
      <c r="D1751" s="963"/>
      <c r="E1751" s="963"/>
      <c r="F1751" s="963" t="s">
        <v>2468</v>
      </c>
      <c r="G1751" s="963"/>
      <c r="H1751" s="963"/>
      <c r="I1751" s="964" t="s">
        <v>2348</v>
      </c>
      <c r="J1751" s="965"/>
    </row>
    <row r="1752" spans="2:10" ht="24.6" customHeight="1">
      <c r="B1752" s="962"/>
      <c r="C1752" s="963"/>
      <c r="D1752" s="963"/>
      <c r="E1752" s="963" t="s">
        <v>2469</v>
      </c>
      <c r="F1752" s="963"/>
      <c r="G1752" s="963"/>
      <c r="H1752" s="963"/>
      <c r="I1752" s="964"/>
      <c r="J1752" s="965"/>
    </row>
    <row r="1753" spans="2:10" ht="24.6" customHeight="1">
      <c r="B1753" s="962"/>
      <c r="C1753" s="963"/>
      <c r="D1753" s="963"/>
      <c r="E1753" s="963"/>
      <c r="F1753" s="963" t="s">
        <v>2470</v>
      </c>
      <c r="G1753" s="963"/>
      <c r="H1753" s="963"/>
      <c r="I1753" s="964" t="s">
        <v>2471</v>
      </c>
      <c r="J1753" s="965"/>
    </row>
    <row r="1754" spans="2:10" ht="24.6" customHeight="1">
      <c r="B1754" s="962"/>
      <c r="C1754" s="963"/>
      <c r="D1754" s="963"/>
      <c r="E1754" s="963"/>
      <c r="F1754" s="963" t="s">
        <v>2472</v>
      </c>
      <c r="G1754" s="963"/>
      <c r="H1754" s="963"/>
      <c r="I1754" s="964" t="s">
        <v>2473</v>
      </c>
      <c r="J1754" s="965"/>
    </row>
    <row r="1755" spans="2:10" ht="24.6" customHeight="1">
      <c r="B1755" s="962"/>
      <c r="C1755" s="963"/>
      <c r="D1755" s="963"/>
      <c r="E1755" s="963"/>
      <c r="F1755" s="963" t="s">
        <v>2474</v>
      </c>
      <c r="G1755" s="963"/>
      <c r="H1755" s="963"/>
      <c r="I1755" s="964" t="s">
        <v>2475</v>
      </c>
      <c r="J1755" s="965"/>
    </row>
    <row r="1756" spans="2:10" ht="24.6" customHeight="1">
      <c r="B1756" s="962"/>
      <c r="C1756" s="963"/>
      <c r="D1756" s="963"/>
      <c r="E1756" s="963"/>
      <c r="F1756" s="963" t="s">
        <v>2476</v>
      </c>
      <c r="G1756" s="963"/>
      <c r="H1756" s="963"/>
      <c r="I1756" s="964" t="s">
        <v>2473</v>
      </c>
      <c r="J1756" s="965"/>
    </row>
    <row r="1757" spans="2:10" ht="24.6" customHeight="1">
      <c r="B1757" s="962"/>
      <c r="C1757" s="963"/>
      <c r="D1757" s="963"/>
      <c r="E1757" s="963" t="s">
        <v>2477</v>
      </c>
      <c r="F1757" s="963"/>
      <c r="G1757" s="963"/>
      <c r="H1757" s="963"/>
      <c r="I1757" s="964" t="s">
        <v>2130</v>
      </c>
      <c r="J1757" s="965"/>
    </row>
    <row r="1758" spans="2:10" ht="24.6" customHeight="1">
      <c r="B1758" s="962"/>
      <c r="C1758" s="963"/>
      <c r="D1758" s="963"/>
      <c r="E1758" s="963" t="s">
        <v>2478</v>
      </c>
      <c r="F1758" s="963"/>
      <c r="G1758" s="963"/>
      <c r="H1758" s="963"/>
      <c r="I1758" s="964"/>
      <c r="J1758" s="965"/>
    </row>
    <row r="1759" spans="2:10" ht="24.6" customHeight="1">
      <c r="B1759" s="962"/>
      <c r="C1759" s="963"/>
      <c r="D1759" s="963"/>
      <c r="E1759" s="963"/>
      <c r="F1759" s="963" t="s">
        <v>2479</v>
      </c>
      <c r="G1759" s="963"/>
      <c r="H1759" s="963"/>
      <c r="I1759" s="964" t="s">
        <v>2453</v>
      </c>
      <c r="J1759" s="965"/>
    </row>
    <row r="1760" spans="2:10" ht="24.6" customHeight="1">
      <c r="B1760" s="962"/>
      <c r="C1760" s="963"/>
      <c r="D1760" s="963"/>
      <c r="E1760" s="963"/>
      <c r="F1760" s="963" t="s">
        <v>2467</v>
      </c>
      <c r="G1760" s="963"/>
      <c r="H1760" s="963"/>
      <c r="I1760" s="964" t="s">
        <v>2453</v>
      </c>
      <c r="J1760" s="965"/>
    </row>
    <row r="1761" spans="2:10" ht="24.6" customHeight="1">
      <c r="B1761" s="962"/>
      <c r="C1761" s="963"/>
      <c r="D1761" s="963" t="s">
        <v>1989</v>
      </c>
      <c r="E1761" s="963"/>
      <c r="F1761" s="963"/>
      <c r="G1761" s="963"/>
      <c r="H1761" s="963"/>
      <c r="I1761" s="964" t="s">
        <v>2480</v>
      </c>
      <c r="J1761" s="965"/>
    </row>
    <row r="1762" spans="2:10" ht="24.6" customHeight="1">
      <c r="B1762" s="962"/>
      <c r="C1762" s="963"/>
      <c r="D1762" s="963" t="s">
        <v>1991</v>
      </c>
      <c r="E1762" s="963"/>
      <c r="F1762" s="963"/>
      <c r="G1762" s="963"/>
      <c r="H1762" s="963"/>
      <c r="I1762" s="964"/>
      <c r="J1762" s="965"/>
    </row>
    <row r="1763" spans="2:10" ht="137.44999999999999" customHeight="1">
      <c r="B1763" s="962"/>
      <c r="C1763" s="963"/>
      <c r="D1763" s="963"/>
      <c r="E1763" s="963"/>
      <c r="F1763" s="963"/>
      <c r="G1763" s="963"/>
      <c r="H1763" s="963"/>
      <c r="I1763" s="964" t="s">
        <v>2481</v>
      </c>
      <c r="J1763" s="965"/>
    </row>
    <row r="1764" spans="2:10" ht="69.599999999999994" customHeight="1">
      <c r="B1764" s="962"/>
      <c r="C1764" s="963"/>
      <c r="D1764" s="963"/>
      <c r="E1764" s="963"/>
      <c r="F1764" s="963"/>
      <c r="G1764" s="963"/>
      <c r="H1764" s="963"/>
      <c r="I1764" s="964" t="s">
        <v>2482</v>
      </c>
      <c r="J1764" s="965"/>
    </row>
    <row r="1765" spans="2:10" ht="69.599999999999994" customHeight="1">
      <c r="B1765" s="962"/>
      <c r="C1765" s="963"/>
      <c r="D1765" s="963"/>
      <c r="E1765" s="963"/>
      <c r="F1765" s="963"/>
      <c r="G1765" s="963"/>
      <c r="H1765" s="963"/>
      <c r="I1765" s="964" t="s">
        <v>2483</v>
      </c>
      <c r="J1765" s="965"/>
    </row>
    <row r="1766" spans="2:10" ht="35.450000000000003" customHeight="1">
      <c r="B1766" s="962"/>
      <c r="C1766" s="963"/>
      <c r="D1766" s="963"/>
      <c r="E1766" s="963"/>
      <c r="F1766" s="963"/>
      <c r="G1766" s="963"/>
      <c r="H1766" s="963"/>
      <c r="I1766" s="964" t="s">
        <v>2484</v>
      </c>
      <c r="J1766" s="965"/>
    </row>
    <row r="1767" spans="2:10" ht="137.44999999999999" customHeight="1">
      <c r="B1767" s="962"/>
      <c r="C1767" s="963"/>
      <c r="D1767" s="963"/>
      <c r="E1767" s="963"/>
      <c r="F1767" s="963"/>
      <c r="G1767" s="963"/>
      <c r="H1767" s="963"/>
      <c r="I1767" s="964" t="s">
        <v>2485</v>
      </c>
      <c r="J1767" s="965"/>
    </row>
    <row r="1768" spans="2:10" ht="113.25" customHeight="1">
      <c r="B1768" s="962"/>
      <c r="C1768" s="963"/>
      <c r="D1768" s="963"/>
      <c r="E1768" s="963"/>
      <c r="F1768" s="963"/>
      <c r="G1768" s="963"/>
      <c r="H1768" s="963"/>
      <c r="I1768" s="964" t="s">
        <v>2486</v>
      </c>
      <c r="J1768" s="965"/>
    </row>
    <row r="1769" spans="2:10" ht="35.450000000000003" customHeight="1">
      <c r="B1769" s="962"/>
      <c r="C1769" s="963"/>
      <c r="D1769" s="963"/>
      <c r="E1769" s="963"/>
      <c r="F1769" s="963"/>
      <c r="G1769" s="963"/>
      <c r="H1769" s="963"/>
      <c r="I1769" s="964" t="s">
        <v>2487</v>
      </c>
      <c r="J1769" s="965"/>
    </row>
    <row r="1770" spans="2:10" ht="47.45" customHeight="1">
      <c r="B1770" s="962"/>
      <c r="C1770" s="963"/>
      <c r="D1770" s="963"/>
      <c r="E1770" s="963"/>
      <c r="F1770" s="963"/>
      <c r="G1770" s="963"/>
      <c r="H1770" s="963"/>
      <c r="I1770" s="964" t="s">
        <v>2488</v>
      </c>
      <c r="J1770" s="965"/>
    </row>
    <row r="1771" spans="2:10" ht="47.45" customHeight="1">
      <c r="B1771" s="962"/>
      <c r="C1771" s="963"/>
      <c r="D1771" s="963"/>
      <c r="E1771" s="963"/>
      <c r="F1771" s="963"/>
      <c r="G1771" s="963"/>
      <c r="H1771" s="963"/>
      <c r="I1771" s="964" t="s">
        <v>2489</v>
      </c>
      <c r="J1771" s="965"/>
    </row>
    <row r="1772" spans="2:10" ht="35.450000000000003" customHeight="1">
      <c r="B1772" s="962"/>
      <c r="C1772" s="963"/>
      <c r="D1772" s="963"/>
      <c r="E1772" s="963"/>
      <c r="F1772" s="963"/>
      <c r="G1772" s="963"/>
      <c r="H1772" s="963"/>
      <c r="I1772" s="964" t="s">
        <v>2490</v>
      </c>
      <c r="J1772" s="965"/>
    </row>
    <row r="1773" spans="2:10" ht="47.45" customHeight="1">
      <c r="B1773" s="962"/>
      <c r="C1773" s="963"/>
      <c r="D1773" s="963"/>
      <c r="E1773" s="963"/>
      <c r="F1773" s="963"/>
      <c r="G1773" s="963"/>
      <c r="H1773" s="963"/>
      <c r="I1773" s="964" t="s">
        <v>2491</v>
      </c>
      <c r="J1773" s="965"/>
    </row>
    <row r="1774" spans="2:10" ht="47.45" customHeight="1">
      <c r="B1774" s="962"/>
      <c r="C1774" s="963"/>
      <c r="D1774" s="963"/>
      <c r="E1774" s="963"/>
      <c r="F1774" s="963"/>
      <c r="G1774" s="963"/>
      <c r="H1774" s="963"/>
      <c r="I1774" s="964" t="s">
        <v>2492</v>
      </c>
      <c r="J1774" s="965"/>
    </row>
    <row r="1775" spans="2:10" ht="35.450000000000003" customHeight="1">
      <c r="B1775" s="962"/>
      <c r="C1775" s="963"/>
      <c r="D1775" s="963"/>
      <c r="E1775" s="963"/>
      <c r="F1775" s="963"/>
      <c r="G1775" s="963"/>
      <c r="H1775" s="963"/>
      <c r="I1775" s="964" t="s">
        <v>2493</v>
      </c>
      <c r="J1775" s="965"/>
    </row>
    <row r="1776" spans="2:10" ht="35.450000000000003" customHeight="1">
      <c r="B1776" s="962"/>
      <c r="C1776" s="963"/>
      <c r="D1776" s="963"/>
      <c r="E1776" s="963"/>
      <c r="F1776" s="963"/>
      <c r="G1776" s="963"/>
      <c r="H1776" s="963"/>
      <c r="I1776" s="964" t="s">
        <v>2494</v>
      </c>
      <c r="J1776" s="965"/>
    </row>
    <row r="1777" spans="2:10" ht="35.450000000000003" customHeight="1">
      <c r="B1777" s="962"/>
      <c r="C1777" s="963"/>
      <c r="D1777" s="963"/>
      <c r="E1777" s="963"/>
      <c r="F1777" s="963"/>
      <c r="G1777" s="963"/>
      <c r="H1777" s="963"/>
      <c r="I1777" s="964" t="s">
        <v>2495</v>
      </c>
      <c r="J1777" s="965"/>
    </row>
    <row r="1778" spans="2:10" ht="47.45" customHeight="1">
      <c r="B1778" s="962"/>
      <c r="C1778" s="963"/>
      <c r="D1778" s="963"/>
      <c r="E1778" s="963"/>
      <c r="F1778" s="963"/>
      <c r="G1778" s="963"/>
      <c r="H1778" s="963"/>
      <c r="I1778" s="964" t="s">
        <v>2496</v>
      </c>
      <c r="J1778" s="965"/>
    </row>
    <row r="1779" spans="2:10" ht="35.450000000000003" customHeight="1">
      <c r="B1779" s="962"/>
      <c r="C1779" s="963"/>
      <c r="D1779" s="963"/>
      <c r="E1779" s="963"/>
      <c r="F1779" s="963"/>
      <c r="G1779" s="963"/>
      <c r="H1779" s="963"/>
      <c r="I1779" s="964" t="s">
        <v>2497</v>
      </c>
      <c r="J1779" s="965"/>
    </row>
    <row r="1780" spans="2:10" ht="24.6" customHeight="1">
      <c r="B1780" s="966"/>
      <c r="C1780" s="967"/>
      <c r="D1780" s="967"/>
      <c r="E1780" s="967"/>
      <c r="F1780" s="967"/>
      <c r="G1780" s="967"/>
      <c r="H1780" s="967"/>
      <c r="I1780" s="968"/>
      <c r="J1780" s="969"/>
    </row>
    <row r="1781" spans="2:10" ht="24.6" customHeight="1">
      <c r="B1781" s="959"/>
      <c r="C1781" s="970" t="s">
        <v>2498</v>
      </c>
      <c r="D1781" s="970"/>
      <c r="E1781" s="970"/>
      <c r="F1781" s="970"/>
      <c r="G1781" s="970"/>
      <c r="H1781" s="970"/>
      <c r="I1781" s="971"/>
      <c r="J1781" s="960"/>
    </row>
    <row r="1782" spans="2:10" ht="24.6" customHeight="1">
      <c r="B1782" s="962"/>
      <c r="C1782" s="963"/>
      <c r="D1782" s="963" t="s">
        <v>1968</v>
      </c>
      <c r="E1782" s="963"/>
      <c r="F1782" s="963"/>
      <c r="G1782" s="963"/>
      <c r="H1782" s="963"/>
      <c r="I1782" s="964" t="s">
        <v>2499</v>
      </c>
      <c r="J1782" s="965"/>
    </row>
    <row r="1783" spans="2:10" ht="24.6" customHeight="1">
      <c r="B1783" s="962"/>
      <c r="C1783" s="963"/>
      <c r="D1783" s="963" t="s">
        <v>1970</v>
      </c>
      <c r="E1783" s="963"/>
      <c r="F1783" s="963"/>
      <c r="G1783" s="963"/>
      <c r="H1783" s="963"/>
      <c r="I1783" s="964" t="s">
        <v>2290</v>
      </c>
      <c r="J1783" s="965"/>
    </row>
    <row r="1784" spans="2:10" ht="24.6" customHeight="1">
      <c r="B1784" s="962"/>
      <c r="C1784" s="963"/>
      <c r="D1784" s="963" t="s">
        <v>2053</v>
      </c>
      <c r="E1784" s="963"/>
      <c r="F1784" s="963"/>
      <c r="G1784" s="963"/>
      <c r="H1784" s="963"/>
      <c r="I1784" s="964"/>
      <c r="J1784" s="965"/>
    </row>
    <row r="1785" spans="2:10" ht="24.6" customHeight="1">
      <c r="B1785" s="962"/>
      <c r="C1785" s="963"/>
      <c r="D1785" s="963"/>
      <c r="E1785" s="963" t="s">
        <v>2430</v>
      </c>
      <c r="F1785" s="963"/>
      <c r="G1785" s="963"/>
      <c r="H1785" s="963"/>
      <c r="I1785" s="964"/>
      <c r="J1785" s="965"/>
    </row>
    <row r="1786" spans="2:10" ht="24.6" customHeight="1">
      <c r="B1786" s="962"/>
      <c r="C1786" s="963"/>
      <c r="D1786" s="963"/>
      <c r="E1786" s="963"/>
      <c r="F1786" s="963" t="s">
        <v>2500</v>
      </c>
      <c r="G1786" s="963"/>
      <c r="H1786" s="963"/>
      <c r="I1786" s="964" t="s">
        <v>2058</v>
      </c>
      <c r="J1786" s="965"/>
    </row>
    <row r="1787" spans="2:10" ht="24.6" customHeight="1">
      <c r="B1787" s="962"/>
      <c r="C1787" s="963"/>
      <c r="D1787" s="963"/>
      <c r="E1787" s="963"/>
      <c r="F1787" s="963" t="s">
        <v>2501</v>
      </c>
      <c r="G1787" s="963"/>
      <c r="H1787" s="963"/>
      <c r="I1787" s="964" t="s">
        <v>2058</v>
      </c>
      <c r="J1787" s="965"/>
    </row>
    <row r="1788" spans="2:10" ht="35.450000000000003" customHeight="1">
      <c r="B1788" s="962"/>
      <c r="C1788" s="963"/>
      <c r="D1788" s="963"/>
      <c r="E1788" s="963"/>
      <c r="F1788" s="963"/>
      <c r="G1788" s="963"/>
      <c r="H1788" s="963"/>
      <c r="I1788" s="964" t="s">
        <v>2502</v>
      </c>
      <c r="J1788" s="965"/>
    </row>
    <row r="1789" spans="2:10" ht="24.6" customHeight="1">
      <c r="B1789" s="962"/>
      <c r="C1789" s="963"/>
      <c r="D1789" s="963"/>
      <c r="E1789" s="963" t="s">
        <v>2503</v>
      </c>
      <c r="F1789" s="963"/>
      <c r="G1789" s="963"/>
      <c r="H1789" s="963"/>
      <c r="I1789" s="964" t="s">
        <v>2504</v>
      </c>
      <c r="J1789" s="965"/>
    </row>
    <row r="1790" spans="2:10" ht="24.6" customHeight="1">
      <c r="B1790" s="962"/>
      <c r="C1790" s="963"/>
      <c r="D1790" s="963" t="s">
        <v>1989</v>
      </c>
      <c r="E1790" s="963"/>
      <c r="F1790" s="963"/>
      <c r="G1790" s="963"/>
      <c r="H1790" s="963"/>
      <c r="I1790" s="964" t="s">
        <v>2505</v>
      </c>
      <c r="J1790" s="965"/>
    </row>
    <row r="1791" spans="2:10" ht="24.6" customHeight="1">
      <c r="B1791" s="962"/>
      <c r="C1791" s="963"/>
      <c r="D1791" s="963" t="s">
        <v>1991</v>
      </c>
      <c r="E1791" s="963"/>
      <c r="F1791" s="963"/>
      <c r="G1791" s="963"/>
      <c r="H1791" s="963"/>
      <c r="I1791" s="964"/>
      <c r="J1791" s="965"/>
    </row>
    <row r="1792" spans="2:10" ht="35.450000000000003" customHeight="1">
      <c r="B1792" s="962"/>
      <c r="C1792" s="963"/>
      <c r="D1792" s="963"/>
      <c r="E1792" s="963"/>
      <c r="F1792" s="963"/>
      <c r="G1792" s="963"/>
      <c r="H1792" s="963"/>
      <c r="I1792" s="964" t="s">
        <v>2506</v>
      </c>
      <c r="J1792" s="965"/>
    </row>
    <row r="1793" spans="2:10" ht="47.45" customHeight="1">
      <c r="B1793" s="962"/>
      <c r="C1793" s="963"/>
      <c r="D1793" s="963"/>
      <c r="E1793" s="963"/>
      <c r="F1793" s="963"/>
      <c r="G1793" s="963"/>
      <c r="H1793" s="963"/>
      <c r="I1793" s="964" t="s">
        <v>2507</v>
      </c>
      <c r="J1793" s="965"/>
    </row>
    <row r="1794" spans="2:10" ht="24.6" customHeight="1">
      <c r="B1794" s="962"/>
      <c r="C1794" s="963"/>
      <c r="D1794" s="963"/>
      <c r="E1794" s="963"/>
      <c r="F1794" s="963"/>
      <c r="G1794" s="963"/>
      <c r="H1794" s="963"/>
      <c r="I1794" s="964" t="s">
        <v>2508</v>
      </c>
      <c r="J1794" s="965"/>
    </row>
    <row r="1795" spans="2:10" ht="35.450000000000003" customHeight="1">
      <c r="B1795" s="962"/>
      <c r="C1795" s="963"/>
      <c r="D1795" s="963"/>
      <c r="E1795" s="963"/>
      <c r="F1795" s="963"/>
      <c r="G1795" s="963"/>
      <c r="H1795" s="963"/>
      <c r="I1795" s="964" t="s">
        <v>2509</v>
      </c>
      <c r="J1795" s="965"/>
    </row>
    <row r="1796" spans="2:10" ht="47.45" customHeight="1">
      <c r="B1796" s="962"/>
      <c r="C1796" s="963"/>
      <c r="D1796" s="963"/>
      <c r="E1796" s="963"/>
      <c r="F1796" s="963"/>
      <c r="G1796" s="963"/>
      <c r="H1796" s="963"/>
      <c r="I1796" s="964" t="s">
        <v>2510</v>
      </c>
      <c r="J1796" s="965"/>
    </row>
    <row r="1797" spans="2:10" ht="24.6" customHeight="1">
      <c r="B1797" s="966"/>
      <c r="C1797" s="967"/>
      <c r="D1797" s="967"/>
      <c r="E1797" s="967"/>
      <c r="F1797" s="967"/>
      <c r="G1797" s="967"/>
      <c r="H1797" s="967"/>
      <c r="I1797" s="968"/>
      <c r="J1797" s="969"/>
    </row>
    <row r="1798" spans="2:10" ht="24.6" customHeight="1">
      <c r="B1798" s="959"/>
      <c r="C1798" s="970" t="s">
        <v>2511</v>
      </c>
      <c r="D1798" s="970"/>
      <c r="E1798" s="970"/>
      <c r="F1798" s="970"/>
      <c r="G1798" s="970"/>
      <c r="H1798" s="970"/>
      <c r="I1798" s="971"/>
      <c r="J1798" s="960"/>
    </row>
    <row r="1799" spans="2:10" ht="148.5" customHeight="1">
      <c r="B1799" s="962"/>
      <c r="C1799" s="963"/>
      <c r="D1799" s="963"/>
      <c r="E1799" s="963"/>
      <c r="F1799" s="963"/>
      <c r="G1799" s="963"/>
      <c r="H1799" s="963"/>
      <c r="I1799" s="964" t="s">
        <v>2512</v>
      </c>
      <c r="J1799" s="965"/>
    </row>
    <row r="1800" spans="2:10" ht="24.6" customHeight="1">
      <c r="B1800" s="962"/>
      <c r="C1800" s="963"/>
      <c r="D1800" s="963" t="s">
        <v>1968</v>
      </c>
      <c r="E1800" s="963"/>
      <c r="F1800" s="963"/>
      <c r="G1800" s="963"/>
      <c r="H1800" s="963"/>
      <c r="I1800" s="964" t="s">
        <v>2058</v>
      </c>
      <c r="J1800" s="965"/>
    </row>
    <row r="1801" spans="2:10" ht="24.6" customHeight="1">
      <c r="B1801" s="962"/>
      <c r="C1801" s="963"/>
      <c r="D1801" s="963" t="s">
        <v>1970</v>
      </c>
      <c r="E1801" s="963"/>
      <c r="F1801" s="963"/>
      <c r="G1801" s="963"/>
      <c r="H1801" s="963"/>
      <c r="I1801" s="964" t="s">
        <v>2130</v>
      </c>
      <c r="J1801" s="965"/>
    </row>
    <row r="1802" spans="2:10" ht="24.6" customHeight="1">
      <c r="B1802" s="962"/>
      <c r="C1802" s="963"/>
      <c r="D1802" s="963"/>
      <c r="E1802" s="963"/>
      <c r="F1802" s="963"/>
      <c r="G1802" s="963"/>
      <c r="H1802" s="963"/>
      <c r="I1802" s="964" t="s">
        <v>2513</v>
      </c>
      <c r="J1802" s="965"/>
    </row>
    <row r="1803" spans="2:10" ht="24.6" customHeight="1">
      <c r="B1803" s="962"/>
      <c r="C1803" s="963"/>
      <c r="D1803" s="963" t="s">
        <v>2514</v>
      </c>
      <c r="E1803" s="963"/>
      <c r="F1803" s="963"/>
      <c r="G1803" s="963"/>
      <c r="H1803" s="963"/>
      <c r="I1803" s="964"/>
      <c r="J1803" s="965"/>
    </row>
    <row r="1804" spans="2:10" ht="24.6" customHeight="1">
      <c r="B1804" s="962"/>
      <c r="C1804" s="963"/>
      <c r="D1804" s="963"/>
      <c r="E1804" s="963" t="s">
        <v>2515</v>
      </c>
      <c r="F1804" s="963"/>
      <c r="G1804" s="963"/>
      <c r="H1804" s="963"/>
      <c r="I1804" s="964" t="s">
        <v>2453</v>
      </c>
      <c r="J1804" s="965"/>
    </row>
    <row r="1805" spans="2:10" ht="24.6" customHeight="1">
      <c r="B1805" s="962"/>
      <c r="C1805" s="963"/>
      <c r="D1805" s="963"/>
      <c r="E1805" s="963" t="s">
        <v>2516</v>
      </c>
      <c r="F1805" s="963"/>
      <c r="G1805" s="963"/>
      <c r="H1805" s="963"/>
      <c r="I1805" s="964"/>
      <c r="J1805" s="965"/>
    </row>
    <row r="1806" spans="2:10" ht="24.6" customHeight="1">
      <c r="B1806" s="962"/>
      <c r="C1806" s="963"/>
      <c r="D1806" s="963"/>
      <c r="E1806" s="963"/>
      <c r="F1806" s="963" t="s">
        <v>2517</v>
      </c>
      <c r="G1806" s="963"/>
      <c r="H1806" s="963"/>
      <c r="I1806" s="964" t="s">
        <v>2209</v>
      </c>
      <c r="J1806" s="965"/>
    </row>
    <row r="1807" spans="2:10" ht="24.6" customHeight="1">
      <c r="B1807" s="962"/>
      <c r="C1807" s="963"/>
      <c r="D1807" s="963"/>
      <c r="E1807" s="963"/>
      <c r="F1807" s="963"/>
      <c r="G1807" s="963" t="s">
        <v>2518</v>
      </c>
      <c r="H1807" s="963"/>
      <c r="I1807" s="964" t="s">
        <v>2058</v>
      </c>
      <c r="J1807" s="965"/>
    </row>
    <row r="1808" spans="2:10" ht="24.6" customHeight="1">
      <c r="B1808" s="962"/>
      <c r="C1808" s="963"/>
      <c r="D1808" s="963"/>
      <c r="E1808" s="963"/>
      <c r="F1808" s="963" t="s">
        <v>2519</v>
      </c>
      <c r="G1808" s="963"/>
      <c r="H1808" s="963"/>
      <c r="I1808" s="964" t="s">
        <v>2209</v>
      </c>
      <c r="J1808" s="965"/>
    </row>
    <row r="1809" spans="2:10" ht="24.6" customHeight="1">
      <c r="B1809" s="962"/>
      <c r="C1809" s="963"/>
      <c r="D1809" s="963"/>
      <c r="E1809" s="963"/>
      <c r="F1809" s="963"/>
      <c r="G1809" s="963" t="s">
        <v>2518</v>
      </c>
      <c r="H1809" s="963"/>
      <c r="I1809" s="964" t="s">
        <v>2058</v>
      </c>
      <c r="J1809" s="965"/>
    </row>
    <row r="1810" spans="2:10" ht="24.6" customHeight="1">
      <c r="B1810" s="962"/>
      <c r="C1810" s="963"/>
      <c r="D1810" s="963"/>
      <c r="E1810" s="963" t="s">
        <v>2520</v>
      </c>
      <c r="F1810" s="963"/>
      <c r="G1810" s="963"/>
      <c r="H1810" s="963"/>
      <c r="I1810" s="964"/>
      <c r="J1810" s="965"/>
    </row>
    <row r="1811" spans="2:10" ht="24.6" customHeight="1">
      <c r="B1811" s="962"/>
      <c r="C1811" s="963"/>
      <c r="D1811" s="963"/>
      <c r="E1811" s="963"/>
      <c r="F1811" s="963" t="s">
        <v>2517</v>
      </c>
      <c r="G1811" s="963"/>
      <c r="H1811" s="963"/>
      <c r="I1811" s="964" t="s">
        <v>2521</v>
      </c>
      <c r="J1811" s="965"/>
    </row>
    <row r="1812" spans="2:10" ht="24.6" customHeight="1">
      <c r="B1812" s="962"/>
      <c r="C1812" s="963"/>
      <c r="D1812" s="963"/>
      <c r="E1812" s="963"/>
      <c r="F1812" s="963" t="s">
        <v>2519</v>
      </c>
      <c r="G1812" s="963"/>
      <c r="H1812" s="963"/>
      <c r="I1812" s="964" t="s">
        <v>2521</v>
      </c>
      <c r="J1812" s="965"/>
    </row>
    <row r="1813" spans="2:10" ht="24.6" customHeight="1">
      <c r="B1813" s="962"/>
      <c r="C1813" s="963"/>
      <c r="D1813" s="963"/>
      <c r="E1813" s="963" t="s">
        <v>2522</v>
      </c>
      <c r="F1813" s="963"/>
      <c r="G1813" s="963"/>
      <c r="H1813" s="963"/>
      <c r="I1813" s="964"/>
      <c r="J1813" s="965"/>
    </row>
    <row r="1814" spans="2:10" ht="24.6" customHeight="1">
      <c r="B1814" s="962"/>
      <c r="C1814" s="963"/>
      <c r="D1814" s="963"/>
      <c r="E1814" s="963"/>
      <c r="F1814" s="963" t="s">
        <v>2517</v>
      </c>
      <c r="G1814" s="963"/>
      <c r="H1814" s="963"/>
      <c r="I1814" s="964" t="s">
        <v>2523</v>
      </c>
      <c r="J1814" s="965"/>
    </row>
    <row r="1815" spans="2:10" ht="24.6" customHeight="1">
      <c r="B1815" s="962"/>
      <c r="C1815" s="963"/>
      <c r="D1815" s="963"/>
      <c r="E1815" s="963"/>
      <c r="F1815" s="963" t="s">
        <v>2519</v>
      </c>
      <c r="G1815" s="963"/>
      <c r="H1815" s="963"/>
      <c r="I1815" s="964" t="s">
        <v>2523</v>
      </c>
      <c r="J1815" s="965"/>
    </row>
    <row r="1816" spans="2:10" ht="24.6" customHeight="1">
      <c r="B1816" s="962"/>
      <c r="C1816" s="963"/>
      <c r="D1816" s="963"/>
      <c r="E1816" s="963"/>
      <c r="F1816" s="963" t="s">
        <v>2524</v>
      </c>
      <c r="G1816" s="963"/>
      <c r="H1816" s="963"/>
      <c r="I1816" s="964" t="s">
        <v>2523</v>
      </c>
      <c r="J1816" s="965"/>
    </row>
    <row r="1817" spans="2:10" ht="24.6" customHeight="1">
      <c r="B1817" s="962"/>
      <c r="C1817" s="963"/>
      <c r="D1817" s="963"/>
      <c r="E1817" s="963" t="s">
        <v>2525</v>
      </c>
      <c r="F1817" s="963"/>
      <c r="G1817" s="963"/>
      <c r="H1817" s="963"/>
      <c r="I1817" s="964" t="s">
        <v>2526</v>
      </c>
      <c r="J1817" s="965"/>
    </row>
    <row r="1818" spans="2:10" ht="24.6" customHeight="1">
      <c r="B1818" s="962"/>
      <c r="C1818" s="963"/>
      <c r="D1818" s="963"/>
      <c r="E1818" s="963" t="s">
        <v>2527</v>
      </c>
      <c r="F1818" s="963"/>
      <c r="G1818" s="963"/>
      <c r="H1818" s="963"/>
      <c r="I1818" s="964"/>
      <c r="J1818" s="965"/>
    </row>
    <row r="1819" spans="2:10" ht="24.6" customHeight="1">
      <c r="B1819" s="962"/>
      <c r="C1819" s="963"/>
      <c r="D1819" s="963"/>
      <c r="E1819" s="963"/>
      <c r="F1819" s="963" t="s">
        <v>2517</v>
      </c>
      <c r="G1819" s="963"/>
      <c r="H1819" s="963"/>
      <c r="I1819" s="964" t="s">
        <v>2218</v>
      </c>
      <c r="J1819" s="965"/>
    </row>
    <row r="1820" spans="2:10" ht="24.6" customHeight="1">
      <c r="B1820" s="962"/>
      <c r="C1820" s="963"/>
      <c r="D1820" s="963"/>
      <c r="E1820" s="963"/>
      <c r="F1820" s="963"/>
      <c r="G1820" s="963"/>
      <c r="H1820" s="963"/>
      <c r="I1820" s="964" t="s">
        <v>2219</v>
      </c>
      <c r="J1820" s="965"/>
    </row>
    <row r="1821" spans="2:10" ht="24.6" customHeight="1">
      <c r="B1821" s="962"/>
      <c r="C1821" s="963"/>
      <c r="D1821" s="963"/>
      <c r="E1821" s="963"/>
      <c r="F1821" s="963"/>
      <c r="G1821" s="963"/>
      <c r="H1821" s="963"/>
      <c r="I1821" s="964" t="s">
        <v>2220</v>
      </c>
      <c r="J1821" s="965"/>
    </row>
    <row r="1822" spans="2:10" ht="24.6" customHeight="1">
      <c r="B1822" s="962"/>
      <c r="C1822" s="963"/>
      <c r="D1822" s="963"/>
      <c r="E1822" s="963"/>
      <c r="F1822" s="963" t="s">
        <v>2519</v>
      </c>
      <c r="G1822" s="963"/>
      <c r="H1822" s="963"/>
      <c r="I1822" s="964" t="s">
        <v>2218</v>
      </c>
      <c r="J1822" s="965"/>
    </row>
    <row r="1823" spans="2:10" ht="24.6" customHeight="1">
      <c r="B1823" s="962"/>
      <c r="C1823" s="963"/>
      <c r="D1823" s="963"/>
      <c r="E1823" s="963"/>
      <c r="F1823" s="963"/>
      <c r="G1823" s="963"/>
      <c r="H1823" s="963"/>
      <c r="I1823" s="964" t="s">
        <v>2219</v>
      </c>
      <c r="J1823" s="965"/>
    </row>
    <row r="1824" spans="2:10" ht="24.6" customHeight="1">
      <c r="B1824" s="962"/>
      <c r="C1824" s="963"/>
      <c r="D1824" s="963"/>
      <c r="E1824" s="963"/>
      <c r="F1824" s="963"/>
      <c r="G1824" s="963"/>
      <c r="H1824" s="963"/>
      <c r="I1824" s="964" t="s">
        <v>2220</v>
      </c>
      <c r="J1824" s="965"/>
    </row>
    <row r="1825" spans="2:10" ht="24.6" customHeight="1">
      <c r="B1825" s="962"/>
      <c r="C1825" s="963"/>
      <c r="D1825" s="963"/>
      <c r="E1825" s="963" t="s">
        <v>2528</v>
      </c>
      <c r="F1825" s="963"/>
      <c r="G1825" s="963"/>
      <c r="H1825" s="963"/>
      <c r="I1825" s="964" t="s">
        <v>2301</v>
      </c>
      <c r="J1825" s="965"/>
    </row>
    <row r="1826" spans="2:10" ht="24.6" customHeight="1">
      <c r="B1826" s="962"/>
      <c r="C1826" s="963"/>
      <c r="D1826" s="963" t="s">
        <v>1989</v>
      </c>
      <c r="E1826" s="963"/>
      <c r="F1826" s="963"/>
      <c r="G1826" s="963"/>
      <c r="H1826" s="963"/>
      <c r="I1826" s="964" t="s">
        <v>2058</v>
      </c>
      <c r="J1826" s="965"/>
    </row>
    <row r="1827" spans="2:10" ht="24.6" customHeight="1">
      <c r="B1827" s="962"/>
      <c r="C1827" s="963"/>
      <c r="D1827" s="963" t="s">
        <v>1991</v>
      </c>
      <c r="E1827" s="963"/>
      <c r="F1827" s="963"/>
      <c r="G1827" s="963"/>
      <c r="H1827" s="963"/>
      <c r="I1827" s="964"/>
      <c r="J1827" s="965"/>
    </row>
    <row r="1828" spans="2:10" ht="47.45" customHeight="1">
      <c r="B1828" s="962"/>
      <c r="C1828" s="963"/>
      <c r="D1828" s="963"/>
      <c r="E1828" s="963"/>
      <c r="F1828" s="963"/>
      <c r="G1828" s="963"/>
      <c r="H1828" s="963"/>
      <c r="I1828" s="964" t="s">
        <v>2529</v>
      </c>
      <c r="J1828" s="965"/>
    </row>
    <row r="1829" spans="2:10" ht="35.450000000000003" customHeight="1">
      <c r="B1829" s="962"/>
      <c r="C1829" s="963"/>
      <c r="D1829" s="963"/>
      <c r="E1829" s="963"/>
      <c r="F1829" s="963"/>
      <c r="G1829" s="963"/>
      <c r="H1829" s="963"/>
      <c r="I1829" s="964" t="s">
        <v>2530</v>
      </c>
      <c r="J1829" s="965"/>
    </row>
    <row r="1830" spans="2:10" ht="35.450000000000003" customHeight="1">
      <c r="B1830" s="962"/>
      <c r="C1830" s="963"/>
      <c r="D1830" s="963"/>
      <c r="E1830" s="963"/>
      <c r="F1830" s="963"/>
      <c r="G1830" s="963"/>
      <c r="H1830" s="963"/>
      <c r="I1830" s="964" t="s">
        <v>2531</v>
      </c>
      <c r="J1830" s="965"/>
    </row>
    <row r="1831" spans="2:10" ht="35.450000000000003" customHeight="1">
      <c r="B1831" s="962"/>
      <c r="C1831" s="963"/>
      <c r="D1831" s="963"/>
      <c r="E1831" s="963"/>
      <c r="F1831" s="963"/>
      <c r="G1831" s="963"/>
      <c r="H1831" s="963"/>
      <c r="I1831" s="964" t="s">
        <v>2532</v>
      </c>
      <c r="J1831" s="965"/>
    </row>
    <row r="1832" spans="2:10" ht="24.6" customHeight="1">
      <c r="B1832" s="966"/>
      <c r="C1832" s="967"/>
      <c r="D1832" s="967"/>
      <c r="E1832" s="967"/>
      <c r="F1832" s="967"/>
      <c r="G1832" s="967"/>
      <c r="H1832" s="967"/>
      <c r="I1832" s="968"/>
      <c r="J1832" s="969"/>
    </row>
    <row r="1833" spans="2:10" ht="24.6" customHeight="1">
      <c r="B1833" s="959"/>
      <c r="C1833" s="970" t="s">
        <v>2533</v>
      </c>
      <c r="D1833" s="970"/>
      <c r="E1833" s="970"/>
      <c r="F1833" s="970"/>
      <c r="G1833" s="970"/>
      <c r="H1833" s="970"/>
      <c r="I1833" s="971"/>
      <c r="J1833" s="960"/>
    </row>
    <row r="1834" spans="2:10" ht="24.6" customHeight="1">
      <c r="B1834" s="962"/>
      <c r="C1834" s="963"/>
      <c r="D1834" s="963" t="s">
        <v>1968</v>
      </c>
      <c r="E1834" s="963"/>
      <c r="F1834" s="963"/>
      <c r="G1834" s="963"/>
      <c r="H1834" s="963"/>
      <c r="I1834" s="964" t="s">
        <v>2534</v>
      </c>
      <c r="J1834" s="965"/>
    </row>
    <row r="1835" spans="2:10" ht="24.6" customHeight="1">
      <c r="B1835" s="962"/>
      <c r="C1835" s="963"/>
      <c r="D1835" s="963" t="s">
        <v>1970</v>
      </c>
      <c r="E1835" s="963"/>
      <c r="F1835" s="963"/>
      <c r="G1835" s="963"/>
      <c r="H1835" s="963"/>
      <c r="I1835" s="964" t="s">
        <v>2130</v>
      </c>
      <c r="J1835" s="965"/>
    </row>
    <row r="1836" spans="2:10" ht="24.6" customHeight="1">
      <c r="B1836" s="962"/>
      <c r="C1836" s="963"/>
      <c r="D1836" s="963"/>
      <c r="E1836" s="963"/>
      <c r="F1836" s="963"/>
      <c r="G1836" s="963"/>
      <c r="H1836" s="963"/>
      <c r="I1836" s="964" t="s">
        <v>2513</v>
      </c>
      <c r="J1836" s="965"/>
    </row>
    <row r="1837" spans="2:10" ht="24.6" customHeight="1">
      <c r="B1837" s="962"/>
      <c r="C1837" s="963"/>
      <c r="D1837" s="963" t="s">
        <v>2053</v>
      </c>
      <c r="E1837" s="963"/>
      <c r="F1837" s="963"/>
      <c r="G1837" s="963"/>
      <c r="H1837" s="963"/>
      <c r="I1837" s="964"/>
      <c r="J1837" s="965"/>
    </row>
    <row r="1838" spans="2:10" ht="24.6" customHeight="1">
      <c r="B1838" s="962"/>
      <c r="C1838" s="963"/>
      <c r="D1838" s="963"/>
      <c r="E1838" s="963" t="s">
        <v>2535</v>
      </c>
      <c r="F1838" s="963"/>
      <c r="G1838" s="963"/>
      <c r="H1838" s="963"/>
      <c r="I1838" s="964" t="s">
        <v>2058</v>
      </c>
      <c r="J1838" s="965"/>
    </row>
    <row r="1839" spans="2:10" ht="24.6" customHeight="1">
      <c r="B1839" s="962"/>
      <c r="C1839" s="963"/>
      <c r="D1839" s="963"/>
      <c r="E1839" s="963" t="s">
        <v>2536</v>
      </c>
      <c r="F1839" s="963"/>
      <c r="G1839" s="963"/>
      <c r="H1839" s="963"/>
      <c r="I1839" s="964" t="s">
        <v>2218</v>
      </c>
      <c r="J1839" s="965"/>
    </row>
    <row r="1840" spans="2:10" ht="24.6" customHeight="1">
      <c r="B1840" s="962"/>
      <c r="C1840" s="963"/>
      <c r="D1840" s="963"/>
      <c r="E1840" s="963"/>
      <c r="F1840" s="963"/>
      <c r="G1840" s="963"/>
      <c r="H1840" s="963"/>
      <c r="I1840" s="964" t="s">
        <v>2219</v>
      </c>
      <c r="J1840" s="965"/>
    </row>
    <row r="1841" spans="2:10" ht="24.6" customHeight="1">
      <c r="B1841" s="962"/>
      <c r="C1841" s="963"/>
      <c r="D1841" s="963"/>
      <c r="E1841" s="963"/>
      <c r="F1841" s="963"/>
      <c r="G1841" s="963"/>
      <c r="H1841" s="963"/>
      <c r="I1841" s="964" t="s">
        <v>2220</v>
      </c>
      <c r="J1841" s="965"/>
    </row>
    <row r="1842" spans="2:10" ht="24.6" customHeight="1">
      <c r="B1842" s="962"/>
      <c r="C1842" s="963"/>
      <c r="D1842" s="963"/>
      <c r="E1842" s="963" t="s">
        <v>2537</v>
      </c>
      <c r="F1842" s="963"/>
      <c r="G1842" s="963"/>
      <c r="H1842" s="963"/>
      <c r="I1842" s="964" t="s">
        <v>2301</v>
      </c>
      <c r="J1842" s="965"/>
    </row>
    <row r="1843" spans="2:10" ht="24.6" customHeight="1">
      <c r="B1843" s="962"/>
      <c r="C1843" s="963"/>
      <c r="D1843" s="963" t="s">
        <v>1989</v>
      </c>
      <c r="E1843" s="963"/>
      <c r="F1843" s="963"/>
      <c r="G1843" s="963"/>
      <c r="H1843" s="963"/>
      <c r="I1843" s="964" t="s">
        <v>2058</v>
      </c>
      <c r="J1843" s="965"/>
    </row>
    <row r="1844" spans="2:10" ht="24.6" customHeight="1">
      <c r="B1844" s="962"/>
      <c r="C1844" s="963"/>
      <c r="D1844" s="963" t="s">
        <v>1991</v>
      </c>
      <c r="E1844" s="963"/>
      <c r="F1844" s="963"/>
      <c r="G1844" s="963"/>
      <c r="H1844" s="963"/>
      <c r="I1844" s="964"/>
      <c r="J1844" s="965"/>
    </row>
    <row r="1845" spans="2:10" ht="35.450000000000003" customHeight="1">
      <c r="B1845" s="962"/>
      <c r="C1845" s="963"/>
      <c r="D1845" s="963"/>
      <c r="E1845" s="963"/>
      <c r="F1845" s="963"/>
      <c r="G1845" s="963"/>
      <c r="H1845" s="963"/>
      <c r="I1845" s="964" t="s">
        <v>2538</v>
      </c>
      <c r="J1845" s="965"/>
    </row>
    <row r="1846" spans="2:10" ht="24.6" customHeight="1">
      <c r="B1846" s="966"/>
      <c r="C1846" s="967"/>
      <c r="D1846" s="967"/>
      <c r="E1846" s="967"/>
      <c r="F1846" s="967"/>
      <c r="G1846" s="967"/>
      <c r="H1846" s="967"/>
      <c r="I1846" s="968"/>
      <c r="J1846" s="969"/>
    </row>
    <row r="1847" spans="2:10" ht="24.6" customHeight="1">
      <c r="B1847" s="959"/>
      <c r="C1847" s="970" t="s">
        <v>2539</v>
      </c>
      <c r="D1847" s="970"/>
      <c r="E1847" s="970"/>
      <c r="F1847" s="970"/>
      <c r="G1847" s="970"/>
      <c r="H1847" s="970"/>
      <c r="I1847" s="971"/>
      <c r="J1847" s="960"/>
    </row>
    <row r="1848" spans="2:10" ht="24.6" customHeight="1">
      <c r="B1848" s="962"/>
      <c r="C1848" s="963"/>
      <c r="D1848" s="963" t="s">
        <v>1968</v>
      </c>
      <c r="E1848" s="963"/>
      <c r="F1848" s="963"/>
      <c r="G1848" s="963"/>
      <c r="H1848" s="963"/>
      <c r="I1848" s="964" t="s">
        <v>2540</v>
      </c>
      <c r="J1848" s="965"/>
    </row>
    <row r="1849" spans="2:10" ht="24.6" customHeight="1">
      <c r="B1849" s="962"/>
      <c r="C1849" s="963"/>
      <c r="D1849" s="963" t="s">
        <v>1970</v>
      </c>
      <c r="E1849" s="963"/>
      <c r="F1849" s="963"/>
      <c r="G1849" s="963"/>
      <c r="H1849" s="963"/>
      <c r="I1849" s="964" t="s">
        <v>2541</v>
      </c>
      <c r="J1849" s="965"/>
    </row>
    <row r="1850" spans="2:10" ht="24.6" customHeight="1">
      <c r="B1850" s="962"/>
      <c r="C1850" s="963"/>
      <c r="D1850" s="963"/>
      <c r="E1850" s="963"/>
      <c r="F1850" s="963"/>
      <c r="G1850" s="963"/>
      <c r="H1850" s="963"/>
      <c r="I1850" s="964" t="s">
        <v>2542</v>
      </c>
      <c r="J1850" s="965"/>
    </row>
    <row r="1851" spans="2:10" ht="24.6" customHeight="1">
      <c r="B1851" s="962"/>
      <c r="C1851" s="963"/>
      <c r="D1851" s="963" t="s">
        <v>2053</v>
      </c>
      <c r="E1851" s="963"/>
      <c r="F1851" s="963"/>
      <c r="G1851" s="963"/>
      <c r="H1851" s="963"/>
      <c r="I1851" s="964"/>
      <c r="J1851" s="965"/>
    </row>
    <row r="1852" spans="2:10" ht="24.6" customHeight="1">
      <c r="B1852" s="962"/>
      <c r="C1852" s="963"/>
      <c r="D1852" s="963"/>
      <c r="E1852" s="963" t="s">
        <v>2131</v>
      </c>
      <c r="F1852" s="963"/>
      <c r="G1852" s="963"/>
      <c r="H1852" s="963"/>
      <c r="I1852" s="964" t="s">
        <v>2211</v>
      </c>
      <c r="J1852" s="965"/>
    </row>
    <row r="1853" spans="2:10" ht="24.6" customHeight="1">
      <c r="B1853" s="962"/>
      <c r="C1853" s="963"/>
      <c r="D1853" s="963"/>
      <c r="E1853" s="963" t="s">
        <v>2543</v>
      </c>
      <c r="F1853" s="963"/>
      <c r="G1853" s="963"/>
      <c r="H1853" s="963"/>
      <c r="I1853" s="964" t="s">
        <v>2170</v>
      </c>
      <c r="J1853" s="965"/>
    </row>
    <row r="1854" spans="2:10" ht="24.6" customHeight="1">
      <c r="B1854" s="962"/>
      <c r="C1854" s="963"/>
      <c r="D1854" s="963"/>
      <c r="E1854" s="963" t="s">
        <v>2544</v>
      </c>
      <c r="F1854" s="963"/>
      <c r="G1854" s="963"/>
      <c r="H1854" s="963"/>
      <c r="I1854" s="964" t="s">
        <v>2545</v>
      </c>
      <c r="J1854" s="965"/>
    </row>
    <row r="1855" spans="2:10" ht="24.6" customHeight="1">
      <c r="B1855" s="962"/>
      <c r="C1855" s="963"/>
      <c r="D1855" s="963"/>
      <c r="E1855" s="963" t="s">
        <v>2327</v>
      </c>
      <c r="F1855" s="963"/>
      <c r="G1855" s="963"/>
      <c r="H1855" s="963"/>
      <c r="I1855" s="964"/>
      <c r="J1855" s="965"/>
    </row>
    <row r="1856" spans="2:10" ht="24.6" customHeight="1">
      <c r="B1856" s="962"/>
      <c r="C1856" s="963"/>
      <c r="D1856" s="963"/>
      <c r="E1856" s="963"/>
      <c r="F1856" s="963" t="s">
        <v>2546</v>
      </c>
      <c r="G1856" s="963"/>
      <c r="H1856" s="963"/>
      <c r="I1856" s="964" t="s">
        <v>2058</v>
      </c>
      <c r="J1856" s="965"/>
    </row>
    <row r="1857" spans="2:10" ht="24.6" customHeight="1">
      <c r="B1857" s="962"/>
      <c r="C1857" s="963"/>
      <c r="D1857" s="963"/>
      <c r="E1857" s="963"/>
      <c r="F1857" s="963" t="s">
        <v>2547</v>
      </c>
      <c r="G1857" s="963"/>
      <c r="H1857" s="963"/>
      <c r="I1857" s="964" t="s">
        <v>2058</v>
      </c>
      <c r="J1857" s="965"/>
    </row>
    <row r="1858" spans="2:10" ht="24.6" customHeight="1">
      <c r="B1858" s="962"/>
      <c r="C1858" s="963"/>
      <c r="D1858" s="963"/>
      <c r="E1858" s="963"/>
      <c r="F1858" s="963" t="s">
        <v>2548</v>
      </c>
      <c r="G1858" s="963"/>
      <c r="H1858" s="963"/>
      <c r="I1858" s="964" t="s">
        <v>2058</v>
      </c>
      <c r="J1858" s="965"/>
    </row>
    <row r="1859" spans="2:10" ht="24.6" customHeight="1">
      <c r="B1859" s="962"/>
      <c r="C1859" s="963"/>
      <c r="D1859" s="963"/>
      <c r="E1859" s="963" t="s">
        <v>2549</v>
      </c>
      <c r="F1859" s="963"/>
      <c r="G1859" s="963"/>
      <c r="H1859" s="963"/>
      <c r="I1859" s="964" t="s">
        <v>2218</v>
      </c>
      <c r="J1859" s="965"/>
    </row>
    <row r="1860" spans="2:10" ht="24.6" customHeight="1">
      <c r="B1860" s="962"/>
      <c r="C1860" s="963"/>
      <c r="D1860" s="963"/>
      <c r="E1860" s="963"/>
      <c r="F1860" s="963"/>
      <c r="G1860" s="963"/>
      <c r="H1860" s="963"/>
      <c r="I1860" s="964" t="s">
        <v>2219</v>
      </c>
      <c r="J1860" s="965"/>
    </row>
    <row r="1861" spans="2:10" ht="24.6" customHeight="1">
      <c r="B1861" s="962"/>
      <c r="C1861" s="963"/>
      <c r="D1861" s="963"/>
      <c r="E1861" s="963"/>
      <c r="F1861" s="963"/>
      <c r="G1861" s="963"/>
      <c r="H1861" s="963"/>
      <c r="I1861" s="964" t="s">
        <v>2220</v>
      </c>
      <c r="J1861" s="965"/>
    </row>
    <row r="1862" spans="2:10" ht="24.6" customHeight="1">
      <c r="B1862" s="962"/>
      <c r="C1862" s="963"/>
      <c r="D1862" s="963"/>
      <c r="E1862" s="963" t="s">
        <v>2550</v>
      </c>
      <c r="F1862" s="963"/>
      <c r="G1862" s="963"/>
      <c r="H1862" s="963"/>
      <c r="I1862" s="964" t="s">
        <v>2301</v>
      </c>
      <c r="J1862" s="965"/>
    </row>
    <row r="1863" spans="2:10" ht="24.6" customHeight="1">
      <c r="B1863" s="962"/>
      <c r="C1863" s="963"/>
      <c r="D1863" s="963" t="s">
        <v>2223</v>
      </c>
      <c r="E1863" s="963"/>
      <c r="F1863" s="963"/>
      <c r="G1863" s="963"/>
      <c r="H1863" s="963"/>
      <c r="I1863" s="964"/>
      <c r="J1863" s="965"/>
    </row>
    <row r="1864" spans="2:10" ht="35.450000000000003" customHeight="1">
      <c r="B1864" s="962"/>
      <c r="C1864" s="963"/>
      <c r="D1864" s="963"/>
      <c r="E1864" s="963"/>
      <c r="F1864" s="963"/>
      <c r="G1864" s="963"/>
      <c r="H1864" s="963"/>
      <c r="I1864" s="964" t="s">
        <v>2551</v>
      </c>
      <c r="J1864" s="965"/>
    </row>
    <row r="1865" spans="2:10" ht="35.450000000000003" customHeight="1">
      <c r="B1865" s="962"/>
      <c r="C1865" s="963"/>
      <c r="D1865" s="963"/>
      <c r="E1865" s="963"/>
      <c r="F1865" s="963"/>
      <c r="G1865" s="963"/>
      <c r="H1865" s="963"/>
      <c r="I1865" s="964" t="s">
        <v>2552</v>
      </c>
      <c r="J1865" s="965"/>
    </row>
    <row r="1866" spans="2:10" ht="47.45" customHeight="1">
      <c r="B1866" s="962"/>
      <c r="C1866" s="963"/>
      <c r="D1866" s="963"/>
      <c r="E1866" s="963"/>
      <c r="F1866" s="963"/>
      <c r="G1866" s="963"/>
      <c r="H1866" s="963"/>
      <c r="I1866" s="964" t="s">
        <v>2553</v>
      </c>
      <c r="J1866" s="965"/>
    </row>
    <row r="1867" spans="2:10" ht="58.5" customHeight="1">
      <c r="B1867" s="962"/>
      <c r="C1867" s="963"/>
      <c r="D1867" s="963"/>
      <c r="E1867" s="963"/>
      <c r="F1867" s="963"/>
      <c r="G1867" s="963"/>
      <c r="H1867" s="963"/>
      <c r="I1867" s="964" t="s">
        <v>2554</v>
      </c>
      <c r="J1867" s="965"/>
    </row>
    <row r="1868" spans="2:10" ht="69.599999999999994" customHeight="1">
      <c r="B1868" s="962"/>
      <c r="C1868" s="963"/>
      <c r="D1868" s="963"/>
      <c r="E1868" s="963"/>
      <c r="F1868" s="963"/>
      <c r="G1868" s="963"/>
      <c r="H1868" s="963"/>
      <c r="I1868" s="964" t="s">
        <v>2555</v>
      </c>
      <c r="J1868" s="965"/>
    </row>
    <row r="1869" spans="2:10" ht="24.6" customHeight="1">
      <c r="B1869" s="966"/>
      <c r="C1869" s="967"/>
      <c r="D1869" s="967"/>
      <c r="E1869" s="967"/>
      <c r="F1869" s="967"/>
      <c r="G1869" s="967"/>
      <c r="H1869" s="967"/>
      <c r="I1869" s="968"/>
      <c r="J1869" s="969"/>
    </row>
    <row r="1870" spans="2:10" ht="24.6" customHeight="1">
      <c r="B1870" s="959"/>
      <c r="C1870" s="970" t="s">
        <v>2556</v>
      </c>
      <c r="D1870" s="970"/>
      <c r="E1870" s="970"/>
      <c r="F1870" s="970"/>
      <c r="G1870" s="970"/>
      <c r="H1870" s="970"/>
      <c r="I1870" s="971"/>
      <c r="J1870" s="960"/>
    </row>
    <row r="1871" spans="2:10" ht="24.6" customHeight="1">
      <c r="B1871" s="962"/>
      <c r="C1871" s="963"/>
      <c r="D1871" s="963" t="s">
        <v>1968</v>
      </c>
      <c r="E1871" s="963"/>
      <c r="F1871" s="963"/>
      <c r="G1871" s="963"/>
      <c r="H1871" s="963"/>
      <c r="I1871" s="964" t="s">
        <v>2557</v>
      </c>
      <c r="J1871" s="965"/>
    </row>
    <row r="1872" spans="2:10" ht="24.6" customHeight="1">
      <c r="B1872" s="962"/>
      <c r="C1872" s="963"/>
      <c r="D1872" s="963" t="s">
        <v>1970</v>
      </c>
      <c r="E1872" s="963"/>
      <c r="F1872" s="963"/>
      <c r="G1872" s="963"/>
      <c r="H1872" s="963"/>
      <c r="I1872" s="964" t="s">
        <v>2558</v>
      </c>
      <c r="J1872" s="965"/>
    </row>
    <row r="1873" spans="2:10" ht="24.6" customHeight="1">
      <c r="B1873" s="962"/>
      <c r="C1873" s="963"/>
      <c r="D1873" s="963" t="s">
        <v>2053</v>
      </c>
      <c r="E1873" s="963"/>
      <c r="F1873" s="963"/>
      <c r="G1873" s="963"/>
      <c r="H1873" s="963"/>
      <c r="I1873" s="964"/>
      <c r="J1873" s="965"/>
    </row>
    <row r="1874" spans="2:10" ht="24.6" customHeight="1">
      <c r="B1874" s="962"/>
      <c r="C1874" s="963"/>
      <c r="D1874" s="963"/>
      <c r="E1874" s="963" t="s">
        <v>2515</v>
      </c>
      <c r="F1874" s="963"/>
      <c r="G1874" s="963"/>
      <c r="H1874" s="963"/>
      <c r="I1874" s="964" t="s">
        <v>2559</v>
      </c>
      <c r="J1874" s="965"/>
    </row>
    <row r="1875" spans="2:10" ht="24.6" customHeight="1">
      <c r="B1875" s="962"/>
      <c r="C1875" s="963"/>
      <c r="D1875" s="963"/>
      <c r="E1875" s="963" t="s">
        <v>2560</v>
      </c>
      <c r="F1875" s="963"/>
      <c r="G1875" s="963"/>
      <c r="H1875" s="963"/>
      <c r="I1875" s="964" t="s">
        <v>2545</v>
      </c>
      <c r="J1875" s="965"/>
    </row>
    <row r="1876" spans="2:10" ht="24.6" customHeight="1">
      <c r="B1876" s="962"/>
      <c r="C1876" s="963"/>
      <c r="D1876" s="963"/>
      <c r="E1876" s="963" t="s">
        <v>2561</v>
      </c>
      <c r="F1876" s="963"/>
      <c r="G1876" s="963"/>
      <c r="H1876" s="963"/>
      <c r="I1876" s="964" t="s">
        <v>2562</v>
      </c>
      <c r="J1876" s="965"/>
    </row>
    <row r="1877" spans="2:10" ht="24.6" customHeight="1">
      <c r="B1877" s="962"/>
      <c r="C1877" s="963"/>
      <c r="D1877" s="963"/>
      <c r="E1877" s="963" t="s">
        <v>2563</v>
      </c>
      <c r="F1877" s="963"/>
      <c r="G1877" s="963"/>
      <c r="H1877" s="963"/>
      <c r="I1877" s="964" t="s">
        <v>2160</v>
      </c>
      <c r="J1877" s="965"/>
    </row>
    <row r="1878" spans="2:10" ht="24.6" customHeight="1">
      <c r="B1878" s="962"/>
      <c r="C1878" s="963"/>
      <c r="D1878" s="963"/>
      <c r="E1878" s="963" t="s">
        <v>2564</v>
      </c>
      <c r="F1878" s="963"/>
      <c r="G1878" s="963"/>
      <c r="H1878" s="963"/>
      <c r="I1878" s="964" t="s">
        <v>2565</v>
      </c>
      <c r="J1878" s="965"/>
    </row>
    <row r="1879" spans="2:10" ht="24.6" customHeight="1">
      <c r="B1879" s="962"/>
      <c r="C1879" s="963"/>
      <c r="D1879" s="963"/>
      <c r="E1879" s="963" t="s">
        <v>2566</v>
      </c>
      <c r="F1879" s="963"/>
      <c r="G1879" s="963"/>
      <c r="H1879" s="963"/>
      <c r="I1879" s="964" t="s">
        <v>2567</v>
      </c>
      <c r="J1879" s="965"/>
    </row>
    <row r="1880" spans="2:10" ht="24.6" customHeight="1">
      <c r="B1880" s="962"/>
      <c r="C1880" s="963"/>
      <c r="D1880" s="963"/>
      <c r="E1880" s="963" t="s">
        <v>2568</v>
      </c>
      <c r="F1880" s="963"/>
      <c r="G1880" s="963"/>
      <c r="H1880" s="963"/>
      <c r="I1880" s="964"/>
      <c r="J1880" s="965"/>
    </row>
    <row r="1881" spans="2:10" ht="24.6" customHeight="1">
      <c r="B1881" s="962"/>
      <c r="C1881" s="963"/>
      <c r="D1881" s="963"/>
      <c r="E1881" s="963"/>
      <c r="F1881" s="963" t="s">
        <v>2569</v>
      </c>
      <c r="G1881" s="963"/>
      <c r="H1881" s="963"/>
      <c r="I1881" s="964" t="s">
        <v>2058</v>
      </c>
      <c r="J1881" s="965"/>
    </row>
    <row r="1882" spans="2:10" ht="24.6" customHeight="1">
      <c r="B1882" s="962"/>
      <c r="C1882" s="963"/>
      <c r="D1882" s="963"/>
      <c r="E1882" s="963"/>
      <c r="F1882" s="963" t="s">
        <v>2570</v>
      </c>
      <c r="G1882" s="963"/>
      <c r="H1882" s="963"/>
      <c r="I1882" s="964" t="s">
        <v>2058</v>
      </c>
      <c r="J1882" s="965"/>
    </row>
    <row r="1883" spans="2:10" ht="35.450000000000003" customHeight="1">
      <c r="B1883" s="962"/>
      <c r="C1883" s="963"/>
      <c r="D1883" s="963"/>
      <c r="E1883" s="963" t="s">
        <v>2571</v>
      </c>
      <c r="F1883" s="963"/>
      <c r="G1883" s="963"/>
      <c r="H1883" s="963"/>
      <c r="I1883" s="964" t="s">
        <v>2572</v>
      </c>
      <c r="J1883" s="965"/>
    </row>
    <row r="1884" spans="2:10" ht="24.6" customHeight="1">
      <c r="B1884" s="962"/>
      <c r="C1884" s="963"/>
      <c r="D1884" s="963" t="s">
        <v>1989</v>
      </c>
      <c r="E1884" s="963"/>
      <c r="F1884" s="963"/>
      <c r="G1884" s="963"/>
      <c r="H1884" s="963"/>
      <c r="I1884" s="964" t="s">
        <v>2573</v>
      </c>
      <c r="J1884" s="965"/>
    </row>
    <row r="1885" spans="2:10" ht="24.6" customHeight="1">
      <c r="B1885" s="962"/>
      <c r="C1885" s="963"/>
      <c r="D1885" s="963" t="s">
        <v>1991</v>
      </c>
      <c r="E1885" s="963"/>
      <c r="F1885" s="963"/>
      <c r="G1885" s="963"/>
      <c r="H1885" s="963"/>
      <c r="I1885" s="964"/>
      <c r="J1885" s="965"/>
    </row>
    <row r="1886" spans="2:10" ht="35.450000000000003" customHeight="1">
      <c r="B1886" s="962"/>
      <c r="C1886" s="963"/>
      <c r="D1886" s="963"/>
      <c r="E1886" s="963"/>
      <c r="F1886" s="963"/>
      <c r="G1886" s="963"/>
      <c r="H1886" s="963"/>
      <c r="I1886" s="964" t="s">
        <v>2574</v>
      </c>
      <c r="J1886" s="965"/>
    </row>
    <row r="1887" spans="2:10" ht="58.5" customHeight="1">
      <c r="B1887" s="962"/>
      <c r="C1887" s="963"/>
      <c r="D1887" s="963"/>
      <c r="E1887" s="963"/>
      <c r="F1887" s="963"/>
      <c r="G1887" s="963"/>
      <c r="H1887" s="963"/>
      <c r="I1887" s="964" t="s">
        <v>2575</v>
      </c>
      <c r="J1887" s="965"/>
    </row>
    <row r="1888" spans="2:10" ht="35.450000000000003" customHeight="1">
      <c r="B1888" s="962"/>
      <c r="C1888" s="963"/>
      <c r="D1888" s="963"/>
      <c r="E1888" s="963"/>
      <c r="F1888" s="963"/>
      <c r="G1888" s="963"/>
      <c r="H1888" s="963"/>
      <c r="I1888" s="964" t="s">
        <v>2576</v>
      </c>
      <c r="J1888" s="965"/>
    </row>
    <row r="1889" spans="2:10" ht="35.450000000000003" customHeight="1">
      <c r="B1889" s="962"/>
      <c r="C1889" s="963"/>
      <c r="D1889" s="963"/>
      <c r="E1889" s="963"/>
      <c r="F1889" s="963"/>
      <c r="G1889" s="963"/>
      <c r="H1889" s="963"/>
      <c r="I1889" s="964" t="s">
        <v>2577</v>
      </c>
      <c r="J1889" s="965"/>
    </row>
    <row r="1890" spans="2:10" ht="47.45" customHeight="1">
      <c r="B1890" s="962"/>
      <c r="C1890" s="963"/>
      <c r="D1890" s="963"/>
      <c r="E1890" s="963"/>
      <c r="F1890" s="963"/>
      <c r="G1890" s="963"/>
      <c r="H1890" s="963"/>
      <c r="I1890" s="964" t="s">
        <v>2578</v>
      </c>
      <c r="J1890" s="965"/>
    </row>
    <row r="1891" spans="2:10" ht="24.6" customHeight="1">
      <c r="B1891" s="966"/>
      <c r="C1891" s="967"/>
      <c r="D1891" s="967"/>
      <c r="E1891" s="967"/>
      <c r="F1891" s="967"/>
      <c r="G1891" s="967"/>
      <c r="H1891" s="967"/>
      <c r="I1891" s="968"/>
      <c r="J1891" s="969"/>
    </row>
    <row r="1892" spans="2:10" ht="24.6" customHeight="1">
      <c r="B1892" s="959"/>
      <c r="C1892" s="970" t="s">
        <v>2579</v>
      </c>
      <c r="D1892" s="970"/>
      <c r="E1892" s="970"/>
      <c r="F1892" s="970"/>
      <c r="G1892" s="970"/>
      <c r="H1892" s="970"/>
      <c r="I1892" s="971"/>
      <c r="J1892" s="960"/>
    </row>
    <row r="1893" spans="2:10" ht="24.6" customHeight="1">
      <c r="B1893" s="962"/>
      <c r="C1893" s="963"/>
      <c r="D1893" s="963" t="s">
        <v>1968</v>
      </c>
      <c r="E1893" s="963"/>
      <c r="F1893" s="963"/>
      <c r="G1893" s="963"/>
      <c r="H1893" s="963"/>
      <c r="I1893" s="964" t="s">
        <v>2058</v>
      </c>
      <c r="J1893" s="965"/>
    </row>
    <row r="1894" spans="2:10" ht="24.6" customHeight="1">
      <c r="B1894" s="962"/>
      <c r="C1894" s="963"/>
      <c r="D1894" s="963" t="s">
        <v>1970</v>
      </c>
      <c r="E1894" s="963"/>
      <c r="F1894" s="963"/>
      <c r="G1894" s="963"/>
      <c r="H1894" s="963"/>
      <c r="I1894" s="964" t="s">
        <v>2541</v>
      </c>
      <c r="J1894" s="965"/>
    </row>
    <row r="1895" spans="2:10" ht="24.6" customHeight="1">
      <c r="B1895" s="962"/>
      <c r="C1895" s="963"/>
      <c r="D1895" s="963"/>
      <c r="E1895" s="963"/>
      <c r="F1895" s="963"/>
      <c r="G1895" s="963"/>
      <c r="H1895" s="963"/>
      <c r="I1895" s="964" t="s">
        <v>2542</v>
      </c>
      <c r="J1895" s="965"/>
    </row>
    <row r="1896" spans="2:10" ht="24.6" customHeight="1">
      <c r="B1896" s="962"/>
      <c r="C1896" s="963"/>
      <c r="D1896" s="963" t="s">
        <v>2580</v>
      </c>
      <c r="E1896" s="963"/>
      <c r="F1896" s="963"/>
      <c r="G1896" s="963"/>
      <c r="H1896" s="963"/>
      <c r="I1896" s="964"/>
      <c r="J1896" s="965"/>
    </row>
    <row r="1897" spans="2:10" ht="24.6" customHeight="1">
      <c r="B1897" s="962"/>
      <c r="C1897" s="963"/>
      <c r="D1897" s="963"/>
      <c r="E1897" s="963" t="s">
        <v>2131</v>
      </c>
      <c r="F1897" s="963"/>
      <c r="G1897" s="963"/>
      <c r="H1897" s="963"/>
      <c r="I1897" s="964" t="s">
        <v>2211</v>
      </c>
      <c r="J1897" s="965"/>
    </row>
    <row r="1898" spans="2:10" ht="24.6" customHeight="1">
      <c r="B1898" s="962"/>
      <c r="C1898" s="963"/>
      <c r="D1898" s="963"/>
      <c r="E1898" s="963" t="s">
        <v>2543</v>
      </c>
      <c r="F1898" s="963"/>
      <c r="G1898" s="963"/>
      <c r="H1898" s="963"/>
      <c r="I1898" s="964" t="s">
        <v>2170</v>
      </c>
      <c r="J1898" s="965"/>
    </row>
    <row r="1899" spans="2:10" ht="24.6" customHeight="1">
      <c r="B1899" s="962"/>
      <c r="C1899" s="963"/>
      <c r="D1899" s="963"/>
      <c r="E1899" s="963" t="s">
        <v>2581</v>
      </c>
      <c r="F1899" s="963"/>
      <c r="G1899" s="963"/>
      <c r="H1899" s="963"/>
      <c r="I1899" s="964" t="s">
        <v>2545</v>
      </c>
      <c r="J1899" s="965"/>
    </row>
    <row r="1900" spans="2:10" ht="24.6" customHeight="1">
      <c r="B1900" s="962"/>
      <c r="C1900" s="963"/>
      <c r="D1900" s="963"/>
      <c r="E1900" s="963" t="s">
        <v>2327</v>
      </c>
      <c r="F1900" s="963"/>
      <c r="G1900" s="963"/>
      <c r="H1900" s="963"/>
      <c r="I1900" s="964"/>
      <c r="J1900" s="965"/>
    </row>
    <row r="1901" spans="2:10" ht="24.6" customHeight="1">
      <c r="B1901" s="962"/>
      <c r="C1901" s="963"/>
      <c r="D1901" s="963"/>
      <c r="E1901" s="963"/>
      <c r="F1901" s="963" t="s">
        <v>2546</v>
      </c>
      <c r="G1901" s="963"/>
      <c r="H1901" s="963"/>
      <c r="I1901" s="964" t="s">
        <v>2058</v>
      </c>
      <c r="J1901" s="965"/>
    </row>
    <row r="1902" spans="2:10" ht="24.6" customHeight="1">
      <c r="B1902" s="962"/>
      <c r="C1902" s="963"/>
      <c r="D1902" s="963"/>
      <c r="E1902" s="963"/>
      <c r="F1902" s="963" t="s">
        <v>2547</v>
      </c>
      <c r="G1902" s="963"/>
      <c r="H1902" s="963"/>
      <c r="I1902" s="964" t="s">
        <v>2058</v>
      </c>
      <c r="J1902" s="965"/>
    </row>
    <row r="1903" spans="2:10" ht="24.6" customHeight="1">
      <c r="B1903" s="962"/>
      <c r="C1903" s="963"/>
      <c r="D1903" s="963"/>
      <c r="E1903" s="963"/>
      <c r="F1903" s="963" t="s">
        <v>2548</v>
      </c>
      <c r="G1903" s="963"/>
      <c r="H1903" s="963"/>
      <c r="I1903" s="964" t="s">
        <v>2058</v>
      </c>
      <c r="J1903" s="965"/>
    </row>
    <row r="1904" spans="2:10" ht="24.6" customHeight="1">
      <c r="B1904" s="962"/>
      <c r="C1904" s="963"/>
      <c r="D1904" s="963" t="s">
        <v>2582</v>
      </c>
      <c r="E1904" s="963"/>
      <c r="F1904" s="963"/>
      <c r="G1904" s="963"/>
      <c r="H1904" s="963"/>
      <c r="I1904" s="964" t="s">
        <v>2218</v>
      </c>
      <c r="J1904" s="965"/>
    </row>
    <row r="1905" spans="2:10" ht="24.6" customHeight="1">
      <c r="B1905" s="962"/>
      <c r="C1905" s="963"/>
      <c r="D1905" s="963"/>
      <c r="E1905" s="963"/>
      <c r="F1905" s="963"/>
      <c r="G1905" s="963"/>
      <c r="H1905" s="963"/>
      <c r="I1905" s="964" t="s">
        <v>2219</v>
      </c>
      <c r="J1905" s="965"/>
    </row>
    <row r="1906" spans="2:10" ht="24.6" customHeight="1">
      <c r="B1906" s="962"/>
      <c r="C1906" s="963"/>
      <c r="D1906" s="963"/>
      <c r="E1906" s="963"/>
      <c r="F1906" s="963"/>
      <c r="G1906" s="963"/>
      <c r="H1906" s="963"/>
      <c r="I1906" s="964" t="s">
        <v>2220</v>
      </c>
      <c r="J1906" s="965"/>
    </row>
    <row r="1907" spans="2:10" ht="24.6" customHeight="1">
      <c r="B1907" s="962"/>
      <c r="C1907" s="963"/>
      <c r="D1907" s="963" t="s">
        <v>2583</v>
      </c>
      <c r="E1907" s="963"/>
      <c r="F1907" s="963"/>
      <c r="G1907" s="963"/>
      <c r="H1907" s="963"/>
      <c r="I1907" s="964" t="s">
        <v>2301</v>
      </c>
      <c r="J1907" s="965"/>
    </row>
    <row r="1908" spans="2:10" ht="24.6" customHeight="1">
      <c r="B1908" s="962"/>
      <c r="C1908" s="963"/>
      <c r="D1908" s="963" t="s">
        <v>2030</v>
      </c>
      <c r="E1908" s="963"/>
      <c r="F1908" s="963"/>
      <c r="G1908" s="963"/>
      <c r="H1908" s="963"/>
      <c r="I1908" s="964"/>
      <c r="J1908" s="965"/>
    </row>
    <row r="1909" spans="2:10" ht="35.450000000000003" customHeight="1">
      <c r="B1909" s="962"/>
      <c r="C1909" s="963"/>
      <c r="D1909" s="963"/>
      <c r="E1909" s="963"/>
      <c r="F1909" s="963"/>
      <c r="G1909" s="963"/>
      <c r="H1909" s="963"/>
      <c r="I1909" s="964" t="s">
        <v>2584</v>
      </c>
      <c r="J1909" s="965"/>
    </row>
    <row r="1910" spans="2:10" ht="35.450000000000003" customHeight="1">
      <c r="B1910" s="962"/>
      <c r="C1910" s="963"/>
      <c r="D1910" s="963"/>
      <c r="E1910" s="963"/>
      <c r="F1910" s="963"/>
      <c r="G1910" s="963"/>
      <c r="H1910" s="963"/>
      <c r="I1910" s="964" t="s">
        <v>2585</v>
      </c>
      <c r="J1910" s="965"/>
    </row>
    <row r="1911" spans="2:10" ht="35.450000000000003" customHeight="1">
      <c r="B1911" s="962"/>
      <c r="C1911" s="963"/>
      <c r="D1911" s="963"/>
      <c r="E1911" s="963"/>
      <c r="F1911" s="963"/>
      <c r="G1911" s="963"/>
      <c r="H1911" s="963"/>
      <c r="I1911" s="964" t="s">
        <v>2586</v>
      </c>
      <c r="J1911" s="965"/>
    </row>
    <row r="1912" spans="2:10" ht="58.5" customHeight="1">
      <c r="B1912" s="962"/>
      <c r="C1912" s="963"/>
      <c r="D1912" s="963"/>
      <c r="E1912" s="963"/>
      <c r="F1912" s="963"/>
      <c r="G1912" s="963"/>
      <c r="H1912" s="963"/>
      <c r="I1912" s="964" t="s">
        <v>2554</v>
      </c>
      <c r="J1912" s="965"/>
    </row>
    <row r="1913" spans="2:10" ht="69.599999999999994" customHeight="1">
      <c r="B1913" s="962"/>
      <c r="C1913" s="963"/>
      <c r="D1913" s="963"/>
      <c r="E1913" s="963"/>
      <c r="F1913" s="963"/>
      <c r="G1913" s="963"/>
      <c r="H1913" s="963"/>
      <c r="I1913" s="964" t="s">
        <v>2555</v>
      </c>
      <c r="J1913" s="965"/>
    </row>
    <row r="1914" spans="2:10" ht="24.6" customHeight="1">
      <c r="B1914" s="966"/>
      <c r="C1914" s="967"/>
      <c r="D1914" s="967"/>
      <c r="E1914" s="967"/>
      <c r="F1914" s="967"/>
      <c r="G1914" s="967"/>
      <c r="H1914" s="967"/>
      <c r="I1914" s="968"/>
      <c r="J1914" s="969"/>
    </row>
    <row r="1915" spans="2:10" ht="24.6" customHeight="1">
      <c r="B1915" s="959"/>
      <c r="C1915" s="970" t="s">
        <v>2587</v>
      </c>
      <c r="D1915" s="970"/>
      <c r="E1915" s="970"/>
      <c r="F1915" s="970"/>
      <c r="G1915" s="970"/>
      <c r="H1915" s="970"/>
      <c r="I1915" s="971"/>
      <c r="J1915" s="960"/>
    </row>
    <row r="1916" spans="2:10" ht="24.6" customHeight="1">
      <c r="B1916" s="962"/>
      <c r="C1916" s="963"/>
      <c r="D1916" s="963" t="s">
        <v>2588</v>
      </c>
      <c r="E1916" s="963"/>
      <c r="F1916" s="963"/>
      <c r="G1916" s="963"/>
      <c r="H1916" s="963"/>
      <c r="I1916" s="964" t="s">
        <v>1576</v>
      </c>
      <c r="J1916" s="965"/>
    </row>
    <row r="1917" spans="2:10" ht="24.6" customHeight="1">
      <c r="B1917" s="962"/>
      <c r="C1917" s="963"/>
      <c r="D1917" s="963" t="s">
        <v>2589</v>
      </c>
      <c r="E1917" s="963"/>
      <c r="F1917" s="963"/>
      <c r="G1917" s="963"/>
      <c r="H1917" s="963"/>
      <c r="I1917" s="964"/>
      <c r="J1917" s="965"/>
    </row>
    <row r="1918" spans="2:10" ht="24.6" customHeight="1">
      <c r="B1918" s="962"/>
      <c r="C1918" s="963"/>
      <c r="D1918" s="963"/>
      <c r="E1918" s="963" t="s">
        <v>2590</v>
      </c>
      <c r="F1918" s="963"/>
      <c r="G1918" s="963"/>
      <c r="H1918" s="963"/>
      <c r="I1918" s="964" t="s">
        <v>2301</v>
      </c>
      <c r="J1918" s="965"/>
    </row>
    <row r="1919" spans="2:10" ht="24.6" customHeight="1">
      <c r="B1919" s="962"/>
      <c r="C1919" s="963"/>
      <c r="D1919" s="963"/>
      <c r="E1919" s="963" t="s">
        <v>2591</v>
      </c>
      <c r="F1919" s="963"/>
      <c r="G1919" s="963"/>
      <c r="H1919" s="963"/>
      <c r="I1919" s="964"/>
      <c r="J1919" s="965"/>
    </row>
    <row r="1920" spans="2:10" ht="24.6" customHeight="1">
      <c r="B1920" s="962"/>
      <c r="C1920" s="963"/>
      <c r="D1920" s="963"/>
      <c r="E1920" s="963"/>
      <c r="F1920" s="963" t="s">
        <v>2592</v>
      </c>
      <c r="G1920" s="963"/>
      <c r="H1920" s="963"/>
      <c r="I1920" s="964" t="s">
        <v>2058</v>
      </c>
      <c r="J1920" s="965"/>
    </row>
    <row r="1921" spans="2:10" ht="24.6" customHeight="1">
      <c r="B1921" s="962"/>
      <c r="C1921" s="963"/>
      <c r="D1921" s="963"/>
      <c r="E1921" s="963"/>
      <c r="F1921" s="963" t="s">
        <v>2593</v>
      </c>
      <c r="G1921" s="963"/>
      <c r="H1921" s="963"/>
      <c r="I1921" s="964"/>
      <c r="J1921" s="965"/>
    </row>
    <row r="1922" spans="2:10" ht="24.6" customHeight="1">
      <c r="B1922" s="962"/>
      <c r="C1922" s="963"/>
      <c r="D1922" s="963"/>
      <c r="E1922" s="963"/>
      <c r="F1922" s="963"/>
      <c r="G1922" s="963" t="s">
        <v>2594</v>
      </c>
      <c r="H1922" s="963"/>
      <c r="I1922" s="964" t="s">
        <v>2595</v>
      </c>
      <c r="J1922" s="965"/>
    </row>
    <row r="1923" spans="2:10" ht="24.6" customHeight="1">
      <c r="B1923" s="962"/>
      <c r="C1923" s="963"/>
      <c r="D1923" s="963"/>
      <c r="E1923" s="963"/>
      <c r="F1923" s="963"/>
      <c r="G1923" s="963"/>
      <c r="H1923" s="963"/>
      <c r="I1923" s="964" t="s">
        <v>2596</v>
      </c>
      <c r="J1923" s="965"/>
    </row>
    <row r="1924" spans="2:10" ht="24.6" customHeight="1">
      <c r="B1924" s="962"/>
      <c r="C1924" s="963"/>
      <c r="D1924" s="963"/>
      <c r="E1924" s="963"/>
      <c r="F1924" s="963"/>
      <c r="G1924" s="963" t="s">
        <v>2597</v>
      </c>
      <c r="H1924" s="963"/>
      <c r="I1924" s="964" t="s">
        <v>2595</v>
      </c>
      <c r="J1924" s="965"/>
    </row>
    <row r="1925" spans="2:10" ht="24.6" customHeight="1">
      <c r="B1925" s="962"/>
      <c r="C1925" s="963"/>
      <c r="D1925" s="963"/>
      <c r="E1925" s="963"/>
      <c r="F1925" s="963"/>
      <c r="G1925" s="963"/>
      <c r="H1925" s="963"/>
      <c r="I1925" s="964" t="s">
        <v>2596</v>
      </c>
      <c r="J1925" s="965"/>
    </row>
    <row r="1926" spans="2:10" ht="24.6" customHeight="1">
      <c r="B1926" s="962"/>
      <c r="C1926" s="963"/>
      <c r="D1926" s="963"/>
      <c r="E1926" s="963" t="s">
        <v>2598</v>
      </c>
      <c r="F1926" s="963"/>
      <c r="G1926" s="963"/>
      <c r="H1926" s="963"/>
      <c r="I1926" s="964"/>
      <c r="J1926" s="965"/>
    </row>
    <row r="1927" spans="2:10" ht="24.6" customHeight="1">
      <c r="B1927" s="962"/>
      <c r="C1927" s="963"/>
      <c r="D1927" s="963"/>
      <c r="E1927" s="963"/>
      <c r="F1927" s="963" t="s">
        <v>2599</v>
      </c>
      <c r="G1927" s="963"/>
      <c r="H1927" s="963"/>
      <c r="I1927" s="964" t="s">
        <v>2600</v>
      </c>
      <c r="J1927" s="965"/>
    </row>
    <row r="1928" spans="2:10" ht="24.6" customHeight="1">
      <c r="B1928" s="962"/>
      <c r="C1928" s="963"/>
      <c r="D1928" s="963"/>
      <c r="E1928" s="963"/>
      <c r="F1928" s="963" t="s">
        <v>2601</v>
      </c>
      <c r="G1928" s="963"/>
      <c r="H1928" s="963"/>
      <c r="I1928" s="964" t="s">
        <v>2130</v>
      </c>
      <c r="J1928" s="965"/>
    </row>
    <row r="1929" spans="2:10" ht="24.6" customHeight="1">
      <c r="B1929" s="962"/>
      <c r="C1929" s="963"/>
      <c r="D1929" s="963"/>
      <c r="E1929" s="963"/>
      <c r="F1929" s="963"/>
      <c r="G1929" s="963"/>
      <c r="H1929" s="963"/>
      <c r="I1929" s="964" t="s">
        <v>2602</v>
      </c>
      <c r="J1929" s="965"/>
    </row>
    <row r="1930" spans="2:10" ht="24.6" customHeight="1">
      <c r="B1930" s="962"/>
      <c r="C1930" s="963"/>
      <c r="D1930" s="963"/>
      <c r="E1930" s="963"/>
      <c r="F1930" s="963" t="s">
        <v>2390</v>
      </c>
      <c r="G1930" s="963"/>
      <c r="H1930" s="963"/>
      <c r="I1930" s="964" t="s">
        <v>2603</v>
      </c>
      <c r="J1930" s="965"/>
    </row>
    <row r="1931" spans="2:10" ht="24.6" customHeight="1">
      <c r="B1931" s="962"/>
      <c r="C1931" s="963"/>
      <c r="D1931" s="963"/>
      <c r="E1931" s="963"/>
      <c r="F1931" s="963" t="s">
        <v>2604</v>
      </c>
      <c r="G1931" s="963"/>
      <c r="H1931" s="963"/>
      <c r="I1931" s="964" t="s">
        <v>2453</v>
      </c>
      <c r="J1931" s="965"/>
    </row>
    <row r="1932" spans="2:10" ht="24.6" customHeight="1">
      <c r="B1932" s="962"/>
      <c r="C1932" s="963"/>
      <c r="D1932" s="963"/>
      <c r="E1932" s="963"/>
      <c r="F1932" s="963" t="s">
        <v>2605</v>
      </c>
      <c r="G1932" s="963"/>
      <c r="H1932" s="963"/>
      <c r="I1932" s="964" t="s">
        <v>2301</v>
      </c>
      <c r="J1932" s="965"/>
    </row>
    <row r="1933" spans="2:10" ht="24.6" customHeight="1">
      <c r="B1933" s="962"/>
      <c r="C1933" s="963"/>
      <c r="D1933" s="963" t="s">
        <v>2606</v>
      </c>
      <c r="E1933" s="963"/>
      <c r="F1933" s="963"/>
      <c r="G1933" s="963"/>
      <c r="H1933" s="963"/>
      <c r="I1933" s="964" t="s">
        <v>2607</v>
      </c>
      <c r="J1933" s="965"/>
    </row>
    <row r="1934" spans="2:10" ht="24.6" customHeight="1">
      <c r="B1934" s="962"/>
      <c r="C1934" s="963"/>
      <c r="D1934" s="963" t="s">
        <v>2223</v>
      </c>
      <c r="E1934" s="963"/>
      <c r="F1934" s="963"/>
      <c r="G1934" s="963"/>
      <c r="H1934" s="963"/>
      <c r="I1934" s="964"/>
      <c r="J1934" s="965"/>
    </row>
    <row r="1935" spans="2:10" ht="47.45" customHeight="1">
      <c r="B1935" s="962"/>
      <c r="C1935" s="963"/>
      <c r="D1935" s="963"/>
      <c r="E1935" s="963"/>
      <c r="F1935" s="963"/>
      <c r="G1935" s="963"/>
      <c r="H1935" s="963"/>
      <c r="I1935" s="964" t="s">
        <v>2608</v>
      </c>
      <c r="J1935" s="965"/>
    </row>
    <row r="1936" spans="2:10" ht="35.450000000000003" customHeight="1">
      <c r="B1936" s="962"/>
      <c r="C1936" s="963"/>
      <c r="D1936" s="963"/>
      <c r="E1936" s="963"/>
      <c r="F1936" s="963"/>
      <c r="G1936" s="963"/>
      <c r="H1936" s="963"/>
      <c r="I1936" s="964" t="s">
        <v>2609</v>
      </c>
      <c r="J1936" s="965"/>
    </row>
    <row r="1937" spans="2:10" ht="35.450000000000003" customHeight="1">
      <c r="B1937" s="962"/>
      <c r="C1937" s="963"/>
      <c r="D1937" s="963"/>
      <c r="E1937" s="963"/>
      <c r="F1937" s="963"/>
      <c r="G1937" s="963"/>
      <c r="H1937" s="963"/>
      <c r="I1937" s="964" t="s">
        <v>2610</v>
      </c>
      <c r="J1937" s="965"/>
    </row>
    <row r="1938" spans="2:10" ht="35.450000000000003" customHeight="1">
      <c r="B1938" s="962"/>
      <c r="C1938" s="963"/>
      <c r="D1938" s="963"/>
      <c r="E1938" s="963"/>
      <c r="F1938" s="963"/>
      <c r="G1938" s="963"/>
      <c r="H1938" s="963"/>
      <c r="I1938" s="964" t="s">
        <v>2611</v>
      </c>
      <c r="J1938" s="965"/>
    </row>
    <row r="1939" spans="2:10" ht="35.450000000000003" customHeight="1">
      <c r="B1939" s="962"/>
      <c r="C1939" s="963"/>
      <c r="D1939" s="963"/>
      <c r="E1939" s="963"/>
      <c r="F1939" s="963"/>
      <c r="G1939" s="963"/>
      <c r="H1939" s="963"/>
      <c r="I1939" s="964" t="s">
        <v>2612</v>
      </c>
      <c r="J1939" s="965"/>
    </row>
    <row r="1940" spans="2:10" ht="35.450000000000003" customHeight="1">
      <c r="B1940" s="962"/>
      <c r="C1940" s="963"/>
      <c r="D1940" s="963"/>
      <c r="E1940" s="963"/>
      <c r="F1940" s="963"/>
      <c r="G1940" s="963"/>
      <c r="H1940" s="963"/>
      <c r="I1940" s="964" t="s">
        <v>2613</v>
      </c>
      <c r="J1940" s="965"/>
    </row>
    <row r="1941" spans="2:10" ht="35.450000000000003" customHeight="1">
      <c r="B1941" s="962"/>
      <c r="C1941" s="963"/>
      <c r="D1941" s="963"/>
      <c r="E1941" s="963"/>
      <c r="F1941" s="963"/>
      <c r="G1941" s="963"/>
      <c r="H1941" s="963"/>
      <c r="I1941" s="964" t="s">
        <v>2614</v>
      </c>
      <c r="J1941" s="965"/>
    </row>
    <row r="1942" spans="2:10" ht="35.450000000000003" customHeight="1">
      <c r="B1942" s="962"/>
      <c r="C1942" s="963"/>
      <c r="D1942" s="963"/>
      <c r="E1942" s="963"/>
      <c r="F1942" s="963"/>
      <c r="G1942" s="963"/>
      <c r="H1942" s="963"/>
      <c r="I1942" s="964" t="s">
        <v>2615</v>
      </c>
      <c r="J1942" s="965"/>
    </row>
    <row r="1943" spans="2:10" ht="24.6" customHeight="1">
      <c r="B1943" s="966"/>
      <c r="C1943" s="967"/>
      <c r="D1943" s="967"/>
      <c r="E1943" s="967"/>
      <c r="F1943" s="967"/>
      <c r="G1943" s="967"/>
      <c r="H1943" s="967"/>
      <c r="I1943" s="968"/>
      <c r="J1943" s="969"/>
    </row>
    <row r="1944" spans="2:10" ht="24.6" customHeight="1">
      <c r="B1944" s="959"/>
      <c r="C1944" s="970" t="s">
        <v>2616</v>
      </c>
      <c r="D1944" s="970"/>
      <c r="E1944" s="970"/>
      <c r="F1944" s="970"/>
      <c r="G1944" s="970"/>
      <c r="H1944" s="970"/>
      <c r="I1944" s="971"/>
      <c r="J1944" s="960"/>
    </row>
    <row r="1945" spans="2:10" ht="24.6" customHeight="1">
      <c r="B1945" s="962"/>
      <c r="C1945" s="963"/>
      <c r="D1945" s="963" t="s">
        <v>1968</v>
      </c>
      <c r="E1945" s="963"/>
      <c r="F1945" s="963"/>
      <c r="G1945" s="963"/>
      <c r="H1945" s="963"/>
      <c r="I1945" s="964" t="s">
        <v>2617</v>
      </c>
      <c r="J1945" s="965"/>
    </row>
    <row r="1946" spans="2:10" ht="24.6" customHeight="1">
      <c r="B1946" s="962"/>
      <c r="C1946" s="963"/>
      <c r="D1946" s="963" t="s">
        <v>1970</v>
      </c>
      <c r="E1946" s="963"/>
      <c r="F1946" s="963"/>
      <c r="G1946" s="963"/>
      <c r="H1946" s="963"/>
      <c r="I1946" s="964" t="s">
        <v>2130</v>
      </c>
      <c r="J1946" s="965"/>
    </row>
    <row r="1947" spans="2:10" ht="24.6" customHeight="1">
      <c r="B1947" s="962"/>
      <c r="C1947" s="963"/>
      <c r="D1947" s="963" t="s">
        <v>2053</v>
      </c>
      <c r="E1947" s="963"/>
      <c r="F1947" s="963"/>
      <c r="G1947" s="963"/>
      <c r="H1947" s="963"/>
      <c r="I1947" s="964"/>
      <c r="J1947" s="965"/>
    </row>
    <row r="1948" spans="2:10" ht="24.6" customHeight="1">
      <c r="B1948" s="962"/>
      <c r="C1948" s="963"/>
      <c r="D1948" s="963"/>
      <c r="E1948" s="963" t="s">
        <v>2618</v>
      </c>
      <c r="F1948" s="963"/>
      <c r="G1948" s="963"/>
      <c r="H1948" s="963"/>
      <c r="I1948" s="964" t="s">
        <v>2562</v>
      </c>
      <c r="J1948" s="965"/>
    </row>
    <row r="1949" spans="2:10" ht="24.6" customHeight="1">
      <c r="B1949" s="962"/>
      <c r="C1949" s="963"/>
      <c r="D1949" s="963"/>
      <c r="E1949" s="963" t="s">
        <v>2619</v>
      </c>
      <c r="F1949" s="963"/>
      <c r="G1949" s="963"/>
      <c r="H1949" s="963"/>
      <c r="I1949" s="964" t="s">
        <v>2620</v>
      </c>
      <c r="J1949" s="965"/>
    </row>
    <row r="1950" spans="2:10" ht="35.450000000000003" customHeight="1">
      <c r="B1950" s="962"/>
      <c r="C1950" s="963"/>
      <c r="D1950" s="963" t="s">
        <v>1989</v>
      </c>
      <c r="E1950" s="963"/>
      <c r="F1950" s="963"/>
      <c r="G1950" s="963"/>
      <c r="H1950" s="963"/>
      <c r="I1950" s="964" t="s">
        <v>2621</v>
      </c>
      <c r="J1950" s="965"/>
    </row>
    <row r="1951" spans="2:10" ht="24.6" customHeight="1">
      <c r="B1951" s="962"/>
      <c r="C1951" s="963"/>
      <c r="D1951" s="963" t="s">
        <v>1991</v>
      </c>
      <c r="E1951" s="963"/>
      <c r="F1951" s="963"/>
      <c r="G1951" s="963"/>
      <c r="H1951" s="963"/>
      <c r="I1951" s="964"/>
      <c r="J1951" s="965"/>
    </row>
    <row r="1952" spans="2:10" ht="58.5" customHeight="1">
      <c r="B1952" s="962"/>
      <c r="C1952" s="963"/>
      <c r="D1952" s="963"/>
      <c r="E1952" s="963"/>
      <c r="F1952" s="963"/>
      <c r="G1952" s="963"/>
      <c r="H1952" s="963"/>
      <c r="I1952" s="964" t="s">
        <v>2622</v>
      </c>
      <c r="J1952" s="965"/>
    </row>
    <row r="1953" spans="2:10" ht="47.45" customHeight="1">
      <c r="B1953" s="962"/>
      <c r="C1953" s="963"/>
      <c r="D1953" s="963"/>
      <c r="E1953" s="963"/>
      <c r="F1953" s="963"/>
      <c r="G1953" s="963"/>
      <c r="H1953" s="963"/>
      <c r="I1953" s="964" t="s">
        <v>2623</v>
      </c>
      <c r="J1953" s="965"/>
    </row>
    <row r="1954" spans="2:10" ht="47.45" customHeight="1">
      <c r="B1954" s="962"/>
      <c r="C1954" s="963"/>
      <c r="D1954" s="963"/>
      <c r="E1954" s="963"/>
      <c r="F1954" s="963"/>
      <c r="G1954" s="963"/>
      <c r="H1954" s="963"/>
      <c r="I1954" s="964" t="s">
        <v>2624</v>
      </c>
      <c r="J1954" s="965"/>
    </row>
    <row r="1955" spans="2:10" ht="35.450000000000003" customHeight="1">
      <c r="B1955" s="962"/>
      <c r="C1955" s="963"/>
      <c r="D1955" s="963"/>
      <c r="E1955" s="963"/>
      <c r="F1955" s="963"/>
      <c r="G1955" s="963"/>
      <c r="H1955" s="963"/>
      <c r="I1955" s="964" t="s">
        <v>2625</v>
      </c>
      <c r="J1955" s="965"/>
    </row>
    <row r="1956" spans="2:10" ht="35.450000000000003" customHeight="1">
      <c r="B1956" s="962"/>
      <c r="C1956" s="963"/>
      <c r="D1956" s="963"/>
      <c r="E1956" s="963"/>
      <c r="F1956" s="963"/>
      <c r="G1956" s="963"/>
      <c r="H1956" s="963"/>
      <c r="I1956" s="964" t="s">
        <v>2626</v>
      </c>
      <c r="J1956" s="965"/>
    </row>
    <row r="1957" spans="2:10" ht="47.45" customHeight="1">
      <c r="B1957" s="962"/>
      <c r="C1957" s="963"/>
      <c r="D1957" s="963"/>
      <c r="E1957" s="963"/>
      <c r="F1957" s="963"/>
      <c r="G1957" s="963"/>
      <c r="H1957" s="963"/>
      <c r="I1957" s="964" t="s">
        <v>2627</v>
      </c>
      <c r="J1957" s="965"/>
    </row>
    <row r="1958" spans="2:10" ht="35.450000000000003" customHeight="1">
      <c r="B1958" s="962"/>
      <c r="C1958" s="963"/>
      <c r="D1958" s="963"/>
      <c r="E1958" s="963"/>
      <c r="F1958" s="963"/>
      <c r="G1958" s="963"/>
      <c r="H1958" s="963"/>
      <c r="I1958" s="964" t="s">
        <v>2628</v>
      </c>
      <c r="J1958" s="965"/>
    </row>
    <row r="1959" spans="2:10" ht="24.6" customHeight="1">
      <c r="B1959" s="966"/>
      <c r="C1959" s="967"/>
      <c r="D1959" s="967"/>
      <c r="E1959" s="967"/>
      <c r="F1959" s="967"/>
      <c r="G1959" s="967"/>
      <c r="H1959" s="967"/>
      <c r="I1959" s="968"/>
      <c r="J1959" s="969"/>
    </row>
    <row r="1960" spans="2:10" ht="24.6" customHeight="1">
      <c r="B1960" s="959"/>
      <c r="C1960" s="970" t="s">
        <v>2629</v>
      </c>
      <c r="D1960" s="970"/>
      <c r="E1960" s="970"/>
      <c r="F1960" s="970"/>
      <c r="G1960" s="970"/>
      <c r="H1960" s="970"/>
      <c r="I1960" s="971"/>
      <c r="J1960" s="960"/>
    </row>
    <row r="1961" spans="2:10" ht="24.6" customHeight="1">
      <c r="B1961" s="962"/>
      <c r="C1961" s="963"/>
      <c r="D1961" s="963" t="s">
        <v>1968</v>
      </c>
      <c r="E1961" s="963"/>
      <c r="F1961" s="963"/>
      <c r="G1961" s="963"/>
      <c r="H1961" s="963"/>
      <c r="I1961" s="964" t="s">
        <v>2630</v>
      </c>
      <c r="J1961" s="965"/>
    </row>
    <row r="1962" spans="2:10" ht="24.6" customHeight="1">
      <c r="B1962" s="962"/>
      <c r="C1962" s="963"/>
      <c r="D1962" s="963" t="s">
        <v>1970</v>
      </c>
      <c r="E1962" s="963"/>
      <c r="F1962" s="963"/>
      <c r="G1962" s="963"/>
      <c r="H1962" s="963"/>
      <c r="I1962" s="964" t="s">
        <v>2558</v>
      </c>
      <c r="J1962" s="965"/>
    </row>
    <row r="1963" spans="2:10" ht="24.6" customHeight="1">
      <c r="B1963" s="962"/>
      <c r="C1963" s="963"/>
      <c r="D1963" s="963" t="s">
        <v>2053</v>
      </c>
      <c r="E1963" s="963"/>
      <c r="F1963" s="963"/>
      <c r="G1963" s="963"/>
      <c r="H1963" s="963"/>
      <c r="I1963" s="964"/>
      <c r="J1963" s="965"/>
    </row>
    <row r="1964" spans="2:10" ht="24.6" customHeight="1">
      <c r="B1964" s="962"/>
      <c r="C1964" s="963"/>
      <c r="D1964" s="963"/>
      <c r="E1964" s="963" t="s">
        <v>2631</v>
      </c>
      <c r="F1964" s="963"/>
      <c r="G1964" s="963"/>
      <c r="H1964" s="963"/>
      <c r="I1964" s="964" t="s">
        <v>2632</v>
      </c>
      <c r="J1964" s="965"/>
    </row>
    <row r="1965" spans="2:10" ht="24.6" customHeight="1">
      <c r="B1965" s="962"/>
      <c r="C1965" s="963"/>
      <c r="D1965" s="963"/>
      <c r="E1965" s="963" t="s">
        <v>2633</v>
      </c>
      <c r="F1965" s="963"/>
      <c r="G1965" s="963"/>
      <c r="H1965" s="963"/>
      <c r="I1965" s="964" t="s">
        <v>2453</v>
      </c>
      <c r="J1965" s="965"/>
    </row>
    <row r="1966" spans="2:10" ht="24.6" customHeight="1">
      <c r="B1966" s="962"/>
      <c r="C1966" s="963"/>
      <c r="D1966" s="963"/>
      <c r="E1966" s="963" t="s">
        <v>2634</v>
      </c>
      <c r="F1966" s="963"/>
      <c r="G1966" s="963"/>
      <c r="H1966" s="963"/>
      <c r="I1966" s="964" t="s">
        <v>2404</v>
      </c>
      <c r="J1966" s="965"/>
    </row>
    <row r="1967" spans="2:10" ht="24.6" customHeight="1">
      <c r="B1967" s="962"/>
      <c r="C1967" s="963"/>
      <c r="D1967" s="963"/>
      <c r="E1967" s="963" t="s">
        <v>2327</v>
      </c>
      <c r="F1967" s="963"/>
      <c r="G1967" s="963"/>
      <c r="H1967" s="963"/>
      <c r="I1967" s="964" t="s">
        <v>2058</v>
      </c>
      <c r="J1967" s="965"/>
    </row>
    <row r="1968" spans="2:10" ht="24.6" customHeight="1">
      <c r="B1968" s="962"/>
      <c r="C1968" s="963"/>
      <c r="D1968" s="963"/>
      <c r="E1968" s="963" t="s">
        <v>2635</v>
      </c>
      <c r="F1968" s="963"/>
      <c r="G1968" s="963"/>
      <c r="H1968" s="963"/>
      <c r="I1968" s="964" t="s">
        <v>2636</v>
      </c>
      <c r="J1968" s="965"/>
    </row>
    <row r="1969" spans="2:10" ht="24.6" customHeight="1">
      <c r="B1969" s="962"/>
      <c r="C1969" s="963"/>
      <c r="D1969" s="963"/>
      <c r="E1969" s="963"/>
      <c r="F1969" s="963"/>
      <c r="G1969" s="963"/>
      <c r="H1969" s="963"/>
      <c r="I1969" s="964" t="s">
        <v>2637</v>
      </c>
      <c r="J1969" s="965"/>
    </row>
    <row r="1970" spans="2:10" ht="24.6" customHeight="1">
      <c r="B1970" s="962"/>
      <c r="C1970" s="963"/>
      <c r="D1970" s="963"/>
      <c r="E1970" s="963" t="s">
        <v>2638</v>
      </c>
      <c r="F1970" s="963"/>
      <c r="G1970" s="963"/>
      <c r="H1970" s="963"/>
      <c r="I1970" s="964" t="s">
        <v>2160</v>
      </c>
      <c r="J1970" s="965"/>
    </row>
    <row r="1971" spans="2:10" ht="24.6" customHeight="1">
      <c r="B1971" s="962"/>
      <c r="C1971" s="963"/>
      <c r="D1971" s="963" t="s">
        <v>2223</v>
      </c>
      <c r="E1971" s="963"/>
      <c r="F1971" s="963"/>
      <c r="G1971" s="963"/>
      <c r="H1971" s="963"/>
      <c r="I1971" s="964"/>
      <c r="J1971" s="965"/>
    </row>
    <row r="1972" spans="2:10" ht="35.450000000000003" customHeight="1">
      <c r="B1972" s="962"/>
      <c r="C1972" s="963"/>
      <c r="D1972" s="963"/>
      <c r="E1972" s="963"/>
      <c r="F1972" s="963"/>
      <c r="G1972" s="963"/>
      <c r="H1972" s="963"/>
      <c r="I1972" s="964" t="s">
        <v>2639</v>
      </c>
      <c r="J1972" s="965"/>
    </row>
    <row r="1973" spans="2:10" ht="35.450000000000003" customHeight="1">
      <c r="B1973" s="962"/>
      <c r="C1973" s="963"/>
      <c r="D1973" s="963"/>
      <c r="E1973" s="963"/>
      <c r="F1973" s="963"/>
      <c r="G1973" s="963"/>
      <c r="H1973" s="963"/>
      <c r="I1973" s="964" t="s">
        <v>2640</v>
      </c>
      <c r="J1973" s="965"/>
    </row>
    <row r="1974" spans="2:10" ht="24.6" customHeight="1">
      <c r="B1974" s="966"/>
      <c r="C1974" s="967"/>
      <c r="D1974" s="967"/>
      <c r="E1974" s="967"/>
      <c r="F1974" s="967"/>
      <c r="G1974" s="967"/>
      <c r="H1974" s="967"/>
      <c r="I1974" s="968"/>
      <c r="J1974" s="969"/>
    </row>
    <row r="1975" spans="2:10" ht="24.6" customHeight="1">
      <c r="B1975" s="959"/>
      <c r="C1975" s="970" t="s">
        <v>2641</v>
      </c>
      <c r="D1975" s="970"/>
      <c r="E1975" s="970"/>
      <c r="F1975" s="970"/>
      <c r="G1975" s="970"/>
      <c r="H1975" s="970"/>
      <c r="I1975" s="971"/>
      <c r="J1975" s="960"/>
    </row>
    <row r="1976" spans="2:10" ht="47.45" customHeight="1">
      <c r="B1976" s="962"/>
      <c r="C1976" s="963"/>
      <c r="D1976" s="963"/>
      <c r="E1976" s="963"/>
      <c r="F1976" s="963"/>
      <c r="G1976" s="963"/>
      <c r="H1976" s="963"/>
      <c r="I1976" s="964" t="s">
        <v>2642</v>
      </c>
      <c r="J1976" s="965"/>
    </row>
    <row r="1977" spans="2:10" ht="24.6" customHeight="1">
      <c r="B1977" s="966"/>
      <c r="C1977" s="967"/>
      <c r="D1977" s="967"/>
      <c r="E1977" s="967"/>
      <c r="F1977" s="967"/>
      <c r="G1977" s="967"/>
      <c r="H1977" s="967"/>
      <c r="I1977" s="968"/>
      <c r="J1977" s="969"/>
    </row>
    <row r="1978" spans="2:10" ht="24.6" customHeight="1">
      <c r="B1978" s="959"/>
      <c r="C1978" s="970" t="s">
        <v>2643</v>
      </c>
      <c r="D1978" s="970"/>
      <c r="E1978" s="970"/>
      <c r="F1978" s="970"/>
      <c r="G1978" s="970"/>
      <c r="H1978" s="970"/>
      <c r="I1978" s="971"/>
      <c r="J1978" s="960"/>
    </row>
    <row r="1979" spans="2:10" ht="24.6" customHeight="1">
      <c r="B1979" s="962"/>
      <c r="C1979" s="963"/>
      <c r="D1979" s="963" t="s">
        <v>1968</v>
      </c>
      <c r="E1979" s="963"/>
      <c r="F1979" s="963"/>
      <c r="G1979" s="963"/>
      <c r="H1979" s="963"/>
      <c r="I1979" s="964" t="s">
        <v>2630</v>
      </c>
      <c r="J1979" s="965"/>
    </row>
    <row r="1980" spans="2:10" ht="24.6" customHeight="1">
      <c r="B1980" s="962"/>
      <c r="C1980" s="963"/>
      <c r="D1980" s="963" t="s">
        <v>1970</v>
      </c>
      <c r="E1980" s="963"/>
      <c r="F1980" s="963"/>
      <c r="G1980" s="963"/>
      <c r="H1980" s="963"/>
      <c r="I1980" s="964" t="s">
        <v>2130</v>
      </c>
      <c r="J1980" s="965"/>
    </row>
    <row r="1981" spans="2:10" ht="24.6" customHeight="1">
      <c r="B1981" s="962"/>
      <c r="C1981" s="963"/>
      <c r="D1981" s="963" t="s">
        <v>2053</v>
      </c>
      <c r="E1981" s="963"/>
      <c r="F1981" s="963"/>
      <c r="G1981" s="963"/>
      <c r="H1981" s="963"/>
      <c r="I1981" s="964"/>
      <c r="J1981" s="965"/>
    </row>
    <row r="1982" spans="2:10" ht="24.6" customHeight="1">
      <c r="B1982" s="962"/>
      <c r="C1982" s="963"/>
      <c r="D1982" s="963"/>
      <c r="E1982" s="963" t="s">
        <v>2631</v>
      </c>
      <c r="F1982" s="963"/>
      <c r="G1982" s="963"/>
      <c r="H1982" s="963"/>
      <c r="I1982" s="964" t="s">
        <v>2632</v>
      </c>
      <c r="J1982" s="965"/>
    </row>
    <row r="1983" spans="2:10" ht="24.6" customHeight="1">
      <c r="B1983" s="962"/>
      <c r="C1983" s="963"/>
      <c r="D1983" s="963"/>
      <c r="E1983" s="963" t="s">
        <v>2633</v>
      </c>
      <c r="F1983" s="963"/>
      <c r="G1983" s="963"/>
      <c r="H1983" s="963"/>
      <c r="I1983" s="964" t="s">
        <v>2453</v>
      </c>
      <c r="J1983" s="965"/>
    </row>
    <row r="1984" spans="2:10" ht="24.6" customHeight="1">
      <c r="B1984" s="962"/>
      <c r="C1984" s="963"/>
      <c r="D1984" s="963"/>
      <c r="E1984" s="963" t="s">
        <v>2634</v>
      </c>
      <c r="F1984" s="963"/>
      <c r="G1984" s="963"/>
      <c r="H1984" s="963"/>
      <c r="I1984" s="964" t="s">
        <v>2404</v>
      </c>
      <c r="J1984" s="965"/>
    </row>
    <row r="1985" spans="2:10" ht="24.6" customHeight="1">
      <c r="B1985" s="962"/>
      <c r="C1985" s="963"/>
      <c r="D1985" s="963"/>
      <c r="E1985" s="963" t="s">
        <v>2327</v>
      </c>
      <c r="F1985" s="963"/>
      <c r="G1985" s="963"/>
      <c r="H1985" s="963"/>
      <c r="I1985" s="964" t="s">
        <v>2058</v>
      </c>
      <c r="J1985" s="965"/>
    </row>
    <row r="1986" spans="2:10" ht="24.6" customHeight="1">
      <c r="B1986" s="962"/>
      <c r="C1986" s="963"/>
      <c r="D1986" s="963"/>
      <c r="E1986" s="963" t="s">
        <v>2635</v>
      </c>
      <c r="F1986" s="963"/>
      <c r="G1986" s="963"/>
      <c r="H1986" s="963"/>
      <c r="I1986" s="964" t="s">
        <v>2636</v>
      </c>
      <c r="J1986" s="965"/>
    </row>
    <row r="1987" spans="2:10" ht="24.6" customHeight="1">
      <c r="B1987" s="962"/>
      <c r="C1987" s="963"/>
      <c r="D1987" s="963"/>
      <c r="E1987" s="963"/>
      <c r="F1987" s="963"/>
      <c r="G1987" s="963"/>
      <c r="H1987" s="963"/>
      <c r="I1987" s="964" t="s">
        <v>2637</v>
      </c>
      <c r="J1987" s="965"/>
    </row>
    <row r="1988" spans="2:10" ht="24.6" customHeight="1">
      <c r="B1988" s="962"/>
      <c r="C1988" s="963"/>
      <c r="D1988" s="963"/>
      <c r="E1988" s="963" t="s">
        <v>2638</v>
      </c>
      <c r="F1988" s="963"/>
      <c r="G1988" s="963"/>
      <c r="H1988" s="963"/>
      <c r="I1988" s="964" t="s">
        <v>2160</v>
      </c>
      <c r="J1988" s="965"/>
    </row>
    <row r="1989" spans="2:10" ht="24.6" customHeight="1">
      <c r="B1989" s="962"/>
      <c r="C1989" s="963"/>
      <c r="D1989" s="963" t="s">
        <v>2223</v>
      </c>
      <c r="E1989" s="963"/>
      <c r="F1989" s="963"/>
      <c r="G1989" s="963"/>
      <c r="H1989" s="963"/>
      <c r="I1989" s="964"/>
      <c r="J1989" s="965"/>
    </row>
    <row r="1990" spans="2:10" ht="35.450000000000003" customHeight="1">
      <c r="B1990" s="962"/>
      <c r="C1990" s="963"/>
      <c r="D1990" s="963"/>
      <c r="E1990" s="963"/>
      <c r="F1990" s="963"/>
      <c r="G1990" s="963"/>
      <c r="H1990" s="963"/>
      <c r="I1990" s="964" t="s">
        <v>2639</v>
      </c>
      <c r="J1990" s="965"/>
    </row>
    <row r="1991" spans="2:10" ht="35.450000000000003" customHeight="1">
      <c r="B1991" s="962"/>
      <c r="C1991" s="963"/>
      <c r="D1991" s="963"/>
      <c r="E1991" s="963"/>
      <c r="F1991" s="963"/>
      <c r="G1991" s="963"/>
      <c r="H1991" s="963"/>
      <c r="I1991" s="964" t="s">
        <v>2640</v>
      </c>
      <c r="J1991" s="965"/>
    </row>
    <row r="1992" spans="2:10" ht="24.6" customHeight="1">
      <c r="B1992" s="966"/>
      <c r="C1992" s="967"/>
      <c r="D1992" s="967"/>
      <c r="E1992" s="967"/>
      <c r="F1992" s="967"/>
      <c r="G1992" s="967"/>
      <c r="H1992" s="967"/>
      <c r="I1992" s="968"/>
      <c r="J1992" s="969"/>
    </row>
    <row r="1993" spans="2:10" ht="24.6" customHeight="1">
      <c r="B1993" s="959"/>
      <c r="C1993" s="970" t="s">
        <v>2644</v>
      </c>
      <c r="D1993" s="970"/>
      <c r="E1993" s="970"/>
      <c r="F1993" s="970"/>
      <c r="G1993" s="970"/>
      <c r="H1993" s="970"/>
      <c r="I1993" s="971"/>
      <c r="J1993" s="960"/>
    </row>
    <row r="1994" spans="2:10" ht="24.6" customHeight="1">
      <c r="B1994" s="962"/>
      <c r="C1994" s="963"/>
      <c r="D1994" s="963" t="s">
        <v>1968</v>
      </c>
      <c r="E1994" s="963"/>
      <c r="F1994" s="963"/>
      <c r="G1994" s="963"/>
      <c r="H1994" s="963"/>
      <c r="I1994" s="964" t="s">
        <v>2630</v>
      </c>
      <c r="J1994" s="965"/>
    </row>
    <row r="1995" spans="2:10" ht="24.6" customHeight="1">
      <c r="B1995" s="962"/>
      <c r="C1995" s="963"/>
      <c r="D1995" s="963" t="s">
        <v>1970</v>
      </c>
      <c r="E1995" s="963"/>
      <c r="F1995" s="963"/>
      <c r="G1995" s="963"/>
      <c r="H1995" s="963"/>
      <c r="I1995" s="964" t="s">
        <v>2130</v>
      </c>
      <c r="J1995" s="965"/>
    </row>
    <row r="1996" spans="2:10" ht="24.6" customHeight="1">
      <c r="B1996" s="962"/>
      <c r="C1996" s="963"/>
      <c r="D1996" s="963" t="s">
        <v>2053</v>
      </c>
      <c r="E1996" s="963"/>
      <c r="F1996" s="963"/>
      <c r="G1996" s="963"/>
      <c r="H1996" s="963"/>
      <c r="I1996" s="964"/>
      <c r="J1996" s="965"/>
    </row>
    <row r="1997" spans="2:10" ht="24.6" customHeight="1">
      <c r="B1997" s="962"/>
      <c r="C1997" s="963"/>
      <c r="D1997" s="963"/>
      <c r="E1997" s="963" t="s">
        <v>2631</v>
      </c>
      <c r="F1997" s="963"/>
      <c r="G1997" s="963"/>
      <c r="H1997" s="963"/>
      <c r="I1997" s="964" t="s">
        <v>2632</v>
      </c>
      <c r="J1997" s="965"/>
    </row>
    <row r="1998" spans="2:10" ht="24.6" customHeight="1">
      <c r="B1998" s="962"/>
      <c r="C1998" s="963"/>
      <c r="D1998" s="963"/>
      <c r="E1998" s="963" t="s">
        <v>2633</v>
      </c>
      <c r="F1998" s="963"/>
      <c r="G1998" s="963"/>
      <c r="H1998" s="963"/>
      <c r="I1998" s="964" t="s">
        <v>2453</v>
      </c>
      <c r="J1998" s="965"/>
    </row>
    <row r="1999" spans="2:10" ht="24.6" customHeight="1">
      <c r="B1999" s="962"/>
      <c r="C1999" s="963"/>
      <c r="D1999" s="963"/>
      <c r="E1999" s="963" t="s">
        <v>2634</v>
      </c>
      <c r="F1999" s="963"/>
      <c r="G1999" s="963"/>
      <c r="H1999" s="963"/>
      <c r="I1999" s="964" t="s">
        <v>2404</v>
      </c>
      <c r="J1999" s="965"/>
    </row>
    <row r="2000" spans="2:10" ht="24.6" customHeight="1">
      <c r="B2000" s="962"/>
      <c r="C2000" s="963"/>
      <c r="D2000" s="963"/>
      <c r="E2000" s="963" t="s">
        <v>2327</v>
      </c>
      <c r="F2000" s="963"/>
      <c r="G2000" s="963"/>
      <c r="H2000" s="963"/>
      <c r="I2000" s="964" t="s">
        <v>2058</v>
      </c>
      <c r="J2000" s="965"/>
    </row>
    <row r="2001" spans="2:10" ht="24.6" customHeight="1">
      <c r="B2001" s="962"/>
      <c r="C2001" s="963"/>
      <c r="D2001" s="963"/>
      <c r="E2001" s="963" t="s">
        <v>2635</v>
      </c>
      <c r="F2001" s="963"/>
      <c r="G2001" s="963"/>
      <c r="H2001" s="963"/>
      <c r="I2001" s="964" t="s">
        <v>2636</v>
      </c>
      <c r="J2001" s="965"/>
    </row>
    <row r="2002" spans="2:10" ht="24.6" customHeight="1">
      <c r="B2002" s="962"/>
      <c r="C2002" s="963"/>
      <c r="D2002" s="963"/>
      <c r="E2002" s="963"/>
      <c r="F2002" s="963"/>
      <c r="G2002" s="963"/>
      <c r="H2002" s="963"/>
      <c r="I2002" s="964" t="s">
        <v>2637</v>
      </c>
      <c r="J2002" s="965"/>
    </row>
    <row r="2003" spans="2:10" ht="24.6" customHeight="1">
      <c r="B2003" s="962"/>
      <c r="C2003" s="963"/>
      <c r="D2003" s="963"/>
      <c r="E2003" s="963" t="s">
        <v>2638</v>
      </c>
      <c r="F2003" s="963"/>
      <c r="G2003" s="963"/>
      <c r="H2003" s="963"/>
      <c r="I2003" s="964" t="s">
        <v>2160</v>
      </c>
      <c r="J2003" s="965"/>
    </row>
    <row r="2004" spans="2:10" ht="24.6" customHeight="1">
      <c r="B2004" s="962"/>
      <c r="C2004" s="963"/>
      <c r="D2004" s="963" t="s">
        <v>2223</v>
      </c>
      <c r="E2004" s="963"/>
      <c r="F2004" s="963"/>
      <c r="G2004" s="963"/>
      <c r="H2004" s="963"/>
      <c r="I2004" s="964"/>
      <c r="J2004" s="965"/>
    </row>
    <row r="2005" spans="2:10" ht="35.450000000000003" customHeight="1">
      <c r="B2005" s="962"/>
      <c r="C2005" s="963"/>
      <c r="D2005" s="963"/>
      <c r="E2005" s="963"/>
      <c r="F2005" s="963"/>
      <c r="G2005" s="963"/>
      <c r="H2005" s="963"/>
      <c r="I2005" s="964" t="s">
        <v>2639</v>
      </c>
      <c r="J2005" s="965"/>
    </row>
    <row r="2006" spans="2:10" ht="35.450000000000003" customHeight="1">
      <c r="B2006" s="962"/>
      <c r="C2006" s="963"/>
      <c r="D2006" s="963"/>
      <c r="E2006" s="963"/>
      <c r="F2006" s="963"/>
      <c r="G2006" s="963"/>
      <c r="H2006" s="963"/>
      <c r="I2006" s="964" t="s">
        <v>2640</v>
      </c>
      <c r="J2006" s="965"/>
    </row>
    <row r="2007" spans="2:10" ht="24.6" customHeight="1">
      <c r="B2007" s="966"/>
      <c r="C2007" s="967"/>
      <c r="D2007" s="967"/>
      <c r="E2007" s="967"/>
      <c r="F2007" s="967"/>
      <c r="G2007" s="967"/>
      <c r="H2007" s="967"/>
      <c r="I2007" s="968"/>
      <c r="J2007" s="969"/>
    </row>
    <row r="2008" spans="2:10" ht="24.6" customHeight="1">
      <c r="B2008" s="959"/>
      <c r="C2008" s="970" t="s">
        <v>2645</v>
      </c>
      <c r="D2008" s="970"/>
      <c r="E2008" s="970"/>
      <c r="F2008" s="970"/>
      <c r="G2008" s="970"/>
      <c r="H2008" s="970"/>
      <c r="I2008" s="971"/>
      <c r="J2008" s="960"/>
    </row>
    <row r="2009" spans="2:10" ht="24.6" customHeight="1">
      <c r="B2009" s="962"/>
      <c r="C2009" s="963"/>
      <c r="D2009" s="963" t="s">
        <v>1968</v>
      </c>
      <c r="E2009" s="963"/>
      <c r="F2009" s="963"/>
      <c r="G2009" s="963"/>
      <c r="H2009" s="963"/>
      <c r="I2009" s="964" t="s">
        <v>2646</v>
      </c>
      <c r="J2009" s="965"/>
    </row>
    <row r="2010" spans="2:10" ht="24.6" customHeight="1">
      <c r="B2010" s="962"/>
      <c r="C2010" s="963"/>
      <c r="D2010" s="963" t="s">
        <v>1970</v>
      </c>
      <c r="E2010" s="963"/>
      <c r="F2010" s="963"/>
      <c r="G2010" s="963"/>
      <c r="H2010" s="963"/>
      <c r="I2010" s="964" t="s">
        <v>2647</v>
      </c>
      <c r="J2010" s="965"/>
    </row>
    <row r="2011" spans="2:10" ht="24.6" customHeight="1">
      <c r="B2011" s="962"/>
      <c r="C2011" s="963"/>
      <c r="D2011" s="963" t="s">
        <v>1973</v>
      </c>
      <c r="E2011" s="963"/>
      <c r="F2011" s="963"/>
      <c r="G2011" s="963"/>
      <c r="H2011" s="963"/>
      <c r="I2011" s="964"/>
      <c r="J2011" s="965"/>
    </row>
    <row r="2012" spans="2:10" ht="24.6" customHeight="1">
      <c r="B2012" s="962"/>
      <c r="C2012" s="963"/>
      <c r="D2012" s="963"/>
      <c r="E2012" s="963" t="s">
        <v>2648</v>
      </c>
      <c r="F2012" s="963"/>
      <c r="G2012" s="963"/>
      <c r="H2012" s="963"/>
      <c r="I2012" s="964" t="s">
        <v>2649</v>
      </c>
      <c r="J2012" s="965"/>
    </row>
    <row r="2013" spans="2:10" ht="24.6" customHeight="1">
      <c r="B2013" s="962"/>
      <c r="C2013" s="963"/>
      <c r="D2013" s="963"/>
      <c r="E2013" s="963" t="s">
        <v>2650</v>
      </c>
      <c r="F2013" s="963"/>
      <c r="G2013" s="963"/>
      <c r="H2013" s="963"/>
      <c r="I2013" s="964" t="s">
        <v>2562</v>
      </c>
      <c r="J2013" s="965"/>
    </row>
    <row r="2014" spans="2:10" ht="24.6" customHeight="1">
      <c r="B2014" s="962"/>
      <c r="C2014" s="963"/>
      <c r="D2014" s="963"/>
      <c r="E2014" s="963" t="s">
        <v>2651</v>
      </c>
      <c r="F2014" s="963"/>
      <c r="G2014" s="963"/>
      <c r="H2014" s="963"/>
      <c r="I2014" s="964" t="s">
        <v>2545</v>
      </c>
      <c r="J2014" s="965"/>
    </row>
    <row r="2015" spans="2:10" ht="24.6" customHeight="1">
      <c r="B2015" s="962"/>
      <c r="C2015" s="963"/>
      <c r="D2015" s="963"/>
      <c r="E2015" s="963" t="s">
        <v>2652</v>
      </c>
      <c r="F2015" s="963"/>
      <c r="G2015" s="963"/>
      <c r="H2015" s="963"/>
      <c r="I2015" s="964" t="s">
        <v>2653</v>
      </c>
      <c r="J2015" s="965"/>
    </row>
    <row r="2016" spans="2:10" ht="24.6" customHeight="1">
      <c r="B2016" s="962"/>
      <c r="C2016" s="963"/>
      <c r="D2016" s="963"/>
      <c r="E2016" s="963" t="s">
        <v>2654</v>
      </c>
      <c r="F2016" s="963"/>
      <c r="G2016" s="963"/>
      <c r="H2016" s="963"/>
      <c r="I2016" s="964" t="s">
        <v>2655</v>
      </c>
      <c r="J2016" s="965"/>
    </row>
    <row r="2017" spans="2:10" ht="24.6" customHeight="1">
      <c r="B2017" s="962"/>
      <c r="C2017" s="963"/>
      <c r="D2017" s="963"/>
      <c r="E2017" s="963" t="s">
        <v>2656</v>
      </c>
      <c r="F2017" s="963"/>
      <c r="G2017" s="963"/>
      <c r="H2017" s="963"/>
      <c r="I2017" s="964" t="s">
        <v>2657</v>
      </c>
      <c r="J2017" s="965"/>
    </row>
    <row r="2018" spans="2:10" ht="24.6" customHeight="1">
      <c r="B2018" s="962"/>
      <c r="C2018" s="963"/>
      <c r="D2018" s="963"/>
      <c r="E2018" s="963" t="s">
        <v>2658</v>
      </c>
      <c r="F2018" s="963"/>
      <c r="G2018" s="963"/>
      <c r="H2018" s="963"/>
      <c r="I2018" s="964" t="s">
        <v>2545</v>
      </c>
      <c r="J2018" s="965"/>
    </row>
    <row r="2019" spans="2:10" ht="24.6" customHeight="1">
      <c r="B2019" s="962"/>
      <c r="C2019" s="963"/>
      <c r="D2019" s="963"/>
      <c r="E2019" s="963" t="s">
        <v>2659</v>
      </c>
      <c r="F2019" s="963"/>
      <c r="G2019" s="963"/>
      <c r="H2019" s="963"/>
      <c r="I2019" s="964" t="s">
        <v>2112</v>
      </c>
      <c r="J2019" s="965"/>
    </row>
    <row r="2020" spans="2:10" ht="24.6" customHeight="1">
      <c r="B2020" s="962"/>
      <c r="C2020" s="963"/>
      <c r="D2020" s="963"/>
      <c r="E2020" s="963"/>
      <c r="F2020" s="963"/>
      <c r="G2020" s="963"/>
      <c r="H2020" s="963"/>
      <c r="I2020" s="964" t="s">
        <v>2660</v>
      </c>
      <c r="J2020" s="965"/>
    </row>
    <row r="2021" spans="2:10" ht="24.6" customHeight="1">
      <c r="B2021" s="962"/>
      <c r="C2021" s="963"/>
      <c r="D2021" s="963"/>
      <c r="E2021" s="963" t="s">
        <v>2661</v>
      </c>
      <c r="F2021" s="963"/>
      <c r="G2021" s="963"/>
      <c r="H2021" s="963"/>
      <c r="I2021" s="964"/>
      <c r="J2021" s="965"/>
    </row>
    <row r="2022" spans="2:10" ht="24.6" customHeight="1">
      <c r="B2022" s="962"/>
      <c r="C2022" s="963"/>
      <c r="D2022" s="963"/>
      <c r="E2022" s="963"/>
      <c r="F2022" s="963" t="s">
        <v>2599</v>
      </c>
      <c r="G2022" s="963"/>
      <c r="H2022" s="963"/>
      <c r="I2022" s="964" t="s">
        <v>2662</v>
      </c>
      <c r="J2022" s="965"/>
    </row>
    <row r="2023" spans="2:10" ht="24.6" customHeight="1">
      <c r="B2023" s="962"/>
      <c r="C2023" s="963"/>
      <c r="D2023" s="963"/>
      <c r="E2023" s="963"/>
      <c r="F2023" s="963" t="s">
        <v>2601</v>
      </c>
      <c r="G2023" s="963"/>
      <c r="H2023" s="963"/>
      <c r="I2023" s="964" t="s">
        <v>2130</v>
      </c>
      <c r="J2023" s="965"/>
    </row>
    <row r="2024" spans="2:10" ht="24.6" customHeight="1">
      <c r="B2024" s="962"/>
      <c r="C2024" s="963"/>
      <c r="D2024" s="963"/>
      <c r="E2024" s="963"/>
      <c r="F2024" s="963" t="s">
        <v>2663</v>
      </c>
      <c r="G2024" s="963"/>
      <c r="H2024" s="963"/>
      <c r="I2024" s="964" t="s">
        <v>2664</v>
      </c>
      <c r="J2024" s="965"/>
    </row>
    <row r="2025" spans="2:10" ht="24.6" customHeight="1">
      <c r="B2025" s="962"/>
      <c r="C2025" s="963"/>
      <c r="D2025" s="963"/>
      <c r="E2025" s="963"/>
      <c r="F2025" s="963" t="s">
        <v>2386</v>
      </c>
      <c r="G2025" s="963"/>
      <c r="H2025" s="963"/>
      <c r="I2025" s="964" t="s">
        <v>2218</v>
      </c>
      <c r="J2025" s="965"/>
    </row>
    <row r="2026" spans="2:10" ht="24.6" customHeight="1">
      <c r="B2026" s="962"/>
      <c r="C2026" s="963"/>
      <c r="D2026" s="963"/>
      <c r="E2026" s="963"/>
      <c r="F2026" s="963"/>
      <c r="G2026" s="963"/>
      <c r="H2026" s="963"/>
      <c r="I2026" s="964" t="s">
        <v>2219</v>
      </c>
      <c r="J2026" s="965"/>
    </row>
    <row r="2027" spans="2:10" ht="24.6" customHeight="1">
      <c r="B2027" s="962"/>
      <c r="C2027" s="963"/>
      <c r="D2027" s="963"/>
      <c r="E2027" s="963"/>
      <c r="F2027" s="963"/>
      <c r="G2027" s="963"/>
      <c r="H2027" s="963"/>
      <c r="I2027" s="964" t="s">
        <v>2220</v>
      </c>
      <c r="J2027" s="965"/>
    </row>
    <row r="2028" spans="2:10" ht="24.6" customHeight="1">
      <c r="B2028" s="962"/>
      <c r="C2028" s="963"/>
      <c r="D2028" s="963"/>
      <c r="E2028" s="963"/>
      <c r="F2028" s="963"/>
      <c r="G2028" s="963"/>
      <c r="H2028" s="963"/>
      <c r="I2028" s="964" t="s">
        <v>2665</v>
      </c>
      <c r="J2028" s="965"/>
    </row>
    <row r="2029" spans="2:10" ht="35.450000000000003" customHeight="1">
      <c r="B2029" s="962"/>
      <c r="C2029" s="963"/>
      <c r="D2029" s="963"/>
      <c r="E2029" s="963" t="s">
        <v>2666</v>
      </c>
      <c r="F2029" s="963"/>
      <c r="G2029" s="963"/>
      <c r="H2029" s="963"/>
      <c r="I2029" s="964" t="s">
        <v>2667</v>
      </c>
      <c r="J2029" s="965"/>
    </row>
    <row r="2030" spans="2:10" ht="24.6" customHeight="1">
      <c r="B2030" s="962"/>
      <c r="C2030" s="963"/>
      <c r="D2030" s="963"/>
      <c r="E2030" s="963" t="s">
        <v>2668</v>
      </c>
      <c r="F2030" s="963"/>
      <c r="G2030" s="963"/>
      <c r="H2030" s="963"/>
      <c r="I2030" s="964" t="s">
        <v>2301</v>
      </c>
      <c r="J2030" s="965"/>
    </row>
    <row r="2031" spans="2:10" ht="24.6" customHeight="1">
      <c r="B2031" s="962"/>
      <c r="C2031" s="963"/>
      <c r="D2031" s="963"/>
      <c r="E2031" s="963" t="s">
        <v>2669</v>
      </c>
      <c r="F2031" s="963"/>
      <c r="G2031" s="963"/>
      <c r="H2031" s="963"/>
      <c r="I2031" s="964"/>
      <c r="J2031" s="965"/>
    </row>
    <row r="2032" spans="2:10" ht="24.6" customHeight="1">
      <c r="B2032" s="962"/>
      <c r="C2032" s="963"/>
      <c r="D2032" s="963"/>
      <c r="E2032" s="963"/>
      <c r="F2032" s="963" t="s">
        <v>2670</v>
      </c>
      <c r="G2032" s="963"/>
      <c r="H2032" s="963"/>
      <c r="I2032" s="964" t="s">
        <v>2058</v>
      </c>
      <c r="J2032" s="965"/>
    </row>
    <row r="2033" spans="2:10" ht="24.6" customHeight="1">
      <c r="B2033" s="962"/>
      <c r="C2033" s="963"/>
      <c r="D2033" s="963"/>
      <c r="E2033" s="963"/>
      <c r="F2033" s="963" t="s">
        <v>2671</v>
      </c>
      <c r="G2033" s="963"/>
      <c r="H2033" s="963"/>
      <c r="I2033" s="964" t="s">
        <v>2672</v>
      </c>
      <c r="J2033" s="965"/>
    </row>
    <row r="2034" spans="2:10" ht="35.450000000000003" customHeight="1">
      <c r="B2034" s="962"/>
      <c r="C2034" s="963"/>
      <c r="D2034" s="963" t="s">
        <v>1989</v>
      </c>
      <c r="E2034" s="963"/>
      <c r="F2034" s="963"/>
      <c r="G2034" s="963"/>
      <c r="H2034" s="963"/>
      <c r="I2034" s="964" t="s">
        <v>2673</v>
      </c>
      <c r="J2034" s="965"/>
    </row>
    <row r="2035" spans="2:10" ht="24.6" customHeight="1">
      <c r="B2035" s="962"/>
      <c r="C2035" s="963"/>
      <c r="D2035" s="963" t="s">
        <v>1991</v>
      </c>
      <c r="E2035" s="963"/>
      <c r="F2035" s="963"/>
      <c r="G2035" s="963"/>
      <c r="H2035" s="963"/>
      <c r="I2035" s="964"/>
      <c r="J2035" s="965"/>
    </row>
    <row r="2036" spans="2:10" ht="58.5" customHeight="1">
      <c r="B2036" s="962"/>
      <c r="C2036" s="963"/>
      <c r="D2036" s="963"/>
      <c r="E2036" s="963"/>
      <c r="F2036" s="963"/>
      <c r="G2036" s="963"/>
      <c r="H2036" s="963"/>
      <c r="I2036" s="964" t="s">
        <v>2674</v>
      </c>
      <c r="J2036" s="965"/>
    </row>
    <row r="2037" spans="2:10" ht="58.5" customHeight="1">
      <c r="B2037" s="962"/>
      <c r="C2037" s="963"/>
      <c r="D2037" s="963"/>
      <c r="E2037" s="963"/>
      <c r="F2037" s="963"/>
      <c r="G2037" s="963"/>
      <c r="H2037" s="963"/>
      <c r="I2037" s="964" t="s">
        <v>2675</v>
      </c>
      <c r="J2037" s="965"/>
    </row>
    <row r="2038" spans="2:10" ht="114.6" customHeight="1">
      <c r="B2038" s="962"/>
      <c r="C2038" s="963"/>
      <c r="D2038" s="963"/>
      <c r="E2038" s="963"/>
      <c r="F2038" s="963"/>
      <c r="G2038" s="963"/>
      <c r="H2038" s="963"/>
      <c r="I2038" s="964" t="s">
        <v>2676</v>
      </c>
      <c r="J2038" s="965"/>
    </row>
    <row r="2039" spans="2:10" ht="58.5" customHeight="1">
      <c r="B2039" s="962"/>
      <c r="C2039" s="963"/>
      <c r="D2039" s="963"/>
      <c r="E2039" s="963"/>
      <c r="F2039" s="963"/>
      <c r="G2039" s="963"/>
      <c r="H2039" s="963"/>
      <c r="I2039" s="964" t="s">
        <v>2677</v>
      </c>
      <c r="J2039" s="965"/>
    </row>
    <row r="2040" spans="2:10" ht="58.5" customHeight="1">
      <c r="B2040" s="962"/>
      <c r="C2040" s="963"/>
      <c r="D2040" s="963"/>
      <c r="E2040" s="963"/>
      <c r="F2040" s="963"/>
      <c r="G2040" s="963"/>
      <c r="H2040" s="963"/>
      <c r="I2040" s="964" t="s">
        <v>2678</v>
      </c>
      <c r="J2040" s="965"/>
    </row>
    <row r="2041" spans="2:10" ht="58.5" customHeight="1">
      <c r="B2041" s="962"/>
      <c r="C2041" s="963"/>
      <c r="D2041" s="963"/>
      <c r="E2041" s="963"/>
      <c r="F2041" s="963"/>
      <c r="G2041" s="963"/>
      <c r="H2041" s="963"/>
      <c r="I2041" s="964" t="s">
        <v>2679</v>
      </c>
      <c r="J2041" s="965"/>
    </row>
    <row r="2042" spans="2:10" ht="35.450000000000003" customHeight="1">
      <c r="B2042" s="962"/>
      <c r="C2042" s="963"/>
      <c r="D2042" s="963"/>
      <c r="E2042" s="963"/>
      <c r="F2042" s="963"/>
      <c r="G2042" s="963"/>
      <c r="H2042" s="963"/>
      <c r="I2042" s="964" t="s">
        <v>2680</v>
      </c>
      <c r="J2042" s="965"/>
    </row>
    <row r="2043" spans="2:10" ht="81.599999999999994" customHeight="1">
      <c r="B2043" s="962"/>
      <c r="C2043" s="963"/>
      <c r="D2043" s="963"/>
      <c r="E2043" s="963"/>
      <c r="F2043" s="963"/>
      <c r="G2043" s="963"/>
      <c r="H2043" s="963"/>
      <c r="I2043" s="964" t="s">
        <v>2681</v>
      </c>
      <c r="J2043" s="965"/>
    </row>
    <row r="2044" spans="2:10" ht="69.599999999999994" customHeight="1">
      <c r="B2044" s="962"/>
      <c r="C2044" s="963"/>
      <c r="D2044" s="963"/>
      <c r="E2044" s="963"/>
      <c r="F2044" s="963"/>
      <c r="G2044" s="963"/>
      <c r="H2044" s="963"/>
      <c r="I2044" s="964" t="s">
        <v>2682</v>
      </c>
      <c r="J2044" s="965"/>
    </row>
    <row r="2045" spans="2:10" ht="35.450000000000003" customHeight="1">
      <c r="B2045" s="962"/>
      <c r="C2045" s="963"/>
      <c r="D2045" s="963"/>
      <c r="E2045" s="963"/>
      <c r="F2045" s="963"/>
      <c r="G2045" s="963"/>
      <c r="H2045" s="963"/>
      <c r="I2045" s="964" t="s">
        <v>2683</v>
      </c>
      <c r="J2045" s="965"/>
    </row>
    <row r="2046" spans="2:10" ht="58.5" customHeight="1">
      <c r="B2046" s="962"/>
      <c r="C2046" s="963"/>
      <c r="D2046" s="963"/>
      <c r="E2046" s="963"/>
      <c r="F2046" s="963"/>
      <c r="G2046" s="963"/>
      <c r="H2046" s="963"/>
      <c r="I2046" s="964" t="s">
        <v>2684</v>
      </c>
      <c r="J2046" s="965"/>
    </row>
    <row r="2047" spans="2:10" ht="47.45" customHeight="1">
      <c r="B2047" s="962"/>
      <c r="C2047" s="963"/>
      <c r="D2047" s="963"/>
      <c r="E2047" s="963"/>
      <c r="F2047" s="963"/>
      <c r="G2047" s="963"/>
      <c r="H2047" s="963"/>
      <c r="I2047" s="964" t="s">
        <v>2685</v>
      </c>
      <c r="J2047" s="965"/>
    </row>
    <row r="2048" spans="2:10" ht="24.6" customHeight="1">
      <c r="B2048" s="966"/>
      <c r="C2048" s="967"/>
      <c r="D2048" s="967"/>
      <c r="E2048" s="967"/>
      <c r="F2048" s="967"/>
      <c r="G2048" s="967"/>
      <c r="H2048" s="967"/>
      <c r="I2048" s="968"/>
      <c r="J2048" s="969"/>
    </row>
    <row r="2049" spans="2:10" ht="24.6" customHeight="1">
      <c r="B2049" s="959"/>
      <c r="C2049" s="970" t="s">
        <v>2686</v>
      </c>
      <c r="D2049" s="970"/>
      <c r="E2049" s="970"/>
      <c r="F2049" s="970"/>
      <c r="G2049" s="970"/>
      <c r="H2049" s="970"/>
      <c r="I2049" s="971"/>
      <c r="J2049" s="960"/>
    </row>
    <row r="2050" spans="2:10" ht="24.6" customHeight="1">
      <c r="B2050" s="962"/>
      <c r="C2050" s="963"/>
      <c r="D2050" s="963" t="s">
        <v>1968</v>
      </c>
      <c r="E2050" s="963"/>
      <c r="F2050" s="963"/>
      <c r="G2050" s="963"/>
      <c r="H2050" s="963"/>
      <c r="I2050" s="964" t="s">
        <v>2687</v>
      </c>
      <c r="J2050" s="965"/>
    </row>
    <row r="2051" spans="2:10" ht="24.6" customHeight="1">
      <c r="B2051" s="962"/>
      <c r="C2051" s="963"/>
      <c r="D2051" s="963" t="s">
        <v>1970</v>
      </c>
      <c r="E2051" s="963"/>
      <c r="F2051" s="963"/>
      <c r="G2051" s="963"/>
      <c r="H2051" s="963"/>
      <c r="I2051" s="964" t="s">
        <v>2647</v>
      </c>
      <c r="J2051" s="965"/>
    </row>
    <row r="2052" spans="2:10" ht="24.6" customHeight="1">
      <c r="B2052" s="962"/>
      <c r="C2052" s="963"/>
      <c r="D2052" s="963" t="s">
        <v>1973</v>
      </c>
      <c r="E2052" s="963"/>
      <c r="F2052" s="963"/>
      <c r="G2052" s="963"/>
      <c r="H2052" s="963"/>
      <c r="I2052" s="964"/>
      <c r="J2052" s="965"/>
    </row>
    <row r="2053" spans="2:10" ht="24.6" customHeight="1">
      <c r="B2053" s="962"/>
      <c r="C2053" s="963"/>
      <c r="D2053" s="963"/>
      <c r="E2053" s="963" t="s">
        <v>2648</v>
      </c>
      <c r="F2053" s="963"/>
      <c r="G2053" s="963"/>
      <c r="H2053" s="963"/>
      <c r="I2053" s="964" t="s">
        <v>2649</v>
      </c>
      <c r="J2053" s="965"/>
    </row>
    <row r="2054" spans="2:10" ht="24.6" customHeight="1">
      <c r="B2054" s="962"/>
      <c r="C2054" s="963"/>
      <c r="D2054" s="963"/>
      <c r="E2054" s="963" t="s">
        <v>2650</v>
      </c>
      <c r="F2054" s="963"/>
      <c r="G2054" s="963"/>
      <c r="H2054" s="963"/>
      <c r="I2054" s="964" t="s">
        <v>2562</v>
      </c>
      <c r="J2054" s="965"/>
    </row>
    <row r="2055" spans="2:10" ht="24.6" customHeight="1">
      <c r="B2055" s="962"/>
      <c r="C2055" s="963"/>
      <c r="D2055" s="963"/>
      <c r="E2055" s="963" t="s">
        <v>2651</v>
      </c>
      <c r="F2055" s="963"/>
      <c r="G2055" s="963"/>
      <c r="H2055" s="963"/>
      <c r="I2055" s="964" t="s">
        <v>2545</v>
      </c>
      <c r="J2055" s="965"/>
    </row>
    <row r="2056" spans="2:10" ht="24.6" customHeight="1">
      <c r="B2056" s="962"/>
      <c r="C2056" s="963"/>
      <c r="D2056" s="963"/>
      <c r="E2056" s="963" t="s">
        <v>2652</v>
      </c>
      <c r="F2056" s="963"/>
      <c r="G2056" s="963"/>
      <c r="H2056" s="963"/>
      <c r="I2056" s="964" t="s">
        <v>2653</v>
      </c>
      <c r="J2056" s="965"/>
    </row>
    <row r="2057" spans="2:10" ht="24.6" customHeight="1">
      <c r="B2057" s="962"/>
      <c r="C2057" s="963"/>
      <c r="D2057" s="963"/>
      <c r="E2057" s="963" t="s">
        <v>2654</v>
      </c>
      <c r="F2057" s="963"/>
      <c r="G2057" s="963"/>
      <c r="H2057" s="963"/>
      <c r="I2057" s="964" t="s">
        <v>2655</v>
      </c>
      <c r="J2057" s="965"/>
    </row>
    <row r="2058" spans="2:10" ht="24.6" customHeight="1">
      <c r="B2058" s="962"/>
      <c r="C2058" s="963"/>
      <c r="D2058" s="963"/>
      <c r="E2058" s="963" t="s">
        <v>2688</v>
      </c>
      <c r="F2058" s="963"/>
      <c r="G2058" s="963"/>
      <c r="H2058" s="963"/>
      <c r="I2058" s="964" t="s">
        <v>2545</v>
      </c>
      <c r="J2058" s="965"/>
    </row>
    <row r="2059" spans="2:10" ht="24.6" customHeight="1">
      <c r="B2059" s="962"/>
      <c r="C2059" s="963"/>
      <c r="D2059" s="963"/>
      <c r="E2059" s="963" t="s">
        <v>2689</v>
      </c>
      <c r="F2059" s="963"/>
      <c r="G2059" s="963"/>
      <c r="H2059" s="963"/>
      <c r="I2059" s="964" t="s">
        <v>2545</v>
      </c>
      <c r="J2059" s="965"/>
    </row>
    <row r="2060" spans="2:10" ht="24.6" customHeight="1">
      <c r="B2060" s="962"/>
      <c r="C2060" s="963"/>
      <c r="D2060" s="963"/>
      <c r="E2060" s="963" t="s">
        <v>2659</v>
      </c>
      <c r="F2060" s="963"/>
      <c r="G2060" s="963"/>
      <c r="H2060" s="963"/>
      <c r="I2060" s="964" t="s">
        <v>2112</v>
      </c>
      <c r="J2060" s="965"/>
    </row>
    <row r="2061" spans="2:10" ht="24.6" customHeight="1">
      <c r="B2061" s="962"/>
      <c r="C2061" s="963"/>
      <c r="D2061" s="963"/>
      <c r="E2061" s="963"/>
      <c r="F2061" s="963"/>
      <c r="G2061" s="963"/>
      <c r="H2061" s="963"/>
      <c r="I2061" s="964" t="s">
        <v>2660</v>
      </c>
      <c r="J2061" s="965"/>
    </row>
    <row r="2062" spans="2:10" ht="24.6" customHeight="1">
      <c r="B2062" s="962"/>
      <c r="C2062" s="963"/>
      <c r="D2062" s="963"/>
      <c r="E2062" s="963" t="s">
        <v>2690</v>
      </c>
      <c r="F2062" s="963"/>
      <c r="G2062" s="963"/>
      <c r="H2062" s="963"/>
      <c r="I2062" s="964" t="s">
        <v>2058</v>
      </c>
      <c r="J2062" s="965"/>
    </row>
    <row r="2063" spans="2:10" ht="24.6" customHeight="1">
      <c r="B2063" s="962"/>
      <c r="C2063" s="963"/>
      <c r="D2063" s="963"/>
      <c r="E2063" s="963" t="s">
        <v>2356</v>
      </c>
      <c r="F2063" s="963"/>
      <c r="G2063" s="963"/>
      <c r="H2063" s="963"/>
      <c r="I2063" s="964" t="s">
        <v>2301</v>
      </c>
      <c r="J2063" s="965"/>
    </row>
    <row r="2064" spans="2:10" ht="24.6" customHeight="1">
      <c r="B2064" s="962"/>
      <c r="C2064" s="963"/>
      <c r="D2064" s="963"/>
      <c r="E2064" s="963" t="s">
        <v>2691</v>
      </c>
      <c r="F2064" s="963"/>
      <c r="G2064" s="963"/>
      <c r="H2064" s="963"/>
      <c r="I2064" s="964"/>
      <c r="J2064" s="965"/>
    </row>
    <row r="2065" spans="2:10" ht="24.6" customHeight="1">
      <c r="B2065" s="962"/>
      <c r="C2065" s="963"/>
      <c r="D2065" s="963"/>
      <c r="E2065" s="963"/>
      <c r="F2065" s="963" t="s">
        <v>2569</v>
      </c>
      <c r="G2065" s="963"/>
      <c r="H2065" s="963"/>
      <c r="I2065" s="964" t="s">
        <v>2058</v>
      </c>
      <c r="J2065" s="965"/>
    </row>
    <row r="2066" spans="2:10" ht="24.6" customHeight="1">
      <c r="B2066" s="962"/>
      <c r="C2066" s="963"/>
      <c r="D2066" s="963"/>
      <c r="E2066" s="963"/>
      <c r="F2066" s="963" t="s">
        <v>2692</v>
      </c>
      <c r="G2066" s="963"/>
      <c r="H2066" s="963"/>
      <c r="I2066" s="964" t="s">
        <v>2058</v>
      </c>
      <c r="J2066" s="965"/>
    </row>
    <row r="2067" spans="2:10" ht="24.6" customHeight="1">
      <c r="B2067" s="962"/>
      <c r="C2067" s="963"/>
      <c r="D2067" s="963" t="s">
        <v>1989</v>
      </c>
      <c r="E2067" s="963"/>
      <c r="F2067" s="963"/>
      <c r="G2067" s="963"/>
      <c r="H2067" s="963"/>
      <c r="I2067" s="964" t="s">
        <v>2058</v>
      </c>
      <c r="J2067" s="965"/>
    </row>
    <row r="2068" spans="2:10" ht="24.6" customHeight="1">
      <c r="B2068" s="962"/>
      <c r="C2068" s="963"/>
      <c r="D2068" s="963" t="s">
        <v>1991</v>
      </c>
      <c r="E2068" s="963"/>
      <c r="F2068" s="963"/>
      <c r="G2068" s="963"/>
      <c r="H2068" s="963"/>
      <c r="I2068" s="964"/>
      <c r="J2068" s="965"/>
    </row>
    <row r="2069" spans="2:10" ht="35.450000000000003" customHeight="1">
      <c r="B2069" s="962"/>
      <c r="C2069" s="963"/>
      <c r="D2069" s="963"/>
      <c r="E2069" s="963"/>
      <c r="F2069" s="963"/>
      <c r="G2069" s="963"/>
      <c r="H2069" s="963"/>
      <c r="I2069" s="964" t="s">
        <v>2693</v>
      </c>
      <c r="J2069" s="965"/>
    </row>
    <row r="2070" spans="2:10" ht="35.450000000000003" customHeight="1">
      <c r="B2070" s="962"/>
      <c r="C2070" s="963"/>
      <c r="D2070" s="963"/>
      <c r="E2070" s="963"/>
      <c r="F2070" s="963"/>
      <c r="G2070" s="963"/>
      <c r="H2070" s="963"/>
      <c r="I2070" s="964" t="s">
        <v>2694</v>
      </c>
      <c r="J2070" s="965"/>
    </row>
    <row r="2071" spans="2:10" ht="81.599999999999994" customHeight="1">
      <c r="B2071" s="962"/>
      <c r="C2071" s="963"/>
      <c r="D2071" s="963"/>
      <c r="E2071" s="963"/>
      <c r="F2071" s="963"/>
      <c r="G2071" s="963"/>
      <c r="H2071" s="963"/>
      <c r="I2071" s="964" t="s">
        <v>2695</v>
      </c>
      <c r="J2071" s="965"/>
    </row>
    <row r="2072" spans="2:10" ht="24.6" customHeight="1">
      <c r="B2072" s="966"/>
      <c r="C2072" s="967"/>
      <c r="D2072" s="967"/>
      <c r="E2072" s="967"/>
      <c r="F2072" s="967"/>
      <c r="G2072" s="967"/>
      <c r="H2072" s="967"/>
      <c r="I2072" s="968"/>
      <c r="J2072" s="969"/>
    </row>
    <row r="2073" spans="2:10" ht="24.6" customHeight="1">
      <c r="B2073" s="959"/>
      <c r="C2073" s="970" t="s">
        <v>2696</v>
      </c>
      <c r="D2073" s="970"/>
      <c r="E2073" s="970"/>
      <c r="F2073" s="970"/>
      <c r="G2073" s="970"/>
      <c r="H2073" s="970"/>
      <c r="I2073" s="971"/>
      <c r="J2073" s="960"/>
    </row>
    <row r="2074" spans="2:10" ht="24.6" customHeight="1">
      <c r="B2074" s="962"/>
      <c r="C2074" s="963"/>
      <c r="D2074" s="963" t="s">
        <v>1968</v>
      </c>
      <c r="E2074" s="963"/>
      <c r="F2074" s="963"/>
      <c r="G2074" s="963"/>
      <c r="H2074" s="963"/>
      <c r="I2074" s="964" t="s">
        <v>2058</v>
      </c>
      <c r="J2074" s="965"/>
    </row>
    <row r="2075" spans="2:10" ht="24.6" customHeight="1">
      <c r="B2075" s="962"/>
      <c r="C2075" s="963"/>
      <c r="D2075" s="963" t="s">
        <v>1970</v>
      </c>
      <c r="E2075" s="963"/>
      <c r="F2075" s="963"/>
      <c r="G2075" s="963"/>
      <c r="H2075" s="963"/>
      <c r="I2075" s="964" t="s">
        <v>2558</v>
      </c>
      <c r="J2075" s="965"/>
    </row>
    <row r="2076" spans="2:10" ht="24.6" customHeight="1">
      <c r="B2076" s="962"/>
      <c r="C2076" s="963"/>
      <c r="D2076" s="963" t="s">
        <v>1973</v>
      </c>
      <c r="E2076" s="963"/>
      <c r="F2076" s="963"/>
      <c r="G2076" s="963"/>
      <c r="H2076" s="963"/>
      <c r="I2076" s="964"/>
      <c r="J2076" s="965"/>
    </row>
    <row r="2077" spans="2:10" ht="24.6" customHeight="1">
      <c r="B2077" s="962"/>
      <c r="C2077" s="963"/>
      <c r="D2077" s="963"/>
      <c r="E2077" s="963" t="s">
        <v>2131</v>
      </c>
      <c r="F2077" s="963"/>
      <c r="G2077" s="963"/>
      <c r="H2077" s="963"/>
      <c r="I2077" s="964" t="s">
        <v>2160</v>
      </c>
      <c r="J2077" s="965"/>
    </row>
    <row r="2078" spans="2:10" ht="24.6" customHeight="1">
      <c r="B2078" s="962"/>
      <c r="C2078" s="963"/>
      <c r="D2078" s="963"/>
      <c r="E2078" s="963" t="s">
        <v>2292</v>
      </c>
      <c r="F2078" s="963"/>
      <c r="G2078" s="963"/>
      <c r="H2078" s="963"/>
      <c r="I2078" s="964" t="s">
        <v>2697</v>
      </c>
      <c r="J2078" s="965"/>
    </row>
    <row r="2079" spans="2:10" ht="24.6" customHeight="1">
      <c r="B2079" s="962"/>
      <c r="C2079" s="963"/>
      <c r="D2079" s="963" t="s">
        <v>2223</v>
      </c>
      <c r="E2079" s="963"/>
      <c r="F2079" s="963"/>
      <c r="G2079" s="963"/>
      <c r="H2079" s="963"/>
      <c r="I2079" s="964"/>
      <c r="J2079" s="965"/>
    </row>
    <row r="2080" spans="2:10" ht="47.45" customHeight="1">
      <c r="B2080" s="962"/>
      <c r="C2080" s="963"/>
      <c r="D2080" s="963"/>
      <c r="E2080" s="963"/>
      <c r="F2080" s="963"/>
      <c r="G2080" s="963"/>
      <c r="H2080" s="963"/>
      <c r="I2080" s="964" t="s">
        <v>2698</v>
      </c>
      <c r="J2080" s="965"/>
    </row>
    <row r="2081" spans="2:10" ht="47.45" customHeight="1">
      <c r="B2081" s="962"/>
      <c r="C2081" s="963"/>
      <c r="D2081" s="963"/>
      <c r="E2081" s="963"/>
      <c r="F2081" s="963"/>
      <c r="G2081" s="963"/>
      <c r="H2081" s="963"/>
      <c r="I2081" s="964" t="s">
        <v>2699</v>
      </c>
      <c r="J2081" s="965"/>
    </row>
    <row r="2082" spans="2:10" ht="47.45" customHeight="1">
      <c r="B2082" s="962"/>
      <c r="C2082" s="963"/>
      <c r="D2082" s="963"/>
      <c r="E2082" s="963"/>
      <c r="F2082" s="963"/>
      <c r="G2082" s="963"/>
      <c r="H2082" s="963"/>
      <c r="I2082" s="964" t="s">
        <v>2700</v>
      </c>
      <c r="J2082" s="965"/>
    </row>
    <row r="2083" spans="2:10" ht="24.6" customHeight="1">
      <c r="B2083" s="966"/>
      <c r="C2083" s="967"/>
      <c r="D2083" s="967"/>
      <c r="E2083" s="967"/>
      <c r="F2083" s="967"/>
      <c r="G2083" s="967"/>
      <c r="H2083" s="967"/>
      <c r="I2083" s="968"/>
      <c r="J2083" s="969"/>
    </row>
    <row r="2084" spans="2:10" ht="24.6" customHeight="1">
      <c r="B2084" s="959"/>
      <c r="C2084" s="970" t="s">
        <v>2701</v>
      </c>
      <c r="D2084" s="970"/>
      <c r="E2084" s="970"/>
      <c r="F2084" s="970"/>
      <c r="G2084" s="970"/>
      <c r="H2084" s="970"/>
      <c r="I2084" s="971"/>
      <c r="J2084" s="960"/>
    </row>
    <row r="2085" spans="2:10" ht="24.6" customHeight="1">
      <c r="B2085" s="962"/>
      <c r="C2085" s="963"/>
      <c r="D2085" s="963" t="s">
        <v>1968</v>
      </c>
      <c r="E2085" s="963"/>
      <c r="F2085" s="963"/>
      <c r="G2085" s="963"/>
      <c r="H2085" s="963"/>
      <c r="I2085" s="964" t="s">
        <v>2058</v>
      </c>
      <c r="J2085" s="965"/>
    </row>
    <row r="2086" spans="2:10" ht="24.6" customHeight="1">
      <c r="B2086" s="962"/>
      <c r="C2086" s="963"/>
      <c r="D2086" s="963" t="s">
        <v>1970</v>
      </c>
      <c r="E2086" s="963"/>
      <c r="F2086" s="963"/>
      <c r="G2086" s="963"/>
      <c r="H2086" s="963"/>
      <c r="I2086" s="964" t="s">
        <v>2702</v>
      </c>
      <c r="J2086" s="965"/>
    </row>
    <row r="2087" spans="2:10" ht="24.6" customHeight="1">
      <c r="B2087" s="962"/>
      <c r="C2087" s="963"/>
      <c r="D2087" s="963" t="s">
        <v>1973</v>
      </c>
      <c r="E2087" s="963"/>
      <c r="F2087" s="963"/>
      <c r="G2087" s="963"/>
      <c r="H2087" s="963"/>
      <c r="I2087" s="964"/>
      <c r="J2087" s="965"/>
    </row>
    <row r="2088" spans="2:10" ht="24.6" customHeight="1">
      <c r="B2088" s="962"/>
      <c r="C2088" s="963"/>
      <c r="D2088" s="963"/>
      <c r="E2088" s="963" t="s">
        <v>2340</v>
      </c>
      <c r="F2088" s="963"/>
      <c r="G2088" s="963"/>
      <c r="H2088" s="963"/>
      <c r="I2088" s="964" t="s">
        <v>2703</v>
      </c>
      <c r="J2088" s="965"/>
    </row>
    <row r="2089" spans="2:10" ht="24.6" customHeight="1">
      <c r="B2089" s="962"/>
      <c r="C2089" s="963"/>
      <c r="D2089" s="963"/>
      <c r="E2089" s="963"/>
      <c r="F2089" s="963"/>
      <c r="G2089" s="963"/>
      <c r="H2089" s="963"/>
      <c r="I2089" s="964" t="s">
        <v>2704</v>
      </c>
      <c r="J2089" s="965"/>
    </row>
    <row r="2090" spans="2:10" ht="24.6" customHeight="1">
      <c r="B2090" s="962"/>
      <c r="C2090" s="963"/>
      <c r="D2090" s="963"/>
      <c r="E2090" s="963" t="s">
        <v>2705</v>
      </c>
      <c r="F2090" s="963"/>
      <c r="G2090" s="963"/>
      <c r="H2090" s="963"/>
      <c r="I2090" s="964"/>
      <c r="J2090" s="965"/>
    </row>
    <row r="2091" spans="2:10" ht="24.6" customHeight="1">
      <c r="B2091" s="962"/>
      <c r="C2091" s="963"/>
      <c r="D2091" s="963"/>
      <c r="E2091" s="963"/>
      <c r="F2091" s="963" t="s">
        <v>2706</v>
      </c>
      <c r="G2091" s="963"/>
      <c r="H2091" s="963"/>
      <c r="I2091" s="964" t="s">
        <v>2707</v>
      </c>
      <c r="J2091" s="965"/>
    </row>
    <row r="2092" spans="2:10" ht="24.6" customHeight="1">
      <c r="B2092" s="962"/>
      <c r="C2092" s="963"/>
      <c r="D2092" s="963"/>
      <c r="E2092" s="963"/>
      <c r="F2092" s="963" t="s">
        <v>2708</v>
      </c>
      <c r="G2092" s="963"/>
      <c r="H2092" s="963"/>
      <c r="I2092" s="964" t="s">
        <v>2709</v>
      </c>
      <c r="J2092" s="965"/>
    </row>
    <row r="2093" spans="2:10" ht="24.6" customHeight="1">
      <c r="B2093" s="962"/>
      <c r="C2093" s="963"/>
      <c r="D2093" s="963"/>
      <c r="E2093" s="963" t="s">
        <v>2710</v>
      </c>
      <c r="F2093" s="963"/>
      <c r="G2093" s="963"/>
      <c r="H2093" s="963"/>
      <c r="I2093" s="964" t="s">
        <v>2711</v>
      </c>
      <c r="J2093" s="965"/>
    </row>
    <row r="2094" spans="2:10" ht="24.6" customHeight="1">
      <c r="B2094" s="962"/>
      <c r="C2094" s="963"/>
      <c r="D2094" s="963"/>
      <c r="E2094" s="963"/>
      <c r="F2094" s="963"/>
      <c r="G2094" s="963"/>
      <c r="H2094" s="963"/>
      <c r="I2094" s="964" t="s">
        <v>2712</v>
      </c>
      <c r="J2094" s="965"/>
    </row>
    <row r="2095" spans="2:10" ht="24.6" customHeight="1">
      <c r="B2095" s="962"/>
      <c r="C2095" s="963"/>
      <c r="D2095" s="963"/>
      <c r="E2095" s="963" t="s">
        <v>2713</v>
      </c>
      <c r="F2095" s="963"/>
      <c r="G2095" s="963"/>
      <c r="H2095" s="963"/>
      <c r="I2095" s="964" t="s">
        <v>2301</v>
      </c>
      <c r="J2095" s="965"/>
    </row>
    <row r="2096" spans="2:10" ht="35.450000000000003" customHeight="1">
      <c r="B2096" s="962"/>
      <c r="C2096" s="963"/>
      <c r="D2096" s="963"/>
      <c r="E2096" s="963" t="s">
        <v>2714</v>
      </c>
      <c r="F2096" s="963"/>
      <c r="G2096" s="963"/>
      <c r="H2096" s="963"/>
      <c r="I2096" s="964" t="s">
        <v>2715</v>
      </c>
      <c r="J2096" s="965"/>
    </row>
    <row r="2097" spans="2:10" ht="24.6" customHeight="1">
      <c r="B2097" s="962"/>
      <c r="C2097" s="963"/>
      <c r="D2097" s="963"/>
      <c r="E2097" s="963" t="s">
        <v>2716</v>
      </c>
      <c r="F2097" s="963"/>
      <c r="G2097" s="963"/>
      <c r="H2097" s="963"/>
      <c r="I2097" s="964"/>
      <c r="J2097" s="965"/>
    </row>
    <row r="2098" spans="2:10" ht="24.6" customHeight="1">
      <c r="B2098" s="962"/>
      <c r="C2098" s="963"/>
      <c r="D2098" s="963"/>
      <c r="E2098" s="963"/>
      <c r="F2098" s="963" t="s">
        <v>2717</v>
      </c>
      <c r="G2098" s="963"/>
      <c r="H2098" s="963"/>
      <c r="I2098" s="964" t="s">
        <v>2058</v>
      </c>
      <c r="J2098" s="965"/>
    </row>
    <row r="2099" spans="2:10" ht="24.6" customHeight="1">
      <c r="B2099" s="962"/>
      <c r="C2099" s="963"/>
      <c r="D2099" s="963"/>
      <c r="E2099" s="963"/>
      <c r="F2099" s="963" t="s">
        <v>2718</v>
      </c>
      <c r="G2099" s="963"/>
      <c r="H2099" s="963"/>
      <c r="I2099" s="964" t="s">
        <v>2719</v>
      </c>
      <c r="J2099" s="965"/>
    </row>
    <row r="2100" spans="2:10" ht="24.6" customHeight="1">
      <c r="B2100" s="962"/>
      <c r="C2100" s="963"/>
      <c r="D2100" s="963"/>
      <c r="E2100" s="963"/>
      <c r="F2100" s="963" t="s">
        <v>2720</v>
      </c>
      <c r="G2100" s="963"/>
      <c r="H2100" s="963"/>
      <c r="I2100" s="964" t="s">
        <v>2721</v>
      </c>
      <c r="J2100" s="965"/>
    </row>
    <row r="2101" spans="2:10" ht="24.6" customHeight="1">
      <c r="B2101" s="962"/>
      <c r="C2101" s="963"/>
      <c r="D2101" s="963"/>
      <c r="E2101" s="963"/>
      <c r="F2101" s="963" t="s">
        <v>2722</v>
      </c>
      <c r="G2101" s="963"/>
      <c r="H2101" s="963"/>
      <c r="I2101" s="964" t="s">
        <v>2721</v>
      </c>
      <c r="J2101" s="965"/>
    </row>
    <row r="2102" spans="2:10" ht="24.6" customHeight="1">
      <c r="B2102" s="962"/>
      <c r="C2102" s="963"/>
      <c r="D2102" s="963"/>
      <c r="E2102" s="963"/>
      <c r="F2102" s="963" t="s">
        <v>2723</v>
      </c>
      <c r="G2102" s="963"/>
      <c r="H2102" s="963"/>
      <c r="I2102" s="964" t="s">
        <v>2329</v>
      </c>
      <c r="J2102" s="965"/>
    </row>
    <row r="2103" spans="2:10" ht="24.6" customHeight="1">
      <c r="B2103" s="962"/>
      <c r="C2103" s="963"/>
      <c r="D2103" s="963"/>
      <c r="E2103" s="963"/>
      <c r="F2103" s="963" t="s">
        <v>2724</v>
      </c>
      <c r="G2103" s="963"/>
      <c r="H2103" s="963"/>
      <c r="I2103" s="964" t="s">
        <v>2725</v>
      </c>
      <c r="J2103" s="965"/>
    </row>
    <row r="2104" spans="2:10" ht="69.599999999999994" customHeight="1">
      <c r="B2104" s="962"/>
      <c r="C2104" s="963"/>
      <c r="D2104" s="963" t="s">
        <v>1989</v>
      </c>
      <c r="E2104" s="963"/>
      <c r="F2104" s="963"/>
      <c r="G2104" s="963"/>
      <c r="H2104" s="963"/>
      <c r="I2104" s="964" t="s">
        <v>2726</v>
      </c>
      <c r="J2104" s="965"/>
    </row>
    <row r="2105" spans="2:10" ht="24.6" customHeight="1">
      <c r="B2105" s="962"/>
      <c r="C2105" s="963"/>
      <c r="D2105" s="963" t="s">
        <v>1991</v>
      </c>
      <c r="E2105" s="963"/>
      <c r="F2105" s="963"/>
      <c r="G2105" s="963"/>
      <c r="H2105" s="963"/>
      <c r="I2105" s="964"/>
      <c r="J2105" s="965"/>
    </row>
    <row r="2106" spans="2:10" ht="81.599999999999994" customHeight="1">
      <c r="B2106" s="962"/>
      <c r="C2106" s="963"/>
      <c r="D2106" s="963"/>
      <c r="E2106" s="963"/>
      <c r="F2106" s="963"/>
      <c r="G2106" s="963"/>
      <c r="H2106" s="963"/>
      <c r="I2106" s="964" t="s">
        <v>2727</v>
      </c>
      <c r="J2106" s="965"/>
    </row>
    <row r="2107" spans="2:10" ht="47.45" customHeight="1">
      <c r="B2107" s="962"/>
      <c r="C2107" s="963"/>
      <c r="D2107" s="963"/>
      <c r="E2107" s="963"/>
      <c r="F2107" s="963"/>
      <c r="G2107" s="963"/>
      <c r="H2107" s="963"/>
      <c r="I2107" s="964" t="s">
        <v>2728</v>
      </c>
      <c r="J2107" s="965"/>
    </row>
    <row r="2108" spans="2:10" ht="24.6" customHeight="1">
      <c r="B2108" s="966"/>
      <c r="C2108" s="967"/>
      <c r="D2108" s="967"/>
      <c r="E2108" s="967"/>
      <c r="F2108" s="967"/>
      <c r="G2108" s="967"/>
      <c r="H2108" s="967"/>
      <c r="I2108" s="968"/>
      <c r="J2108" s="969"/>
    </row>
    <row r="2109" spans="2:10" ht="24.6" customHeight="1">
      <c r="B2109" s="959"/>
      <c r="C2109" s="970" t="s">
        <v>2729</v>
      </c>
      <c r="D2109" s="970"/>
      <c r="E2109" s="970"/>
      <c r="F2109" s="970"/>
      <c r="G2109" s="970"/>
      <c r="H2109" s="970"/>
      <c r="I2109" s="971"/>
      <c r="J2109" s="960"/>
    </row>
    <row r="2110" spans="2:10" ht="24.6" customHeight="1">
      <c r="B2110" s="962"/>
      <c r="C2110" s="963"/>
      <c r="D2110" s="963" t="s">
        <v>1968</v>
      </c>
      <c r="E2110" s="963"/>
      <c r="F2110" s="963"/>
      <c r="G2110" s="963"/>
      <c r="H2110" s="963"/>
      <c r="I2110" s="964" t="s">
        <v>2730</v>
      </c>
      <c r="J2110" s="965"/>
    </row>
    <row r="2111" spans="2:10" ht="24.6" customHeight="1">
      <c r="B2111" s="962"/>
      <c r="C2111" s="963"/>
      <c r="D2111" s="963" t="s">
        <v>1970</v>
      </c>
      <c r="E2111" s="963"/>
      <c r="F2111" s="963"/>
      <c r="G2111" s="963"/>
      <c r="H2111" s="963"/>
      <c r="I2111" s="964" t="s">
        <v>2206</v>
      </c>
      <c r="J2111" s="965"/>
    </row>
    <row r="2112" spans="2:10" ht="24.6" customHeight="1">
      <c r="B2112" s="962"/>
      <c r="C2112" s="963"/>
      <c r="D2112" s="963" t="s">
        <v>2053</v>
      </c>
      <c r="E2112" s="963"/>
      <c r="F2112" s="963"/>
      <c r="G2112" s="963"/>
      <c r="H2112" s="963"/>
      <c r="I2112" s="964"/>
      <c r="J2112" s="965"/>
    </row>
    <row r="2113" spans="2:10" ht="24.6" customHeight="1">
      <c r="B2113" s="962"/>
      <c r="C2113" s="963"/>
      <c r="D2113" s="963"/>
      <c r="E2113" s="963" t="s">
        <v>2535</v>
      </c>
      <c r="F2113" s="963"/>
      <c r="G2113" s="963"/>
      <c r="H2113" s="963"/>
      <c r="I2113" s="964" t="s">
        <v>2697</v>
      </c>
      <c r="J2113" s="965"/>
    </row>
    <row r="2114" spans="2:10" ht="35.450000000000003" customHeight="1">
      <c r="B2114" s="962"/>
      <c r="C2114" s="963"/>
      <c r="D2114" s="963"/>
      <c r="E2114" s="963" t="s">
        <v>2731</v>
      </c>
      <c r="F2114" s="963"/>
      <c r="G2114" s="963"/>
      <c r="H2114" s="963"/>
      <c r="I2114" s="964" t="s">
        <v>2732</v>
      </c>
      <c r="J2114" s="965"/>
    </row>
    <row r="2115" spans="2:10" ht="24.6" customHeight="1">
      <c r="B2115" s="962"/>
      <c r="C2115" s="963"/>
      <c r="D2115" s="963" t="s">
        <v>2223</v>
      </c>
      <c r="E2115" s="963"/>
      <c r="F2115" s="963"/>
      <c r="G2115" s="963"/>
      <c r="H2115" s="963"/>
      <c r="I2115" s="964"/>
      <c r="J2115" s="965"/>
    </row>
    <row r="2116" spans="2:10" ht="47.45" customHeight="1">
      <c r="B2116" s="962"/>
      <c r="C2116" s="963"/>
      <c r="D2116" s="963"/>
      <c r="E2116" s="963"/>
      <c r="F2116" s="963"/>
      <c r="G2116" s="963"/>
      <c r="H2116" s="963"/>
      <c r="I2116" s="964" t="s">
        <v>2733</v>
      </c>
      <c r="J2116" s="965"/>
    </row>
    <row r="2117" spans="2:10" ht="24.6" customHeight="1">
      <c r="B2117" s="966"/>
      <c r="C2117" s="967"/>
      <c r="D2117" s="967"/>
      <c r="E2117" s="967"/>
      <c r="F2117" s="967"/>
      <c r="G2117" s="967"/>
      <c r="H2117" s="967"/>
      <c r="I2117" s="968"/>
      <c r="J2117" s="969"/>
    </row>
    <row r="2118" spans="2:10" ht="24.6" customHeight="1">
      <c r="B2118" s="959"/>
      <c r="C2118" s="970" t="s">
        <v>2734</v>
      </c>
      <c r="D2118" s="970"/>
      <c r="E2118" s="970"/>
      <c r="F2118" s="970"/>
      <c r="G2118" s="970"/>
      <c r="H2118" s="970"/>
      <c r="I2118" s="971"/>
      <c r="J2118" s="960"/>
    </row>
    <row r="2119" spans="2:10" ht="24.6" customHeight="1">
      <c r="B2119" s="962"/>
      <c r="C2119" s="963"/>
      <c r="D2119" s="963" t="s">
        <v>1968</v>
      </c>
      <c r="E2119" s="963"/>
      <c r="F2119" s="963"/>
      <c r="G2119" s="963"/>
      <c r="H2119" s="963"/>
      <c r="I2119" s="964" t="s">
        <v>2735</v>
      </c>
      <c r="J2119" s="965"/>
    </row>
    <row r="2120" spans="2:10" ht="24.6" customHeight="1">
      <c r="B2120" s="962"/>
      <c r="C2120" s="963"/>
      <c r="D2120" s="963" t="s">
        <v>1970</v>
      </c>
      <c r="E2120" s="963"/>
      <c r="F2120" s="963"/>
      <c r="G2120" s="963"/>
      <c r="H2120" s="963"/>
      <c r="I2120" s="964" t="s">
        <v>2130</v>
      </c>
      <c r="J2120" s="965"/>
    </row>
    <row r="2121" spans="2:10" ht="24.6" customHeight="1">
      <c r="B2121" s="962"/>
      <c r="C2121" s="963"/>
      <c r="D2121" s="963"/>
      <c r="E2121" s="963"/>
      <c r="F2121" s="963"/>
      <c r="G2121" s="963"/>
      <c r="H2121" s="963"/>
      <c r="I2121" s="964" t="s">
        <v>2602</v>
      </c>
      <c r="J2121" s="965"/>
    </row>
    <row r="2122" spans="2:10" ht="24.6" customHeight="1">
      <c r="B2122" s="962"/>
      <c r="C2122" s="963"/>
      <c r="D2122" s="963" t="s">
        <v>2053</v>
      </c>
      <c r="E2122" s="963"/>
      <c r="F2122" s="963"/>
      <c r="G2122" s="963"/>
      <c r="H2122" s="963"/>
      <c r="I2122" s="964"/>
      <c r="J2122" s="965"/>
    </row>
    <row r="2123" spans="2:10" ht="24.6" customHeight="1">
      <c r="B2123" s="962"/>
      <c r="C2123" s="963"/>
      <c r="D2123" s="963"/>
      <c r="E2123" s="963" t="s">
        <v>2131</v>
      </c>
      <c r="F2123" s="963"/>
      <c r="G2123" s="963"/>
      <c r="H2123" s="963"/>
      <c r="I2123" s="964" t="s">
        <v>2211</v>
      </c>
      <c r="J2123" s="965"/>
    </row>
    <row r="2124" spans="2:10" ht="24.6" customHeight="1">
      <c r="B2124" s="962"/>
      <c r="C2124" s="963"/>
      <c r="D2124" s="963"/>
      <c r="E2124" s="963" t="s">
        <v>2543</v>
      </c>
      <c r="F2124" s="963"/>
      <c r="G2124" s="963"/>
      <c r="H2124" s="963"/>
      <c r="I2124" s="964" t="s">
        <v>2170</v>
      </c>
      <c r="J2124" s="965"/>
    </row>
    <row r="2125" spans="2:10" ht="24.6" customHeight="1">
      <c r="B2125" s="962"/>
      <c r="C2125" s="963"/>
      <c r="D2125" s="963"/>
      <c r="E2125" s="963" t="s">
        <v>2736</v>
      </c>
      <c r="F2125" s="963"/>
      <c r="G2125" s="963"/>
      <c r="H2125" s="963"/>
      <c r="I2125" s="964"/>
      <c r="J2125" s="965"/>
    </row>
    <row r="2126" spans="2:10" ht="24.6" customHeight="1">
      <c r="B2126" s="962"/>
      <c r="C2126" s="963"/>
      <c r="D2126" s="963"/>
      <c r="E2126" s="963"/>
      <c r="F2126" s="963" t="s">
        <v>2546</v>
      </c>
      <c r="G2126" s="963"/>
      <c r="H2126" s="963"/>
      <c r="I2126" s="964" t="s">
        <v>2058</v>
      </c>
      <c r="J2126" s="965"/>
    </row>
    <row r="2127" spans="2:10" ht="24.6" customHeight="1">
      <c r="B2127" s="962"/>
      <c r="C2127" s="963"/>
      <c r="D2127" s="963"/>
      <c r="E2127" s="963"/>
      <c r="F2127" s="963" t="s">
        <v>2547</v>
      </c>
      <c r="G2127" s="963"/>
      <c r="H2127" s="963"/>
      <c r="I2127" s="964" t="s">
        <v>2058</v>
      </c>
      <c r="J2127" s="965"/>
    </row>
    <row r="2128" spans="2:10" ht="24.6" customHeight="1">
      <c r="B2128" s="962"/>
      <c r="C2128" s="963"/>
      <c r="D2128" s="963"/>
      <c r="E2128" s="963"/>
      <c r="F2128" s="963" t="s">
        <v>2548</v>
      </c>
      <c r="G2128" s="963"/>
      <c r="H2128" s="963"/>
      <c r="I2128" s="964" t="s">
        <v>2058</v>
      </c>
      <c r="J2128" s="965"/>
    </row>
    <row r="2129" spans="2:10" ht="24.6" customHeight="1">
      <c r="B2129" s="962"/>
      <c r="C2129" s="963"/>
      <c r="D2129" s="963"/>
      <c r="E2129" s="963" t="s">
        <v>2737</v>
      </c>
      <c r="F2129" s="963"/>
      <c r="G2129" s="963"/>
      <c r="H2129" s="963"/>
      <c r="I2129" s="964" t="s">
        <v>2218</v>
      </c>
      <c r="J2129" s="965"/>
    </row>
    <row r="2130" spans="2:10" ht="24.6" customHeight="1">
      <c r="B2130" s="962"/>
      <c r="C2130" s="963"/>
      <c r="D2130" s="963"/>
      <c r="E2130" s="963"/>
      <c r="F2130" s="963"/>
      <c r="G2130" s="963"/>
      <c r="H2130" s="963"/>
      <c r="I2130" s="964" t="s">
        <v>2219</v>
      </c>
      <c r="J2130" s="965"/>
    </row>
    <row r="2131" spans="2:10" ht="24.6" customHeight="1">
      <c r="B2131" s="962"/>
      <c r="C2131" s="963"/>
      <c r="D2131" s="963"/>
      <c r="E2131" s="963"/>
      <c r="F2131" s="963"/>
      <c r="G2131" s="963"/>
      <c r="H2131" s="963"/>
      <c r="I2131" s="964" t="s">
        <v>2220</v>
      </c>
      <c r="J2131" s="965"/>
    </row>
    <row r="2132" spans="2:10" ht="24.6" customHeight="1">
      <c r="B2132" s="962"/>
      <c r="C2132" s="963"/>
      <c r="D2132" s="963"/>
      <c r="E2132" s="963" t="s">
        <v>1983</v>
      </c>
      <c r="F2132" s="963"/>
      <c r="G2132" s="963"/>
      <c r="H2132" s="963"/>
      <c r="I2132" s="964" t="s">
        <v>2301</v>
      </c>
      <c r="J2132" s="965"/>
    </row>
    <row r="2133" spans="2:10" ht="24.6" customHeight="1">
      <c r="B2133" s="962"/>
      <c r="C2133" s="963"/>
      <c r="D2133" s="963"/>
      <c r="E2133" s="963" t="s">
        <v>2738</v>
      </c>
      <c r="F2133" s="963"/>
      <c r="G2133" s="963"/>
      <c r="H2133" s="963"/>
      <c r="I2133" s="964" t="s">
        <v>2739</v>
      </c>
      <c r="J2133" s="965"/>
    </row>
    <row r="2134" spans="2:10" ht="24.6" customHeight="1">
      <c r="B2134" s="962"/>
      <c r="C2134" s="963"/>
      <c r="D2134" s="963" t="s">
        <v>2223</v>
      </c>
      <c r="E2134" s="963"/>
      <c r="F2134" s="963"/>
      <c r="G2134" s="963"/>
      <c r="H2134" s="963"/>
      <c r="I2134" s="964"/>
      <c r="J2134" s="965"/>
    </row>
    <row r="2135" spans="2:10" ht="35.450000000000003" customHeight="1">
      <c r="B2135" s="962"/>
      <c r="C2135" s="963"/>
      <c r="D2135" s="963"/>
      <c r="E2135" s="963"/>
      <c r="F2135" s="963"/>
      <c r="G2135" s="963"/>
      <c r="H2135" s="963"/>
      <c r="I2135" s="964" t="s">
        <v>2740</v>
      </c>
      <c r="J2135" s="965"/>
    </row>
    <row r="2136" spans="2:10" ht="24.6" customHeight="1">
      <c r="B2136" s="966"/>
      <c r="C2136" s="967"/>
      <c r="D2136" s="967"/>
      <c r="E2136" s="967"/>
      <c r="F2136" s="967"/>
      <c r="G2136" s="967"/>
      <c r="H2136" s="967"/>
      <c r="I2136" s="968"/>
      <c r="J2136" s="969"/>
    </row>
    <row r="2137" spans="2:10" ht="24.6" customHeight="1">
      <c r="B2137" s="972" t="s">
        <v>2741</v>
      </c>
      <c r="C2137" s="973"/>
      <c r="D2137" s="973"/>
      <c r="E2137" s="973"/>
      <c r="F2137" s="973"/>
      <c r="G2137" s="973"/>
      <c r="H2137" s="973"/>
      <c r="I2137" s="974"/>
      <c r="J2137" s="975"/>
    </row>
    <row r="2138" spans="2:10" ht="47.45" customHeight="1">
      <c r="B2138" s="962"/>
      <c r="C2138" s="963"/>
      <c r="D2138" s="963"/>
      <c r="E2138" s="963"/>
      <c r="F2138" s="963"/>
      <c r="G2138" s="963"/>
      <c r="H2138" s="963"/>
      <c r="I2138" s="964" t="s">
        <v>2742</v>
      </c>
      <c r="J2138" s="965"/>
    </row>
    <row r="2139" spans="2:10" ht="24.6" customHeight="1">
      <c r="B2139" s="966"/>
      <c r="C2139" s="967"/>
      <c r="D2139" s="967"/>
      <c r="E2139" s="967"/>
      <c r="F2139" s="967"/>
      <c r="G2139" s="967"/>
      <c r="H2139" s="967"/>
      <c r="I2139" s="968"/>
      <c r="J2139" s="969"/>
    </row>
    <row r="2140" spans="2:10" ht="24.6" customHeight="1">
      <c r="B2140" s="959"/>
      <c r="C2140" s="970" t="s">
        <v>2743</v>
      </c>
      <c r="D2140" s="970"/>
      <c r="E2140" s="970"/>
      <c r="F2140" s="970"/>
      <c r="G2140" s="970"/>
      <c r="H2140" s="970"/>
      <c r="I2140" s="971"/>
      <c r="J2140" s="960"/>
    </row>
    <row r="2141" spans="2:10" ht="24.6" customHeight="1">
      <c r="B2141" s="962"/>
      <c r="C2141" s="963"/>
      <c r="D2141" s="963" t="s">
        <v>2744</v>
      </c>
      <c r="E2141" s="963"/>
      <c r="F2141" s="963"/>
      <c r="G2141" s="963"/>
      <c r="H2141" s="963"/>
      <c r="I2141" s="964"/>
      <c r="J2141" s="965"/>
    </row>
    <row r="2142" spans="2:10" ht="24.6" customHeight="1">
      <c r="B2142" s="962"/>
      <c r="C2142" s="963"/>
      <c r="D2142" s="963"/>
      <c r="E2142" s="963" t="s">
        <v>2207</v>
      </c>
      <c r="F2142" s="963"/>
      <c r="G2142" s="963"/>
      <c r="H2142" s="963"/>
      <c r="I2142" s="964" t="s">
        <v>2745</v>
      </c>
      <c r="J2142" s="965"/>
    </row>
    <row r="2143" spans="2:10" ht="24.6" customHeight="1">
      <c r="B2143" s="962"/>
      <c r="C2143" s="963"/>
      <c r="D2143" s="963"/>
      <c r="E2143" s="963" t="s">
        <v>2208</v>
      </c>
      <c r="F2143" s="963"/>
      <c r="G2143" s="963"/>
      <c r="H2143" s="963"/>
      <c r="I2143" s="964" t="s">
        <v>2290</v>
      </c>
      <c r="J2143" s="965"/>
    </row>
    <row r="2144" spans="2:10" ht="24.6" customHeight="1">
      <c r="B2144" s="962"/>
      <c r="C2144" s="963"/>
      <c r="D2144" s="963"/>
      <c r="E2144" s="963" t="s">
        <v>2746</v>
      </c>
      <c r="F2144" s="963"/>
      <c r="G2144" s="963"/>
      <c r="H2144" s="963"/>
      <c r="I2144" s="964"/>
      <c r="J2144" s="965"/>
    </row>
    <row r="2145" spans="2:10" ht="24.6" customHeight="1">
      <c r="B2145" s="962"/>
      <c r="C2145" s="963"/>
      <c r="D2145" s="963"/>
      <c r="E2145" s="963"/>
      <c r="F2145" s="963" t="s">
        <v>2747</v>
      </c>
      <c r="G2145" s="963"/>
      <c r="H2145" s="963"/>
      <c r="I2145" s="964" t="s">
        <v>2160</v>
      </c>
      <c r="J2145" s="965"/>
    </row>
    <row r="2146" spans="2:10" ht="24.6" customHeight="1">
      <c r="B2146" s="962"/>
      <c r="C2146" s="963"/>
      <c r="D2146" s="963"/>
      <c r="E2146" s="963"/>
      <c r="F2146" s="963" t="s">
        <v>2748</v>
      </c>
      <c r="G2146" s="963"/>
      <c r="H2146" s="963"/>
      <c r="I2146" s="964" t="s">
        <v>2749</v>
      </c>
      <c r="J2146" s="965"/>
    </row>
    <row r="2147" spans="2:10" ht="24.6" customHeight="1">
      <c r="B2147" s="962"/>
      <c r="C2147" s="963"/>
      <c r="D2147" s="963"/>
      <c r="E2147" s="963"/>
      <c r="F2147" s="963" t="s">
        <v>2750</v>
      </c>
      <c r="G2147" s="963"/>
      <c r="H2147" s="963"/>
      <c r="I2147" s="964" t="s">
        <v>2545</v>
      </c>
      <c r="J2147" s="965"/>
    </row>
    <row r="2148" spans="2:10" ht="24.6" customHeight="1">
      <c r="B2148" s="962"/>
      <c r="C2148" s="963"/>
      <c r="D2148" s="963"/>
      <c r="E2148" s="963"/>
      <c r="F2148" s="963" t="s">
        <v>2751</v>
      </c>
      <c r="G2148" s="963"/>
      <c r="H2148" s="963"/>
      <c r="I2148" s="964" t="s">
        <v>2752</v>
      </c>
      <c r="J2148" s="965"/>
    </row>
    <row r="2149" spans="2:10" ht="24.6" customHeight="1">
      <c r="B2149" s="962"/>
      <c r="C2149" s="963"/>
      <c r="D2149" s="963"/>
      <c r="E2149" s="963"/>
      <c r="F2149" s="963" t="s">
        <v>2753</v>
      </c>
      <c r="G2149" s="963"/>
      <c r="H2149" s="963"/>
      <c r="I2149" s="964" t="s">
        <v>2058</v>
      </c>
      <c r="J2149" s="965"/>
    </row>
    <row r="2150" spans="2:10" ht="24.6" customHeight="1">
      <c r="B2150" s="962"/>
      <c r="C2150" s="963"/>
      <c r="D2150" s="963"/>
      <c r="E2150" s="963"/>
      <c r="F2150" s="963" t="s">
        <v>2754</v>
      </c>
      <c r="G2150" s="963"/>
      <c r="H2150" s="963"/>
      <c r="I2150" s="964" t="s">
        <v>2058</v>
      </c>
      <c r="J2150" s="965"/>
    </row>
    <row r="2151" spans="2:10" ht="24.6" customHeight="1">
      <c r="B2151" s="962"/>
      <c r="C2151" s="963"/>
      <c r="D2151" s="963"/>
      <c r="E2151" s="963"/>
      <c r="F2151" s="963" t="s">
        <v>2755</v>
      </c>
      <c r="G2151" s="963"/>
      <c r="H2151" s="963"/>
      <c r="I2151" s="964" t="s">
        <v>2058</v>
      </c>
      <c r="J2151" s="965"/>
    </row>
    <row r="2152" spans="2:10" ht="24.6" customHeight="1">
      <c r="B2152" s="962"/>
      <c r="C2152" s="963"/>
      <c r="D2152" s="963"/>
      <c r="E2152" s="963" t="s">
        <v>2756</v>
      </c>
      <c r="F2152" s="963"/>
      <c r="G2152" s="963"/>
      <c r="H2152" s="963"/>
      <c r="I2152" s="964" t="s">
        <v>2058</v>
      </c>
      <c r="J2152" s="965"/>
    </row>
    <row r="2153" spans="2:10" ht="24.6" customHeight="1">
      <c r="B2153" s="962"/>
      <c r="C2153" s="963"/>
      <c r="D2153" s="963"/>
      <c r="E2153" s="963" t="s">
        <v>2757</v>
      </c>
      <c r="F2153" s="963"/>
      <c r="G2153" s="963"/>
      <c r="H2153" s="963"/>
      <c r="I2153" s="964"/>
      <c r="J2153" s="965"/>
    </row>
    <row r="2154" spans="2:10" ht="47.45" customHeight="1">
      <c r="B2154" s="962"/>
      <c r="C2154" s="963"/>
      <c r="D2154" s="963"/>
      <c r="E2154" s="963"/>
      <c r="F2154" s="963"/>
      <c r="G2154" s="963"/>
      <c r="H2154" s="963"/>
      <c r="I2154" s="964" t="s">
        <v>2758</v>
      </c>
      <c r="J2154" s="965"/>
    </row>
    <row r="2155" spans="2:10" ht="47.45" customHeight="1">
      <c r="B2155" s="962"/>
      <c r="C2155" s="963"/>
      <c r="D2155" s="963"/>
      <c r="E2155" s="963"/>
      <c r="F2155" s="963"/>
      <c r="G2155" s="963"/>
      <c r="H2155" s="963"/>
      <c r="I2155" s="964" t="s">
        <v>2759</v>
      </c>
      <c r="J2155" s="965"/>
    </row>
    <row r="2156" spans="2:10" ht="47.45" customHeight="1">
      <c r="B2156" s="962"/>
      <c r="C2156" s="963"/>
      <c r="D2156" s="963"/>
      <c r="E2156" s="963"/>
      <c r="F2156" s="963"/>
      <c r="G2156" s="963"/>
      <c r="H2156" s="963"/>
      <c r="I2156" s="964" t="s">
        <v>2760</v>
      </c>
      <c r="J2156" s="965"/>
    </row>
    <row r="2157" spans="2:10" ht="47.45" customHeight="1">
      <c r="B2157" s="962"/>
      <c r="C2157" s="963"/>
      <c r="D2157" s="963"/>
      <c r="E2157" s="963"/>
      <c r="F2157" s="963"/>
      <c r="G2157" s="963"/>
      <c r="H2157" s="963"/>
      <c r="I2157" s="964" t="s">
        <v>2761</v>
      </c>
      <c r="J2157" s="965"/>
    </row>
    <row r="2158" spans="2:10" ht="35.450000000000003" customHeight="1">
      <c r="B2158" s="962"/>
      <c r="C2158" s="963"/>
      <c r="D2158" s="963"/>
      <c r="E2158" s="963"/>
      <c r="F2158" s="963"/>
      <c r="G2158" s="963"/>
      <c r="H2158" s="963"/>
      <c r="I2158" s="964" t="s">
        <v>2762</v>
      </c>
      <c r="J2158" s="965"/>
    </row>
    <row r="2159" spans="2:10" ht="24.6" customHeight="1">
      <c r="B2159" s="962"/>
      <c r="C2159" s="963"/>
      <c r="D2159" s="963" t="s">
        <v>2763</v>
      </c>
      <c r="E2159" s="963"/>
      <c r="F2159" s="963"/>
      <c r="G2159" s="963"/>
      <c r="H2159" s="963"/>
      <c r="I2159" s="964"/>
      <c r="J2159" s="965"/>
    </row>
    <row r="2160" spans="2:10" ht="24.6" customHeight="1">
      <c r="B2160" s="962"/>
      <c r="C2160" s="963"/>
      <c r="D2160" s="963"/>
      <c r="E2160" s="963" t="s">
        <v>2207</v>
      </c>
      <c r="F2160" s="963"/>
      <c r="G2160" s="963"/>
      <c r="H2160" s="963"/>
      <c r="I2160" s="964" t="s">
        <v>2058</v>
      </c>
      <c r="J2160" s="965"/>
    </row>
    <row r="2161" spans="2:10" ht="24.6" customHeight="1">
      <c r="B2161" s="962"/>
      <c r="C2161" s="963"/>
      <c r="D2161" s="963"/>
      <c r="E2161" s="963" t="s">
        <v>2208</v>
      </c>
      <c r="F2161" s="963"/>
      <c r="G2161" s="963"/>
      <c r="H2161" s="963"/>
      <c r="I2161" s="964" t="s">
        <v>2764</v>
      </c>
      <c r="J2161" s="965"/>
    </row>
    <row r="2162" spans="2:10" ht="24.6" customHeight="1">
      <c r="B2162" s="962"/>
      <c r="C2162" s="963"/>
      <c r="D2162" s="963"/>
      <c r="E2162" s="963" t="s">
        <v>2765</v>
      </c>
      <c r="F2162" s="963"/>
      <c r="G2162" s="963"/>
      <c r="H2162" s="963"/>
      <c r="I2162" s="964"/>
      <c r="J2162" s="965"/>
    </row>
    <row r="2163" spans="2:10" ht="24.6" customHeight="1">
      <c r="B2163" s="962"/>
      <c r="C2163" s="963"/>
      <c r="D2163" s="963"/>
      <c r="E2163" s="963"/>
      <c r="F2163" s="963" t="s">
        <v>2766</v>
      </c>
      <c r="G2163" s="963"/>
      <c r="H2163" s="963"/>
      <c r="I2163" s="964" t="s">
        <v>2211</v>
      </c>
      <c r="J2163" s="965"/>
    </row>
    <row r="2164" spans="2:10" ht="24.6" customHeight="1">
      <c r="B2164" s="962"/>
      <c r="C2164" s="963"/>
      <c r="D2164" s="963"/>
      <c r="E2164" s="963"/>
      <c r="F2164" s="963" t="s">
        <v>2767</v>
      </c>
      <c r="G2164" s="963"/>
      <c r="H2164" s="963"/>
      <c r="I2164" s="964" t="s">
        <v>2453</v>
      </c>
      <c r="J2164" s="965"/>
    </row>
    <row r="2165" spans="2:10" ht="24.6" customHeight="1">
      <c r="B2165" s="962"/>
      <c r="C2165" s="963"/>
      <c r="D2165" s="963"/>
      <c r="E2165" s="963"/>
      <c r="F2165" s="963" t="s">
        <v>2768</v>
      </c>
      <c r="G2165" s="963"/>
      <c r="H2165" s="963"/>
      <c r="I2165" s="964" t="s">
        <v>2058</v>
      </c>
      <c r="J2165" s="965"/>
    </row>
    <row r="2166" spans="2:10" ht="24.6" customHeight="1">
      <c r="B2166" s="962"/>
      <c r="C2166" s="963"/>
      <c r="D2166" s="963"/>
      <c r="E2166" s="963" t="s">
        <v>2769</v>
      </c>
      <c r="F2166" s="963"/>
      <c r="G2166" s="963"/>
      <c r="H2166" s="963"/>
      <c r="I2166" s="964"/>
      <c r="J2166" s="965"/>
    </row>
    <row r="2167" spans="2:10" ht="58.5" customHeight="1">
      <c r="B2167" s="962"/>
      <c r="C2167" s="963"/>
      <c r="D2167" s="963"/>
      <c r="E2167" s="963"/>
      <c r="F2167" s="963"/>
      <c r="G2167" s="963"/>
      <c r="H2167" s="963"/>
      <c r="I2167" s="964" t="s">
        <v>2770</v>
      </c>
      <c r="J2167" s="965"/>
    </row>
    <row r="2168" spans="2:10" ht="24.6" customHeight="1">
      <c r="B2168" s="962"/>
      <c r="C2168" s="963"/>
      <c r="D2168" s="963" t="s">
        <v>2771</v>
      </c>
      <c r="E2168" s="963"/>
      <c r="F2168" s="963"/>
      <c r="G2168" s="963"/>
      <c r="H2168" s="963"/>
      <c r="I2168" s="964"/>
      <c r="J2168" s="965"/>
    </row>
    <row r="2169" spans="2:10" ht="24.6" customHeight="1">
      <c r="B2169" s="962"/>
      <c r="C2169" s="963"/>
      <c r="D2169" s="963"/>
      <c r="E2169" s="963" t="s">
        <v>2207</v>
      </c>
      <c r="F2169" s="963"/>
      <c r="G2169" s="963"/>
      <c r="H2169" s="963"/>
      <c r="I2169" s="964" t="s">
        <v>2058</v>
      </c>
      <c r="J2169" s="965"/>
    </row>
    <row r="2170" spans="2:10" ht="24.6" customHeight="1">
      <c r="B2170" s="962"/>
      <c r="C2170" s="963"/>
      <c r="D2170" s="963"/>
      <c r="E2170" s="963" t="s">
        <v>2208</v>
      </c>
      <c r="F2170" s="963"/>
      <c r="G2170" s="963"/>
      <c r="H2170" s="963"/>
      <c r="I2170" s="964" t="s">
        <v>2130</v>
      </c>
      <c r="J2170" s="965"/>
    </row>
    <row r="2171" spans="2:10" ht="24.6" customHeight="1">
      <c r="B2171" s="962"/>
      <c r="C2171" s="963"/>
      <c r="D2171" s="963"/>
      <c r="E2171" s="963"/>
      <c r="F2171" s="963"/>
      <c r="G2171" s="963"/>
      <c r="H2171" s="963"/>
      <c r="I2171" s="964" t="s">
        <v>2602</v>
      </c>
      <c r="J2171" s="965"/>
    </row>
    <row r="2172" spans="2:10" ht="24.6" customHeight="1">
      <c r="B2172" s="962"/>
      <c r="C2172" s="963"/>
      <c r="D2172" s="963"/>
      <c r="E2172" s="963" t="s">
        <v>2746</v>
      </c>
      <c r="F2172" s="963"/>
      <c r="G2172" s="963"/>
      <c r="H2172" s="963"/>
      <c r="I2172" s="964"/>
      <c r="J2172" s="965"/>
    </row>
    <row r="2173" spans="2:10" ht="24.6" customHeight="1">
      <c r="B2173" s="962"/>
      <c r="C2173" s="963"/>
      <c r="D2173" s="963"/>
      <c r="E2173" s="963"/>
      <c r="F2173" s="963" t="s">
        <v>2772</v>
      </c>
      <c r="G2173" s="963"/>
      <c r="H2173" s="963"/>
      <c r="I2173" s="964" t="s">
        <v>2211</v>
      </c>
      <c r="J2173" s="965"/>
    </row>
    <row r="2174" spans="2:10" ht="24.6" customHeight="1">
      <c r="B2174" s="962"/>
      <c r="C2174" s="963"/>
      <c r="D2174" s="963"/>
      <c r="E2174" s="963"/>
      <c r="F2174" s="963" t="s">
        <v>2773</v>
      </c>
      <c r="G2174" s="963"/>
      <c r="H2174" s="963"/>
      <c r="I2174" s="964" t="s">
        <v>2453</v>
      </c>
      <c r="J2174" s="965"/>
    </row>
    <row r="2175" spans="2:10" ht="24.6" customHeight="1">
      <c r="B2175" s="962"/>
      <c r="C2175" s="963"/>
      <c r="D2175" s="963"/>
      <c r="E2175" s="963"/>
      <c r="F2175" s="963" t="s">
        <v>2774</v>
      </c>
      <c r="G2175" s="963"/>
      <c r="H2175" s="963"/>
      <c r="I2175" s="964" t="s">
        <v>2218</v>
      </c>
      <c r="J2175" s="965"/>
    </row>
    <row r="2176" spans="2:10" ht="24.6" customHeight="1">
      <c r="B2176" s="962"/>
      <c r="C2176" s="963"/>
      <c r="D2176" s="963"/>
      <c r="E2176" s="963"/>
      <c r="F2176" s="963"/>
      <c r="G2176" s="963"/>
      <c r="H2176" s="963"/>
      <c r="I2176" s="964" t="s">
        <v>2219</v>
      </c>
      <c r="J2176" s="965"/>
    </row>
    <row r="2177" spans="2:10" ht="24.6" customHeight="1">
      <c r="B2177" s="962"/>
      <c r="C2177" s="963"/>
      <c r="D2177" s="963"/>
      <c r="E2177" s="963"/>
      <c r="F2177" s="963"/>
      <c r="G2177" s="963"/>
      <c r="H2177" s="963"/>
      <c r="I2177" s="964" t="s">
        <v>2220</v>
      </c>
      <c r="J2177" s="965"/>
    </row>
    <row r="2178" spans="2:10" ht="24.6" customHeight="1">
      <c r="B2178" s="962"/>
      <c r="C2178" s="963"/>
      <c r="D2178" s="963"/>
      <c r="E2178" s="963"/>
      <c r="F2178" s="963" t="s">
        <v>2775</v>
      </c>
      <c r="G2178" s="963"/>
      <c r="H2178" s="963"/>
      <c r="I2178" s="964" t="s">
        <v>2776</v>
      </c>
      <c r="J2178" s="965"/>
    </row>
    <row r="2179" spans="2:10" ht="24.6" customHeight="1">
      <c r="B2179" s="962"/>
      <c r="C2179" s="963"/>
      <c r="D2179" s="963"/>
      <c r="E2179" s="963"/>
      <c r="F2179" s="963" t="s">
        <v>2753</v>
      </c>
      <c r="G2179" s="963"/>
      <c r="H2179" s="963"/>
      <c r="I2179" s="964"/>
      <c r="J2179" s="965"/>
    </row>
    <row r="2180" spans="2:10" ht="24.6" customHeight="1">
      <c r="B2180" s="962"/>
      <c r="C2180" s="963"/>
      <c r="D2180" s="963"/>
      <c r="E2180" s="963"/>
      <c r="F2180" s="963"/>
      <c r="G2180" s="963" t="s">
        <v>2777</v>
      </c>
      <c r="H2180" s="963"/>
      <c r="I2180" s="964" t="s">
        <v>2058</v>
      </c>
      <c r="J2180" s="965"/>
    </row>
    <row r="2181" spans="2:10" ht="24.6" customHeight="1">
      <c r="B2181" s="962"/>
      <c r="C2181" s="963"/>
      <c r="D2181" s="963"/>
      <c r="E2181" s="963"/>
      <c r="F2181" s="963"/>
      <c r="G2181" s="963" t="s">
        <v>2778</v>
      </c>
      <c r="H2181" s="963"/>
      <c r="I2181" s="964" t="s">
        <v>2058</v>
      </c>
      <c r="J2181" s="965"/>
    </row>
    <row r="2182" spans="2:10" ht="24.6" customHeight="1">
      <c r="B2182" s="962"/>
      <c r="C2182" s="963"/>
      <c r="D2182" s="963"/>
      <c r="E2182" s="963"/>
      <c r="F2182" s="963"/>
      <c r="G2182" s="963" t="s">
        <v>2779</v>
      </c>
      <c r="H2182" s="963"/>
      <c r="I2182" s="964" t="s">
        <v>2058</v>
      </c>
      <c r="J2182" s="965"/>
    </row>
    <row r="2183" spans="2:10" ht="24.6" customHeight="1">
      <c r="B2183" s="962"/>
      <c r="C2183" s="963"/>
      <c r="D2183" s="963"/>
      <c r="E2183" s="963" t="s">
        <v>2780</v>
      </c>
      <c r="F2183" s="963"/>
      <c r="G2183" s="963"/>
      <c r="H2183" s="963"/>
      <c r="I2183" s="964" t="s">
        <v>2058</v>
      </c>
      <c r="J2183" s="965"/>
    </row>
    <row r="2184" spans="2:10" ht="24.6" customHeight="1">
      <c r="B2184" s="962"/>
      <c r="C2184" s="963"/>
      <c r="D2184" s="963" t="s">
        <v>2781</v>
      </c>
      <c r="E2184" s="963"/>
      <c r="F2184" s="963"/>
      <c r="G2184" s="963"/>
      <c r="H2184" s="963"/>
      <c r="I2184" s="964"/>
      <c r="J2184" s="965"/>
    </row>
    <row r="2185" spans="2:10" ht="24.6" customHeight="1">
      <c r="B2185" s="962"/>
      <c r="C2185" s="963"/>
      <c r="D2185" s="963"/>
      <c r="E2185" s="963" t="s">
        <v>2207</v>
      </c>
      <c r="F2185" s="963"/>
      <c r="G2185" s="963"/>
      <c r="H2185" s="963"/>
      <c r="I2185" s="964" t="s">
        <v>2782</v>
      </c>
      <c r="J2185" s="965"/>
    </row>
    <row r="2186" spans="2:10" ht="24.6" customHeight="1">
      <c r="B2186" s="962"/>
      <c r="C2186" s="963"/>
      <c r="D2186" s="963"/>
      <c r="E2186" s="963" t="s">
        <v>2208</v>
      </c>
      <c r="F2186" s="963"/>
      <c r="G2186" s="963"/>
      <c r="H2186" s="963"/>
      <c r="I2186" s="964" t="s">
        <v>2130</v>
      </c>
      <c r="J2186" s="965"/>
    </row>
    <row r="2187" spans="2:10" ht="24.6" customHeight="1">
      <c r="B2187" s="962"/>
      <c r="C2187" s="963"/>
      <c r="D2187" s="963"/>
      <c r="E2187" s="963" t="s">
        <v>2783</v>
      </c>
      <c r="F2187" s="963"/>
      <c r="G2187" s="963"/>
      <c r="H2187" s="963"/>
      <c r="I2187" s="964" t="s">
        <v>2160</v>
      </c>
      <c r="J2187" s="965"/>
    </row>
    <row r="2188" spans="2:10" ht="24.6" customHeight="1">
      <c r="B2188" s="962"/>
      <c r="C2188" s="963"/>
      <c r="D2188" s="963"/>
      <c r="E2188" s="963" t="s">
        <v>2756</v>
      </c>
      <c r="F2188" s="963"/>
      <c r="G2188" s="963"/>
      <c r="H2188" s="963"/>
      <c r="I2188" s="964" t="s">
        <v>2058</v>
      </c>
      <c r="J2188" s="965"/>
    </row>
    <row r="2189" spans="2:10" ht="24.6" customHeight="1">
      <c r="B2189" s="962"/>
      <c r="C2189" s="963"/>
      <c r="D2189" s="963"/>
      <c r="E2189" s="963" t="s">
        <v>2757</v>
      </c>
      <c r="F2189" s="963"/>
      <c r="G2189" s="963"/>
      <c r="H2189" s="963"/>
      <c r="I2189" s="964"/>
      <c r="J2189" s="965"/>
    </row>
    <row r="2190" spans="2:10" ht="35.450000000000003" customHeight="1">
      <c r="B2190" s="962"/>
      <c r="C2190" s="963"/>
      <c r="D2190" s="963"/>
      <c r="E2190" s="963"/>
      <c r="F2190" s="963"/>
      <c r="G2190" s="963"/>
      <c r="H2190" s="963"/>
      <c r="I2190" s="964" t="s">
        <v>2784</v>
      </c>
      <c r="J2190" s="965"/>
    </row>
    <row r="2191" spans="2:10" ht="24.6" customHeight="1">
      <c r="B2191" s="962"/>
      <c r="C2191" s="963"/>
      <c r="D2191" s="963" t="s">
        <v>2785</v>
      </c>
      <c r="E2191" s="963"/>
      <c r="F2191" s="963"/>
      <c r="G2191" s="963"/>
      <c r="H2191" s="963"/>
      <c r="I2191" s="964"/>
      <c r="J2191" s="965"/>
    </row>
    <row r="2192" spans="2:10" ht="24.6" customHeight="1">
      <c r="B2192" s="962"/>
      <c r="C2192" s="963"/>
      <c r="D2192" s="963"/>
      <c r="E2192" s="963" t="s">
        <v>2207</v>
      </c>
      <c r="F2192" s="963"/>
      <c r="G2192" s="963"/>
      <c r="H2192" s="963"/>
      <c r="I2192" s="964" t="s">
        <v>2058</v>
      </c>
      <c r="J2192" s="965"/>
    </row>
    <row r="2193" spans="2:10" ht="24.6" customHeight="1">
      <c r="B2193" s="962"/>
      <c r="C2193" s="963"/>
      <c r="D2193" s="963"/>
      <c r="E2193" s="963" t="s">
        <v>2208</v>
      </c>
      <c r="F2193" s="963"/>
      <c r="G2193" s="963"/>
      <c r="H2193" s="963"/>
      <c r="I2193" s="964" t="s">
        <v>2130</v>
      </c>
      <c r="J2193" s="965"/>
    </row>
    <row r="2194" spans="2:10" ht="24.6" customHeight="1">
      <c r="B2194" s="962"/>
      <c r="C2194" s="963"/>
      <c r="D2194" s="963"/>
      <c r="E2194" s="963" t="s">
        <v>2746</v>
      </c>
      <c r="F2194" s="963"/>
      <c r="G2194" s="963"/>
      <c r="H2194" s="963"/>
      <c r="I2194" s="964"/>
      <c r="J2194" s="965"/>
    </row>
    <row r="2195" spans="2:10" ht="24.6" customHeight="1">
      <c r="B2195" s="962"/>
      <c r="C2195" s="963"/>
      <c r="D2195" s="963"/>
      <c r="E2195" s="963"/>
      <c r="F2195" s="963" t="s">
        <v>2772</v>
      </c>
      <c r="G2195" s="963"/>
      <c r="H2195" s="963"/>
      <c r="I2195" s="964" t="s">
        <v>2382</v>
      </c>
      <c r="J2195" s="965"/>
    </row>
    <row r="2196" spans="2:10" ht="24.6" customHeight="1">
      <c r="B2196" s="962"/>
      <c r="C2196" s="963"/>
      <c r="D2196" s="963"/>
      <c r="E2196" s="963"/>
      <c r="F2196" s="963" t="s">
        <v>2786</v>
      </c>
      <c r="G2196" s="963"/>
      <c r="H2196" s="963"/>
      <c r="I2196" s="964" t="s">
        <v>2170</v>
      </c>
      <c r="J2196" s="965"/>
    </row>
    <row r="2197" spans="2:10" ht="24.6" customHeight="1">
      <c r="B2197" s="962"/>
      <c r="C2197" s="963"/>
      <c r="D2197" s="963"/>
      <c r="E2197" s="963"/>
      <c r="F2197" s="963" t="s">
        <v>2774</v>
      </c>
      <c r="G2197" s="963"/>
      <c r="H2197" s="963"/>
      <c r="I2197" s="964" t="s">
        <v>2218</v>
      </c>
      <c r="J2197" s="965"/>
    </row>
    <row r="2198" spans="2:10" ht="24.6" customHeight="1">
      <c r="B2198" s="962"/>
      <c r="C2198" s="963"/>
      <c r="D2198" s="963"/>
      <c r="E2198" s="963"/>
      <c r="F2198" s="963"/>
      <c r="G2198" s="963"/>
      <c r="H2198" s="963"/>
      <c r="I2198" s="964" t="s">
        <v>2219</v>
      </c>
      <c r="J2198" s="965"/>
    </row>
    <row r="2199" spans="2:10" ht="24.6" customHeight="1">
      <c r="B2199" s="962"/>
      <c r="C2199" s="963"/>
      <c r="D2199" s="963"/>
      <c r="E2199" s="963"/>
      <c r="F2199" s="963"/>
      <c r="G2199" s="963"/>
      <c r="H2199" s="963"/>
      <c r="I2199" s="964" t="s">
        <v>2220</v>
      </c>
      <c r="J2199" s="965"/>
    </row>
    <row r="2200" spans="2:10" ht="24.6" customHeight="1">
      <c r="B2200" s="962"/>
      <c r="C2200" s="963"/>
      <c r="D2200" s="963"/>
      <c r="E2200" s="963"/>
      <c r="F2200" s="963" t="s">
        <v>2787</v>
      </c>
      <c r="G2200" s="963"/>
      <c r="H2200" s="963"/>
      <c r="I2200" s="964" t="s">
        <v>2788</v>
      </c>
      <c r="J2200" s="965"/>
    </row>
    <row r="2201" spans="2:10" ht="24.6" customHeight="1">
      <c r="B2201" s="966"/>
      <c r="C2201" s="967"/>
      <c r="D2201" s="967"/>
      <c r="E2201" s="967"/>
      <c r="F2201" s="967"/>
      <c r="G2201" s="967"/>
      <c r="H2201" s="967"/>
      <c r="I2201" s="968"/>
      <c r="J2201" s="969"/>
    </row>
    <row r="2202" spans="2:10" ht="24.6" customHeight="1">
      <c r="B2202" s="959"/>
      <c r="C2202" s="970" t="s">
        <v>2789</v>
      </c>
      <c r="D2202" s="970"/>
      <c r="E2202" s="970"/>
      <c r="F2202" s="970"/>
      <c r="G2202" s="970"/>
      <c r="H2202" s="970"/>
      <c r="I2202" s="971"/>
      <c r="J2202" s="960"/>
    </row>
    <row r="2203" spans="2:10" ht="24.6" customHeight="1">
      <c r="B2203" s="962"/>
      <c r="C2203" s="963"/>
      <c r="D2203" s="963" t="s">
        <v>2790</v>
      </c>
      <c r="E2203" s="963"/>
      <c r="F2203" s="963"/>
      <c r="G2203" s="963"/>
      <c r="H2203" s="963"/>
      <c r="I2203" s="964" t="s">
        <v>2791</v>
      </c>
      <c r="J2203" s="965"/>
    </row>
    <row r="2204" spans="2:10" ht="24.6" customHeight="1">
      <c r="B2204" s="962"/>
      <c r="C2204" s="963"/>
      <c r="D2204" s="963" t="s">
        <v>1970</v>
      </c>
      <c r="E2204" s="963"/>
      <c r="F2204" s="963"/>
      <c r="G2204" s="963"/>
      <c r="H2204" s="963"/>
      <c r="I2204" s="964" t="s">
        <v>2290</v>
      </c>
      <c r="J2204" s="965"/>
    </row>
    <row r="2205" spans="2:10" ht="24.6" customHeight="1">
      <c r="B2205" s="962"/>
      <c r="C2205" s="963"/>
      <c r="D2205" s="963" t="s">
        <v>2053</v>
      </c>
      <c r="E2205" s="963"/>
      <c r="F2205" s="963"/>
      <c r="G2205" s="963"/>
      <c r="H2205" s="963"/>
      <c r="I2205" s="964"/>
      <c r="J2205" s="965"/>
    </row>
    <row r="2206" spans="2:10" ht="24.6" customHeight="1">
      <c r="B2206" s="962"/>
      <c r="C2206" s="963"/>
      <c r="D2206" s="963"/>
      <c r="E2206" s="963" t="s">
        <v>2792</v>
      </c>
      <c r="F2206" s="963"/>
      <c r="G2206" s="963"/>
      <c r="H2206" s="963"/>
      <c r="I2206" s="964" t="s">
        <v>2793</v>
      </c>
      <c r="J2206" s="965"/>
    </row>
    <row r="2207" spans="2:10" ht="24.6" customHeight="1">
      <c r="B2207" s="962"/>
      <c r="C2207" s="963"/>
      <c r="D2207" s="963"/>
      <c r="E2207" s="963" t="s">
        <v>2794</v>
      </c>
      <c r="F2207" s="963"/>
      <c r="G2207" s="963"/>
      <c r="H2207" s="963"/>
      <c r="I2207" s="964" t="s">
        <v>2795</v>
      </c>
      <c r="J2207" s="965"/>
    </row>
    <row r="2208" spans="2:10" ht="35.450000000000003" customHeight="1">
      <c r="B2208" s="962"/>
      <c r="C2208" s="963"/>
      <c r="D2208" s="963"/>
      <c r="E2208" s="963" t="s">
        <v>2796</v>
      </c>
      <c r="F2208" s="963"/>
      <c r="G2208" s="963"/>
      <c r="H2208" s="963"/>
      <c r="I2208" s="964" t="s">
        <v>2797</v>
      </c>
      <c r="J2208" s="965"/>
    </row>
    <row r="2209" spans="2:10" ht="35.450000000000003" customHeight="1">
      <c r="B2209" s="962"/>
      <c r="C2209" s="963"/>
      <c r="D2209" s="963"/>
      <c r="E2209" s="963" t="s">
        <v>2798</v>
      </c>
      <c r="F2209" s="963"/>
      <c r="G2209" s="963"/>
      <c r="H2209" s="963"/>
      <c r="I2209" s="964" t="s">
        <v>2799</v>
      </c>
      <c r="J2209" s="965"/>
    </row>
    <row r="2210" spans="2:10" ht="24.6" customHeight="1">
      <c r="B2210" s="962"/>
      <c r="C2210" s="963"/>
      <c r="D2210" s="963"/>
      <c r="E2210" s="963" t="s">
        <v>2800</v>
      </c>
      <c r="F2210" s="963"/>
      <c r="G2210" s="963"/>
      <c r="H2210" s="963"/>
      <c r="I2210" s="964" t="s">
        <v>2801</v>
      </c>
      <c r="J2210" s="965"/>
    </row>
    <row r="2211" spans="2:10" ht="24.6" customHeight="1">
      <c r="B2211" s="962"/>
      <c r="C2211" s="963"/>
      <c r="D2211" s="963"/>
      <c r="E2211" s="963" t="s">
        <v>2802</v>
      </c>
      <c r="F2211" s="963"/>
      <c r="G2211" s="963"/>
      <c r="H2211" s="963"/>
      <c r="I2211" s="964" t="s">
        <v>2803</v>
      </c>
      <c r="J2211" s="965"/>
    </row>
    <row r="2212" spans="2:10" ht="24.6" customHeight="1">
      <c r="B2212" s="962"/>
      <c r="C2212" s="963"/>
      <c r="D2212" s="963"/>
      <c r="E2212" s="963" t="s">
        <v>2804</v>
      </c>
      <c r="F2212" s="963"/>
      <c r="G2212" s="963"/>
      <c r="H2212" s="963"/>
      <c r="I2212" s="964" t="s">
        <v>2805</v>
      </c>
      <c r="J2212" s="965"/>
    </row>
    <row r="2213" spans="2:10" ht="24.6" customHeight="1">
      <c r="B2213" s="962"/>
      <c r="C2213" s="963"/>
      <c r="D2213" s="963"/>
      <c r="E2213" s="963" t="s">
        <v>2806</v>
      </c>
      <c r="F2213" s="963"/>
      <c r="G2213" s="963"/>
      <c r="H2213" s="963"/>
      <c r="I2213" s="964" t="s">
        <v>2348</v>
      </c>
      <c r="J2213" s="965"/>
    </row>
    <row r="2214" spans="2:10" ht="24.6" customHeight="1">
      <c r="B2214" s="962"/>
      <c r="C2214" s="963"/>
      <c r="D2214" s="963"/>
      <c r="E2214" s="963" t="s">
        <v>2807</v>
      </c>
      <c r="F2214" s="963"/>
      <c r="G2214" s="963"/>
      <c r="H2214" s="963"/>
      <c r="I2214" s="964" t="s">
        <v>2808</v>
      </c>
      <c r="J2214" s="965"/>
    </row>
    <row r="2215" spans="2:10" ht="24.6" customHeight="1">
      <c r="B2215" s="962"/>
      <c r="C2215" s="963"/>
      <c r="D2215" s="963"/>
      <c r="E2215" s="963" t="s">
        <v>2809</v>
      </c>
      <c r="F2215" s="963"/>
      <c r="G2215" s="963"/>
      <c r="H2215" s="963"/>
      <c r="I2215" s="964"/>
      <c r="J2215" s="965"/>
    </row>
    <row r="2216" spans="2:10" ht="24.6" customHeight="1">
      <c r="B2216" s="962"/>
      <c r="C2216" s="963"/>
      <c r="D2216" s="963"/>
      <c r="E2216" s="963"/>
      <c r="F2216" s="963" t="s">
        <v>2810</v>
      </c>
      <c r="G2216" s="963"/>
      <c r="H2216" s="963"/>
      <c r="I2216" s="964" t="s">
        <v>2058</v>
      </c>
      <c r="J2216" s="965"/>
    </row>
    <row r="2217" spans="2:10" ht="24.6" customHeight="1">
      <c r="B2217" s="962"/>
      <c r="C2217" s="963"/>
      <c r="D2217" s="963"/>
      <c r="E2217" s="963"/>
      <c r="F2217" s="963"/>
      <c r="G2217" s="963"/>
      <c r="H2217" s="963"/>
      <c r="I2217" s="964" t="s">
        <v>2811</v>
      </c>
      <c r="J2217" s="965"/>
    </row>
    <row r="2218" spans="2:10" ht="24.6" customHeight="1">
      <c r="B2218" s="962"/>
      <c r="C2218" s="963"/>
      <c r="D2218" s="963"/>
      <c r="E2218" s="963"/>
      <c r="F2218" s="963" t="s">
        <v>2812</v>
      </c>
      <c r="G2218" s="963"/>
      <c r="H2218" s="963"/>
      <c r="I2218" s="964" t="s">
        <v>2392</v>
      </c>
      <c r="J2218" s="965"/>
    </row>
    <row r="2219" spans="2:10" ht="24.6" customHeight="1">
      <c r="B2219" s="962"/>
      <c r="C2219" s="963"/>
      <c r="D2219" s="963"/>
      <c r="E2219" s="963"/>
      <c r="F2219" s="963"/>
      <c r="G2219" s="963"/>
      <c r="H2219" s="963"/>
      <c r="I2219" s="964" t="s">
        <v>2393</v>
      </c>
      <c r="J2219" s="965"/>
    </row>
    <row r="2220" spans="2:10" ht="24.6" customHeight="1">
      <c r="B2220" s="962"/>
      <c r="C2220" s="963"/>
      <c r="D2220" s="963" t="s">
        <v>1989</v>
      </c>
      <c r="E2220" s="963"/>
      <c r="F2220" s="963"/>
      <c r="G2220" s="963"/>
      <c r="H2220" s="963"/>
      <c r="I2220" s="964"/>
      <c r="J2220" s="965"/>
    </row>
    <row r="2221" spans="2:10" ht="24.6" customHeight="1">
      <c r="B2221" s="962"/>
      <c r="C2221" s="963"/>
      <c r="D2221" s="963"/>
      <c r="E2221" s="963" t="s">
        <v>2813</v>
      </c>
      <c r="F2221" s="963"/>
      <c r="G2221" s="963"/>
      <c r="H2221" s="963"/>
      <c r="I2221" s="964" t="s">
        <v>1576</v>
      </c>
      <c r="J2221" s="965"/>
    </row>
    <row r="2222" spans="2:10" ht="24.6" customHeight="1">
      <c r="B2222" s="962"/>
      <c r="C2222" s="963"/>
      <c r="D2222" s="963"/>
      <c r="E2222" s="963" t="s">
        <v>2814</v>
      </c>
      <c r="F2222" s="963"/>
      <c r="G2222" s="963"/>
      <c r="H2222" s="963"/>
      <c r="I2222" s="964" t="s">
        <v>1576</v>
      </c>
      <c r="J2222" s="965"/>
    </row>
    <row r="2223" spans="2:10" ht="24.6" customHeight="1">
      <c r="B2223" s="962"/>
      <c r="C2223" s="963"/>
      <c r="D2223" s="963"/>
      <c r="E2223" s="963" t="s">
        <v>2815</v>
      </c>
      <c r="F2223" s="963"/>
      <c r="G2223" s="963"/>
      <c r="H2223" s="963"/>
      <c r="I2223" s="964" t="s">
        <v>1576</v>
      </c>
      <c r="J2223" s="965"/>
    </row>
    <row r="2224" spans="2:10" ht="24.6" customHeight="1">
      <c r="B2224" s="962"/>
      <c r="C2224" s="963"/>
      <c r="D2224" s="963" t="s">
        <v>1991</v>
      </c>
      <c r="E2224" s="963"/>
      <c r="F2224" s="963"/>
      <c r="G2224" s="963"/>
      <c r="H2224" s="963"/>
      <c r="I2224" s="964"/>
      <c r="J2224" s="965"/>
    </row>
    <row r="2225" spans="2:10" ht="35.450000000000003" customHeight="1">
      <c r="B2225" s="962"/>
      <c r="C2225" s="963"/>
      <c r="D2225" s="963"/>
      <c r="E2225" s="963"/>
      <c r="F2225" s="963"/>
      <c r="G2225" s="963"/>
      <c r="H2225" s="963"/>
      <c r="I2225" s="964" t="s">
        <v>2816</v>
      </c>
      <c r="J2225" s="965"/>
    </row>
    <row r="2226" spans="2:10" ht="81.599999999999994" customHeight="1">
      <c r="B2226" s="962"/>
      <c r="C2226" s="963"/>
      <c r="D2226" s="963"/>
      <c r="E2226" s="963"/>
      <c r="F2226" s="963"/>
      <c r="G2226" s="963"/>
      <c r="H2226" s="963"/>
      <c r="I2226" s="964" t="s">
        <v>2817</v>
      </c>
      <c r="J2226" s="965"/>
    </row>
    <row r="2227" spans="2:10" ht="47.45" customHeight="1">
      <c r="B2227" s="962"/>
      <c r="C2227" s="963"/>
      <c r="D2227" s="963"/>
      <c r="E2227" s="963"/>
      <c r="F2227" s="963"/>
      <c r="G2227" s="963"/>
      <c r="H2227" s="963"/>
      <c r="I2227" s="964" t="s">
        <v>2818</v>
      </c>
      <c r="J2227" s="965"/>
    </row>
    <row r="2228" spans="2:10" ht="69.599999999999994" customHeight="1">
      <c r="B2228" s="962"/>
      <c r="C2228" s="963"/>
      <c r="D2228" s="963"/>
      <c r="E2228" s="963"/>
      <c r="F2228" s="963"/>
      <c r="G2228" s="963"/>
      <c r="H2228" s="963"/>
      <c r="I2228" s="964" t="s">
        <v>2819</v>
      </c>
      <c r="J2228" s="965"/>
    </row>
    <row r="2229" spans="2:10" ht="35.450000000000003" customHeight="1">
      <c r="B2229" s="962"/>
      <c r="C2229" s="963"/>
      <c r="D2229" s="963"/>
      <c r="E2229" s="963"/>
      <c r="F2229" s="963"/>
      <c r="G2229" s="963"/>
      <c r="H2229" s="963"/>
      <c r="I2229" s="964" t="s">
        <v>2820</v>
      </c>
      <c r="J2229" s="965"/>
    </row>
    <row r="2230" spans="2:10" ht="35.450000000000003" customHeight="1">
      <c r="B2230" s="962"/>
      <c r="C2230" s="963"/>
      <c r="D2230" s="963"/>
      <c r="E2230" s="963"/>
      <c r="F2230" s="963"/>
      <c r="G2230" s="963"/>
      <c r="H2230" s="963"/>
      <c r="I2230" s="964" t="s">
        <v>2821</v>
      </c>
      <c r="J2230" s="965"/>
    </row>
    <row r="2231" spans="2:10" ht="47.45" customHeight="1">
      <c r="B2231" s="962"/>
      <c r="C2231" s="963"/>
      <c r="D2231" s="963"/>
      <c r="E2231" s="963"/>
      <c r="F2231" s="963"/>
      <c r="G2231" s="963"/>
      <c r="H2231" s="963"/>
      <c r="I2231" s="964" t="s">
        <v>2822</v>
      </c>
      <c r="J2231" s="965"/>
    </row>
    <row r="2232" spans="2:10" ht="47.45" customHeight="1">
      <c r="B2232" s="962"/>
      <c r="C2232" s="963"/>
      <c r="D2232" s="963"/>
      <c r="E2232" s="963"/>
      <c r="F2232" s="963"/>
      <c r="G2232" s="963"/>
      <c r="H2232" s="963"/>
      <c r="I2232" s="964" t="s">
        <v>2823</v>
      </c>
      <c r="J2232" s="965"/>
    </row>
    <row r="2233" spans="2:10" ht="81.599999999999994" customHeight="1">
      <c r="B2233" s="962"/>
      <c r="C2233" s="963"/>
      <c r="D2233" s="963"/>
      <c r="E2233" s="963"/>
      <c r="F2233" s="963"/>
      <c r="G2233" s="963"/>
      <c r="H2233" s="963"/>
      <c r="I2233" s="964" t="s">
        <v>2824</v>
      </c>
      <c r="J2233" s="965"/>
    </row>
    <row r="2234" spans="2:10" ht="47.45" customHeight="1">
      <c r="B2234" s="962"/>
      <c r="C2234" s="963"/>
      <c r="D2234" s="963"/>
      <c r="E2234" s="963"/>
      <c r="F2234" s="963"/>
      <c r="G2234" s="963"/>
      <c r="H2234" s="963"/>
      <c r="I2234" s="964" t="s">
        <v>2825</v>
      </c>
      <c r="J2234" s="965"/>
    </row>
    <row r="2235" spans="2:10" ht="35.450000000000003" customHeight="1">
      <c r="B2235" s="962"/>
      <c r="C2235" s="963"/>
      <c r="D2235" s="963"/>
      <c r="E2235" s="963"/>
      <c r="F2235" s="963"/>
      <c r="G2235" s="963"/>
      <c r="H2235" s="963"/>
      <c r="I2235" s="964" t="s">
        <v>2826</v>
      </c>
      <c r="J2235" s="965"/>
    </row>
    <row r="2236" spans="2:10" ht="35.450000000000003" customHeight="1">
      <c r="B2236" s="962"/>
      <c r="C2236" s="963"/>
      <c r="D2236" s="963"/>
      <c r="E2236" s="963"/>
      <c r="F2236" s="963"/>
      <c r="G2236" s="963"/>
      <c r="H2236" s="963"/>
      <c r="I2236" s="964" t="s">
        <v>2827</v>
      </c>
      <c r="J2236" s="965"/>
    </row>
    <row r="2237" spans="2:10" ht="47.45" customHeight="1">
      <c r="B2237" s="962"/>
      <c r="C2237" s="963"/>
      <c r="D2237" s="963"/>
      <c r="E2237" s="963"/>
      <c r="F2237" s="963"/>
      <c r="G2237" s="963"/>
      <c r="H2237" s="963"/>
      <c r="I2237" s="964" t="s">
        <v>2828</v>
      </c>
      <c r="J2237" s="965"/>
    </row>
    <row r="2238" spans="2:10" ht="35.450000000000003" customHeight="1">
      <c r="B2238" s="962"/>
      <c r="C2238" s="963"/>
      <c r="D2238" s="963"/>
      <c r="E2238" s="963"/>
      <c r="F2238" s="963"/>
      <c r="G2238" s="963"/>
      <c r="H2238" s="963"/>
      <c r="I2238" s="964" t="s">
        <v>2829</v>
      </c>
      <c r="J2238" s="965"/>
    </row>
    <row r="2239" spans="2:10" ht="47.45" customHeight="1">
      <c r="B2239" s="962"/>
      <c r="C2239" s="963"/>
      <c r="D2239" s="963"/>
      <c r="E2239" s="963"/>
      <c r="F2239" s="963"/>
      <c r="G2239" s="963"/>
      <c r="H2239" s="963"/>
      <c r="I2239" s="964" t="s">
        <v>2830</v>
      </c>
      <c r="J2239" s="965"/>
    </row>
    <row r="2240" spans="2:10" ht="47.45" customHeight="1">
      <c r="B2240" s="962"/>
      <c r="C2240" s="963"/>
      <c r="D2240" s="963"/>
      <c r="E2240" s="963"/>
      <c r="F2240" s="963"/>
      <c r="G2240" s="963"/>
      <c r="H2240" s="963"/>
      <c r="I2240" s="964" t="s">
        <v>2831</v>
      </c>
      <c r="J2240" s="965"/>
    </row>
    <row r="2241" spans="2:10" ht="24.6" customHeight="1">
      <c r="B2241" s="966"/>
      <c r="C2241" s="967"/>
      <c r="D2241" s="967"/>
      <c r="E2241" s="967"/>
      <c r="F2241" s="967"/>
      <c r="G2241" s="967"/>
      <c r="H2241" s="967"/>
      <c r="I2241" s="968"/>
      <c r="J2241" s="969"/>
    </row>
    <row r="2242" spans="2:10" ht="24.6" customHeight="1">
      <c r="B2242" s="959"/>
      <c r="C2242" s="970" t="s">
        <v>2832</v>
      </c>
      <c r="D2242" s="970"/>
      <c r="E2242" s="970"/>
      <c r="F2242" s="970"/>
      <c r="G2242" s="970"/>
      <c r="H2242" s="970"/>
      <c r="I2242" s="971"/>
      <c r="J2242" s="960"/>
    </row>
    <row r="2243" spans="2:10" ht="24.6" customHeight="1">
      <c r="B2243" s="962"/>
      <c r="C2243" s="963"/>
      <c r="D2243" s="963" t="s">
        <v>1968</v>
      </c>
      <c r="E2243" s="963"/>
      <c r="F2243" s="963"/>
      <c r="G2243" s="963"/>
      <c r="H2243" s="963"/>
      <c r="I2243" s="964" t="s">
        <v>2833</v>
      </c>
      <c r="J2243" s="965"/>
    </row>
    <row r="2244" spans="2:10" ht="24.6" customHeight="1">
      <c r="B2244" s="962"/>
      <c r="C2244" s="963"/>
      <c r="D2244" s="963" t="s">
        <v>1970</v>
      </c>
      <c r="E2244" s="963"/>
      <c r="F2244" s="963"/>
      <c r="G2244" s="963"/>
      <c r="H2244" s="963"/>
      <c r="I2244" s="964" t="s">
        <v>2834</v>
      </c>
      <c r="J2244" s="965"/>
    </row>
    <row r="2245" spans="2:10" ht="24.6" customHeight="1">
      <c r="B2245" s="962"/>
      <c r="C2245" s="963"/>
      <c r="D2245" s="963" t="s">
        <v>2514</v>
      </c>
      <c r="E2245" s="963"/>
      <c r="F2245" s="963"/>
      <c r="G2245" s="963"/>
      <c r="H2245" s="963"/>
      <c r="I2245" s="964"/>
      <c r="J2245" s="965"/>
    </row>
    <row r="2246" spans="2:10" ht="24.6" customHeight="1">
      <c r="B2246" s="962"/>
      <c r="C2246" s="963"/>
      <c r="D2246" s="963"/>
      <c r="E2246" s="963" t="s">
        <v>2792</v>
      </c>
      <c r="F2246" s="963"/>
      <c r="G2246" s="963"/>
      <c r="H2246" s="963"/>
      <c r="I2246" s="964" t="s">
        <v>2793</v>
      </c>
      <c r="J2246" s="965"/>
    </row>
    <row r="2247" spans="2:10" ht="24.6" customHeight="1">
      <c r="B2247" s="962"/>
      <c r="C2247" s="963"/>
      <c r="D2247" s="963"/>
      <c r="E2247" s="963" t="s">
        <v>2835</v>
      </c>
      <c r="F2247" s="963"/>
      <c r="G2247" s="963"/>
      <c r="H2247" s="963"/>
      <c r="I2247" s="964"/>
      <c r="J2247" s="965"/>
    </row>
    <row r="2248" spans="2:10" ht="24.6" customHeight="1">
      <c r="B2248" s="962"/>
      <c r="C2248" s="963"/>
      <c r="D2248" s="963"/>
      <c r="E2248" s="963"/>
      <c r="F2248" s="963" t="s">
        <v>2836</v>
      </c>
      <c r="G2248" s="963"/>
      <c r="H2248" s="963"/>
      <c r="I2248" s="964" t="s">
        <v>2545</v>
      </c>
      <c r="J2248" s="965"/>
    </row>
    <row r="2249" spans="2:10" ht="24.6" customHeight="1">
      <c r="B2249" s="962"/>
      <c r="C2249" s="963"/>
      <c r="D2249" s="963"/>
      <c r="E2249" s="963"/>
      <c r="F2249" s="963" t="s">
        <v>2837</v>
      </c>
      <c r="G2249" s="963"/>
      <c r="H2249" s="963"/>
      <c r="I2249" s="964" t="s">
        <v>2545</v>
      </c>
      <c r="J2249" s="965"/>
    </row>
    <row r="2250" spans="2:10" ht="24.6" customHeight="1">
      <c r="B2250" s="962"/>
      <c r="C2250" s="963"/>
      <c r="D2250" s="963"/>
      <c r="E2250" s="963" t="s">
        <v>2838</v>
      </c>
      <c r="F2250" s="963"/>
      <c r="G2250" s="963"/>
      <c r="H2250" s="963"/>
      <c r="I2250" s="964"/>
      <c r="J2250" s="965"/>
    </row>
    <row r="2251" spans="2:10" ht="24.6" customHeight="1">
      <c r="B2251" s="962"/>
      <c r="C2251" s="963"/>
      <c r="D2251" s="963"/>
      <c r="E2251" s="963"/>
      <c r="F2251" s="963" t="s">
        <v>2836</v>
      </c>
      <c r="G2251" s="963"/>
      <c r="H2251" s="963"/>
      <c r="I2251" s="964" t="s">
        <v>2839</v>
      </c>
      <c r="J2251" s="965"/>
    </row>
    <row r="2252" spans="2:10" ht="24.6" customHeight="1">
      <c r="B2252" s="962"/>
      <c r="C2252" s="963"/>
      <c r="D2252" s="963"/>
      <c r="E2252" s="963"/>
      <c r="F2252" s="963"/>
      <c r="G2252" s="963"/>
      <c r="H2252" s="963"/>
      <c r="I2252" s="964" t="s">
        <v>2840</v>
      </c>
      <c r="J2252" s="965"/>
    </row>
    <row r="2253" spans="2:10" ht="24.6" customHeight="1">
      <c r="B2253" s="962"/>
      <c r="C2253" s="963"/>
      <c r="D2253" s="963"/>
      <c r="E2253" s="963"/>
      <c r="F2253" s="963" t="s">
        <v>2837</v>
      </c>
      <c r="G2253" s="963"/>
      <c r="H2253" s="963"/>
      <c r="I2253" s="964" t="s">
        <v>2841</v>
      </c>
      <c r="J2253" s="965"/>
    </row>
    <row r="2254" spans="2:10" ht="24.6" customHeight="1">
      <c r="B2254" s="962"/>
      <c r="C2254" s="963"/>
      <c r="D2254" s="963"/>
      <c r="E2254" s="963" t="s">
        <v>2842</v>
      </c>
      <c r="F2254" s="963"/>
      <c r="G2254" s="963"/>
      <c r="H2254" s="963"/>
      <c r="I2254" s="964"/>
      <c r="J2254" s="965"/>
    </row>
    <row r="2255" spans="2:10" ht="24.6" customHeight="1">
      <c r="B2255" s="962"/>
      <c r="C2255" s="963"/>
      <c r="D2255" s="963"/>
      <c r="E2255" s="963"/>
      <c r="F2255" s="963" t="s">
        <v>2836</v>
      </c>
      <c r="G2255" s="963"/>
      <c r="H2255" s="963"/>
      <c r="I2255" s="964" t="s">
        <v>2839</v>
      </c>
      <c r="J2255" s="965"/>
    </row>
    <row r="2256" spans="2:10" ht="24.6" customHeight="1">
      <c r="B2256" s="962"/>
      <c r="C2256" s="963"/>
      <c r="D2256" s="963"/>
      <c r="E2256" s="963"/>
      <c r="F2256" s="963"/>
      <c r="G2256" s="963"/>
      <c r="H2256" s="963"/>
      <c r="I2256" s="964" t="s">
        <v>2840</v>
      </c>
      <c r="J2256" s="965"/>
    </row>
    <row r="2257" spans="2:10" ht="24.6" customHeight="1">
      <c r="B2257" s="962"/>
      <c r="C2257" s="963"/>
      <c r="D2257" s="963"/>
      <c r="E2257" s="963"/>
      <c r="F2257" s="963" t="s">
        <v>2837</v>
      </c>
      <c r="G2257" s="963"/>
      <c r="H2257" s="963"/>
      <c r="I2257" s="964" t="s">
        <v>2841</v>
      </c>
      <c r="J2257" s="965"/>
    </row>
    <row r="2258" spans="2:10" ht="24.6" customHeight="1">
      <c r="B2258" s="962"/>
      <c r="C2258" s="963"/>
      <c r="D2258" s="963"/>
      <c r="E2258" s="963" t="s">
        <v>2843</v>
      </c>
      <c r="F2258" s="963"/>
      <c r="G2258" s="963"/>
      <c r="H2258" s="963"/>
      <c r="I2258" s="964"/>
      <c r="J2258" s="965"/>
    </row>
    <row r="2259" spans="2:10" ht="24.6" customHeight="1">
      <c r="B2259" s="962"/>
      <c r="C2259" s="963"/>
      <c r="D2259" s="963"/>
      <c r="E2259" s="963"/>
      <c r="F2259" s="963" t="s">
        <v>2836</v>
      </c>
      <c r="G2259" s="963"/>
      <c r="H2259" s="963"/>
      <c r="I2259" s="964" t="s">
        <v>2844</v>
      </c>
      <c r="J2259" s="965"/>
    </row>
    <row r="2260" spans="2:10" ht="24.6" customHeight="1">
      <c r="B2260" s="962"/>
      <c r="C2260" s="963"/>
      <c r="D2260" s="963"/>
      <c r="E2260" s="963"/>
      <c r="F2260" s="963"/>
      <c r="G2260" s="963"/>
      <c r="H2260" s="963"/>
      <c r="I2260" s="964" t="s">
        <v>2845</v>
      </c>
      <c r="J2260" s="965"/>
    </row>
    <row r="2261" spans="2:10" ht="24.6" customHeight="1">
      <c r="B2261" s="962"/>
      <c r="C2261" s="963"/>
      <c r="D2261" s="963"/>
      <c r="E2261" s="963"/>
      <c r="F2261" s="963" t="s">
        <v>2837</v>
      </c>
      <c r="G2261" s="963"/>
      <c r="H2261" s="963"/>
      <c r="I2261" s="964" t="s">
        <v>2846</v>
      </c>
      <c r="J2261" s="965"/>
    </row>
    <row r="2262" spans="2:10" ht="24.6" customHeight="1">
      <c r="B2262" s="962"/>
      <c r="C2262" s="963"/>
      <c r="D2262" s="963"/>
      <c r="E2262" s="963" t="s">
        <v>2847</v>
      </c>
      <c r="F2262" s="963"/>
      <c r="G2262" s="963"/>
      <c r="H2262" s="963"/>
      <c r="I2262" s="964" t="s">
        <v>2848</v>
      </c>
      <c r="J2262" s="965"/>
    </row>
    <row r="2263" spans="2:10" ht="24.6" customHeight="1">
      <c r="B2263" s="962"/>
      <c r="C2263" s="963"/>
      <c r="D2263" s="963"/>
      <c r="E2263" s="963" t="s">
        <v>2849</v>
      </c>
      <c r="F2263" s="963"/>
      <c r="G2263" s="963"/>
      <c r="H2263" s="963"/>
      <c r="I2263" s="964" t="s">
        <v>2850</v>
      </c>
      <c r="J2263" s="965"/>
    </row>
    <row r="2264" spans="2:10" ht="47.45" customHeight="1">
      <c r="B2264" s="962"/>
      <c r="C2264" s="963"/>
      <c r="D2264" s="963" t="s">
        <v>1989</v>
      </c>
      <c r="E2264" s="963"/>
      <c r="F2264" s="963"/>
      <c r="G2264" s="963"/>
      <c r="H2264" s="963"/>
      <c r="I2264" s="964" t="s">
        <v>2851</v>
      </c>
      <c r="J2264" s="965"/>
    </row>
    <row r="2265" spans="2:10" ht="24.6" customHeight="1">
      <c r="B2265" s="962"/>
      <c r="C2265" s="963"/>
      <c r="D2265" s="963" t="s">
        <v>1991</v>
      </c>
      <c r="E2265" s="963"/>
      <c r="F2265" s="963"/>
      <c r="G2265" s="963"/>
      <c r="H2265" s="963"/>
      <c r="I2265" s="964"/>
      <c r="J2265" s="965"/>
    </row>
    <row r="2266" spans="2:10" ht="81.599999999999994" customHeight="1">
      <c r="B2266" s="962"/>
      <c r="C2266" s="963"/>
      <c r="D2266" s="963"/>
      <c r="E2266" s="963"/>
      <c r="F2266" s="963"/>
      <c r="G2266" s="963"/>
      <c r="H2266" s="963"/>
      <c r="I2266" s="964" t="s">
        <v>2852</v>
      </c>
      <c r="J2266" s="965"/>
    </row>
    <row r="2267" spans="2:10" ht="35.450000000000003" customHeight="1">
      <c r="B2267" s="962"/>
      <c r="C2267" s="963"/>
      <c r="D2267" s="963"/>
      <c r="E2267" s="963"/>
      <c r="F2267" s="963"/>
      <c r="G2267" s="963"/>
      <c r="H2267" s="963"/>
      <c r="I2267" s="964" t="s">
        <v>2853</v>
      </c>
      <c r="J2267" s="965"/>
    </row>
    <row r="2268" spans="2:10" ht="35.450000000000003" customHeight="1">
      <c r="B2268" s="962"/>
      <c r="C2268" s="963"/>
      <c r="D2268" s="963"/>
      <c r="E2268" s="963"/>
      <c r="F2268" s="963"/>
      <c r="G2268" s="963"/>
      <c r="H2268" s="963"/>
      <c r="I2268" s="964" t="s">
        <v>2854</v>
      </c>
      <c r="J2268" s="965"/>
    </row>
    <row r="2269" spans="2:10" ht="47.45" customHeight="1">
      <c r="B2269" s="962"/>
      <c r="C2269" s="963"/>
      <c r="D2269" s="963"/>
      <c r="E2269" s="963"/>
      <c r="F2269" s="963"/>
      <c r="G2269" s="963"/>
      <c r="H2269" s="963"/>
      <c r="I2269" s="964" t="s">
        <v>2855</v>
      </c>
      <c r="J2269" s="965"/>
    </row>
    <row r="2270" spans="2:10" ht="58.5" customHeight="1">
      <c r="B2270" s="962"/>
      <c r="C2270" s="963"/>
      <c r="D2270" s="963"/>
      <c r="E2270" s="963"/>
      <c r="F2270" s="963"/>
      <c r="G2270" s="963"/>
      <c r="H2270" s="963"/>
      <c r="I2270" s="964" t="s">
        <v>2856</v>
      </c>
      <c r="J2270" s="965"/>
    </row>
    <row r="2271" spans="2:10" ht="47.45" customHeight="1">
      <c r="B2271" s="962"/>
      <c r="C2271" s="963"/>
      <c r="D2271" s="963"/>
      <c r="E2271" s="963"/>
      <c r="F2271" s="963"/>
      <c r="G2271" s="963"/>
      <c r="H2271" s="963"/>
      <c r="I2271" s="964" t="s">
        <v>2857</v>
      </c>
      <c r="J2271" s="965"/>
    </row>
    <row r="2272" spans="2:10" ht="137.44999999999999" customHeight="1">
      <c r="B2272" s="962"/>
      <c r="C2272" s="963"/>
      <c r="D2272" s="963"/>
      <c r="E2272" s="963"/>
      <c r="F2272" s="963"/>
      <c r="G2272" s="963"/>
      <c r="H2272" s="963"/>
      <c r="I2272" s="964" t="s">
        <v>2858</v>
      </c>
      <c r="J2272" s="965"/>
    </row>
    <row r="2273" spans="2:10" ht="81.599999999999994" customHeight="1">
      <c r="B2273" s="962"/>
      <c r="C2273" s="963"/>
      <c r="D2273" s="963"/>
      <c r="E2273" s="963"/>
      <c r="F2273" s="963"/>
      <c r="G2273" s="963"/>
      <c r="H2273" s="963"/>
      <c r="I2273" s="964" t="s">
        <v>2859</v>
      </c>
      <c r="J2273" s="965"/>
    </row>
    <row r="2274" spans="2:10" ht="24.6" customHeight="1">
      <c r="B2274" s="966"/>
      <c r="C2274" s="967"/>
      <c r="D2274" s="967"/>
      <c r="E2274" s="967"/>
      <c r="F2274" s="967"/>
      <c r="G2274" s="967"/>
      <c r="H2274" s="967"/>
      <c r="I2274" s="968"/>
      <c r="J2274" s="969"/>
    </row>
    <row r="2275" spans="2:10" ht="24.6" customHeight="1">
      <c r="B2275" s="959"/>
      <c r="C2275" s="970" t="s">
        <v>2860</v>
      </c>
      <c r="D2275" s="970"/>
      <c r="E2275" s="970"/>
      <c r="F2275" s="970"/>
      <c r="G2275" s="970"/>
      <c r="H2275" s="970"/>
      <c r="I2275" s="971"/>
      <c r="J2275" s="960"/>
    </row>
    <row r="2276" spans="2:10" ht="24.6" customHeight="1">
      <c r="B2276" s="962"/>
      <c r="C2276" s="963"/>
      <c r="D2276" s="963" t="s">
        <v>1968</v>
      </c>
      <c r="E2276" s="963"/>
      <c r="F2276" s="963"/>
      <c r="G2276" s="963"/>
      <c r="H2276" s="963"/>
      <c r="I2276" s="964" t="s">
        <v>2861</v>
      </c>
      <c r="J2276" s="965"/>
    </row>
    <row r="2277" spans="2:10" ht="24.6" customHeight="1">
      <c r="B2277" s="962"/>
      <c r="C2277" s="963"/>
      <c r="D2277" s="963" t="s">
        <v>1970</v>
      </c>
      <c r="E2277" s="963"/>
      <c r="F2277" s="963"/>
      <c r="G2277" s="963"/>
      <c r="H2277" s="963"/>
      <c r="I2277" s="964" t="s">
        <v>2862</v>
      </c>
      <c r="J2277" s="965"/>
    </row>
    <row r="2278" spans="2:10" ht="24.6" customHeight="1">
      <c r="B2278" s="962"/>
      <c r="C2278" s="963"/>
      <c r="D2278" s="963" t="s">
        <v>2514</v>
      </c>
      <c r="E2278" s="963"/>
      <c r="F2278" s="963"/>
      <c r="G2278" s="963"/>
      <c r="H2278" s="963"/>
      <c r="I2278" s="964"/>
      <c r="J2278" s="965"/>
    </row>
    <row r="2279" spans="2:10" ht="24.6" customHeight="1">
      <c r="B2279" s="962"/>
      <c r="C2279" s="963"/>
      <c r="D2279" s="963"/>
      <c r="E2279" s="963" t="s">
        <v>2792</v>
      </c>
      <c r="F2279" s="963"/>
      <c r="G2279" s="963"/>
      <c r="H2279" s="963"/>
      <c r="I2279" s="964" t="s">
        <v>2793</v>
      </c>
      <c r="J2279" s="965"/>
    </row>
    <row r="2280" spans="2:10" ht="24.6" customHeight="1">
      <c r="B2280" s="962"/>
      <c r="C2280" s="963"/>
      <c r="D2280" s="963"/>
      <c r="E2280" s="963" t="s">
        <v>2835</v>
      </c>
      <c r="F2280" s="963"/>
      <c r="G2280" s="963"/>
      <c r="H2280" s="963"/>
      <c r="I2280" s="964"/>
      <c r="J2280" s="965"/>
    </row>
    <row r="2281" spans="2:10" ht="24.6" customHeight="1">
      <c r="B2281" s="962"/>
      <c r="C2281" s="963"/>
      <c r="D2281" s="963"/>
      <c r="E2281" s="963"/>
      <c r="F2281" s="963" t="s">
        <v>2836</v>
      </c>
      <c r="G2281" s="963"/>
      <c r="H2281" s="963"/>
      <c r="I2281" s="964" t="s">
        <v>2545</v>
      </c>
      <c r="J2281" s="965"/>
    </row>
    <row r="2282" spans="2:10" ht="24.6" customHeight="1">
      <c r="B2282" s="962"/>
      <c r="C2282" s="963"/>
      <c r="D2282" s="963"/>
      <c r="E2282" s="963"/>
      <c r="F2282" s="963" t="s">
        <v>2837</v>
      </c>
      <c r="G2282" s="963"/>
      <c r="H2282" s="963"/>
      <c r="I2282" s="964" t="s">
        <v>2545</v>
      </c>
      <c r="J2282" s="965"/>
    </row>
    <row r="2283" spans="2:10" ht="24.6" customHeight="1">
      <c r="B2283" s="962"/>
      <c r="C2283" s="963"/>
      <c r="D2283" s="963"/>
      <c r="E2283" s="963" t="s">
        <v>2863</v>
      </c>
      <c r="F2283" s="963"/>
      <c r="G2283" s="963"/>
      <c r="H2283" s="963"/>
      <c r="I2283" s="964"/>
      <c r="J2283" s="965"/>
    </row>
    <row r="2284" spans="2:10" ht="24.6" customHeight="1">
      <c r="B2284" s="962"/>
      <c r="C2284" s="963"/>
      <c r="D2284" s="963"/>
      <c r="E2284" s="963"/>
      <c r="F2284" s="963" t="s">
        <v>2836</v>
      </c>
      <c r="G2284" s="963"/>
      <c r="H2284" s="963"/>
      <c r="I2284" s="964" t="s">
        <v>2864</v>
      </c>
      <c r="J2284" s="965"/>
    </row>
    <row r="2285" spans="2:10" ht="24.6" customHeight="1">
      <c r="B2285" s="962"/>
      <c r="C2285" s="963"/>
      <c r="D2285" s="963"/>
      <c r="E2285" s="963"/>
      <c r="F2285" s="963" t="s">
        <v>2837</v>
      </c>
      <c r="G2285" s="963"/>
      <c r="H2285" s="963"/>
      <c r="I2285" s="964" t="s">
        <v>2864</v>
      </c>
      <c r="J2285" s="965"/>
    </row>
    <row r="2286" spans="2:10" ht="24.6" customHeight="1">
      <c r="B2286" s="962"/>
      <c r="C2286" s="963"/>
      <c r="D2286" s="963"/>
      <c r="E2286" s="963" t="s">
        <v>2865</v>
      </c>
      <c r="F2286" s="963"/>
      <c r="G2286" s="963"/>
      <c r="H2286" s="963"/>
      <c r="I2286" s="964" t="s">
        <v>2866</v>
      </c>
      <c r="J2286" s="965"/>
    </row>
    <row r="2287" spans="2:10" ht="47.45" customHeight="1">
      <c r="B2287" s="962"/>
      <c r="C2287" s="963"/>
      <c r="D2287" s="963" t="s">
        <v>1989</v>
      </c>
      <c r="E2287" s="963"/>
      <c r="F2287" s="963"/>
      <c r="G2287" s="963"/>
      <c r="H2287" s="963"/>
      <c r="I2287" s="964" t="s">
        <v>2867</v>
      </c>
      <c r="J2287" s="965"/>
    </row>
    <row r="2288" spans="2:10" ht="24.6" customHeight="1">
      <c r="B2288" s="962"/>
      <c r="C2288" s="963"/>
      <c r="D2288" s="963" t="s">
        <v>1991</v>
      </c>
      <c r="E2288" s="963"/>
      <c r="F2288" s="963"/>
      <c r="G2288" s="963"/>
      <c r="H2288" s="963"/>
      <c r="I2288" s="964"/>
      <c r="J2288" s="965"/>
    </row>
    <row r="2289" spans="2:10" ht="35.450000000000003" customHeight="1">
      <c r="B2289" s="962"/>
      <c r="C2289" s="963"/>
      <c r="D2289" s="963"/>
      <c r="E2289" s="963"/>
      <c r="F2289" s="963"/>
      <c r="G2289" s="963"/>
      <c r="H2289" s="963"/>
      <c r="I2289" s="964" t="s">
        <v>2868</v>
      </c>
      <c r="J2289" s="965"/>
    </row>
    <row r="2290" spans="2:10" ht="35.450000000000003" customHeight="1">
      <c r="B2290" s="962"/>
      <c r="C2290" s="963"/>
      <c r="D2290" s="963"/>
      <c r="E2290" s="963"/>
      <c r="F2290" s="963"/>
      <c r="G2290" s="963"/>
      <c r="H2290" s="963"/>
      <c r="I2290" s="964" t="s">
        <v>2869</v>
      </c>
      <c r="J2290" s="965"/>
    </row>
    <row r="2291" spans="2:10" ht="47.45" customHeight="1">
      <c r="B2291" s="962"/>
      <c r="C2291" s="963"/>
      <c r="D2291" s="963"/>
      <c r="E2291" s="963"/>
      <c r="F2291" s="963"/>
      <c r="G2291" s="963"/>
      <c r="H2291" s="963"/>
      <c r="I2291" s="964" t="s">
        <v>2870</v>
      </c>
      <c r="J2291" s="965"/>
    </row>
    <row r="2292" spans="2:10" ht="58.5" customHeight="1">
      <c r="B2292" s="962"/>
      <c r="C2292" s="963"/>
      <c r="D2292" s="963"/>
      <c r="E2292" s="963"/>
      <c r="F2292" s="963"/>
      <c r="G2292" s="963"/>
      <c r="H2292" s="963"/>
      <c r="I2292" s="964" t="s">
        <v>2871</v>
      </c>
      <c r="J2292" s="965"/>
    </row>
    <row r="2293" spans="2:10" ht="35.450000000000003" customHeight="1">
      <c r="B2293" s="962"/>
      <c r="C2293" s="963"/>
      <c r="D2293" s="963"/>
      <c r="E2293" s="963"/>
      <c r="F2293" s="963"/>
      <c r="G2293" s="963"/>
      <c r="H2293" s="963"/>
      <c r="I2293" s="964" t="s">
        <v>2872</v>
      </c>
      <c r="J2293" s="965"/>
    </row>
    <row r="2294" spans="2:10" ht="47.45" customHeight="1">
      <c r="B2294" s="962"/>
      <c r="C2294" s="963"/>
      <c r="D2294" s="963"/>
      <c r="E2294" s="963"/>
      <c r="F2294" s="963"/>
      <c r="G2294" s="963"/>
      <c r="H2294" s="963"/>
      <c r="I2294" s="964" t="s">
        <v>2873</v>
      </c>
      <c r="J2294" s="965"/>
    </row>
    <row r="2295" spans="2:10" ht="81.599999999999994" customHeight="1">
      <c r="B2295" s="962"/>
      <c r="C2295" s="963"/>
      <c r="D2295" s="963"/>
      <c r="E2295" s="963"/>
      <c r="F2295" s="963"/>
      <c r="G2295" s="963"/>
      <c r="H2295" s="963"/>
      <c r="I2295" s="964" t="s">
        <v>2874</v>
      </c>
      <c r="J2295" s="965"/>
    </row>
    <row r="2296" spans="2:10" ht="24.6" customHeight="1">
      <c r="B2296" s="966"/>
      <c r="C2296" s="967"/>
      <c r="D2296" s="967"/>
      <c r="E2296" s="967"/>
      <c r="F2296" s="967"/>
      <c r="G2296" s="967"/>
      <c r="H2296" s="967"/>
      <c r="I2296" s="968"/>
      <c r="J2296" s="969"/>
    </row>
    <row r="2297" spans="2:10" ht="24.6" customHeight="1">
      <c r="B2297" s="959"/>
      <c r="C2297" s="970" t="s">
        <v>2875</v>
      </c>
      <c r="D2297" s="970"/>
      <c r="E2297" s="970"/>
      <c r="F2297" s="970"/>
      <c r="G2297" s="970"/>
      <c r="H2297" s="970"/>
      <c r="I2297" s="971"/>
      <c r="J2297" s="960"/>
    </row>
    <row r="2298" spans="2:10" ht="24.6" customHeight="1">
      <c r="B2298" s="962"/>
      <c r="C2298" s="963"/>
      <c r="D2298" s="963" t="s">
        <v>1968</v>
      </c>
      <c r="E2298" s="963"/>
      <c r="F2298" s="963"/>
      <c r="G2298" s="963"/>
      <c r="H2298" s="963"/>
      <c r="I2298" s="964" t="s">
        <v>2876</v>
      </c>
      <c r="J2298" s="965"/>
    </row>
    <row r="2299" spans="2:10" ht="24.6" customHeight="1">
      <c r="B2299" s="962"/>
      <c r="C2299" s="963"/>
      <c r="D2299" s="963" t="s">
        <v>1970</v>
      </c>
      <c r="E2299" s="963"/>
      <c r="F2299" s="963"/>
      <c r="G2299" s="963"/>
      <c r="H2299" s="963"/>
      <c r="I2299" s="964" t="s">
        <v>2862</v>
      </c>
      <c r="J2299" s="965"/>
    </row>
    <row r="2300" spans="2:10" ht="24.6" customHeight="1">
      <c r="B2300" s="962"/>
      <c r="C2300" s="963"/>
      <c r="D2300" s="963" t="s">
        <v>2514</v>
      </c>
      <c r="E2300" s="963"/>
      <c r="F2300" s="963"/>
      <c r="G2300" s="963"/>
      <c r="H2300" s="963"/>
      <c r="I2300" s="964"/>
      <c r="J2300" s="965"/>
    </row>
    <row r="2301" spans="2:10" ht="24.6" customHeight="1">
      <c r="B2301" s="962"/>
      <c r="C2301" s="963"/>
      <c r="D2301" s="963"/>
      <c r="E2301" s="963" t="s">
        <v>2792</v>
      </c>
      <c r="F2301" s="963"/>
      <c r="G2301" s="963"/>
      <c r="H2301" s="963"/>
      <c r="I2301" s="964" t="s">
        <v>2793</v>
      </c>
      <c r="J2301" s="965"/>
    </row>
    <row r="2302" spans="2:10" ht="24.6" customHeight="1">
      <c r="B2302" s="962"/>
      <c r="C2302" s="963"/>
      <c r="D2302" s="963"/>
      <c r="E2302" s="963" t="s">
        <v>2877</v>
      </c>
      <c r="F2302" s="963"/>
      <c r="G2302" s="963"/>
      <c r="H2302" s="963"/>
      <c r="I2302" s="964"/>
      <c r="J2302" s="965"/>
    </row>
    <row r="2303" spans="2:10" ht="24.6" customHeight="1">
      <c r="B2303" s="962"/>
      <c r="C2303" s="963"/>
      <c r="D2303" s="963"/>
      <c r="E2303" s="963"/>
      <c r="F2303" s="963" t="s">
        <v>2836</v>
      </c>
      <c r="G2303" s="963"/>
      <c r="H2303" s="963"/>
      <c r="I2303" s="964" t="s">
        <v>2545</v>
      </c>
      <c r="J2303" s="965"/>
    </row>
    <row r="2304" spans="2:10" ht="24.6" customHeight="1">
      <c r="B2304" s="962"/>
      <c r="C2304" s="963"/>
      <c r="D2304" s="963"/>
      <c r="E2304" s="963"/>
      <c r="F2304" s="963" t="s">
        <v>2837</v>
      </c>
      <c r="G2304" s="963"/>
      <c r="H2304" s="963"/>
      <c r="I2304" s="964" t="s">
        <v>2545</v>
      </c>
      <c r="J2304" s="965"/>
    </row>
    <row r="2305" spans="2:10" ht="24.6" customHeight="1">
      <c r="B2305" s="962"/>
      <c r="C2305" s="963"/>
      <c r="D2305" s="963"/>
      <c r="E2305" s="963" t="s">
        <v>2878</v>
      </c>
      <c r="F2305" s="963"/>
      <c r="G2305" s="963"/>
      <c r="H2305" s="963"/>
      <c r="I2305" s="964"/>
      <c r="J2305" s="965"/>
    </row>
    <row r="2306" spans="2:10" ht="24.6" customHeight="1">
      <c r="B2306" s="962"/>
      <c r="C2306" s="963"/>
      <c r="D2306" s="963"/>
      <c r="E2306" s="963"/>
      <c r="F2306" s="963" t="s">
        <v>2836</v>
      </c>
      <c r="G2306" s="963"/>
      <c r="H2306" s="963"/>
      <c r="I2306" s="964" t="s">
        <v>2839</v>
      </c>
      <c r="J2306" s="965"/>
    </row>
    <row r="2307" spans="2:10" ht="24.6" customHeight="1">
      <c r="B2307" s="962"/>
      <c r="C2307" s="963"/>
      <c r="D2307" s="963"/>
      <c r="E2307" s="963"/>
      <c r="F2307" s="963" t="s">
        <v>2837</v>
      </c>
      <c r="G2307" s="963"/>
      <c r="H2307" s="963"/>
      <c r="I2307" s="964" t="s">
        <v>2839</v>
      </c>
      <c r="J2307" s="965"/>
    </row>
    <row r="2308" spans="2:10" ht="24.6" customHeight="1">
      <c r="B2308" s="962"/>
      <c r="C2308" s="963"/>
      <c r="D2308" s="963"/>
      <c r="E2308" s="963" t="s">
        <v>2865</v>
      </c>
      <c r="F2308" s="963"/>
      <c r="G2308" s="963"/>
      <c r="H2308" s="963"/>
      <c r="I2308" s="964" t="s">
        <v>2058</v>
      </c>
      <c r="J2308" s="965"/>
    </row>
    <row r="2309" spans="2:10" ht="24.6" customHeight="1">
      <c r="B2309" s="962"/>
      <c r="C2309" s="963"/>
      <c r="D2309" s="963" t="s">
        <v>2879</v>
      </c>
      <c r="E2309" s="963"/>
      <c r="F2309" s="963"/>
      <c r="G2309" s="963"/>
      <c r="H2309" s="963"/>
      <c r="I2309" s="964" t="s">
        <v>2301</v>
      </c>
      <c r="J2309" s="965"/>
    </row>
    <row r="2310" spans="2:10" ht="24.6" customHeight="1">
      <c r="B2310" s="962"/>
      <c r="C2310" s="963"/>
      <c r="D2310" s="963" t="s">
        <v>2880</v>
      </c>
      <c r="E2310" s="963"/>
      <c r="F2310" s="963"/>
      <c r="G2310" s="963"/>
      <c r="H2310" s="963"/>
      <c r="I2310" s="964"/>
      <c r="J2310" s="965"/>
    </row>
    <row r="2311" spans="2:10" ht="24.6" customHeight="1">
      <c r="B2311" s="962"/>
      <c r="C2311" s="963"/>
      <c r="D2311" s="963"/>
      <c r="E2311" s="963" t="s">
        <v>2881</v>
      </c>
      <c r="F2311" s="963"/>
      <c r="G2311" s="963"/>
      <c r="H2311" s="963"/>
      <c r="I2311" s="964" t="s">
        <v>1576</v>
      </c>
      <c r="J2311" s="965"/>
    </row>
    <row r="2312" spans="2:10" ht="24.6" customHeight="1">
      <c r="B2312" s="962"/>
      <c r="C2312" s="963"/>
      <c r="D2312" s="963"/>
      <c r="E2312" s="963" t="s">
        <v>2882</v>
      </c>
      <c r="F2312" s="963"/>
      <c r="G2312" s="963"/>
      <c r="H2312" s="963"/>
      <c r="I2312" s="964" t="s">
        <v>1576</v>
      </c>
      <c r="J2312" s="965"/>
    </row>
    <row r="2313" spans="2:10" ht="24.6" customHeight="1">
      <c r="B2313" s="962"/>
      <c r="C2313" s="963"/>
      <c r="D2313" s="963" t="s">
        <v>2030</v>
      </c>
      <c r="E2313" s="963"/>
      <c r="F2313" s="963"/>
      <c r="G2313" s="963"/>
      <c r="H2313" s="963"/>
      <c r="I2313" s="964"/>
      <c r="J2313" s="965"/>
    </row>
    <row r="2314" spans="2:10" ht="35.450000000000003" customHeight="1">
      <c r="B2314" s="962"/>
      <c r="C2314" s="963"/>
      <c r="D2314" s="963"/>
      <c r="E2314" s="963"/>
      <c r="F2314" s="963"/>
      <c r="G2314" s="963"/>
      <c r="H2314" s="963"/>
      <c r="I2314" s="964" t="s">
        <v>2883</v>
      </c>
      <c r="J2314" s="965"/>
    </row>
    <row r="2315" spans="2:10" ht="24.6" customHeight="1">
      <c r="B2315" s="966"/>
      <c r="C2315" s="967"/>
      <c r="D2315" s="967"/>
      <c r="E2315" s="967"/>
      <c r="F2315" s="967"/>
      <c r="G2315" s="967"/>
      <c r="H2315" s="967"/>
      <c r="I2315" s="968"/>
      <c r="J2315" s="969"/>
    </row>
    <row r="2316" spans="2:10" ht="24.6" customHeight="1">
      <c r="B2316" s="972" t="s">
        <v>2884</v>
      </c>
      <c r="C2316" s="973"/>
      <c r="D2316" s="973"/>
      <c r="E2316" s="973"/>
      <c r="F2316" s="973"/>
      <c r="G2316" s="973"/>
      <c r="H2316" s="973"/>
      <c r="I2316" s="974"/>
      <c r="J2316" s="975"/>
    </row>
    <row r="2317" spans="2:10" ht="125.45" customHeight="1">
      <c r="B2317" s="962"/>
      <c r="C2317" s="963"/>
      <c r="D2317" s="963"/>
      <c r="E2317" s="963"/>
      <c r="F2317" s="963"/>
      <c r="G2317" s="963"/>
      <c r="H2317" s="963"/>
      <c r="I2317" s="964" t="s">
        <v>2885</v>
      </c>
      <c r="J2317" s="965"/>
    </row>
    <row r="2318" spans="2:10" ht="103.5" customHeight="1">
      <c r="B2318" s="962"/>
      <c r="C2318" s="963"/>
      <c r="D2318" s="963"/>
      <c r="E2318" s="963"/>
      <c r="F2318" s="963"/>
      <c r="G2318" s="963"/>
      <c r="H2318" s="963"/>
      <c r="I2318" s="964" t="s">
        <v>2886</v>
      </c>
      <c r="J2318" s="965"/>
    </row>
    <row r="2319" spans="2:10" ht="69.599999999999994" customHeight="1">
      <c r="B2319" s="962"/>
      <c r="C2319" s="963"/>
      <c r="D2319" s="963"/>
      <c r="E2319" s="963"/>
      <c r="F2319" s="963"/>
      <c r="G2319" s="963"/>
      <c r="H2319" s="963"/>
      <c r="I2319" s="964" t="s">
        <v>2887</v>
      </c>
      <c r="J2319" s="965"/>
    </row>
    <row r="2320" spans="2:10" ht="24.6" customHeight="1">
      <c r="B2320" s="966"/>
      <c r="C2320" s="967"/>
      <c r="D2320" s="967"/>
      <c r="E2320" s="967"/>
      <c r="F2320" s="967"/>
      <c r="G2320" s="967"/>
      <c r="H2320" s="967"/>
      <c r="I2320" s="968"/>
      <c r="J2320" s="969"/>
    </row>
    <row r="2321" spans="2:10" ht="24.6" customHeight="1">
      <c r="B2321" s="959"/>
      <c r="C2321" s="970" t="s">
        <v>2888</v>
      </c>
      <c r="D2321" s="970"/>
      <c r="E2321" s="970"/>
      <c r="F2321" s="970"/>
      <c r="G2321" s="970"/>
      <c r="H2321" s="970"/>
      <c r="I2321" s="971"/>
      <c r="J2321" s="960"/>
    </row>
    <row r="2322" spans="2:10" ht="69.599999999999994" customHeight="1">
      <c r="B2322" s="962"/>
      <c r="C2322" s="963"/>
      <c r="D2322" s="963"/>
      <c r="E2322" s="963"/>
      <c r="F2322" s="963"/>
      <c r="G2322" s="963"/>
      <c r="H2322" s="963"/>
      <c r="I2322" s="964" t="s">
        <v>2889</v>
      </c>
      <c r="J2322" s="965"/>
    </row>
    <row r="2323" spans="2:10" ht="35.450000000000003" customHeight="1">
      <c r="B2323" s="962"/>
      <c r="C2323" s="963"/>
      <c r="D2323" s="963"/>
      <c r="E2323" s="963"/>
      <c r="F2323" s="963"/>
      <c r="G2323" s="963"/>
      <c r="H2323" s="963"/>
      <c r="I2323" s="964" t="s">
        <v>2890</v>
      </c>
      <c r="J2323" s="965"/>
    </row>
    <row r="2324" spans="2:10" ht="24.6" customHeight="1">
      <c r="B2324" s="966"/>
      <c r="C2324" s="967"/>
      <c r="D2324" s="967"/>
      <c r="E2324" s="967"/>
      <c r="F2324" s="967"/>
      <c r="G2324" s="967"/>
      <c r="H2324" s="967"/>
      <c r="I2324" s="968"/>
      <c r="J2324" s="969"/>
    </row>
    <row r="2325" spans="2:10" ht="24.6" customHeight="1">
      <c r="B2325" s="959"/>
      <c r="C2325" s="970" t="s">
        <v>2891</v>
      </c>
      <c r="D2325" s="970"/>
      <c r="E2325" s="970"/>
      <c r="F2325" s="970"/>
      <c r="G2325" s="970"/>
      <c r="H2325" s="970"/>
      <c r="I2325" s="971"/>
      <c r="J2325" s="960"/>
    </row>
    <row r="2326" spans="2:10" ht="24.6" customHeight="1">
      <c r="B2326" s="962"/>
      <c r="C2326" s="963"/>
      <c r="D2326" s="963" t="s">
        <v>1968</v>
      </c>
      <c r="E2326" s="963"/>
      <c r="F2326" s="963"/>
      <c r="G2326" s="963"/>
      <c r="H2326" s="963"/>
      <c r="I2326" s="964" t="s">
        <v>2892</v>
      </c>
      <c r="J2326" s="965"/>
    </row>
    <row r="2327" spans="2:10" ht="24.6" customHeight="1">
      <c r="B2327" s="962"/>
      <c r="C2327" s="963"/>
      <c r="D2327" s="963" t="s">
        <v>1970</v>
      </c>
      <c r="E2327" s="963"/>
      <c r="F2327" s="963"/>
      <c r="G2327" s="963"/>
      <c r="H2327" s="963"/>
      <c r="I2327" s="964" t="s">
        <v>2206</v>
      </c>
      <c r="J2327" s="965"/>
    </row>
    <row r="2328" spans="2:10" ht="24.6" customHeight="1">
      <c r="B2328" s="962"/>
      <c r="C2328" s="963"/>
      <c r="D2328" s="963" t="s">
        <v>2053</v>
      </c>
      <c r="E2328" s="963"/>
      <c r="F2328" s="963"/>
      <c r="G2328" s="963"/>
      <c r="H2328" s="963"/>
      <c r="I2328" s="964"/>
      <c r="J2328" s="965"/>
    </row>
    <row r="2329" spans="2:10" ht="24.6" customHeight="1">
      <c r="B2329" s="962"/>
      <c r="C2329" s="963"/>
      <c r="D2329" s="963"/>
      <c r="E2329" s="963" t="s">
        <v>2893</v>
      </c>
      <c r="F2329" s="963"/>
      <c r="G2329" s="963"/>
      <c r="H2329" s="963"/>
      <c r="I2329" s="964" t="s">
        <v>2894</v>
      </c>
      <c r="J2329" s="965"/>
    </row>
    <row r="2330" spans="2:10" ht="24.6" customHeight="1">
      <c r="B2330" s="962"/>
      <c r="C2330" s="963"/>
      <c r="D2330" s="963"/>
      <c r="E2330" s="963" t="s">
        <v>2895</v>
      </c>
      <c r="F2330" s="963"/>
      <c r="G2330" s="963"/>
      <c r="H2330" s="963"/>
      <c r="I2330" s="964" t="s">
        <v>2896</v>
      </c>
      <c r="J2330" s="965"/>
    </row>
    <row r="2331" spans="2:10" ht="24.6" customHeight="1">
      <c r="B2331" s="962"/>
      <c r="C2331" s="963"/>
      <c r="D2331" s="963"/>
      <c r="E2331" s="963" t="s">
        <v>2897</v>
      </c>
      <c r="F2331" s="963"/>
      <c r="G2331" s="963"/>
      <c r="H2331" s="963"/>
      <c r="I2331" s="964" t="s">
        <v>2776</v>
      </c>
      <c r="J2331" s="965"/>
    </row>
    <row r="2332" spans="2:10" ht="24.6" customHeight="1">
      <c r="B2332" s="962"/>
      <c r="C2332" s="963"/>
      <c r="D2332" s="963"/>
      <c r="E2332" s="963" t="s">
        <v>2898</v>
      </c>
      <c r="F2332" s="963"/>
      <c r="G2332" s="963"/>
      <c r="H2332" s="963"/>
      <c r="I2332" s="964" t="s">
        <v>2776</v>
      </c>
      <c r="J2332" s="965"/>
    </row>
    <row r="2333" spans="2:10" ht="24.6" customHeight="1">
      <c r="B2333" s="962"/>
      <c r="C2333" s="963"/>
      <c r="D2333" s="963"/>
      <c r="E2333" s="963" t="s">
        <v>2899</v>
      </c>
      <c r="F2333" s="963"/>
      <c r="G2333" s="963"/>
      <c r="H2333" s="963"/>
      <c r="I2333" s="964" t="s">
        <v>2453</v>
      </c>
      <c r="J2333" s="965"/>
    </row>
    <row r="2334" spans="2:10" ht="24.6" customHeight="1">
      <c r="B2334" s="962"/>
      <c r="C2334" s="963"/>
      <c r="D2334" s="963"/>
      <c r="E2334" s="963" t="s">
        <v>2900</v>
      </c>
      <c r="F2334" s="963"/>
      <c r="G2334" s="963"/>
      <c r="H2334" s="963"/>
      <c r="I2334" s="964" t="s">
        <v>2545</v>
      </c>
      <c r="J2334" s="965"/>
    </row>
    <row r="2335" spans="2:10" ht="24.6" customHeight="1">
      <c r="B2335" s="962"/>
      <c r="C2335" s="963"/>
      <c r="D2335" s="963"/>
      <c r="E2335" s="963" t="s">
        <v>2901</v>
      </c>
      <c r="F2335" s="963"/>
      <c r="G2335" s="963"/>
      <c r="H2335" s="963"/>
      <c r="I2335" s="964"/>
      <c r="J2335" s="965"/>
    </row>
    <row r="2336" spans="2:10" ht="24.6" customHeight="1">
      <c r="B2336" s="962"/>
      <c r="C2336" s="963"/>
      <c r="D2336" s="963"/>
      <c r="E2336" s="963"/>
      <c r="F2336" s="963" t="s">
        <v>2902</v>
      </c>
      <c r="G2336" s="963"/>
      <c r="H2336" s="963"/>
      <c r="I2336" s="964" t="s">
        <v>2903</v>
      </c>
      <c r="J2336" s="965"/>
    </row>
    <row r="2337" spans="2:10" ht="24.6" customHeight="1">
      <c r="B2337" s="962"/>
      <c r="C2337" s="963"/>
      <c r="D2337" s="963"/>
      <c r="E2337" s="963"/>
      <c r="F2337" s="963"/>
      <c r="G2337" s="963"/>
      <c r="H2337" s="963"/>
      <c r="I2337" s="964" t="s">
        <v>2545</v>
      </c>
      <c r="J2337" s="965"/>
    </row>
    <row r="2338" spans="2:10" ht="24.6" customHeight="1">
      <c r="B2338" s="962"/>
      <c r="C2338" s="963"/>
      <c r="D2338" s="963"/>
      <c r="E2338" s="963"/>
      <c r="F2338" s="963" t="s">
        <v>2904</v>
      </c>
      <c r="G2338" s="963"/>
      <c r="H2338" s="963"/>
      <c r="I2338" s="964" t="s">
        <v>2905</v>
      </c>
      <c r="J2338" s="965"/>
    </row>
    <row r="2339" spans="2:10" ht="24.6" customHeight="1">
      <c r="B2339" s="962"/>
      <c r="C2339" s="963"/>
      <c r="D2339" s="963"/>
      <c r="E2339" s="963"/>
      <c r="F2339" s="963" t="s">
        <v>2906</v>
      </c>
      <c r="G2339" s="963"/>
      <c r="H2339" s="963"/>
      <c r="I2339" s="964" t="s">
        <v>2903</v>
      </c>
      <c r="J2339" s="965"/>
    </row>
    <row r="2340" spans="2:10" ht="24.6" customHeight="1">
      <c r="B2340" s="962"/>
      <c r="C2340" s="963"/>
      <c r="D2340" s="963"/>
      <c r="E2340" s="963"/>
      <c r="F2340" s="963"/>
      <c r="G2340" s="963"/>
      <c r="H2340" s="963"/>
      <c r="I2340" s="964" t="s">
        <v>2907</v>
      </c>
      <c r="J2340" s="965"/>
    </row>
    <row r="2341" spans="2:10" ht="24.6" customHeight="1">
      <c r="B2341" s="962"/>
      <c r="C2341" s="963"/>
      <c r="D2341" s="963"/>
      <c r="E2341" s="963" t="s">
        <v>2908</v>
      </c>
      <c r="F2341" s="963"/>
      <c r="G2341" s="963"/>
      <c r="H2341" s="963"/>
      <c r="I2341" s="964"/>
      <c r="J2341" s="965"/>
    </row>
    <row r="2342" spans="2:10" ht="24.6" customHeight="1">
      <c r="B2342" s="962"/>
      <c r="C2342" s="963"/>
      <c r="D2342" s="963"/>
      <c r="E2342" s="963"/>
      <c r="F2342" s="963" t="s">
        <v>2909</v>
      </c>
      <c r="G2342" s="963"/>
      <c r="H2342" s="963"/>
      <c r="I2342" s="964" t="s">
        <v>2910</v>
      </c>
      <c r="J2342" s="965"/>
    </row>
    <row r="2343" spans="2:10" ht="24.6" customHeight="1">
      <c r="B2343" s="962"/>
      <c r="C2343" s="963"/>
      <c r="D2343" s="963"/>
      <c r="E2343" s="963"/>
      <c r="F2343" s="963" t="s">
        <v>2911</v>
      </c>
      <c r="G2343" s="963"/>
      <c r="H2343" s="963"/>
      <c r="I2343" s="964" t="s">
        <v>2912</v>
      </c>
      <c r="J2343" s="965"/>
    </row>
    <row r="2344" spans="2:10" ht="24.6" customHeight="1">
      <c r="B2344" s="962"/>
      <c r="C2344" s="963"/>
      <c r="D2344" s="963"/>
      <c r="E2344" s="963"/>
      <c r="F2344" s="963" t="s">
        <v>2913</v>
      </c>
      <c r="G2344" s="963"/>
      <c r="H2344" s="963"/>
      <c r="I2344" s="964" t="s">
        <v>2914</v>
      </c>
      <c r="J2344" s="965"/>
    </row>
    <row r="2345" spans="2:10" ht="58.5" customHeight="1">
      <c r="B2345" s="962"/>
      <c r="C2345" s="963"/>
      <c r="D2345" s="963" t="s">
        <v>1989</v>
      </c>
      <c r="E2345" s="963"/>
      <c r="F2345" s="963"/>
      <c r="G2345" s="963"/>
      <c r="H2345" s="963"/>
      <c r="I2345" s="964" t="s">
        <v>2915</v>
      </c>
      <c r="J2345" s="965"/>
    </row>
    <row r="2346" spans="2:10" ht="24.6" customHeight="1">
      <c r="B2346" s="962"/>
      <c r="C2346" s="963"/>
      <c r="D2346" s="963" t="s">
        <v>1991</v>
      </c>
      <c r="E2346" s="963"/>
      <c r="F2346" s="963"/>
      <c r="G2346" s="963"/>
      <c r="H2346" s="963"/>
      <c r="I2346" s="964"/>
      <c r="J2346" s="965"/>
    </row>
    <row r="2347" spans="2:10" ht="81.599999999999994" customHeight="1">
      <c r="B2347" s="962"/>
      <c r="C2347" s="963"/>
      <c r="D2347" s="963"/>
      <c r="E2347" s="963"/>
      <c r="F2347" s="963"/>
      <c r="G2347" s="963"/>
      <c r="H2347" s="963"/>
      <c r="I2347" s="964" t="s">
        <v>2916</v>
      </c>
      <c r="J2347" s="965"/>
    </row>
    <row r="2348" spans="2:10" ht="92.45" customHeight="1">
      <c r="B2348" s="962"/>
      <c r="C2348" s="963"/>
      <c r="D2348" s="963"/>
      <c r="E2348" s="963"/>
      <c r="F2348" s="963"/>
      <c r="G2348" s="963"/>
      <c r="H2348" s="963"/>
      <c r="I2348" s="964" t="s">
        <v>2917</v>
      </c>
      <c r="J2348" s="965"/>
    </row>
    <row r="2349" spans="2:10" ht="69.599999999999994" customHeight="1">
      <c r="B2349" s="962"/>
      <c r="C2349" s="963"/>
      <c r="D2349" s="963"/>
      <c r="E2349" s="963"/>
      <c r="F2349" s="963"/>
      <c r="G2349" s="963"/>
      <c r="H2349" s="963"/>
      <c r="I2349" s="964" t="s">
        <v>2918</v>
      </c>
      <c r="J2349" s="965"/>
    </row>
    <row r="2350" spans="2:10" ht="47.45" customHeight="1">
      <c r="B2350" s="962"/>
      <c r="C2350" s="963"/>
      <c r="D2350" s="963"/>
      <c r="E2350" s="963"/>
      <c r="F2350" s="963"/>
      <c r="G2350" s="963"/>
      <c r="H2350" s="963"/>
      <c r="I2350" s="964" t="s">
        <v>2919</v>
      </c>
      <c r="J2350" s="965"/>
    </row>
    <row r="2351" spans="2:10" ht="69.599999999999994" customHeight="1">
      <c r="B2351" s="962"/>
      <c r="C2351" s="963"/>
      <c r="D2351" s="963"/>
      <c r="E2351" s="963"/>
      <c r="F2351" s="963"/>
      <c r="G2351" s="963"/>
      <c r="H2351" s="963"/>
      <c r="I2351" s="964" t="s">
        <v>2920</v>
      </c>
      <c r="J2351" s="965"/>
    </row>
    <row r="2352" spans="2:10" ht="35.450000000000003" customHeight="1">
      <c r="B2352" s="962"/>
      <c r="C2352" s="963"/>
      <c r="D2352" s="963"/>
      <c r="E2352" s="963"/>
      <c r="F2352" s="963"/>
      <c r="G2352" s="963"/>
      <c r="H2352" s="963"/>
      <c r="I2352" s="964" t="s">
        <v>2921</v>
      </c>
      <c r="J2352" s="965"/>
    </row>
    <row r="2353" spans="2:10" ht="35.450000000000003" customHeight="1">
      <c r="B2353" s="962"/>
      <c r="C2353" s="963"/>
      <c r="D2353" s="963"/>
      <c r="E2353" s="963"/>
      <c r="F2353" s="963"/>
      <c r="G2353" s="963"/>
      <c r="H2353" s="963"/>
      <c r="I2353" s="964" t="s">
        <v>2922</v>
      </c>
      <c r="J2353" s="965"/>
    </row>
    <row r="2354" spans="2:10" ht="24.6" customHeight="1">
      <c r="B2354" s="966"/>
      <c r="C2354" s="967"/>
      <c r="D2354" s="967"/>
      <c r="E2354" s="967"/>
      <c r="F2354" s="967"/>
      <c r="G2354" s="967"/>
      <c r="H2354" s="967"/>
      <c r="I2354" s="968"/>
      <c r="J2354" s="969"/>
    </row>
    <row r="2355" spans="2:10" ht="24.6" customHeight="1">
      <c r="B2355" s="959"/>
      <c r="C2355" s="970" t="s">
        <v>2923</v>
      </c>
      <c r="D2355" s="970"/>
      <c r="E2355" s="970"/>
      <c r="F2355" s="970"/>
      <c r="G2355" s="970"/>
      <c r="H2355" s="970"/>
      <c r="I2355" s="971"/>
      <c r="J2355" s="960"/>
    </row>
    <row r="2356" spans="2:10" ht="24.6" customHeight="1">
      <c r="B2356" s="962"/>
      <c r="C2356" s="963"/>
      <c r="D2356" s="963" t="s">
        <v>1968</v>
      </c>
      <c r="E2356" s="963"/>
      <c r="F2356" s="963"/>
      <c r="G2356" s="963"/>
      <c r="H2356" s="963"/>
      <c r="I2356" s="964" t="s">
        <v>2924</v>
      </c>
      <c r="J2356" s="965"/>
    </row>
    <row r="2357" spans="2:10" ht="24.6" customHeight="1">
      <c r="B2357" s="962"/>
      <c r="C2357" s="963"/>
      <c r="D2357" s="963" t="s">
        <v>1970</v>
      </c>
      <c r="E2357" s="963"/>
      <c r="F2357" s="963"/>
      <c r="G2357" s="963"/>
      <c r="H2357" s="963"/>
      <c r="I2357" s="964" t="s">
        <v>2206</v>
      </c>
      <c r="J2357" s="965"/>
    </row>
    <row r="2358" spans="2:10" ht="24.6" customHeight="1">
      <c r="B2358" s="962"/>
      <c r="C2358" s="963"/>
      <c r="D2358" s="963" t="s">
        <v>1973</v>
      </c>
      <c r="E2358" s="963"/>
      <c r="F2358" s="963"/>
      <c r="G2358" s="963"/>
      <c r="H2358" s="963"/>
      <c r="I2358" s="964"/>
      <c r="J2358" s="965"/>
    </row>
    <row r="2359" spans="2:10" ht="24.6" customHeight="1">
      <c r="B2359" s="962"/>
      <c r="C2359" s="963"/>
      <c r="D2359" s="963"/>
      <c r="E2359" s="963" t="s">
        <v>2925</v>
      </c>
      <c r="F2359" s="963"/>
      <c r="G2359" s="963"/>
      <c r="H2359" s="963"/>
      <c r="I2359" s="964" t="s">
        <v>2926</v>
      </c>
      <c r="J2359" s="965"/>
    </row>
    <row r="2360" spans="2:10" ht="24.6" customHeight="1">
      <c r="B2360" s="962"/>
      <c r="C2360" s="963"/>
      <c r="D2360" s="963"/>
      <c r="E2360" s="963"/>
      <c r="F2360" s="963"/>
      <c r="G2360" s="963"/>
      <c r="H2360" s="963"/>
      <c r="I2360" s="964" t="s">
        <v>2248</v>
      </c>
      <c r="J2360" s="965"/>
    </row>
    <row r="2361" spans="2:10" ht="24.6" customHeight="1">
      <c r="B2361" s="962"/>
      <c r="C2361" s="963"/>
      <c r="D2361" s="963"/>
      <c r="E2361" s="963" t="s">
        <v>2927</v>
      </c>
      <c r="F2361" s="963"/>
      <c r="G2361" s="963"/>
      <c r="H2361" s="963"/>
      <c r="I2361" s="964" t="s">
        <v>2928</v>
      </c>
      <c r="J2361" s="965"/>
    </row>
    <row r="2362" spans="2:10" ht="24.6" customHeight="1">
      <c r="B2362" s="966"/>
      <c r="C2362" s="967"/>
      <c r="D2362" s="967"/>
      <c r="E2362" s="967"/>
      <c r="F2362" s="967"/>
      <c r="G2362" s="967"/>
      <c r="H2362" s="967"/>
      <c r="I2362" s="968"/>
      <c r="J2362" s="969"/>
    </row>
    <row r="2363" spans="2:10" ht="24.6" customHeight="1">
      <c r="B2363" s="959"/>
      <c r="C2363" s="970" t="s">
        <v>2929</v>
      </c>
      <c r="D2363" s="970"/>
      <c r="E2363" s="970"/>
      <c r="F2363" s="970"/>
      <c r="G2363" s="970"/>
      <c r="H2363" s="970"/>
      <c r="I2363" s="971"/>
      <c r="J2363" s="960"/>
    </row>
    <row r="2364" spans="2:10" ht="24.6" customHeight="1">
      <c r="B2364" s="962"/>
      <c r="C2364" s="963"/>
      <c r="D2364" s="963"/>
      <c r="E2364" s="963"/>
      <c r="F2364" s="963"/>
      <c r="G2364" s="963"/>
      <c r="H2364" s="963"/>
      <c r="I2364" s="964" t="s">
        <v>2930</v>
      </c>
      <c r="J2364" s="965"/>
    </row>
    <row r="2365" spans="2:10" ht="24.6" customHeight="1">
      <c r="B2365" s="962"/>
      <c r="C2365" s="963"/>
      <c r="D2365" s="963" t="s">
        <v>1968</v>
      </c>
      <c r="E2365" s="963"/>
      <c r="F2365" s="963"/>
      <c r="G2365" s="963"/>
      <c r="H2365" s="963"/>
      <c r="I2365" s="964" t="s">
        <v>2058</v>
      </c>
      <c r="J2365" s="965"/>
    </row>
    <row r="2366" spans="2:10" ht="24.6" customHeight="1">
      <c r="B2366" s="962"/>
      <c r="C2366" s="963"/>
      <c r="D2366" s="963" t="s">
        <v>1970</v>
      </c>
      <c r="E2366" s="963"/>
      <c r="F2366" s="963"/>
      <c r="G2366" s="963"/>
      <c r="H2366" s="963"/>
      <c r="I2366" s="964" t="s">
        <v>2130</v>
      </c>
      <c r="J2366" s="965"/>
    </row>
    <row r="2367" spans="2:10" ht="24.6" customHeight="1">
      <c r="B2367" s="962"/>
      <c r="C2367" s="963"/>
      <c r="D2367" s="963" t="s">
        <v>1973</v>
      </c>
      <c r="E2367" s="963"/>
      <c r="F2367" s="963"/>
      <c r="G2367" s="963"/>
      <c r="H2367" s="963"/>
      <c r="I2367" s="964" t="s">
        <v>2058</v>
      </c>
      <c r="J2367" s="965"/>
    </row>
    <row r="2368" spans="2:10" ht="24.6" customHeight="1">
      <c r="B2368" s="962"/>
      <c r="C2368" s="963"/>
      <c r="D2368" s="963" t="s">
        <v>1989</v>
      </c>
      <c r="E2368" s="963"/>
      <c r="F2368" s="963"/>
      <c r="G2368" s="963"/>
      <c r="H2368" s="963"/>
      <c r="I2368" s="964" t="s">
        <v>2058</v>
      </c>
      <c r="J2368" s="965"/>
    </row>
    <row r="2369" spans="2:10" ht="24.6" customHeight="1">
      <c r="B2369" s="962"/>
      <c r="C2369" s="963"/>
      <c r="D2369" s="963" t="s">
        <v>1991</v>
      </c>
      <c r="E2369" s="963"/>
      <c r="F2369" s="963"/>
      <c r="G2369" s="963"/>
      <c r="H2369" s="963"/>
      <c r="I2369" s="964"/>
      <c r="J2369" s="965"/>
    </row>
    <row r="2370" spans="2:10" ht="47.45" customHeight="1">
      <c r="B2370" s="962"/>
      <c r="C2370" s="963"/>
      <c r="D2370" s="963"/>
      <c r="E2370" s="963"/>
      <c r="F2370" s="963"/>
      <c r="G2370" s="963"/>
      <c r="H2370" s="963"/>
      <c r="I2370" s="964" t="s">
        <v>2931</v>
      </c>
      <c r="J2370" s="965"/>
    </row>
    <row r="2371" spans="2:10" ht="24.6" customHeight="1">
      <c r="B2371" s="966"/>
      <c r="C2371" s="967"/>
      <c r="D2371" s="967"/>
      <c r="E2371" s="967"/>
      <c r="F2371" s="967"/>
      <c r="G2371" s="967"/>
      <c r="H2371" s="967"/>
      <c r="I2371" s="968"/>
      <c r="J2371" s="969"/>
    </row>
    <row r="2372" spans="2:10" ht="24.6" customHeight="1">
      <c r="B2372" s="959"/>
      <c r="C2372" s="970" t="s">
        <v>2932</v>
      </c>
      <c r="D2372" s="970"/>
      <c r="E2372" s="970"/>
      <c r="F2372" s="970"/>
      <c r="G2372" s="970"/>
      <c r="H2372" s="970"/>
      <c r="I2372" s="971"/>
      <c r="J2372" s="960"/>
    </row>
    <row r="2373" spans="2:10" ht="24.6" customHeight="1">
      <c r="B2373" s="962"/>
      <c r="C2373" s="963"/>
      <c r="D2373" s="963"/>
      <c r="E2373" s="963"/>
      <c r="F2373" s="963"/>
      <c r="G2373" s="963"/>
      <c r="H2373" s="963"/>
      <c r="I2373" s="964" t="s">
        <v>2933</v>
      </c>
      <c r="J2373" s="965"/>
    </row>
    <row r="2374" spans="2:10" ht="24.6" customHeight="1">
      <c r="B2374" s="962"/>
      <c r="C2374" s="963"/>
      <c r="D2374" s="963" t="s">
        <v>1968</v>
      </c>
      <c r="E2374" s="963"/>
      <c r="F2374" s="963"/>
      <c r="G2374" s="963"/>
      <c r="H2374" s="963"/>
      <c r="I2374" s="964" t="s">
        <v>2058</v>
      </c>
      <c r="J2374" s="965"/>
    </row>
    <row r="2375" spans="2:10" ht="24.6" customHeight="1">
      <c r="B2375" s="962"/>
      <c r="C2375" s="963"/>
      <c r="D2375" s="963" t="s">
        <v>1970</v>
      </c>
      <c r="E2375" s="963"/>
      <c r="F2375" s="963"/>
      <c r="G2375" s="963"/>
      <c r="H2375" s="963"/>
      <c r="I2375" s="964" t="s">
        <v>2130</v>
      </c>
      <c r="J2375" s="965"/>
    </row>
    <row r="2376" spans="2:10" ht="24.6" customHeight="1">
      <c r="B2376" s="962"/>
      <c r="C2376" s="963"/>
      <c r="D2376" s="963" t="s">
        <v>1973</v>
      </c>
      <c r="E2376" s="963"/>
      <c r="F2376" s="963"/>
      <c r="G2376" s="963"/>
      <c r="H2376" s="963"/>
      <c r="I2376" s="964" t="s">
        <v>2058</v>
      </c>
      <c r="J2376" s="965"/>
    </row>
    <row r="2377" spans="2:10" ht="24.6" customHeight="1">
      <c r="B2377" s="962"/>
      <c r="C2377" s="963"/>
      <c r="D2377" s="963" t="s">
        <v>1989</v>
      </c>
      <c r="E2377" s="963"/>
      <c r="F2377" s="963"/>
      <c r="G2377" s="963"/>
      <c r="H2377" s="963"/>
      <c r="I2377" s="964" t="s">
        <v>2058</v>
      </c>
      <c r="J2377" s="965"/>
    </row>
    <row r="2378" spans="2:10" ht="24.6" customHeight="1">
      <c r="B2378" s="962"/>
      <c r="C2378" s="963"/>
      <c r="D2378" s="963" t="s">
        <v>1991</v>
      </c>
      <c r="E2378" s="963"/>
      <c r="F2378" s="963"/>
      <c r="G2378" s="963"/>
      <c r="H2378" s="963"/>
      <c r="I2378" s="964"/>
      <c r="J2378" s="965"/>
    </row>
    <row r="2379" spans="2:10" ht="47.45" customHeight="1">
      <c r="B2379" s="962"/>
      <c r="C2379" s="963"/>
      <c r="D2379" s="963"/>
      <c r="E2379" s="963"/>
      <c r="F2379" s="963"/>
      <c r="G2379" s="963"/>
      <c r="H2379" s="963"/>
      <c r="I2379" s="964" t="s">
        <v>2931</v>
      </c>
      <c r="J2379" s="965"/>
    </row>
    <row r="2380" spans="2:10" ht="58.5" customHeight="1">
      <c r="B2380" s="962"/>
      <c r="C2380" s="963"/>
      <c r="D2380" s="963"/>
      <c r="E2380" s="963"/>
      <c r="F2380" s="963"/>
      <c r="G2380" s="963"/>
      <c r="H2380" s="963"/>
      <c r="I2380" s="964" t="s">
        <v>2934</v>
      </c>
      <c r="J2380" s="965"/>
    </row>
    <row r="2381" spans="2:10" ht="69.599999999999994" customHeight="1">
      <c r="B2381" s="962"/>
      <c r="C2381" s="963"/>
      <c r="D2381" s="963"/>
      <c r="E2381" s="963"/>
      <c r="F2381" s="963"/>
      <c r="G2381" s="963"/>
      <c r="H2381" s="963"/>
      <c r="I2381" s="964" t="s">
        <v>2935</v>
      </c>
      <c r="J2381" s="965"/>
    </row>
    <row r="2382" spans="2:10" ht="24.6" customHeight="1">
      <c r="B2382" s="966"/>
      <c r="C2382" s="967"/>
      <c r="D2382" s="967"/>
      <c r="E2382" s="967"/>
      <c r="F2382" s="967"/>
      <c r="G2382" s="967"/>
      <c r="H2382" s="967"/>
      <c r="I2382" s="968"/>
      <c r="J2382" s="969"/>
    </row>
    <row r="2383" spans="2:10" ht="24.6" customHeight="1">
      <c r="B2383" s="959"/>
      <c r="C2383" s="970" t="s">
        <v>2936</v>
      </c>
      <c r="D2383" s="970"/>
      <c r="E2383" s="970"/>
      <c r="F2383" s="970"/>
      <c r="G2383" s="970"/>
      <c r="H2383" s="970"/>
      <c r="I2383" s="971"/>
      <c r="J2383" s="960"/>
    </row>
    <row r="2384" spans="2:10" ht="24.6" customHeight="1">
      <c r="B2384" s="962"/>
      <c r="C2384" s="963"/>
      <c r="D2384" s="963"/>
      <c r="E2384" s="963"/>
      <c r="F2384" s="963"/>
      <c r="G2384" s="963"/>
      <c r="H2384" s="963"/>
      <c r="I2384" s="964" t="s">
        <v>2937</v>
      </c>
      <c r="J2384" s="965"/>
    </row>
    <row r="2385" spans="2:10" ht="24.6" customHeight="1">
      <c r="B2385" s="962"/>
      <c r="C2385" s="963"/>
      <c r="D2385" s="963" t="s">
        <v>1968</v>
      </c>
      <c r="E2385" s="963"/>
      <c r="F2385" s="963"/>
      <c r="G2385" s="963"/>
      <c r="H2385" s="963"/>
      <c r="I2385" s="964" t="s">
        <v>2058</v>
      </c>
      <c r="J2385" s="965"/>
    </row>
    <row r="2386" spans="2:10" ht="24.6" customHeight="1">
      <c r="B2386" s="962"/>
      <c r="C2386" s="963"/>
      <c r="D2386" s="963" t="s">
        <v>1970</v>
      </c>
      <c r="E2386" s="963"/>
      <c r="F2386" s="963"/>
      <c r="G2386" s="963"/>
      <c r="H2386" s="963"/>
      <c r="I2386" s="964" t="s">
        <v>2130</v>
      </c>
      <c r="J2386" s="965"/>
    </row>
    <row r="2387" spans="2:10" ht="24.6" customHeight="1">
      <c r="B2387" s="962"/>
      <c r="C2387" s="963"/>
      <c r="D2387" s="963" t="s">
        <v>1973</v>
      </c>
      <c r="E2387" s="963"/>
      <c r="F2387" s="963"/>
      <c r="G2387" s="963"/>
      <c r="H2387" s="963"/>
      <c r="I2387" s="964" t="s">
        <v>2058</v>
      </c>
      <c r="J2387" s="965"/>
    </row>
    <row r="2388" spans="2:10" ht="24.6" customHeight="1">
      <c r="B2388" s="962"/>
      <c r="C2388" s="963"/>
      <c r="D2388" s="963" t="s">
        <v>1989</v>
      </c>
      <c r="E2388" s="963"/>
      <c r="F2388" s="963"/>
      <c r="G2388" s="963"/>
      <c r="H2388" s="963"/>
      <c r="I2388" s="964" t="s">
        <v>2058</v>
      </c>
      <c r="J2388" s="965"/>
    </row>
    <row r="2389" spans="2:10" ht="24.6" customHeight="1">
      <c r="B2389" s="962"/>
      <c r="C2389" s="963"/>
      <c r="D2389" s="963" t="s">
        <v>1991</v>
      </c>
      <c r="E2389" s="963"/>
      <c r="F2389" s="963"/>
      <c r="G2389" s="963"/>
      <c r="H2389" s="963"/>
      <c r="I2389" s="964"/>
      <c r="J2389" s="965"/>
    </row>
    <row r="2390" spans="2:10" ht="47.45" customHeight="1">
      <c r="B2390" s="962"/>
      <c r="C2390" s="963"/>
      <c r="D2390" s="963"/>
      <c r="E2390" s="963"/>
      <c r="F2390" s="963"/>
      <c r="G2390" s="963"/>
      <c r="H2390" s="963"/>
      <c r="I2390" s="964" t="s">
        <v>2931</v>
      </c>
      <c r="J2390" s="965"/>
    </row>
    <row r="2391" spans="2:10" ht="24.6" customHeight="1">
      <c r="B2391" s="966"/>
      <c r="C2391" s="967"/>
      <c r="D2391" s="967"/>
      <c r="E2391" s="967"/>
      <c r="F2391" s="967"/>
      <c r="G2391" s="967"/>
      <c r="H2391" s="967"/>
      <c r="I2391" s="968"/>
      <c r="J2391" s="969"/>
    </row>
    <row r="2392" spans="2:10" ht="24.6" customHeight="1">
      <c r="B2392" s="959"/>
      <c r="C2392" s="970" t="s">
        <v>2938</v>
      </c>
      <c r="D2392" s="970"/>
      <c r="E2392" s="970"/>
      <c r="F2392" s="970"/>
      <c r="G2392" s="970"/>
      <c r="H2392" s="970"/>
      <c r="I2392" s="971"/>
      <c r="J2392" s="960"/>
    </row>
    <row r="2393" spans="2:10" ht="35.450000000000003" customHeight="1">
      <c r="B2393" s="962"/>
      <c r="C2393" s="963"/>
      <c r="D2393" s="963"/>
      <c r="E2393" s="963"/>
      <c r="F2393" s="963"/>
      <c r="G2393" s="963"/>
      <c r="H2393" s="963"/>
      <c r="I2393" s="964" t="s">
        <v>2939</v>
      </c>
      <c r="J2393" s="965"/>
    </row>
    <row r="2394" spans="2:10" ht="24.6" customHeight="1">
      <c r="B2394" s="962"/>
      <c r="C2394" s="963"/>
      <c r="D2394" s="963" t="s">
        <v>1968</v>
      </c>
      <c r="E2394" s="963"/>
      <c r="F2394" s="963"/>
      <c r="G2394" s="963"/>
      <c r="H2394" s="963"/>
      <c r="I2394" s="964" t="s">
        <v>2058</v>
      </c>
      <c r="J2394" s="965"/>
    </row>
    <row r="2395" spans="2:10" ht="24.6" customHeight="1">
      <c r="B2395" s="962"/>
      <c r="C2395" s="963"/>
      <c r="D2395" s="963" t="s">
        <v>1970</v>
      </c>
      <c r="E2395" s="963"/>
      <c r="F2395" s="963"/>
      <c r="G2395" s="963"/>
      <c r="H2395" s="963"/>
      <c r="I2395" s="964" t="s">
        <v>2130</v>
      </c>
      <c r="J2395" s="965"/>
    </row>
    <row r="2396" spans="2:10" ht="24.6" customHeight="1">
      <c r="B2396" s="962"/>
      <c r="C2396" s="963"/>
      <c r="D2396" s="963" t="s">
        <v>2940</v>
      </c>
      <c r="E2396" s="963"/>
      <c r="F2396" s="963"/>
      <c r="G2396" s="963"/>
      <c r="H2396" s="963"/>
      <c r="I2396" s="964" t="s">
        <v>2058</v>
      </c>
      <c r="J2396" s="965"/>
    </row>
    <row r="2397" spans="2:10" ht="24.6" customHeight="1">
      <c r="B2397" s="962"/>
      <c r="C2397" s="963"/>
      <c r="D2397" s="963" t="s">
        <v>2941</v>
      </c>
      <c r="E2397" s="963"/>
      <c r="F2397" s="963"/>
      <c r="G2397" s="963"/>
      <c r="H2397" s="963"/>
      <c r="I2397" s="964" t="s">
        <v>2348</v>
      </c>
      <c r="J2397" s="965"/>
    </row>
    <row r="2398" spans="2:10" ht="24.6" customHeight="1">
      <c r="B2398" s="962"/>
      <c r="C2398" s="963"/>
      <c r="D2398" s="963" t="s">
        <v>2023</v>
      </c>
      <c r="E2398" s="963"/>
      <c r="F2398" s="963"/>
      <c r="G2398" s="963"/>
      <c r="H2398" s="963"/>
      <c r="I2398" s="964" t="s">
        <v>2058</v>
      </c>
      <c r="J2398" s="965"/>
    </row>
    <row r="2399" spans="2:10" ht="24.6" customHeight="1">
      <c r="B2399" s="962"/>
      <c r="C2399" s="963"/>
      <c r="D2399" s="963" t="s">
        <v>2942</v>
      </c>
      <c r="E2399" s="963"/>
      <c r="F2399" s="963"/>
      <c r="G2399" s="963"/>
      <c r="H2399" s="963"/>
      <c r="I2399" s="964" t="s">
        <v>2943</v>
      </c>
      <c r="J2399" s="965"/>
    </row>
    <row r="2400" spans="2:10" ht="24.6" customHeight="1">
      <c r="B2400" s="962"/>
      <c r="C2400" s="963"/>
      <c r="D2400" s="963" t="s">
        <v>2944</v>
      </c>
      <c r="E2400" s="963"/>
      <c r="F2400" s="963"/>
      <c r="G2400" s="963"/>
      <c r="H2400" s="963"/>
      <c r="I2400" s="964"/>
      <c r="J2400" s="965"/>
    </row>
    <row r="2401" spans="2:10" ht="81.599999999999994" customHeight="1">
      <c r="B2401" s="962"/>
      <c r="C2401" s="963"/>
      <c r="D2401" s="963"/>
      <c r="E2401" s="963"/>
      <c r="F2401" s="963"/>
      <c r="G2401" s="963"/>
      <c r="H2401" s="963"/>
      <c r="I2401" s="964" t="s">
        <v>2945</v>
      </c>
      <c r="J2401" s="965"/>
    </row>
    <row r="2402" spans="2:10" ht="35.450000000000003" customHeight="1">
      <c r="B2402" s="962"/>
      <c r="C2402" s="963"/>
      <c r="D2402" s="963"/>
      <c r="E2402" s="963"/>
      <c r="F2402" s="963"/>
      <c r="G2402" s="963"/>
      <c r="H2402" s="963"/>
      <c r="I2402" s="964" t="s">
        <v>2946</v>
      </c>
      <c r="J2402" s="965"/>
    </row>
    <row r="2403" spans="2:10" ht="35.450000000000003" customHeight="1">
      <c r="B2403" s="962"/>
      <c r="C2403" s="963"/>
      <c r="D2403" s="963"/>
      <c r="E2403" s="963"/>
      <c r="F2403" s="963"/>
      <c r="G2403" s="963"/>
      <c r="H2403" s="963"/>
      <c r="I2403" s="964" t="s">
        <v>2947</v>
      </c>
      <c r="J2403" s="965"/>
    </row>
    <row r="2404" spans="2:10" ht="69.599999999999994" customHeight="1">
      <c r="B2404" s="962"/>
      <c r="C2404" s="963"/>
      <c r="D2404" s="963"/>
      <c r="E2404" s="963"/>
      <c r="F2404" s="963"/>
      <c r="G2404" s="963"/>
      <c r="H2404" s="963"/>
      <c r="I2404" s="964" t="s">
        <v>2948</v>
      </c>
      <c r="J2404" s="965"/>
    </row>
    <row r="2405" spans="2:10" ht="24.6" customHeight="1">
      <c r="B2405" s="966"/>
      <c r="C2405" s="967"/>
      <c r="D2405" s="967"/>
      <c r="E2405" s="967"/>
      <c r="F2405" s="967"/>
      <c r="G2405" s="967"/>
      <c r="H2405" s="967"/>
      <c r="I2405" s="968"/>
      <c r="J2405" s="969"/>
    </row>
    <row r="2406" spans="2:10" ht="24.6" customHeight="1">
      <c r="B2406" s="959"/>
      <c r="C2406" s="970" t="s">
        <v>2949</v>
      </c>
      <c r="D2406" s="970"/>
      <c r="E2406" s="970"/>
      <c r="F2406" s="970"/>
      <c r="G2406" s="970"/>
      <c r="H2406" s="970"/>
      <c r="I2406" s="971"/>
      <c r="J2406" s="960"/>
    </row>
    <row r="2407" spans="2:10" ht="69.599999999999994" customHeight="1">
      <c r="B2407" s="962"/>
      <c r="C2407" s="963"/>
      <c r="D2407" s="963"/>
      <c r="E2407" s="963"/>
      <c r="F2407" s="963"/>
      <c r="G2407" s="963"/>
      <c r="H2407" s="963"/>
      <c r="I2407" s="964" t="s">
        <v>2950</v>
      </c>
      <c r="J2407" s="965"/>
    </row>
    <row r="2408" spans="2:10" ht="103.5" customHeight="1">
      <c r="B2408" s="962"/>
      <c r="C2408" s="963"/>
      <c r="D2408" s="963"/>
      <c r="E2408" s="963"/>
      <c r="F2408" s="963"/>
      <c r="G2408" s="963"/>
      <c r="H2408" s="963"/>
      <c r="I2408" s="964" t="s">
        <v>2951</v>
      </c>
      <c r="J2408" s="965"/>
    </row>
    <row r="2409" spans="2:10" ht="69.599999999999994" customHeight="1">
      <c r="B2409" s="962"/>
      <c r="C2409" s="963"/>
      <c r="D2409" s="963"/>
      <c r="E2409" s="963"/>
      <c r="F2409" s="963"/>
      <c r="G2409" s="963"/>
      <c r="H2409" s="963"/>
      <c r="I2409" s="964" t="s">
        <v>2952</v>
      </c>
      <c r="J2409" s="965"/>
    </row>
    <row r="2410" spans="2:10" ht="58.5" customHeight="1">
      <c r="B2410" s="962"/>
      <c r="C2410" s="963"/>
      <c r="D2410" s="963"/>
      <c r="E2410" s="963"/>
      <c r="F2410" s="963"/>
      <c r="G2410" s="963"/>
      <c r="H2410" s="963"/>
      <c r="I2410" s="964" t="s">
        <v>2953</v>
      </c>
      <c r="J2410" s="965"/>
    </row>
    <row r="2411" spans="2:10" ht="47.45" customHeight="1">
      <c r="B2411" s="962"/>
      <c r="C2411" s="963"/>
      <c r="D2411" s="963"/>
      <c r="E2411" s="963"/>
      <c r="F2411" s="963"/>
      <c r="G2411" s="963"/>
      <c r="H2411" s="963"/>
      <c r="I2411" s="964" t="s">
        <v>2954</v>
      </c>
      <c r="J2411" s="965"/>
    </row>
    <row r="2412" spans="2:10" ht="24.6" customHeight="1">
      <c r="B2412" s="966"/>
      <c r="C2412" s="967"/>
      <c r="D2412" s="967"/>
      <c r="E2412" s="967"/>
      <c r="F2412" s="967"/>
      <c r="G2412" s="967"/>
      <c r="H2412" s="967"/>
      <c r="I2412" s="968"/>
      <c r="J2412" s="969"/>
    </row>
    <row r="2413" spans="2:10" ht="24.6" customHeight="1">
      <c r="B2413" s="959"/>
      <c r="C2413" s="970" t="s">
        <v>2955</v>
      </c>
      <c r="D2413" s="970"/>
      <c r="E2413" s="970"/>
      <c r="F2413" s="970"/>
      <c r="G2413" s="970"/>
      <c r="H2413" s="970"/>
      <c r="I2413" s="971"/>
      <c r="J2413" s="960"/>
    </row>
    <row r="2414" spans="2:10" ht="47.45" customHeight="1">
      <c r="B2414" s="962"/>
      <c r="C2414" s="963"/>
      <c r="D2414" s="963"/>
      <c r="E2414" s="963"/>
      <c r="F2414" s="963"/>
      <c r="G2414" s="963"/>
      <c r="H2414" s="963"/>
      <c r="I2414" s="964" t="s">
        <v>2956</v>
      </c>
      <c r="J2414" s="965"/>
    </row>
    <row r="2415" spans="2:10" ht="81.599999999999994" customHeight="1">
      <c r="B2415" s="962"/>
      <c r="C2415" s="963"/>
      <c r="D2415" s="963"/>
      <c r="E2415" s="963"/>
      <c r="F2415" s="963"/>
      <c r="G2415" s="963"/>
      <c r="H2415" s="963"/>
      <c r="I2415" s="964" t="s">
        <v>2957</v>
      </c>
      <c r="J2415" s="965"/>
    </row>
    <row r="2416" spans="2:10" ht="24.6" customHeight="1">
      <c r="B2416" s="966"/>
      <c r="C2416" s="967"/>
      <c r="D2416" s="967"/>
      <c r="E2416" s="967"/>
      <c r="F2416" s="967"/>
      <c r="G2416" s="967"/>
      <c r="H2416" s="967"/>
      <c r="I2416" s="968"/>
      <c r="J2416" s="969"/>
    </row>
    <row r="2417" spans="2:10" ht="24.6" customHeight="1">
      <c r="B2417" s="959"/>
      <c r="C2417" s="970" t="s">
        <v>2958</v>
      </c>
      <c r="D2417" s="970"/>
      <c r="E2417" s="970"/>
      <c r="F2417" s="970"/>
      <c r="G2417" s="970"/>
      <c r="H2417" s="970"/>
      <c r="I2417" s="971"/>
      <c r="J2417" s="960"/>
    </row>
    <row r="2418" spans="2:10" ht="24.6" customHeight="1">
      <c r="B2418" s="962"/>
      <c r="C2418" s="963"/>
      <c r="D2418" s="963" t="s">
        <v>1968</v>
      </c>
      <c r="E2418" s="963"/>
      <c r="F2418" s="963"/>
      <c r="G2418" s="963"/>
      <c r="H2418" s="963"/>
      <c r="I2418" s="964" t="s">
        <v>2058</v>
      </c>
      <c r="J2418" s="965"/>
    </row>
    <row r="2419" spans="2:10" ht="24.6" customHeight="1">
      <c r="B2419" s="962"/>
      <c r="C2419" s="963"/>
      <c r="D2419" s="963" t="s">
        <v>1970</v>
      </c>
      <c r="E2419" s="963"/>
      <c r="F2419" s="963"/>
      <c r="G2419" s="963"/>
      <c r="H2419" s="963"/>
      <c r="I2419" s="964" t="s">
        <v>2130</v>
      </c>
      <c r="J2419" s="965"/>
    </row>
    <row r="2420" spans="2:10" ht="24.6" customHeight="1">
      <c r="B2420" s="962"/>
      <c r="C2420" s="963"/>
      <c r="D2420" s="963" t="s">
        <v>2053</v>
      </c>
      <c r="E2420" s="963"/>
      <c r="F2420" s="963"/>
      <c r="G2420" s="963"/>
      <c r="H2420" s="963"/>
      <c r="I2420" s="964"/>
      <c r="J2420" s="965"/>
    </row>
    <row r="2421" spans="2:10" ht="24.6" customHeight="1">
      <c r="B2421" s="962"/>
      <c r="C2421" s="963"/>
      <c r="D2421" s="963"/>
      <c r="E2421" s="963" t="s">
        <v>2340</v>
      </c>
      <c r="F2421" s="963"/>
      <c r="G2421" s="963"/>
      <c r="H2421" s="963"/>
      <c r="I2421" s="964" t="s">
        <v>2959</v>
      </c>
      <c r="J2421" s="965"/>
    </row>
    <row r="2422" spans="2:10" ht="24.6" customHeight="1">
      <c r="B2422" s="962"/>
      <c r="C2422" s="963"/>
      <c r="D2422" s="963"/>
      <c r="E2422" s="963" t="s">
        <v>2960</v>
      </c>
      <c r="F2422" s="963"/>
      <c r="G2422" s="963"/>
      <c r="H2422" s="963"/>
      <c r="I2422" s="964" t="s">
        <v>2903</v>
      </c>
      <c r="J2422" s="965"/>
    </row>
    <row r="2423" spans="2:10" ht="24.6" customHeight="1">
      <c r="B2423" s="962"/>
      <c r="C2423" s="963"/>
      <c r="D2423" s="963"/>
      <c r="E2423" s="963" t="s">
        <v>2961</v>
      </c>
      <c r="F2423" s="963"/>
      <c r="G2423" s="963"/>
      <c r="H2423" s="963"/>
      <c r="I2423" s="964" t="s">
        <v>2903</v>
      </c>
      <c r="J2423" s="965"/>
    </row>
    <row r="2424" spans="2:10" ht="24.6" customHeight="1">
      <c r="B2424" s="962"/>
      <c r="C2424" s="963"/>
      <c r="D2424" s="963"/>
      <c r="E2424" s="963" t="s">
        <v>2962</v>
      </c>
      <c r="F2424" s="963"/>
      <c r="G2424" s="963"/>
      <c r="H2424" s="963"/>
      <c r="I2424" s="964" t="s">
        <v>2058</v>
      </c>
      <c r="J2424" s="965"/>
    </row>
    <row r="2425" spans="2:10" ht="24.6" customHeight="1">
      <c r="B2425" s="962"/>
      <c r="C2425" s="963"/>
      <c r="D2425" s="963"/>
      <c r="E2425" s="963" t="s">
        <v>1983</v>
      </c>
      <c r="F2425" s="963"/>
      <c r="G2425" s="963"/>
      <c r="H2425" s="963"/>
      <c r="I2425" s="964" t="s">
        <v>2058</v>
      </c>
      <c r="J2425" s="965"/>
    </row>
    <row r="2426" spans="2:10" ht="24.6" customHeight="1">
      <c r="B2426" s="962"/>
      <c r="C2426" s="963"/>
      <c r="D2426" s="963" t="s">
        <v>1989</v>
      </c>
      <c r="E2426" s="963"/>
      <c r="F2426" s="963"/>
      <c r="G2426" s="963"/>
      <c r="H2426" s="963"/>
      <c r="I2426" s="964" t="s">
        <v>2963</v>
      </c>
      <c r="J2426" s="965"/>
    </row>
    <row r="2427" spans="2:10" ht="24.6" customHeight="1">
      <c r="B2427" s="962"/>
      <c r="C2427" s="963"/>
      <c r="D2427" s="963" t="s">
        <v>1991</v>
      </c>
      <c r="E2427" s="963"/>
      <c r="F2427" s="963"/>
      <c r="G2427" s="963"/>
      <c r="H2427" s="963"/>
      <c r="I2427" s="964"/>
      <c r="J2427" s="965"/>
    </row>
    <row r="2428" spans="2:10" ht="81.599999999999994" customHeight="1">
      <c r="B2428" s="962"/>
      <c r="C2428" s="963"/>
      <c r="D2428" s="963"/>
      <c r="E2428" s="963"/>
      <c r="F2428" s="963"/>
      <c r="G2428" s="963"/>
      <c r="H2428" s="963"/>
      <c r="I2428" s="964" t="s">
        <v>2964</v>
      </c>
      <c r="J2428" s="965"/>
    </row>
    <row r="2429" spans="2:10" ht="35.450000000000003" customHeight="1">
      <c r="B2429" s="962"/>
      <c r="C2429" s="963"/>
      <c r="D2429" s="963"/>
      <c r="E2429" s="963"/>
      <c r="F2429" s="963"/>
      <c r="G2429" s="963"/>
      <c r="H2429" s="963"/>
      <c r="I2429" s="964" t="s">
        <v>2965</v>
      </c>
      <c r="J2429" s="965"/>
    </row>
    <row r="2430" spans="2:10" ht="24.6" customHeight="1">
      <c r="B2430" s="966"/>
      <c r="C2430" s="967"/>
      <c r="D2430" s="967"/>
      <c r="E2430" s="967"/>
      <c r="F2430" s="967"/>
      <c r="G2430" s="967"/>
      <c r="H2430" s="967"/>
      <c r="I2430" s="968"/>
      <c r="J2430" s="969"/>
    </row>
    <row r="2431" spans="2:10" ht="24.6" customHeight="1">
      <c r="B2431" s="972" t="s">
        <v>2966</v>
      </c>
      <c r="C2431" s="973"/>
      <c r="D2431" s="973"/>
      <c r="E2431" s="973"/>
      <c r="F2431" s="973"/>
      <c r="G2431" s="973"/>
      <c r="H2431" s="973"/>
      <c r="I2431" s="974"/>
      <c r="J2431" s="975"/>
    </row>
    <row r="2432" spans="2:10" ht="81.599999999999994" customHeight="1">
      <c r="B2432" s="962"/>
      <c r="C2432" s="963"/>
      <c r="D2432" s="963"/>
      <c r="E2432" s="963"/>
      <c r="F2432" s="963"/>
      <c r="G2432" s="963"/>
      <c r="H2432" s="963"/>
      <c r="I2432" s="964" t="s">
        <v>2967</v>
      </c>
      <c r="J2432" s="965"/>
    </row>
    <row r="2433" spans="2:10" ht="24.6" customHeight="1">
      <c r="B2433" s="966"/>
      <c r="C2433" s="967"/>
      <c r="D2433" s="967"/>
      <c r="E2433" s="967"/>
      <c r="F2433" s="967"/>
      <c r="G2433" s="967"/>
      <c r="H2433" s="967"/>
      <c r="I2433" s="968"/>
      <c r="J2433" s="969"/>
    </row>
    <row r="2434" spans="2:10" ht="24.6" customHeight="1">
      <c r="B2434" s="959"/>
      <c r="C2434" s="970" t="s">
        <v>2968</v>
      </c>
      <c r="D2434" s="970"/>
      <c r="E2434" s="970"/>
      <c r="F2434" s="970"/>
      <c r="G2434" s="970"/>
      <c r="H2434" s="970"/>
      <c r="I2434" s="971"/>
      <c r="J2434" s="960"/>
    </row>
    <row r="2435" spans="2:10" ht="24.6" customHeight="1">
      <c r="B2435" s="962"/>
      <c r="C2435" s="963"/>
      <c r="D2435" s="963" t="s">
        <v>1968</v>
      </c>
      <c r="E2435" s="963"/>
      <c r="F2435" s="963"/>
      <c r="G2435" s="963"/>
      <c r="H2435" s="963"/>
      <c r="I2435" s="964" t="s">
        <v>2969</v>
      </c>
      <c r="J2435" s="965"/>
    </row>
    <row r="2436" spans="2:10" ht="24.6" customHeight="1">
      <c r="B2436" s="962"/>
      <c r="C2436" s="963"/>
      <c r="D2436" s="963" t="s">
        <v>1970</v>
      </c>
      <c r="E2436" s="963"/>
      <c r="F2436" s="963"/>
      <c r="G2436" s="963"/>
      <c r="H2436" s="963"/>
      <c r="I2436" s="964" t="s">
        <v>2290</v>
      </c>
      <c r="J2436" s="965"/>
    </row>
    <row r="2437" spans="2:10" ht="24.6" customHeight="1">
      <c r="B2437" s="962"/>
      <c r="C2437" s="963"/>
      <c r="D2437" s="963" t="s">
        <v>2053</v>
      </c>
      <c r="E2437" s="963"/>
      <c r="F2437" s="963"/>
      <c r="G2437" s="963"/>
      <c r="H2437" s="963"/>
      <c r="I2437" s="964"/>
      <c r="J2437" s="965"/>
    </row>
    <row r="2438" spans="2:10" ht="24.6" customHeight="1">
      <c r="B2438" s="962"/>
      <c r="C2438" s="963"/>
      <c r="D2438" s="963"/>
      <c r="E2438" s="963" t="s">
        <v>2970</v>
      </c>
      <c r="F2438" s="963"/>
      <c r="G2438" s="963"/>
      <c r="H2438" s="963"/>
      <c r="I2438" s="964" t="s">
        <v>2971</v>
      </c>
      <c r="J2438" s="965"/>
    </row>
    <row r="2439" spans="2:10" ht="24.6" customHeight="1">
      <c r="B2439" s="962"/>
      <c r="C2439" s="963"/>
      <c r="D2439" s="963"/>
      <c r="E2439" s="963" t="s">
        <v>2972</v>
      </c>
      <c r="F2439" s="963"/>
      <c r="G2439" s="963"/>
      <c r="H2439" s="963"/>
      <c r="I2439" s="964" t="s">
        <v>2903</v>
      </c>
      <c r="J2439" s="965"/>
    </row>
    <row r="2440" spans="2:10" ht="24.6" customHeight="1">
      <c r="B2440" s="962"/>
      <c r="C2440" s="963"/>
      <c r="D2440" s="963"/>
      <c r="E2440" s="963" t="s">
        <v>2973</v>
      </c>
      <c r="F2440" s="963"/>
      <c r="G2440" s="963"/>
      <c r="H2440" s="963"/>
      <c r="I2440" s="964" t="s">
        <v>2776</v>
      </c>
      <c r="J2440" s="965"/>
    </row>
    <row r="2441" spans="2:10" ht="24.6" customHeight="1">
      <c r="B2441" s="962"/>
      <c r="C2441" s="963"/>
      <c r="D2441" s="963"/>
      <c r="E2441" s="963" t="s">
        <v>2737</v>
      </c>
      <c r="F2441" s="963"/>
      <c r="G2441" s="963"/>
      <c r="H2441" s="963"/>
      <c r="I2441" s="964" t="s">
        <v>2218</v>
      </c>
      <c r="J2441" s="965"/>
    </row>
    <row r="2442" spans="2:10" ht="24.6" customHeight="1">
      <c r="B2442" s="962"/>
      <c r="C2442" s="963"/>
      <c r="D2442" s="963"/>
      <c r="E2442" s="963"/>
      <c r="F2442" s="963"/>
      <c r="G2442" s="963"/>
      <c r="H2442" s="963"/>
      <c r="I2442" s="964" t="s">
        <v>2219</v>
      </c>
      <c r="J2442" s="965"/>
    </row>
    <row r="2443" spans="2:10" ht="24.6" customHeight="1">
      <c r="B2443" s="962"/>
      <c r="C2443" s="963"/>
      <c r="D2443" s="963"/>
      <c r="E2443" s="963"/>
      <c r="F2443" s="963"/>
      <c r="G2443" s="963"/>
      <c r="H2443" s="963"/>
      <c r="I2443" s="964" t="s">
        <v>2220</v>
      </c>
      <c r="J2443" s="965"/>
    </row>
    <row r="2444" spans="2:10" ht="24.6" customHeight="1">
      <c r="B2444" s="962"/>
      <c r="C2444" s="963"/>
      <c r="D2444" s="963"/>
      <c r="E2444" s="963" t="s">
        <v>2974</v>
      </c>
      <c r="F2444" s="963"/>
      <c r="G2444" s="963"/>
      <c r="H2444" s="963"/>
      <c r="I2444" s="964" t="s">
        <v>2975</v>
      </c>
      <c r="J2444" s="965"/>
    </row>
    <row r="2445" spans="2:10" ht="24.6" customHeight="1">
      <c r="B2445" s="962"/>
      <c r="C2445" s="963"/>
      <c r="D2445" s="963"/>
      <c r="E2445" s="963" t="s">
        <v>2976</v>
      </c>
      <c r="F2445" s="963"/>
      <c r="G2445" s="963"/>
      <c r="H2445" s="963"/>
      <c r="I2445" s="964" t="s">
        <v>2058</v>
      </c>
      <c r="J2445" s="965"/>
    </row>
    <row r="2446" spans="2:10" ht="24.6" customHeight="1">
      <c r="B2446" s="962"/>
      <c r="C2446" s="963"/>
      <c r="D2446" s="963"/>
      <c r="E2446" s="963" t="s">
        <v>2568</v>
      </c>
      <c r="F2446" s="963"/>
      <c r="G2446" s="963"/>
      <c r="H2446" s="963"/>
      <c r="I2446" s="964" t="s">
        <v>2058</v>
      </c>
      <c r="J2446" s="965"/>
    </row>
    <row r="2447" spans="2:10" ht="35.450000000000003" customHeight="1">
      <c r="B2447" s="962"/>
      <c r="C2447" s="963"/>
      <c r="D2447" s="963" t="s">
        <v>1989</v>
      </c>
      <c r="E2447" s="963"/>
      <c r="F2447" s="963"/>
      <c r="G2447" s="963"/>
      <c r="H2447" s="963"/>
      <c r="I2447" s="964" t="s">
        <v>2977</v>
      </c>
      <c r="J2447" s="965"/>
    </row>
    <row r="2448" spans="2:10" ht="24.6" customHeight="1">
      <c r="B2448" s="962"/>
      <c r="C2448" s="963"/>
      <c r="D2448" s="963" t="s">
        <v>1991</v>
      </c>
      <c r="E2448" s="963"/>
      <c r="F2448" s="963"/>
      <c r="G2448" s="963"/>
      <c r="H2448" s="963"/>
      <c r="I2448" s="964"/>
      <c r="J2448" s="965"/>
    </row>
    <row r="2449" spans="2:10" ht="35.450000000000003" customHeight="1">
      <c r="B2449" s="962"/>
      <c r="C2449" s="963"/>
      <c r="D2449" s="963"/>
      <c r="E2449" s="963"/>
      <c r="F2449" s="963"/>
      <c r="G2449" s="963"/>
      <c r="H2449" s="963"/>
      <c r="I2449" s="964" t="s">
        <v>2978</v>
      </c>
      <c r="J2449" s="965"/>
    </row>
    <row r="2450" spans="2:10" ht="47.45" customHeight="1">
      <c r="B2450" s="962"/>
      <c r="C2450" s="963"/>
      <c r="D2450" s="963"/>
      <c r="E2450" s="963"/>
      <c r="F2450" s="963"/>
      <c r="G2450" s="963"/>
      <c r="H2450" s="963"/>
      <c r="I2450" s="964" t="s">
        <v>2979</v>
      </c>
      <c r="J2450" s="965"/>
    </row>
    <row r="2451" spans="2:10" ht="69.599999999999994" customHeight="1">
      <c r="B2451" s="962"/>
      <c r="C2451" s="963"/>
      <c r="D2451" s="963"/>
      <c r="E2451" s="963"/>
      <c r="F2451" s="963"/>
      <c r="G2451" s="963"/>
      <c r="H2451" s="963"/>
      <c r="I2451" s="964" t="s">
        <v>2980</v>
      </c>
      <c r="J2451" s="965"/>
    </row>
    <row r="2452" spans="2:10" ht="47.45" customHeight="1">
      <c r="B2452" s="962"/>
      <c r="C2452" s="963"/>
      <c r="D2452" s="963"/>
      <c r="E2452" s="963"/>
      <c r="F2452" s="963"/>
      <c r="G2452" s="963"/>
      <c r="H2452" s="963"/>
      <c r="I2452" s="964" t="s">
        <v>2981</v>
      </c>
      <c r="J2452" s="965"/>
    </row>
    <row r="2453" spans="2:10" ht="24.6" customHeight="1">
      <c r="B2453" s="962"/>
      <c r="C2453" s="963"/>
      <c r="D2453" s="963"/>
      <c r="E2453" s="963"/>
      <c r="F2453" s="963"/>
      <c r="G2453" s="963"/>
      <c r="H2453" s="963"/>
      <c r="I2453" s="964" t="s">
        <v>2982</v>
      </c>
      <c r="J2453" s="965"/>
    </row>
    <row r="2454" spans="2:10" ht="35.450000000000003" customHeight="1">
      <c r="B2454" s="962"/>
      <c r="C2454" s="963"/>
      <c r="D2454" s="963"/>
      <c r="E2454" s="963"/>
      <c r="F2454" s="963"/>
      <c r="G2454" s="963"/>
      <c r="H2454" s="963"/>
      <c r="I2454" s="964" t="s">
        <v>2983</v>
      </c>
      <c r="J2454" s="965"/>
    </row>
    <row r="2455" spans="2:10" ht="47.45" customHeight="1">
      <c r="B2455" s="962"/>
      <c r="C2455" s="963"/>
      <c r="D2455" s="963"/>
      <c r="E2455" s="963"/>
      <c r="F2455" s="963"/>
      <c r="G2455" s="963"/>
      <c r="H2455" s="963"/>
      <c r="I2455" s="964" t="s">
        <v>2984</v>
      </c>
      <c r="J2455" s="965"/>
    </row>
    <row r="2456" spans="2:10" ht="24.6" customHeight="1">
      <c r="B2456" s="966"/>
      <c r="C2456" s="967"/>
      <c r="D2456" s="967"/>
      <c r="E2456" s="967"/>
      <c r="F2456" s="967"/>
      <c r="G2456" s="967"/>
      <c r="H2456" s="967"/>
      <c r="I2456" s="968"/>
      <c r="J2456" s="969"/>
    </row>
    <row r="2457" spans="2:10" ht="24.6" customHeight="1">
      <c r="B2457" s="959"/>
      <c r="C2457" s="970" t="s">
        <v>2985</v>
      </c>
      <c r="D2457" s="970"/>
      <c r="E2457" s="970"/>
      <c r="F2457" s="970"/>
      <c r="G2457" s="970"/>
      <c r="H2457" s="970"/>
      <c r="I2457" s="971"/>
      <c r="J2457" s="960"/>
    </row>
    <row r="2458" spans="2:10" ht="24.6" customHeight="1">
      <c r="B2458" s="962"/>
      <c r="C2458" s="963"/>
      <c r="D2458" s="963" t="s">
        <v>1968</v>
      </c>
      <c r="E2458" s="963"/>
      <c r="F2458" s="963"/>
      <c r="G2458" s="963"/>
      <c r="H2458" s="963"/>
      <c r="I2458" s="964" t="s">
        <v>2969</v>
      </c>
      <c r="J2458" s="965"/>
    </row>
    <row r="2459" spans="2:10" ht="24.6" customHeight="1">
      <c r="B2459" s="962"/>
      <c r="C2459" s="963"/>
      <c r="D2459" s="963" t="s">
        <v>1970</v>
      </c>
      <c r="E2459" s="963"/>
      <c r="F2459" s="963"/>
      <c r="G2459" s="963"/>
      <c r="H2459" s="963"/>
      <c r="I2459" s="964" t="s">
        <v>2290</v>
      </c>
      <c r="J2459" s="965"/>
    </row>
    <row r="2460" spans="2:10" ht="24.6" customHeight="1">
      <c r="B2460" s="962"/>
      <c r="C2460" s="963"/>
      <c r="D2460" s="963" t="s">
        <v>2053</v>
      </c>
      <c r="E2460" s="963"/>
      <c r="F2460" s="963"/>
      <c r="G2460" s="963"/>
      <c r="H2460" s="963"/>
      <c r="I2460" s="964"/>
      <c r="J2460" s="965"/>
    </row>
    <row r="2461" spans="2:10" ht="24.6" customHeight="1">
      <c r="B2461" s="962"/>
      <c r="C2461" s="963"/>
      <c r="D2461" s="963"/>
      <c r="E2461" s="963" t="s">
        <v>2970</v>
      </c>
      <c r="F2461" s="963"/>
      <c r="G2461" s="963"/>
      <c r="H2461" s="963"/>
      <c r="I2461" s="964" t="s">
        <v>2971</v>
      </c>
      <c r="J2461" s="965"/>
    </row>
    <row r="2462" spans="2:10" ht="24.6" customHeight="1">
      <c r="B2462" s="962"/>
      <c r="C2462" s="963"/>
      <c r="D2462" s="963"/>
      <c r="E2462" s="963" t="s">
        <v>2972</v>
      </c>
      <c r="F2462" s="963"/>
      <c r="G2462" s="963"/>
      <c r="H2462" s="963"/>
      <c r="I2462" s="964" t="s">
        <v>2903</v>
      </c>
      <c r="J2462" s="965"/>
    </row>
    <row r="2463" spans="2:10" ht="24.6" customHeight="1">
      <c r="B2463" s="962"/>
      <c r="C2463" s="963"/>
      <c r="D2463" s="963"/>
      <c r="E2463" s="963" t="s">
        <v>2973</v>
      </c>
      <c r="F2463" s="963"/>
      <c r="G2463" s="963"/>
      <c r="H2463" s="963"/>
      <c r="I2463" s="964" t="s">
        <v>2776</v>
      </c>
      <c r="J2463" s="965"/>
    </row>
    <row r="2464" spans="2:10" ht="24.6" customHeight="1">
      <c r="B2464" s="962"/>
      <c r="C2464" s="963"/>
      <c r="D2464" s="963"/>
      <c r="E2464" s="963" t="s">
        <v>2737</v>
      </c>
      <c r="F2464" s="963"/>
      <c r="G2464" s="963"/>
      <c r="H2464" s="963"/>
      <c r="I2464" s="964" t="s">
        <v>2218</v>
      </c>
      <c r="J2464" s="965"/>
    </row>
    <row r="2465" spans="2:10" ht="24.6" customHeight="1">
      <c r="B2465" s="962"/>
      <c r="C2465" s="963"/>
      <c r="D2465" s="963"/>
      <c r="E2465" s="963"/>
      <c r="F2465" s="963"/>
      <c r="G2465" s="963"/>
      <c r="H2465" s="963"/>
      <c r="I2465" s="964" t="s">
        <v>2219</v>
      </c>
      <c r="J2465" s="965"/>
    </row>
    <row r="2466" spans="2:10" ht="24.6" customHeight="1">
      <c r="B2466" s="962"/>
      <c r="C2466" s="963"/>
      <c r="D2466" s="963"/>
      <c r="E2466" s="963"/>
      <c r="F2466" s="963"/>
      <c r="G2466" s="963"/>
      <c r="H2466" s="963"/>
      <c r="I2466" s="964" t="s">
        <v>2220</v>
      </c>
      <c r="J2466" s="965"/>
    </row>
    <row r="2467" spans="2:10" ht="24.6" customHeight="1">
      <c r="B2467" s="962"/>
      <c r="C2467" s="963"/>
      <c r="D2467" s="963"/>
      <c r="E2467" s="963" t="s">
        <v>2974</v>
      </c>
      <c r="F2467" s="963"/>
      <c r="G2467" s="963"/>
      <c r="H2467" s="963"/>
      <c r="I2467" s="964" t="s">
        <v>2975</v>
      </c>
      <c r="J2467" s="965"/>
    </row>
    <row r="2468" spans="2:10" ht="24.6" customHeight="1">
      <c r="B2468" s="962"/>
      <c r="C2468" s="963"/>
      <c r="D2468" s="963"/>
      <c r="E2468" s="963" t="s">
        <v>2976</v>
      </c>
      <c r="F2468" s="963"/>
      <c r="G2468" s="963"/>
      <c r="H2468" s="963"/>
      <c r="I2468" s="964" t="s">
        <v>2058</v>
      </c>
      <c r="J2468" s="965"/>
    </row>
    <row r="2469" spans="2:10" ht="24.6" customHeight="1">
      <c r="B2469" s="962"/>
      <c r="C2469" s="963"/>
      <c r="D2469" s="963"/>
      <c r="E2469" s="963" t="s">
        <v>2568</v>
      </c>
      <c r="F2469" s="963"/>
      <c r="G2469" s="963"/>
      <c r="H2469" s="963"/>
      <c r="I2469" s="964" t="s">
        <v>2058</v>
      </c>
      <c r="J2469" s="965"/>
    </row>
    <row r="2470" spans="2:10" ht="35.450000000000003" customHeight="1">
      <c r="B2470" s="962"/>
      <c r="C2470" s="963"/>
      <c r="D2470" s="963" t="s">
        <v>1989</v>
      </c>
      <c r="E2470" s="963"/>
      <c r="F2470" s="963"/>
      <c r="G2470" s="963"/>
      <c r="H2470" s="963"/>
      <c r="I2470" s="964" t="s">
        <v>2977</v>
      </c>
      <c r="J2470" s="965"/>
    </row>
    <row r="2471" spans="2:10" ht="24.6" customHeight="1">
      <c r="B2471" s="962"/>
      <c r="C2471" s="963"/>
      <c r="D2471" s="963" t="s">
        <v>1991</v>
      </c>
      <c r="E2471" s="963"/>
      <c r="F2471" s="963"/>
      <c r="G2471" s="963"/>
      <c r="H2471" s="963"/>
      <c r="I2471" s="964"/>
      <c r="J2471" s="965"/>
    </row>
    <row r="2472" spans="2:10" ht="35.450000000000003" customHeight="1">
      <c r="B2472" s="962"/>
      <c r="C2472" s="963"/>
      <c r="D2472" s="963"/>
      <c r="E2472" s="963"/>
      <c r="F2472" s="963"/>
      <c r="G2472" s="963"/>
      <c r="H2472" s="963"/>
      <c r="I2472" s="964" t="s">
        <v>2978</v>
      </c>
      <c r="J2472" s="965"/>
    </row>
    <row r="2473" spans="2:10" ht="47.45" customHeight="1">
      <c r="B2473" s="962"/>
      <c r="C2473" s="963"/>
      <c r="D2473" s="963"/>
      <c r="E2473" s="963"/>
      <c r="F2473" s="963"/>
      <c r="G2473" s="963"/>
      <c r="H2473" s="963"/>
      <c r="I2473" s="964" t="s">
        <v>2979</v>
      </c>
      <c r="J2473" s="965"/>
    </row>
    <row r="2474" spans="2:10" ht="69.599999999999994" customHeight="1">
      <c r="B2474" s="962"/>
      <c r="C2474" s="963"/>
      <c r="D2474" s="963"/>
      <c r="E2474" s="963"/>
      <c r="F2474" s="963"/>
      <c r="G2474" s="963"/>
      <c r="H2474" s="963"/>
      <c r="I2474" s="964" t="s">
        <v>2980</v>
      </c>
      <c r="J2474" s="965"/>
    </row>
    <row r="2475" spans="2:10" ht="47.45" customHeight="1">
      <c r="B2475" s="962"/>
      <c r="C2475" s="963"/>
      <c r="D2475" s="963"/>
      <c r="E2475" s="963"/>
      <c r="F2475" s="963"/>
      <c r="G2475" s="963"/>
      <c r="H2475" s="963"/>
      <c r="I2475" s="964" t="s">
        <v>2981</v>
      </c>
      <c r="J2475" s="965"/>
    </row>
    <row r="2476" spans="2:10" ht="24.6" customHeight="1">
      <c r="B2476" s="962"/>
      <c r="C2476" s="963"/>
      <c r="D2476" s="963"/>
      <c r="E2476" s="963"/>
      <c r="F2476" s="963"/>
      <c r="G2476" s="963"/>
      <c r="H2476" s="963"/>
      <c r="I2476" s="964" t="s">
        <v>2982</v>
      </c>
      <c r="J2476" s="965"/>
    </row>
    <row r="2477" spans="2:10" ht="47.45" customHeight="1">
      <c r="B2477" s="962"/>
      <c r="C2477" s="963"/>
      <c r="D2477" s="963"/>
      <c r="E2477" s="963"/>
      <c r="F2477" s="963"/>
      <c r="G2477" s="963"/>
      <c r="H2477" s="963"/>
      <c r="I2477" s="964" t="s">
        <v>2986</v>
      </c>
      <c r="J2477" s="965"/>
    </row>
    <row r="2478" spans="2:10" ht="24.6" customHeight="1">
      <c r="B2478" s="966"/>
      <c r="C2478" s="967"/>
      <c r="D2478" s="967"/>
      <c r="E2478" s="967"/>
      <c r="F2478" s="967"/>
      <c r="G2478" s="967"/>
      <c r="H2478" s="967"/>
      <c r="I2478" s="968"/>
      <c r="J2478" s="969"/>
    </row>
    <row r="2479" spans="2:10" ht="24.6" customHeight="1">
      <c r="B2479" s="959"/>
      <c r="C2479" s="970" t="s">
        <v>2987</v>
      </c>
      <c r="D2479" s="970"/>
      <c r="E2479" s="970"/>
      <c r="F2479" s="970"/>
      <c r="G2479" s="970"/>
      <c r="H2479" s="970"/>
      <c r="I2479" s="971"/>
      <c r="J2479" s="960"/>
    </row>
    <row r="2480" spans="2:10" ht="24.6" customHeight="1">
      <c r="B2480" s="962"/>
      <c r="C2480" s="963"/>
      <c r="D2480" s="963" t="s">
        <v>1968</v>
      </c>
      <c r="E2480" s="963"/>
      <c r="F2480" s="963"/>
      <c r="G2480" s="963"/>
      <c r="H2480" s="963"/>
      <c r="I2480" s="964" t="s">
        <v>2969</v>
      </c>
      <c r="J2480" s="965"/>
    </row>
    <row r="2481" spans="2:10" ht="24.6" customHeight="1">
      <c r="B2481" s="962"/>
      <c r="C2481" s="963"/>
      <c r="D2481" s="963" t="s">
        <v>1970</v>
      </c>
      <c r="E2481" s="963"/>
      <c r="F2481" s="963"/>
      <c r="G2481" s="963"/>
      <c r="H2481" s="963"/>
      <c r="I2481" s="964" t="s">
        <v>2290</v>
      </c>
      <c r="J2481" s="965"/>
    </row>
    <row r="2482" spans="2:10" ht="24.6" customHeight="1">
      <c r="B2482" s="962"/>
      <c r="C2482" s="963"/>
      <c r="D2482" s="963" t="s">
        <v>2053</v>
      </c>
      <c r="E2482" s="963"/>
      <c r="F2482" s="963"/>
      <c r="G2482" s="963"/>
      <c r="H2482" s="963"/>
      <c r="I2482" s="964"/>
      <c r="J2482" s="965"/>
    </row>
    <row r="2483" spans="2:10" ht="24.6" customHeight="1">
      <c r="B2483" s="962"/>
      <c r="C2483" s="963"/>
      <c r="D2483" s="963"/>
      <c r="E2483" s="963" t="s">
        <v>2970</v>
      </c>
      <c r="F2483" s="963"/>
      <c r="G2483" s="963"/>
      <c r="H2483" s="963"/>
      <c r="I2483" s="964" t="s">
        <v>2971</v>
      </c>
      <c r="J2483" s="965"/>
    </row>
    <row r="2484" spans="2:10" ht="24.6" customHeight="1">
      <c r="B2484" s="962"/>
      <c r="C2484" s="963"/>
      <c r="D2484" s="963"/>
      <c r="E2484" s="963" t="s">
        <v>2972</v>
      </c>
      <c r="F2484" s="963"/>
      <c r="G2484" s="963"/>
      <c r="H2484" s="963"/>
      <c r="I2484" s="964" t="s">
        <v>2903</v>
      </c>
      <c r="J2484" s="965"/>
    </row>
    <row r="2485" spans="2:10" ht="24.6" customHeight="1">
      <c r="B2485" s="962"/>
      <c r="C2485" s="963"/>
      <c r="D2485" s="963"/>
      <c r="E2485" s="963" t="s">
        <v>2973</v>
      </c>
      <c r="F2485" s="963"/>
      <c r="G2485" s="963"/>
      <c r="H2485" s="963"/>
      <c r="I2485" s="964" t="s">
        <v>2776</v>
      </c>
      <c r="J2485" s="965"/>
    </row>
    <row r="2486" spans="2:10" ht="24.6" customHeight="1">
      <c r="B2486" s="962"/>
      <c r="C2486" s="963"/>
      <c r="D2486" s="963"/>
      <c r="E2486" s="963" t="s">
        <v>2737</v>
      </c>
      <c r="F2486" s="963"/>
      <c r="G2486" s="963"/>
      <c r="H2486" s="963"/>
      <c r="I2486" s="964" t="s">
        <v>2218</v>
      </c>
      <c r="J2486" s="965"/>
    </row>
    <row r="2487" spans="2:10" ht="24.6" customHeight="1">
      <c r="B2487" s="962"/>
      <c r="C2487" s="963"/>
      <c r="D2487" s="963"/>
      <c r="E2487" s="963"/>
      <c r="F2487" s="963"/>
      <c r="G2487" s="963"/>
      <c r="H2487" s="963"/>
      <c r="I2487" s="964" t="s">
        <v>2219</v>
      </c>
      <c r="J2487" s="965"/>
    </row>
    <row r="2488" spans="2:10" ht="24.6" customHeight="1">
      <c r="B2488" s="962"/>
      <c r="C2488" s="963"/>
      <c r="D2488" s="963"/>
      <c r="E2488" s="963"/>
      <c r="F2488" s="963"/>
      <c r="G2488" s="963"/>
      <c r="H2488" s="963"/>
      <c r="I2488" s="964" t="s">
        <v>2220</v>
      </c>
      <c r="J2488" s="965"/>
    </row>
    <row r="2489" spans="2:10" ht="24.6" customHeight="1">
      <c r="B2489" s="962"/>
      <c r="C2489" s="963"/>
      <c r="D2489" s="963"/>
      <c r="E2489" s="963" t="s">
        <v>2974</v>
      </c>
      <c r="F2489" s="963"/>
      <c r="G2489" s="963"/>
      <c r="H2489" s="963"/>
      <c r="I2489" s="964" t="s">
        <v>2975</v>
      </c>
      <c r="J2489" s="965"/>
    </row>
    <row r="2490" spans="2:10" ht="24.6" customHeight="1">
      <c r="B2490" s="962"/>
      <c r="C2490" s="963"/>
      <c r="D2490" s="963"/>
      <c r="E2490" s="963" t="s">
        <v>2976</v>
      </c>
      <c r="F2490" s="963"/>
      <c r="G2490" s="963"/>
      <c r="H2490" s="963"/>
      <c r="I2490" s="964" t="s">
        <v>2058</v>
      </c>
      <c r="J2490" s="965"/>
    </row>
    <row r="2491" spans="2:10" ht="24.6" customHeight="1">
      <c r="B2491" s="962"/>
      <c r="C2491" s="963"/>
      <c r="D2491" s="963"/>
      <c r="E2491" s="963" t="s">
        <v>2568</v>
      </c>
      <c r="F2491" s="963"/>
      <c r="G2491" s="963"/>
      <c r="H2491" s="963"/>
      <c r="I2491" s="964" t="s">
        <v>2058</v>
      </c>
      <c r="J2491" s="965"/>
    </row>
    <row r="2492" spans="2:10" ht="35.450000000000003" customHeight="1">
      <c r="B2492" s="962"/>
      <c r="C2492" s="963"/>
      <c r="D2492" s="963" t="s">
        <v>1989</v>
      </c>
      <c r="E2492" s="963"/>
      <c r="F2492" s="963"/>
      <c r="G2492" s="963"/>
      <c r="H2492" s="963"/>
      <c r="I2492" s="964" t="s">
        <v>2988</v>
      </c>
      <c r="J2492" s="965"/>
    </row>
    <row r="2493" spans="2:10" ht="24.6" customHeight="1">
      <c r="B2493" s="962"/>
      <c r="C2493" s="963"/>
      <c r="D2493" s="963" t="s">
        <v>1991</v>
      </c>
      <c r="E2493" s="963"/>
      <c r="F2493" s="963"/>
      <c r="G2493" s="963"/>
      <c r="H2493" s="963"/>
      <c r="I2493" s="964"/>
      <c r="J2493" s="965"/>
    </row>
    <row r="2494" spans="2:10" ht="47.45" customHeight="1">
      <c r="B2494" s="962"/>
      <c r="C2494" s="963"/>
      <c r="D2494" s="963"/>
      <c r="E2494" s="963"/>
      <c r="F2494" s="963"/>
      <c r="G2494" s="963"/>
      <c r="H2494" s="963"/>
      <c r="I2494" s="964" t="s">
        <v>2989</v>
      </c>
      <c r="J2494" s="965"/>
    </row>
    <row r="2495" spans="2:10" ht="24.6" customHeight="1">
      <c r="B2495" s="962"/>
      <c r="C2495" s="963"/>
      <c r="D2495" s="963"/>
      <c r="E2495" s="963"/>
      <c r="F2495" s="963"/>
      <c r="G2495" s="963"/>
      <c r="H2495" s="963"/>
      <c r="I2495" s="964" t="s">
        <v>2990</v>
      </c>
      <c r="J2495" s="965"/>
    </row>
    <row r="2496" spans="2:10" ht="47.45" customHeight="1">
      <c r="B2496" s="962"/>
      <c r="C2496" s="963"/>
      <c r="D2496" s="963"/>
      <c r="E2496" s="963"/>
      <c r="F2496" s="963"/>
      <c r="G2496" s="963"/>
      <c r="H2496" s="963"/>
      <c r="I2496" s="964" t="s">
        <v>2991</v>
      </c>
      <c r="J2496" s="965"/>
    </row>
    <row r="2497" spans="2:10" ht="24.6" customHeight="1">
      <c r="B2497" s="966"/>
      <c r="C2497" s="967"/>
      <c r="D2497" s="967"/>
      <c r="E2497" s="967"/>
      <c r="F2497" s="967"/>
      <c r="G2497" s="967"/>
      <c r="H2497" s="967"/>
      <c r="I2497" s="968"/>
      <c r="J2497" s="969"/>
    </row>
    <row r="2498" spans="2:10" ht="24.6" customHeight="1">
      <c r="B2498" s="959"/>
      <c r="C2498" s="970" t="s">
        <v>2992</v>
      </c>
      <c r="D2498" s="970"/>
      <c r="E2498" s="970"/>
      <c r="F2498" s="970"/>
      <c r="G2498" s="970"/>
      <c r="H2498" s="970"/>
      <c r="I2498" s="971"/>
      <c r="J2498" s="960"/>
    </row>
    <row r="2499" spans="2:10" ht="24.6" customHeight="1">
      <c r="B2499" s="962"/>
      <c r="C2499" s="963"/>
      <c r="D2499" s="963" t="s">
        <v>1968</v>
      </c>
      <c r="E2499" s="963"/>
      <c r="F2499" s="963"/>
      <c r="G2499" s="963"/>
      <c r="H2499" s="963"/>
      <c r="I2499" s="964" t="s">
        <v>2969</v>
      </c>
      <c r="J2499" s="965"/>
    </row>
    <row r="2500" spans="2:10" ht="24.6" customHeight="1">
      <c r="B2500" s="962"/>
      <c r="C2500" s="963"/>
      <c r="D2500" s="963" t="s">
        <v>1970</v>
      </c>
      <c r="E2500" s="963"/>
      <c r="F2500" s="963"/>
      <c r="G2500" s="963"/>
      <c r="H2500" s="963"/>
      <c r="I2500" s="964" t="s">
        <v>2290</v>
      </c>
      <c r="J2500" s="965"/>
    </row>
    <row r="2501" spans="2:10" ht="24.6" customHeight="1">
      <c r="B2501" s="962"/>
      <c r="C2501" s="963"/>
      <c r="D2501" s="963" t="s">
        <v>2053</v>
      </c>
      <c r="E2501" s="963"/>
      <c r="F2501" s="963"/>
      <c r="G2501" s="963"/>
      <c r="H2501" s="963"/>
      <c r="I2501" s="964"/>
      <c r="J2501" s="965"/>
    </row>
    <row r="2502" spans="2:10" ht="24.6" customHeight="1">
      <c r="B2502" s="962"/>
      <c r="C2502" s="963"/>
      <c r="D2502" s="963"/>
      <c r="E2502" s="963" t="s">
        <v>2970</v>
      </c>
      <c r="F2502" s="963"/>
      <c r="G2502" s="963"/>
      <c r="H2502" s="963"/>
      <c r="I2502" s="964" t="s">
        <v>2971</v>
      </c>
      <c r="J2502" s="965"/>
    </row>
    <row r="2503" spans="2:10" ht="24.6" customHeight="1">
      <c r="B2503" s="962"/>
      <c r="C2503" s="963"/>
      <c r="D2503" s="963"/>
      <c r="E2503" s="963" t="s">
        <v>2972</v>
      </c>
      <c r="F2503" s="963"/>
      <c r="G2503" s="963"/>
      <c r="H2503" s="963"/>
      <c r="I2503" s="964" t="s">
        <v>2903</v>
      </c>
      <c r="J2503" s="965"/>
    </row>
    <row r="2504" spans="2:10" ht="24.6" customHeight="1">
      <c r="B2504" s="962"/>
      <c r="C2504" s="963"/>
      <c r="D2504" s="963"/>
      <c r="E2504" s="963" t="s">
        <v>2973</v>
      </c>
      <c r="F2504" s="963"/>
      <c r="G2504" s="963"/>
      <c r="H2504" s="963"/>
      <c r="I2504" s="964" t="s">
        <v>2776</v>
      </c>
      <c r="J2504" s="965"/>
    </row>
    <row r="2505" spans="2:10" ht="24.6" customHeight="1">
      <c r="B2505" s="962"/>
      <c r="C2505" s="963"/>
      <c r="D2505" s="963"/>
      <c r="E2505" s="963" t="s">
        <v>2737</v>
      </c>
      <c r="F2505" s="963"/>
      <c r="G2505" s="963"/>
      <c r="H2505" s="963"/>
      <c r="I2505" s="964" t="s">
        <v>2218</v>
      </c>
      <c r="J2505" s="965"/>
    </row>
    <row r="2506" spans="2:10" ht="24.6" customHeight="1">
      <c r="B2506" s="962"/>
      <c r="C2506" s="963"/>
      <c r="D2506" s="963"/>
      <c r="E2506" s="963"/>
      <c r="F2506" s="963"/>
      <c r="G2506" s="963"/>
      <c r="H2506" s="963"/>
      <c r="I2506" s="964" t="s">
        <v>2219</v>
      </c>
      <c r="J2506" s="965"/>
    </row>
    <row r="2507" spans="2:10" ht="24.6" customHeight="1">
      <c r="B2507" s="962"/>
      <c r="C2507" s="963"/>
      <c r="D2507" s="963"/>
      <c r="E2507" s="963"/>
      <c r="F2507" s="963"/>
      <c r="G2507" s="963"/>
      <c r="H2507" s="963"/>
      <c r="I2507" s="964" t="s">
        <v>2220</v>
      </c>
      <c r="J2507" s="965"/>
    </row>
    <row r="2508" spans="2:10" ht="24.6" customHeight="1">
      <c r="B2508" s="962"/>
      <c r="C2508" s="963"/>
      <c r="D2508" s="963"/>
      <c r="E2508" s="963" t="s">
        <v>2974</v>
      </c>
      <c r="F2508" s="963"/>
      <c r="G2508" s="963"/>
      <c r="H2508" s="963"/>
      <c r="I2508" s="964" t="s">
        <v>2975</v>
      </c>
      <c r="J2508" s="965"/>
    </row>
    <row r="2509" spans="2:10" ht="24.6" customHeight="1">
      <c r="B2509" s="962"/>
      <c r="C2509" s="963"/>
      <c r="D2509" s="963"/>
      <c r="E2509" s="963" t="s">
        <v>2976</v>
      </c>
      <c r="F2509" s="963"/>
      <c r="G2509" s="963"/>
      <c r="H2509" s="963"/>
      <c r="I2509" s="964" t="s">
        <v>2058</v>
      </c>
      <c r="J2509" s="965"/>
    </row>
    <row r="2510" spans="2:10" ht="24.6" customHeight="1">
      <c r="B2510" s="962"/>
      <c r="C2510" s="963"/>
      <c r="D2510" s="963"/>
      <c r="E2510" s="963" t="s">
        <v>2568</v>
      </c>
      <c r="F2510" s="963"/>
      <c r="G2510" s="963"/>
      <c r="H2510" s="963"/>
      <c r="I2510" s="964" t="s">
        <v>2058</v>
      </c>
      <c r="J2510" s="965"/>
    </row>
    <row r="2511" spans="2:10" ht="35.450000000000003" customHeight="1">
      <c r="B2511" s="962"/>
      <c r="C2511" s="963"/>
      <c r="D2511" s="963" t="s">
        <v>1989</v>
      </c>
      <c r="E2511" s="963"/>
      <c r="F2511" s="963"/>
      <c r="G2511" s="963"/>
      <c r="H2511" s="963"/>
      <c r="I2511" s="964" t="s">
        <v>2988</v>
      </c>
      <c r="J2511" s="965"/>
    </row>
    <row r="2512" spans="2:10" ht="24.6" customHeight="1">
      <c r="B2512" s="962"/>
      <c r="C2512" s="963"/>
      <c r="D2512" s="963" t="s">
        <v>1991</v>
      </c>
      <c r="E2512" s="963"/>
      <c r="F2512" s="963"/>
      <c r="G2512" s="963"/>
      <c r="H2512" s="963"/>
      <c r="I2512" s="964"/>
      <c r="J2512" s="965"/>
    </row>
    <row r="2513" spans="2:10" ht="47.45" customHeight="1">
      <c r="B2513" s="962"/>
      <c r="C2513" s="963"/>
      <c r="D2513" s="963"/>
      <c r="E2513" s="963"/>
      <c r="F2513" s="963"/>
      <c r="G2513" s="963"/>
      <c r="H2513" s="963"/>
      <c r="I2513" s="964" t="s">
        <v>2989</v>
      </c>
      <c r="J2513" s="965"/>
    </row>
    <row r="2514" spans="2:10" ht="24.6" customHeight="1">
      <c r="B2514" s="962"/>
      <c r="C2514" s="963"/>
      <c r="D2514" s="963"/>
      <c r="E2514" s="963"/>
      <c r="F2514" s="963"/>
      <c r="G2514" s="963"/>
      <c r="H2514" s="963"/>
      <c r="I2514" s="964" t="s">
        <v>2990</v>
      </c>
      <c r="J2514" s="965"/>
    </row>
    <row r="2515" spans="2:10" ht="47.45" customHeight="1">
      <c r="B2515" s="962"/>
      <c r="C2515" s="963"/>
      <c r="D2515" s="963"/>
      <c r="E2515" s="963"/>
      <c r="F2515" s="963"/>
      <c r="G2515" s="963"/>
      <c r="H2515" s="963"/>
      <c r="I2515" s="964" t="s">
        <v>2991</v>
      </c>
      <c r="J2515" s="965"/>
    </row>
    <row r="2516" spans="2:10" ht="47.45" customHeight="1">
      <c r="B2516" s="962"/>
      <c r="C2516" s="963"/>
      <c r="D2516" s="963"/>
      <c r="E2516" s="963"/>
      <c r="F2516" s="963"/>
      <c r="G2516" s="963"/>
      <c r="H2516" s="963"/>
      <c r="I2516" s="964" t="s">
        <v>2993</v>
      </c>
      <c r="J2516" s="965"/>
    </row>
    <row r="2517" spans="2:10" ht="24.6" customHeight="1">
      <c r="B2517" s="966"/>
      <c r="C2517" s="967"/>
      <c r="D2517" s="967"/>
      <c r="E2517" s="967"/>
      <c r="F2517" s="967"/>
      <c r="G2517" s="967"/>
      <c r="H2517" s="967"/>
      <c r="I2517" s="968"/>
      <c r="J2517" s="969"/>
    </row>
    <row r="2518" spans="2:10" ht="24.6" customHeight="1">
      <c r="B2518" s="959"/>
      <c r="C2518" s="970" t="s">
        <v>2994</v>
      </c>
      <c r="D2518" s="970"/>
      <c r="E2518" s="970"/>
      <c r="F2518" s="970"/>
      <c r="G2518" s="970"/>
      <c r="H2518" s="970"/>
      <c r="I2518" s="971"/>
      <c r="J2518" s="960"/>
    </row>
    <row r="2519" spans="2:10" ht="24.6" customHeight="1">
      <c r="B2519" s="962"/>
      <c r="C2519" s="963"/>
      <c r="D2519" s="963" t="s">
        <v>1968</v>
      </c>
      <c r="E2519" s="963"/>
      <c r="F2519" s="963"/>
      <c r="G2519" s="963"/>
      <c r="H2519" s="963"/>
      <c r="I2519" s="964" t="s">
        <v>2995</v>
      </c>
      <c r="J2519" s="965"/>
    </row>
    <row r="2520" spans="2:10" ht="24.6" customHeight="1">
      <c r="B2520" s="962"/>
      <c r="C2520" s="963"/>
      <c r="D2520" s="963" t="s">
        <v>1970</v>
      </c>
      <c r="E2520" s="963"/>
      <c r="F2520" s="963"/>
      <c r="G2520" s="963"/>
      <c r="H2520" s="963"/>
      <c r="I2520" s="964" t="s">
        <v>2290</v>
      </c>
      <c r="J2520" s="965"/>
    </row>
    <row r="2521" spans="2:10" ht="24.6" customHeight="1">
      <c r="B2521" s="962"/>
      <c r="C2521" s="963"/>
      <c r="D2521" s="963" t="s">
        <v>2053</v>
      </c>
      <c r="E2521" s="963"/>
      <c r="F2521" s="963"/>
      <c r="G2521" s="963"/>
      <c r="H2521" s="963"/>
      <c r="I2521" s="964"/>
      <c r="J2521" s="965"/>
    </row>
    <row r="2522" spans="2:10" ht="24.6" customHeight="1">
      <c r="B2522" s="962"/>
      <c r="C2522" s="963"/>
      <c r="D2522" s="963"/>
      <c r="E2522" s="963" t="s">
        <v>2996</v>
      </c>
      <c r="F2522" s="963"/>
      <c r="G2522" s="963"/>
      <c r="H2522" s="963"/>
      <c r="I2522" s="964" t="s">
        <v>2997</v>
      </c>
      <c r="J2522" s="965"/>
    </row>
    <row r="2523" spans="2:10" ht="24.6" customHeight="1">
      <c r="B2523" s="962"/>
      <c r="C2523" s="963"/>
      <c r="D2523" s="963"/>
      <c r="E2523" s="963" t="s">
        <v>2998</v>
      </c>
      <c r="F2523" s="963"/>
      <c r="G2523" s="963"/>
      <c r="H2523" s="963"/>
      <c r="I2523" s="964" t="s">
        <v>2545</v>
      </c>
      <c r="J2523" s="965"/>
    </row>
    <row r="2524" spans="2:10" ht="24.6" customHeight="1">
      <c r="B2524" s="962"/>
      <c r="C2524" s="963"/>
      <c r="D2524" s="963"/>
      <c r="E2524" s="963"/>
      <c r="F2524" s="963"/>
      <c r="G2524" s="963"/>
      <c r="H2524" s="963"/>
      <c r="I2524" s="964" t="s">
        <v>2999</v>
      </c>
      <c r="J2524" s="965"/>
    </row>
    <row r="2525" spans="2:10" ht="24.6" customHeight="1">
      <c r="B2525" s="962"/>
      <c r="C2525" s="963"/>
      <c r="D2525" s="963"/>
      <c r="E2525" s="963" t="s">
        <v>3000</v>
      </c>
      <c r="F2525" s="963"/>
      <c r="G2525" s="963"/>
      <c r="H2525" s="963"/>
      <c r="I2525" s="964" t="s">
        <v>2793</v>
      </c>
      <c r="J2525" s="965"/>
    </row>
    <row r="2526" spans="2:10" ht="24.6" customHeight="1">
      <c r="B2526" s="962"/>
      <c r="C2526" s="963"/>
      <c r="D2526" s="963"/>
      <c r="E2526" s="963" t="s">
        <v>3001</v>
      </c>
      <c r="F2526" s="963"/>
      <c r="G2526" s="963"/>
      <c r="H2526" s="963"/>
      <c r="I2526" s="964" t="s">
        <v>2545</v>
      </c>
      <c r="J2526" s="965"/>
    </row>
    <row r="2527" spans="2:10" ht="24.6" customHeight="1">
      <c r="B2527" s="962"/>
      <c r="C2527" s="963"/>
      <c r="D2527" s="963"/>
      <c r="E2527" s="963" t="s">
        <v>3002</v>
      </c>
      <c r="F2527" s="963"/>
      <c r="G2527" s="963"/>
      <c r="H2527" s="963"/>
      <c r="I2527" s="964" t="s">
        <v>2562</v>
      </c>
      <c r="J2527" s="965"/>
    </row>
    <row r="2528" spans="2:10" ht="24.6" customHeight="1">
      <c r="B2528" s="962"/>
      <c r="C2528" s="963"/>
      <c r="D2528" s="963"/>
      <c r="E2528" s="963" t="s">
        <v>2566</v>
      </c>
      <c r="F2528" s="963"/>
      <c r="G2528" s="963"/>
      <c r="H2528" s="963"/>
      <c r="I2528" s="964" t="s">
        <v>2058</v>
      </c>
      <c r="J2528" s="965"/>
    </row>
    <row r="2529" spans="2:10" ht="24.6" customHeight="1">
      <c r="B2529" s="962"/>
      <c r="C2529" s="963"/>
      <c r="D2529" s="963"/>
      <c r="E2529" s="963" t="s">
        <v>2568</v>
      </c>
      <c r="F2529" s="963"/>
      <c r="G2529" s="963"/>
      <c r="H2529" s="963"/>
      <c r="I2529" s="964" t="s">
        <v>2058</v>
      </c>
      <c r="J2529" s="965"/>
    </row>
    <row r="2530" spans="2:10" ht="24.6" customHeight="1">
      <c r="B2530" s="962"/>
      <c r="C2530" s="963"/>
      <c r="D2530" s="963" t="s">
        <v>1989</v>
      </c>
      <c r="E2530" s="963"/>
      <c r="F2530" s="963"/>
      <c r="G2530" s="963"/>
      <c r="H2530" s="963"/>
      <c r="I2530" s="964" t="s">
        <v>3003</v>
      </c>
      <c r="J2530" s="965"/>
    </row>
    <row r="2531" spans="2:10" ht="24.6" customHeight="1">
      <c r="B2531" s="962"/>
      <c r="C2531" s="963"/>
      <c r="D2531" s="963" t="s">
        <v>1991</v>
      </c>
      <c r="E2531" s="963"/>
      <c r="F2531" s="963"/>
      <c r="G2531" s="963"/>
      <c r="H2531" s="963"/>
      <c r="I2531" s="964"/>
      <c r="J2531" s="965"/>
    </row>
    <row r="2532" spans="2:10" ht="35.450000000000003" customHeight="1">
      <c r="B2532" s="962"/>
      <c r="C2532" s="963"/>
      <c r="D2532" s="963"/>
      <c r="E2532" s="963"/>
      <c r="F2532" s="963"/>
      <c r="G2532" s="963"/>
      <c r="H2532" s="963"/>
      <c r="I2532" s="964" t="s">
        <v>3004</v>
      </c>
      <c r="J2532" s="965"/>
    </row>
    <row r="2533" spans="2:10" ht="24.6" customHeight="1">
      <c r="B2533" s="962"/>
      <c r="C2533" s="963"/>
      <c r="D2533" s="963"/>
      <c r="E2533" s="963"/>
      <c r="F2533" s="963"/>
      <c r="G2533" s="963"/>
      <c r="H2533" s="963"/>
      <c r="I2533" s="964" t="s">
        <v>3005</v>
      </c>
      <c r="J2533" s="965"/>
    </row>
    <row r="2534" spans="2:10" ht="24.6" customHeight="1">
      <c r="B2534" s="966"/>
      <c r="C2534" s="967"/>
      <c r="D2534" s="967"/>
      <c r="E2534" s="967"/>
      <c r="F2534" s="967"/>
      <c r="G2534" s="967"/>
      <c r="H2534" s="967"/>
      <c r="I2534" s="968"/>
      <c r="J2534" s="969"/>
    </row>
    <row r="2535" spans="2:10" ht="24.6" customHeight="1">
      <c r="B2535" s="959"/>
      <c r="C2535" s="970" t="s">
        <v>3006</v>
      </c>
      <c r="D2535" s="970"/>
      <c r="E2535" s="970"/>
      <c r="F2535" s="970"/>
      <c r="G2535" s="970"/>
      <c r="H2535" s="970"/>
      <c r="I2535" s="971"/>
      <c r="J2535" s="960"/>
    </row>
    <row r="2536" spans="2:10" ht="24.6" customHeight="1">
      <c r="B2536" s="962"/>
      <c r="C2536" s="963"/>
      <c r="D2536" s="963" t="s">
        <v>1968</v>
      </c>
      <c r="E2536" s="963"/>
      <c r="F2536" s="963"/>
      <c r="G2536" s="963"/>
      <c r="H2536" s="963"/>
      <c r="I2536" s="964" t="s">
        <v>3007</v>
      </c>
      <c r="J2536" s="965"/>
    </row>
    <row r="2537" spans="2:10" ht="24.6" customHeight="1">
      <c r="B2537" s="962"/>
      <c r="C2537" s="963"/>
      <c r="D2537" s="963" t="s">
        <v>1970</v>
      </c>
      <c r="E2537" s="963"/>
      <c r="F2537" s="963"/>
      <c r="G2537" s="963"/>
      <c r="H2537" s="963"/>
      <c r="I2537" s="964" t="s">
        <v>3008</v>
      </c>
      <c r="J2537" s="965"/>
    </row>
    <row r="2538" spans="2:10" ht="24.6" customHeight="1">
      <c r="B2538" s="962"/>
      <c r="C2538" s="963"/>
      <c r="D2538" s="963" t="s">
        <v>1973</v>
      </c>
      <c r="E2538" s="963"/>
      <c r="F2538" s="963"/>
      <c r="G2538" s="963"/>
      <c r="H2538" s="963"/>
      <c r="I2538" s="964"/>
      <c r="J2538" s="965"/>
    </row>
    <row r="2539" spans="2:10" ht="24.6" customHeight="1">
      <c r="B2539" s="962"/>
      <c r="C2539" s="963"/>
      <c r="D2539" s="963"/>
      <c r="E2539" s="963" t="s">
        <v>3009</v>
      </c>
      <c r="F2539" s="963"/>
      <c r="G2539" s="963"/>
      <c r="H2539" s="963"/>
      <c r="I2539" s="964" t="s">
        <v>3010</v>
      </c>
      <c r="J2539" s="965"/>
    </row>
    <row r="2540" spans="2:10" ht="24.6" customHeight="1">
      <c r="B2540" s="962"/>
      <c r="C2540" s="963"/>
      <c r="D2540" s="963"/>
      <c r="E2540" s="963" t="s">
        <v>2057</v>
      </c>
      <c r="F2540" s="963"/>
      <c r="G2540" s="963"/>
      <c r="H2540" s="963"/>
      <c r="I2540" s="964" t="s">
        <v>2392</v>
      </c>
      <c r="J2540" s="965"/>
    </row>
    <row r="2541" spans="2:10" ht="24.6" customHeight="1">
      <c r="B2541" s="962"/>
      <c r="C2541" s="963"/>
      <c r="D2541" s="963"/>
      <c r="E2541" s="963"/>
      <c r="F2541" s="963"/>
      <c r="G2541" s="963"/>
      <c r="H2541" s="963"/>
      <c r="I2541" s="964" t="s">
        <v>2393</v>
      </c>
      <c r="J2541" s="965"/>
    </row>
    <row r="2542" spans="2:10" ht="24.6" customHeight="1">
      <c r="B2542" s="962"/>
      <c r="C2542" s="963"/>
      <c r="D2542" s="963" t="s">
        <v>1989</v>
      </c>
      <c r="E2542" s="963"/>
      <c r="F2542" s="963"/>
      <c r="G2542" s="963"/>
      <c r="H2542" s="963"/>
      <c r="I2542" s="964" t="s">
        <v>3011</v>
      </c>
      <c r="J2542" s="965"/>
    </row>
    <row r="2543" spans="2:10" ht="24.6" customHeight="1">
      <c r="B2543" s="962"/>
      <c r="C2543" s="963"/>
      <c r="D2543" s="963" t="s">
        <v>1991</v>
      </c>
      <c r="E2543" s="963"/>
      <c r="F2543" s="963"/>
      <c r="G2543" s="963"/>
      <c r="H2543" s="963"/>
      <c r="I2543" s="964"/>
      <c r="J2543" s="965"/>
    </row>
    <row r="2544" spans="2:10" ht="35.450000000000003" customHeight="1">
      <c r="B2544" s="962"/>
      <c r="C2544" s="963"/>
      <c r="D2544" s="963"/>
      <c r="E2544" s="963"/>
      <c r="F2544" s="963"/>
      <c r="G2544" s="963"/>
      <c r="H2544" s="963"/>
      <c r="I2544" s="964" t="s">
        <v>3012</v>
      </c>
      <c r="J2544" s="965"/>
    </row>
    <row r="2545" spans="2:10" ht="58.5" customHeight="1">
      <c r="B2545" s="962"/>
      <c r="C2545" s="963"/>
      <c r="D2545" s="963"/>
      <c r="E2545" s="963"/>
      <c r="F2545" s="963"/>
      <c r="G2545" s="963"/>
      <c r="H2545" s="963"/>
      <c r="I2545" s="964" t="s">
        <v>3013</v>
      </c>
      <c r="J2545" s="965"/>
    </row>
    <row r="2546" spans="2:10" ht="24.6" customHeight="1">
      <c r="B2546" s="962"/>
      <c r="C2546" s="963"/>
      <c r="D2546" s="963"/>
      <c r="E2546" s="963"/>
      <c r="F2546" s="963"/>
      <c r="G2546" s="963"/>
      <c r="H2546" s="963"/>
      <c r="I2546" s="964" t="s">
        <v>3014</v>
      </c>
      <c r="J2546" s="965"/>
    </row>
    <row r="2547" spans="2:10" ht="35.450000000000003" customHeight="1">
      <c r="B2547" s="962"/>
      <c r="C2547" s="963"/>
      <c r="D2547" s="963"/>
      <c r="E2547" s="963"/>
      <c r="F2547" s="963"/>
      <c r="G2547" s="963"/>
      <c r="H2547" s="963"/>
      <c r="I2547" s="964" t="s">
        <v>3015</v>
      </c>
      <c r="J2547" s="965"/>
    </row>
    <row r="2548" spans="2:10" ht="24.6" customHeight="1">
      <c r="B2548" s="966"/>
      <c r="C2548" s="967"/>
      <c r="D2548" s="967"/>
      <c r="E2548" s="967"/>
      <c r="F2548" s="967"/>
      <c r="G2548" s="967"/>
      <c r="H2548" s="967"/>
      <c r="I2548" s="968"/>
      <c r="J2548" s="969"/>
    </row>
    <row r="2549" spans="2:10" ht="24.6" customHeight="1">
      <c r="B2549" s="959"/>
      <c r="C2549" s="970" t="s">
        <v>3016</v>
      </c>
      <c r="D2549" s="970"/>
      <c r="E2549" s="970"/>
      <c r="F2549" s="970"/>
      <c r="G2549" s="970"/>
      <c r="H2549" s="970"/>
      <c r="I2549" s="971"/>
      <c r="J2549" s="960"/>
    </row>
    <row r="2550" spans="2:10" ht="24.6" customHeight="1">
      <c r="B2550" s="962"/>
      <c r="C2550" s="963"/>
      <c r="D2550" s="963" t="s">
        <v>1968</v>
      </c>
      <c r="E2550" s="963"/>
      <c r="F2550" s="963"/>
      <c r="G2550" s="963"/>
      <c r="H2550" s="963"/>
      <c r="I2550" s="964" t="s">
        <v>3007</v>
      </c>
      <c r="J2550" s="965"/>
    </row>
    <row r="2551" spans="2:10" ht="24.6" customHeight="1">
      <c r="B2551" s="962"/>
      <c r="C2551" s="963"/>
      <c r="D2551" s="963" t="s">
        <v>1970</v>
      </c>
      <c r="E2551" s="963"/>
      <c r="F2551" s="963"/>
      <c r="G2551" s="963"/>
      <c r="H2551" s="963"/>
      <c r="I2551" s="964" t="s">
        <v>3008</v>
      </c>
      <c r="J2551" s="965"/>
    </row>
    <row r="2552" spans="2:10" ht="24.6" customHeight="1">
      <c r="B2552" s="962"/>
      <c r="C2552" s="963"/>
      <c r="D2552" s="963" t="s">
        <v>1973</v>
      </c>
      <c r="E2552" s="963"/>
      <c r="F2552" s="963"/>
      <c r="G2552" s="963"/>
      <c r="H2552" s="963"/>
      <c r="I2552" s="964"/>
      <c r="J2552" s="965"/>
    </row>
    <row r="2553" spans="2:10" ht="24.6" customHeight="1">
      <c r="B2553" s="962"/>
      <c r="C2553" s="963"/>
      <c r="D2553" s="963"/>
      <c r="E2553" s="963" t="s">
        <v>3009</v>
      </c>
      <c r="F2553" s="963"/>
      <c r="G2553" s="963"/>
      <c r="H2553" s="963"/>
      <c r="I2553" s="964" t="s">
        <v>3017</v>
      </c>
      <c r="J2553" s="965"/>
    </row>
    <row r="2554" spans="2:10" ht="24.6" customHeight="1">
      <c r="B2554" s="962"/>
      <c r="C2554" s="963"/>
      <c r="D2554" s="963"/>
      <c r="E2554" s="963" t="s">
        <v>2057</v>
      </c>
      <c r="F2554" s="963"/>
      <c r="G2554" s="963"/>
      <c r="H2554" s="963"/>
      <c r="I2554" s="964" t="s">
        <v>3018</v>
      </c>
      <c r="J2554" s="965"/>
    </row>
    <row r="2555" spans="2:10" ht="24.6" customHeight="1">
      <c r="B2555" s="962"/>
      <c r="C2555" s="963"/>
      <c r="D2555" s="963"/>
      <c r="E2555" s="963"/>
      <c r="F2555" s="963"/>
      <c r="G2555" s="963"/>
      <c r="H2555" s="963"/>
      <c r="I2555" s="964" t="s">
        <v>2393</v>
      </c>
      <c r="J2555" s="965"/>
    </row>
    <row r="2556" spans="2:10" ht="24.6" customHeight="1">
      <c r="B2556" s="962"/>
      <c r="C2556" s="963"/>
      <c r="D2556" s="963" t="s">
        <v>1989</v>
      </c>
      <c r="E2556" s="963"/>
      <c r="F2556" s="963"/>
      <c r="G2556" s="963"/>
      <c r="H2556" s="963"/>
      <c r="I2556" s="964" t="s">
        <v>3011</v>
      </c>
      <c r="J2556" s="965"/>
    </row>
    <row r="2557" spans="2:10" ht="24.6" customHeight="1">
      <c r="B2557" s="962"/>
      <c r="C2557" s="963"/>
      <c r="D2557" s="963" t="s">
        <v>1991</v>
      </c>
      <c r="E2557" s="963"/>
      <c r="F2557" s="963"/>
      <c r="G2557" s="963"/>
      <c r="H2557" s="963"/>
      <c r="I2557" s="964"/>
      <c r="J2557" s="965"/>
    </row>
    <row r="2558" spans="2:10" ht="35.450000000000003" customHeight="1">
      <c r="B2558" s="962"/>
      <c r="C2558" s="963"/>
      <c r="D2558" s="963"/>
      <c r="E2558" s="963"/>
      <c r="F2558" s="963"/>
      <c r="G2558" s="963"/>
      <c r="H2558" s="963"/>
      <c r="I2558" s="964" t="s">
        <v>3012</v>
      </c>
      <c r="J2558" s="965"/>
    </row>
    <row r="2559" spans="2:10" ht="47.45" customHeight="1">
      <c r="B2559" s="962"/>
      <c r="C2559" s="963"/>
      <c r="D2559" s="963"/>
      <c r="E2559" s="963"/>
      <c r="F2559" s="963"/>
      <c r="G2559" s="963"/>
      <c r="H2559" s="963"/>
      <c r="I2559" s="964" t="s">
        <v>3019</v>
      </c>
      <c r="J2559" s="965"/>
    </row>
    <row r="2560" spans="2:10" ht="58.5" customHeight="1">
      <c r="B2560" s="962"/>
      <c r="C2560" s="963"/>
      <c r="D2560" s="963"/>
      <c r="E2560" s="963"/>
      <c r="F2560" s="963"/>
      <c r="G2560" s="963"/>
      <c r="H2560" s="963"/>
      <c r="I2560" s="964" t="s">
        <v>3020</v>
      </c>
      <c r="J2560" s="965"/>
    </row>
    <row r="2561" spans="2:10" ht="47.45" customHeight="1">
      <c r="B2561" s="962"/>
      <c r="C2561" s="963"/>
      <c r="D2561" s="963"/>
      <c r="E2561" s="963"/>
      <c r="F2561" s="963"/>
      <c r="G2561" s="963"/>
      <c r="H2561" s="963"/>
      <c r="I2561" s="964" t="s">
        <v>3021</v>
      </c>
      <c r="J2561" s="965"/>
    </row>
    <row r="2562" spans="2:10" ht="35.450000000000003" customHeight="1">
      <c r="B2562" s="962"/>
      <c r="C2562" s="963"/>
      <c r="D2562" s="963"/>
      <c r="E2562" s="963"/>
      <c r="F2562" s="963"/>
      <c r="G2562" s="963"/>
      <c r="H2562" s="963"/>
      <c r="I2562" s="964" t="s">
        <v>3022</v>
      </c>
      <c r="J2562" s="965"/>
    </row>
    <row r="2563" spans="2:10" ht="24.6" customHeight="1">
      <c r="B2563" s="962"/>
      <c r="C2563" s="963"/>
      <c r="D2563" s="963"/>
      <c r="E2563" s="963"/>
      <c r="F2563" s="963"/>
      <c r="G2563" s="963"/>
      <c r="H2563" s="963"/>
      <c r="I2563" s="964" t="s">
        <v>3023</v>
      </c>
      <c r="J2563" s="965"/>
    </row>
    <row r="2564" spans="2:10" ht="47.45" customHeight="1">
      <c r="B2564" s="962"/>
      <c r="C2564" s="963"/>
      <c r="D2564" s="963"/>
      <c r="E2564" s="963"/>
      <c r="F2564" s="963"/>
      <c r="G2564" s="963"/>
      <c r="H2564" s="963"/>
      <c r="I2564" s="964" t="s">
        <v>3024</v>
      </c>
      <c r="J2564" s="965"/>
    </row>
    <row r="2565" spans="2:10" ht="35.450000000000003" customHeight="1">
      <c r="B2565" s="962"/>
      <c r="C2565" s="963"/>
      <c r="D2565" s="963"/>
      <c r="E2565" s="963"/>
      <c r="F2565" s="963"/>
      <c r="G2565" s="963"/>
      <c r="H2565" s="963"/>
      <c r="I2565" s="964" t="s">
        <v>3025</v>
      </c>
      <c r="J2565" s="965"/>
    </row>
    <row r="2566" spans="2:10" ht="24.6" customHeight="1">
      <c r="B2566" s="966"/>
      <c r="C2566" s="967"/>
      <c r="D2566" s="967"/>
      <c r="E2566" s="967"/>
      <c r="F2566" s="967"/>
      <c r="G2566" s="967"/>
      <c r="H2566" s="967"/>
      <c r="I2566" s="968"/>
      <c r="J2566" s="969"/>
    </row>
    <row r="2567" spans="2:10" ht="24.6" customHeight="1">
      <c r="B2567" s="959"/>
      <c r="C2567" s="970" t="s">
        <v>3026</v>
      </c>
      <c r="D2567" s="970"/>
      <c r="E2567" s="970"/>
      <c r="F2567" s="970"/>
      <c r="G2567" s="970"/>
      <c r="H2567" s="970"/>
      <c r="I2567" s="971"/>
      <c r="J2567" s="960"/>
    </row>
    <row r="2568" spans="2:10" ht="24.6" customHeight="1">
      <c r="B2568" s="962"/>
      <c r="C2568" s="963"/>
      <c r="D2568" s="963" t="s">
        <v>1968</v>
      </c>
      <c r="E2568" s="963"/>
      <c r="F2568" s="963"/>
      <c r="G2568" s="963"/>
      <c r="H2568" s="963" t="s">
        <v>3027</v>
      </c>
      <c r="I2568" s="964" t="s">
        <v>2969</v>
      </c>
      <c r="J2568" s="965"/>
    </row>
    <row r="2569" spans="2:10" ht="24.6" customHeight="1">
      <c r="B2569" s="962"/>
      <c r="C2569" s="963"/>
      <c r="D2569" s="963" t="s">
        <v>3028</v>
      </c>
      <c r="E2569" s="963"/>
      <c r="F2569" s="963"/>
      <c r="G2569" s="963"/>
      <c r="H2569" s="963"/>
      <c r="I2569" s="964" t="s">
        <v>2290</v>
      </c>
      <c r="J2569" s="965"/>
    </row>
    <row r="2570" spans="2:10" ht="24.6" customHeight="1">
      <c r="B2570" s="962"/>
      <c r="C2570" s="963"/>
      <c r="D2570" s="963" t="s">
        <v>2053</v>
      </c>
      <c r="E2570" s="963"/>
      <c r="F2570" s="963"/>
      <c r="G2570" s="963"/>
      <c r="H2570" s="963"/>
      <c r="I2570" s="964"/>
      <c r="J2570" s="965"/>
    </row>
    <row r="2571" spans="2:10" ht="24.6" customHeight="1">
      <c r="B2571" s="962"/>
      <c r="C2571" s="963"/>
      <c r="D2571" s="963"/>
      <c r="E2571" s="963" t="s">
        <v>2970</v>
      </c>
      <c r="F2571" s="963"/>
      <c r="G2571" s="963"/>
      <c r="H2571" s="963"/>
      <c r="I2571" s="964" t="s">
        <v>3029</v>
      </c>
      <c r="J2571" s="965"/>
    </row>
    <row r="2572" spans="2:10" ht="24.6" customHeight="1">
      <c r="B2572" s="962"/>
      <c r="C2572" s="963"/>
      <c r="D2572" s="963"/>
      <c r="E2572" s="963" t="s">
        <v>2972</v>
      </c>
      <c r="F2572" s="963"/>
      <c r="G2572" s="963"/>
      <c r="H2572" s="963"/>
      <c r="I2572" s="964" t="s">
        <v>2903</v>
      </c>
      <c r="J2572" s="965"/>
    </row>
    <row r="2573" spans="2:10" ht="24.6" customHeight="1">
      <c r="B2573" s="962"/>
      <c r="C2573" s="963"/>
      <c r="D2573" s="963"/>
      <c r="E2573" s="963" t="s">
        <v>3030</v>
      </c>
      <c r="F2573" s="963"/>
      <c r="G2573" s="963"/>
      <c r="H2573" s="963"/>
      <c r="I2573" s="964" t="s">
        <v>3031</v>
      </c>
      <c r="J2573" s="965"/>
    </row>
    <row r="2574" spans="2:10" ht="24.6" customHeight="1">
      <c r="B2574" s="962"/>
      <c r="C2574" s="963"/>
      <c r="D2574" s="963"/>
      <c r="E2574" s="963" t="s">
        <v>3032</v>
      </c>
      <c r="F2574" s="963"/>
      <c r="G2574" s="963"/>
      <c r="H2574" s="963"/>
      <c r="I2574" s="964" t="s">
        <v>2776</v>
      </c>
      <c r="J2574" s="965"/>
    </row>
    <row r="2575" spans="2:10" ht="24.6" customHeight="1">
      <c r="B2575" s="962"/>
      <c r="C2575" s="963"/>
      <c r="D2575" s="963"/>
      <c r="E2575" s="963"/>
      <c r="F2575" s="963"/>
      <c r="G2575" s="963"/>
      <c r="H2575" s="963"/>
      <c r="I2575" s="964" t="s">
        <v>3033</v>
      </c>
      <c r="J2575" s="965"/>
    </row>
    <row r="2576" spans="2:10" ht="24.6" customHeight="1">
      <c r="B2576" s="962"/>
      <c r="C2576" s="963"/>
      <c r="D2576" s="963"/>
      <c r="E2576" s="963" t="s">
        <v>2549</v>
      </c>
      <c r="F2576" s="963"/>
      <c r="G2576" s="963"/>
      <c r="H2576" s="963"/>
      <c r="I2576" s="964" t="s">
        <v>2218</v>
      </c>
      <c r="J2576" s="965"/>
    </row>
    <row r="2577" spans="2:10" ht="24.6" customHeight="1">
      <c r="B2577" s="962"/>
      <c r="C2577" s="963"/>
      <c r="D2577" s="963"/>
      <c r="E2577" s="963"/>
      <c r="F2577" s="963"/>
      <c r="G2577" s="963"/>
      <c r="H2577" s="963"/>
      <c r="I2577" s="964" t="s">
        <v>2219</v>
      </c>
      <c r="J2577" s="965"/>
    </row>
    <row r="2578" spans="2:10" ht="24.6" customHeight="1">
      <c r="B2578" s="962"/>
      <c r="C2578" s="963"/>
      <c r="D2578" s="963"/>
      <c r="E2578" s="963"/>
      <c r="F2578" s="963"/>
      <c r="G2578" s="963"/>
      <c r="H2578" s="963"/>
      <c r="I2578" s="964" t="s">
        <v>2220</v>
      </c>
      <c r="J2578" s="965"/>
    </row>
    <row r="2579" spans="2:10" ht="24.6" customHeight="1">
      <c r="B2579" s="962"/>
      <c r="C2579" s="963"/>
      <c r="D2579" s="963"/>
      <c r="E2579" s="963" t="s">
        <v>3034</v>
      </c>
      <c r="F2579" s="963"/>
      <c r="G2579" s="963"/>
      <c r="H2579" s="963"/>
      <c r="I2579" s="964" t="s">
        <v>2975</v>
      </c>
      <c r="J2579" s="965"/>
    </row>
    <row r="2580" spans="2:10" ht="24.6" customHeight="1">
      <c r="B2580" s="962"/>
      <c r="C2580" s="963"/>
      <c r="D2580" s="963"/>
      <c r="E2580" s="963" t="s">
        <v>3035</v>
      </c>
      <c r="F2580" s="963"/>
      <c r="G2580" s="963"/>
      <c r="H2580" s="963"/>
      <c r="I2580" s="964" t="s">
        <v>3036</v>
      </c>
      <c r="J2580" s="965"/>
    </row>
    <row r="2581" spans="2:10" ht="24.6" customHeight="1">
      <c r="B2581" s="962"/>
      <c r="C2581" s="963"/>
      <c r="D2581" s="963"/>
      <c r="E2581" s="963" t="s">
        <v>2469</v>
      </c>
      <c r="F2581" s="963"/>
      <c r="G2581" s="963"/>
      <c r="H2581" s="963"/>
      <c r="I2581" s="964" t="s">
        <v>2058</v>
      </c>
      <c r="J2581" s="965"/>
    </row>
    <row r="2582" spans="2:10" ht="24.6" customHeight="1">
      <c r="B2582" s="962"/>
      <c r="C2582" s="963"/>
      <c r="D2582" s="963" t="s">
        <v>1989</v>
      </c>
      <c r="E2582" s="963"/>
      <c r="F2582" s="963"/>
      <c r="G2582" s="963"/>
      <c r="H2582" s="963"/>
      <c r="I2582" s="964" t="s">
        <v>3037</v>
      </c>
      <c r="J2582" s="965"/>
    </row>
    <row r="2583" spans="2:10" ht="24.6" customHeight="1">
      <c r="B2583" s="962"/>
      <c r="C2583" s="963"/>
      <c r="D2583" s="963" t="s">
        <v>1991</v>
      </c>
      <c r="E2583" s="963"/>
      <c r="F2583" s="963"/>
      <c r="G2583" s="963"/>
      <c r="H2583" s="963"/>
      <c r="I2583" s="964"/>
      <c r="J2583" s="965"/>
    </row>
    <row r="2584" spans="2:10" ht="35.450000000000003" customHeight="1">
      <c r="B2584" s="962"/>
      <c r="C2584" s="963"/>
      <c r="D2584" s="963"/>
      <c r="E2584" s="963"/>
      <c r="F2584" s="963"/>
      <c r="G2584" s="963"/>
      <c r="H2584" s="963"/>
      <c r="I2584" s="964" t="s">
        <v>3038</v>
      </c>
      <c r="J2584" s="965"/>
    </row>
    <row r="2585" spans="2:10" ht="35.450000000000003" customHeight="1">
      <c r="B2585" s="962"/>
      <c r="C2585" s="963"/>
      <c r="D2585" s="963"/>
      <c r="E2585" s="963"/>
      <c r="F2585" s="963"/>
      <c r="G2585" s="963"/>
      <c r="H2585" s="963"/>
      <c r="I2585" s="964" t="s">
        <v>3039</v>
      </c>
      <c r="J2585" s="965"/>
    </row>
    <row r="2586" spans="2:10" ht="35.450000000000003" customHeight="1">
      <c r="B2586" s="962"/>
      <c r="C2586" s="963"/>
      <c r="D2586" s="963"/>
      <c r="E2586" s="963"/>
      <c r="F2586" s="963"/>
      <c r="G2586" s="963"/>
      <c r="H2586" s="963"/>
      <c r="I2586" s="964" t="s">
        <v>3040</v>
      </c>
      <c r="J2586" s="965"/>
    </row>
    <row r="2587" spans="2:10" ht="24.6" customHeight="1">
      <c r="B2587" s="962"/>
      <c r="C2587" s="963"/>
      <c r="D2587" s="963"/>
      <c r="E2587" s="963"/>
      <c r="F2587" s="963"/>
      <c r="G2587" s="963"/>
      <c r="H2587" s="963"/>
      <c r="I2587" s="964" t="s">
        <v>3041</v>
      </c>
      <c r="J2587" s="965"/>
    </row>
    <row r="2588" spans="2:10" ht="35.450000000000003" customHeight="1">
      <c r="B2588" s="962"/>
      <c r="C2588" s="963"/>
      <c r="D2588" s="963"/>
      <c r="E2588" s="963"/>
      <c r="F2588" s="963"/>
      <c r="G2588" s="963"/>
      <c r="H2588" s="963"/>
      <c r="I2588" s="964" t="s">
        <v>3042</v>
      </c>
      <c r="J2588" s="965"/>
    </row>
    <row r="2589" spans="2:10" ht="47.45" customHeight="1">
      <c r="B2589" s="962"/>
      <c r="C2589" s="963"/>
      <c r="D2589" s="963"/>
      <c r="E2589" s="963"/>
      <c r="F2589" s="963"/>
      <c r="G2589" s="963"/>
      <c r="H2589" s="963"/>
      <c r="I2589" s="964" t="s">
        <v>3043</v>
      </c>
      <c r="J2589" s="965"/>
    </row>
    <row r="2590" spans="2:10" ht="58.5" customHeight="1">
      <c r="B2590" s="962"/>
      <c r="C2590" s="963"/>
      <c r="D2590" s="963"/>
      <c r="E2590" s="963"/>
      <c r="F2590" s="963"/>
      <c r="G2590" s="963"/>
      <c r="H2590" s="963"/>
      <c r="I2590" s="964" t="s">
        <v>3044</v>
      </c>
      <c r="J2590" s="965"/>
    </row>
    <row r="2591" spans="2:10" ht="35.450000000000003" customHeight="1">
      <c r="B2591" s="962"/>
      <c r="C2591" s="963"/>
      <c r="D2591" s="963"/>
      <c r="E2591" s="963"/>
      <c r="F2591" s="963"/>
      <c r="G2591" s="963"/>
      <c r="H2591" s="963"/>
      <c r="I2591" s="964" t="s">
        <v>3045</v>
      </c>
      <c r="J2591" s="965"/>
    </row>
    <row r="2592" spans="2:10" ht="47.45" customHeight="1">
      <c r="B2592" s="962"/>
      <c r="C2592" s="963"/>
      <c r="D2592" s="963"/>
      <c r="E2592" s="963"/>
      <c r="F2592" s="963"/>
      <c r="G2592" s="963"/>
      <c r="H2592" s="963"/>
      <c r="I2592" s="964" t="s">
        <v>3046</v>
      </c>
      <c r="J2592" s="965"/>
    </row>
    <row r="2593" spans="2:10" ht="24.6" customHeight="1">
      <c r="B2593" s="966"/>
      <c r="C2593" s="967"/>
      <c r="D2593" s="967"/>
      <c r="E2593" s="967"/>
      <c r="F2593" s="967"/>
      <c r="G2593" s="967"/>
      <c r="H2593" s="967"/>
      <c r="I2593" s="968"/>
      <c r="J2593" s="969"/>
    </row>
    <row r="2594" spans="2:10" ht="24.6" customHeight="1">
      <c r="B2594" s="959"/>
      <c r="C2594" s="970" t="s">
        <v>3047</v>
      </c>
      <c r="D2594" s="970"/>
      <c r="E2594" s="970"/>
      <c r="F2594" s="970"/>
      <c r="G2594" s="970"/>
      <c r="H2594" s="970"/>
      <c r="I2594" s="971"/>
      <c r="J2594" s="960"/>
    </row>
    <row r="2595" spans="2:10" ht="24.6" customHeight="1">
      <c r="B2595" s="962"/>
      <c r="C2595" s="963"/>
      <c r="D2595" s="963" t="s">
        <v>1968</v>
      </c>
      <c r="E2595" s="963"/>
      <c r="F2595" s="963"/>
      <c r="G2595" s="963"/>
      <c r="H2595" s="963"/>
      <c r="I2595" s="964" t="s">
        <v>3048</v>
      </c>
      <c r="J2595" s="965"/>
    </row>
    <row r="2596" spans="2:10" ht="24.6" customHeight="1">
      <c r="B2596" s="962"/>
      <c r="C2596" s="963"/>
      <c r="D2596" s="963" t="s">
        <v>1970</v>
      </c>
      <c r="E2596" s="963"/>
      <c r="F2596" s="963"/>
      <c r="G2596" s="963"/>
      <c r="H2596" s="963"/>
      <c r="I2596" s="964"/>
      <c r="J2596" s="965"/>
    </row>
    <row r="2597" spans="2:10" ht="24.6" customHeight="1">
      <c r="B2597" s="962"/>
      <c r="C2597" s="963"/>
      <c r="D2597" s="963"/>
      <c r="E2597" s="963" t="s">
        <v>3049</v>
      </c>
      <c r="F2597" s="963"/>
      <c r="G2597" s="963"/>
      <c r="H2597" s="963"/>
      <c r="I2597" s="964" t="s">
        <v>3050</v>
      </c>
      <c r="J2597" s="965"/>
    </row>
    <row r="2598" spans="2:10" ht="24.6" customHeight="1">
      <c r="B2598" s="962"/>
      <c r="C2598" s="963"/>
      <c r="D2598" s="963"/>
      <c r="E2598" s="963" t="s">
        <v>3051</v>
      </c>
      <c r="F2598" s="963"/>
      <c r="G2598" s="963"/>
      <c r="H2598" s="963"/>
      <c r="I2598" s="964"/>
      <c r="J2598" s="965"/>
    </row>
    <row r="2599" spans="2:10" ht="24.6" customHeight="1">
      <c r="B2599" s="962"/>
      <c r="C2599" s="963"/>
      <c r="D2599" s="963"/>
      <c r="E2599" s="963"/>
      <c r="F2599" s="963" t="s">
        <v>3052</v>
      </c>
      <c r="G2599" s="963"/>
      <c r="H2599" s="963"/>
      <c r="I2599" s="964" t="s">
        <v>3053</v>
      </c>
      <c r="J2599" s="965"/>
    </row>
    <row r="2600" spans="2:10" ht="24.6" customHeight="1">
      <c r="B2600" s="962"/>
      <c r="C2600" s="963"/>
      <c r="D2600" s="963"/>
      <c r="E2600" s="963"/>
      <c r="F2600" s="963" t="s">
        <v>3054</v>
      </c>
      <c r="G2600" s="963"/>
      <c r="H2600" s="963"/>
      <c r="I2600" s="964" t="s">
        <v>3050</v>
      </c>
      <c r="J2600" s="965"/>
    </row>
    <row r="2601" spans="2:10" ht="24.6" customHeight="1">
      <c r="B2601" s="962"/>
      <c r="C2601" s="963"/>
      <c r="D2601" s="963"/>
      <c r="E2601" s="963"/>
      <c r="F2601" s="963" t="s">
        <v>3055</v>
      </c>
      <c r="G2601" s="963"/>
      <c r="H2601" s="963"/>
      <c r="I2601" s="964" t="s">
        <v>3050</v>
      </c>
      <c r="J2601" s="965"/>
    </row>
    <row r="2602" spans="2:10" ht="24.6" customHeight="1">
      <c r="B2602" s="962"/>
      <c r="C2602" s="963"/>
      <c r="D2602" s="963" t="s">
        <v>3056</v>
      </c>
      <c r="E2602" s="963"/>
      <c r="F2602" s="963"/>
      <c r="G2602" s="963"/>
      <c r="H2602" s="963"/>
      <c r="I2602" s="964"/>
      <c r="J2602" s="965"/>
    </row>
    <row r="2603" spans="2:10" ht="24.6" customHeight="1">
      <c r="B2603" s="962"/>
      <c r="C2603" s="963"/>
      <c r="D2603" s="963"/>
      <c r="E2603" s="963" t="s">
        <v>3057</v>
      </c>
      <c r="F2603" s="963"/>
      <c r="G2603" s="963"/>
      <c r="H2603" s="963"/>
      <c r="I2603" s="964" t="s">
        <v>3058</v>
      </c>
      <c r="J2603" s="965"/>
    </row>
    <row r="2604" spans="2:10" ht="24.6" customHeight="1">
      <c r="B2604" s="962"/>
      <c r="C2604" s="963"/>
      <c r="D2604" s="963"/>
      <c r="E2604" s="963" t="s">
        <v>3059</v>
      </c>
      <c r="F2604" s="963"/>
      <c r="G2604" s="963"/>
      <c r="H2604" s="963"/>
      <c r="I2604" s="964" t="s">
        <v>3060</v>
      </c>
      <c r="J2604" s="965"/>
    </row>
    <row r="2605" spans="2:10" ht="24.6" customHeight="1">
      <c r="B2605" s="962"/>
      <c r="C2605" s="963"/>
      <c r="D2605" s="963"/>
      <c r="E2605" s="963" t="s">
        <v>3061</v>
      </c>
      <c r="F2605" s="963"/>
      <c r="G2605" s="963"/>
      <c r="H2605" s="963"/>
      <c r="I2605" s="964"/>
      <c r="J2605" s="965"/>
    </row>
    <row r="2606" spans="2:10" ht="24.6" customHeight="1">
      <c r="B2606" s="962"/>
      <c r="C2606" s="963"/>
      <c r="D2606" s="963"/>
      <c r="E2606" s="963"/>
      <c r="F2606" s="963" t="s">
        <v>3062</v>
      </c>
      <c r="G2606" s="963"/>
      <c r="H2606" s="963"/>
      <c r="I2606" s="964"/>
      <c r="J2606" s="965"/>
    </row>
    <row r="2607" spans="2:10" ht="24.6" customHeight="1">
      <c r="B2607" s="962"/>
      <c r="C2607" s="963"/>
      <c r="D2607" s="963"/>
      <c r="E2607" s="963"/>
      <c r="F2607" s="963"/>
      <c r="G2607" s="963" t="s">
        <v>3063</v>
      </c>
      <c r="H2607" s="963"/>
      <c r="I2607" s="964" t="s">
        <v>3064</v>
      </c>
      <c r="J2607" s="965"/>
    </row>
    <row r="2608" spans="2:10" ht="24.6" customHeight="1">
      <c r="B2608" s="962"/>
      <c r="C2608" s="963"/>
      <c r="D2608" s="963"/>
      <c r="E2608" s="963"/>
      <c r="F2608" s="963"/>
      <c r="G2608" s="963" t="s">
        <v>3065</v>
      </c>
      <c r="H2608" s="963"/>
      <c r="I2608" s="964" t="s">
        <v>3066</v>
      </c>
      <c r="J2608" s="965"/>
    </row>
    <row r="2609" spans="2:10" ht="24.6" customHeight="1">
      <c r="B2609" s="962"/>
      <c r="C2609" s="963"/>
      <c r="D2609" s="963"/>
      <c r="E2609" s="963"/>
      <c r="F2609" s="963"/>
      <c r="G2609" s="963" t="s">
        <v>3067</v>
      </c>
      <c r="H2609" s="963"/>
      <c r="I2609" s="964" t="s">
        <v>3064</v>
      </c>
      <c r="J2609" s="965"/>
    </row>
    <row r="2610" spans="2:10" ht="24.6" customHeight="1">
      <c r="B2610" s="962"/>
      <c r="C2610" s="963"/>
      <c r="D2610" s="963"/>
      <c r="E2610" s="963"/>
      <c r="F2610" s="963"/>
      <c r="G2610" s="963" t="s">
        <v>3068</v>
      </c>
      <c r="H2610" s="963"/>
      <c r="I2610" s="964" t="s">
        <v>3064</v>
      </c>
      <c r="J2610" s="965"/>
    </row>
    <row r="2611" spans="2:10" ht="24.6" customHeight="1">
      <c r="B2611" s="962"/>
      <c r="C2611" s="963"/>
      <c r="D2611" s="963"/>
      <c r="E2611" s="963"/>
      <c r="F2611" s="963" t="s">
        <v>3069</v>
      </c>
      <c r="G2611" s="963"/>
      <c r="H2611" s="963"/>
      <c r="I2611" s="964"/>
      <c r="J2611" s="965"/>
    </row>
    <row r="2612" spans="2:10" ht="24.6" customHeight="1">
      <c r="B2612" s="962"/>
      <c r="C2612" s="963"/>
      <c r="D2612" s="963"/>
      <c r="E2612" s="963"/>
      <c r="F2612" s="963"/>
      <c r="G2612" s="963" t="s">
        <v>3063</v>
      </c>
      <c r="H2612" s="963"/>
      <c r="I2612" s="964" t="s">
        <v>2058</v>
      </c>
      <c r="J2612" s="965"/>
    </row>
    <row r="2613" spans="2:10" ht="24.6" customHeight="1">
      <c r="B2613" s="962"/>
      <c r="C2613" s="963"/>
      <c r="D2613" s="963"/>
      <c r="E2613" s="963"/>
      <c r="F2613" s="963"/>
      <c r="G2613" s="963" t="s">
        <v>3065</v>
      </c>
      <c r="H2613" s="963"/>
      <c r="I2613" s="964" t="s">
        <v>2058</v>
      </c>
      <c r="J2613" s="965"/>
    </row>
    <row r="2614" spans="2:10" ht="24.6" customHeight="1">
      <c r="B2614" s="962"/>
      <c r="C2614" s="963"/>
      <c r="D2614" s="963"/>
      <c r="E2614" s="963"/>
      <c r="F2614" s="963"/>
      <c r="G2614" s="963" t="s">
        <v>3067</v>
      </c>
      <c r="H2614" s="963"/>
      <c r="I2614" s="964" t="s">
        <v>2058</v>
      </c>
      <c r="J2614" s="965"/>
    </row>
    <row r="2615" spans="2:10" ht="24.6" customHeight="1">
      <c r="B2615" s="962"/>
      <c r="C2615" s="963"/>
      <c r="D2615" s="963"/>
      <c r="E2615" s="963"/>
      <c r="F2615" s="963" t="s">
        <v>3070</v>
      </c>
      <c r="G2615" s="963"/>
      <c r="H2615" s="963"/>
      <c r="I2615" s="964"/>
      <c r="J2615" s="965"/>
    </row>
    <row r="2616" spans="2:10" ht="24.6" customHeight="1">
      <c r="B2616" s="962"/>
      <c r="C2616" s="963"/>
      <c r="D2616" s="963"/>
      <c r="E2616" s="963"/>
      <c r="F2616" s="963"/>
      <c r="G2616" s="963" t="s">
        <v>3063</v>
      </c>
      <c r="H2616" s="963"/>
      <c r="I2616" s="964" t="s">
        <v>2058</v>
      </c>
      <c r="J2616" s="965"/>
    </row>
    <row r="2617" spans="2:10" ht="24.6" customHeight="1">
      <c r="B2617" s="962"/>
      <c r="C2617" s="963"/>
      <c r="D2617" s="963"/>
      <c r="E2617" s="963"/>
      <c r="F2617" s="963"/>
      <c r="G2617" s="963" t="s">
        <v>3065</v>
      </c>
      <c r="H2617" s="963"/>
      <c r="I2617" s="964" t="s">
        <v>2058</v>
      </c>
      <c r="J2617" s="965"/>
    </row>
    <row r="2618" spans="2:10" ht="24.6" customHeight="1">
      <c r="B2618" s="962"/>
      <c r="C2618" s="963"/>
      <c r="D2618" s="963"/>
      <c r="E2618" s="963"/>
      <c r="F2618" s="963"/>
      <c r="G2618" s="963" t="s">
        <v>3067</v>
      </c>
      <c r="H2618" s="963"/>
      <c r="I2618" s="964" t="s">
        <v>2058</v>
      </c>
      <c r="J2618" s="965"/>
    </row>
    <row r="2619" spans="2:10" ht="24.6" customHeight="1">
      <c r="B2619" s="962"/>
      <c r="C2619" s="963"/>
      <c r="D2619" s="963"/>
      <c r="E2619" s="963" t="s">
        <v>3071</v>
      </c>
      <c r="F2619" s="963"/>
      <c r="G2619" s="963"/>
      <c r="H2619" s="963"/>
      <c r="I2619" s="964"/>
      <c r="J2619" s="965"/>
    </row>
    <row r="2620" spans="2:10" ht="24.6" customHeight="1">
      <c r="B2620" s="962"/>
      <c r="C2620" s="963"/>
      <c r="D2620" s="963"/>
      <c r="E2620" s="963"/>
      <c r="F2620" s="963" t="s">
        <v>3062</v>
      </c>
      <c r="G2620" s="963"/>
      <c r="H2620" s="963"/>
      <c r="I2620" s="964" t="s">
        <v>3072</v>
      </c>
      <c r="J2620" s="965"/>
    </row>
    <row r="2621" spans="2:10" ht="24.6" customHeight="1">
      <c r="B2621" s="962"/>
      <c r="C2621" s="963"/>
      <c r="D2621" s="963"/>
      <c r="E2621" s="963"/>
      <c r="F2621" s="963" t="s">
        <v>3069</v>
      </c>
      <c r="G2621" s="963"/>
      <c r="H2621" s="963"/>
      <c r="I2621" s="964" t="s">
        <v>3072</v>
      </c>
      <c r="J2621" s="965"/>
    </row>
    <row r="2622" spans="2:10" ht="24.6" customHeight="1">
      <c r="B2622" s="962"/>
      <c r="C2622" s="963"/>
      <c r="D2622" s="963"/>
      <c r="E2622" s="963"/>
      <c r="F2622" s="963" t="s">
        <v>3070</v>
      </c>
      <c r="G2622" s="963"/>
      <c r="H2622" s="963"/>
      <c r="I2622" s="964" t="s">
        <v>3072</v>
      </c>
      <c r="J2622" s="965"/>
    </row>
    <row r="2623" spans="2:10" ht="24.6" customHeight="1">
      <c r="B2623" s="962"/>
      <c r="C2623" s="963"/>
      <c r="D2623" s="963"/>
      <c r="E2623" s="963" t="s">
        <v>3073</v>
      </c>
      <c r="F2623" s="963"/>
      <c r="G2623" s="963"/>
      <c r="H2623" s="963"/>
      <c r="I2623" s="964"/>
      <c r="J2623" s="965"/>
    </row>
    <row r="2624" spans="2:10" ht="24.6" customHeight="1">
      <c r="B2624" s="962"/>
      <c r="C2624" s="963"/>
      <c r="D2624" s="963"/>
      <c r="E2624" s="963"/>
      <c r="F2624" s="963" t="s">
        <v>3062</v>
      </c>
      <c r="G2624" s="963"/>
      <c r="H2624" s="963"/>
      <c r="I2624" s="964" t="s">
        <v>3074</v>
      </c>
      <c r="J2624" s="965"/>
    </row>
    <row r="2625" spans="2:10" ht="24.6" customHeight="1">
      <c r="B2625" s="962"/>
      <c r="C2625" s="963"/>
      <c r="D2625" s="963"/>
      <c r="E2625" s="963"/>
      <c r="F2625" s="963"/>
      <c r="G2625" s="963"/>
      <c r="H2625" s="963"/>
      <c r="I2625" s="964" t="s">
        <v>3075</v>
      </c>
      <c r="J2625" s="965"/>
    </row>
    <row r="2626" spans="2:10" ht="24.6" customHeight="1">
      <c r="B2626" s="962"/>
      <c r="C2626" s="963"/>
      <c r="D2626" s="963"/>
      <c r="E2626" s="963"/>
      <c r="F2626" s="963" t="s">
        <v>3069</v>
      </c>
      <c r="G2626" s="963"/>
      <c r="H2626" s="963"/>
      <c r="I2626" s="964" t="s">
        <v>3076</v>
      </c>
      <c r="J2626" s="965"/>
    </row>
    <row r="2627" spans="2:10" ht="24.6" customHeight="1">
      <c r="B2627" s="962"/>
      <c r="C2627" s="963"/>
      <c r="D2627" s="963"/>
      <c r="E2627" s="963"/>
      <c r="F2627" s="963" t="s">
        <v>3070</v>
      </c>
      <c r="G2627" s="963"/>
      <c r="H2627" s="963"/>
      <c r="I2627" s="964" t="s">
        <v>3076</v>
      </c>
      <c r="J2627" s="965"/>
    </row>
    <row r="2628" spans="2:10" ht="24.6" customHeight="1">
      <c r="B2628" s="962"/>
      <c r="C2628" s="963"/>
      <c r="D2628" s="963"/>
      <c r="E2628" s="963" t="s">
        <v>3077</v>
      </c>
      <c r="F2628" s="963"/>
      <c r="G2628" s="963"/>
      <c r="H2628" s="963"/>
      <c r="I2628" s="964"/>
      <c r="J2628" s="965"/>
    </row>
    <row r="2629" spans="2:10" ht="24.6" customHeight="1">
      <c r="B2629" s="962"/>
      <c r="C2629" s="963"/>
      <c r="D2629" s="963"/>
      <c r="E2629" s="963"/>
      <c r="F2629" s="963" t="s">
        <v>3062</v>
      </c>
      <c r="G2629" s="963"/>
      <c r="H2629" s="963"/>
      <c r="I2629" s="964" t="s">
        <v>2545</v>
      </c>
      <c r="J2629" s="965"/>
    </row>
    <row r="2630" spans="2:10" ht="24.6" customHeight="1">
      <c r="B2630" s="962"/>
      <c r="C2630" s="963"/>
      <c r="D2630" s="963"/>
      <c r="E2630" s="963"/>
      <c r="F2630" s="963" t="s">
        <v>3069</v>
      </c>
      <c r="G2630" s="963"/>
      <c r="H2630" s="963"/>
      <c r="I2630" s="964" t="s">
        <v>2545</v>
      </c>
      <c r="J2630" s="965"/>
    </row>
    <row r="2631" spans="2:10" ht="24.6" customHeight="1">
      <c r="B2631" s="962"/>
      <c r="C2631" s="963"/>
      <c r="D2631" s="963"/>
      <c r="E2631" s="963"/>
      <c r="F2631" s="963" t="s">
        <v>3070</v>
      </c>
      <c r="G2631" s="963"/>
      <c r="H2631" s="963"/>
      <c r="I2631" s="964" t="s">
        <v>2545</v>
      </c>
      <c r="J2631" s="965"/>
    </row>
    <row r="2632" spans="2:10" ht="24.6" customHeight="1">
      <c r="B2632" s="962"/>
      <c r="C2632" s="963"/>
      <c r="D2632" s="963"/>
      <c r="E2632" s="963" t="s">
        <v>3078</v>
      </c>
      <c r="F2632" s="963"/>
      <c r="G2632" s="963"/>
      <c r="H2632" s="963"/>
      <c r="I2632" s="964"/>
      <c r="J2632" s="965"/>
    </row>
    <row r="2633" spans="2:10" ht="24.6" customHeight="1">
      <c r="B2633" s="962"/>
      <c r="C2633" s="963"/>
      <c r="D2633" s="963"/>
      <c r="E2633" s="963"/>
      <c r="F2633" s="963" t="s">
        <v>3062</v>
      </c>
      <c r="G2633" s="963"/>
      <c r="H2633" s="963"/>
      <c r="I2633" s="964" t="s">
        <v>3079</v>
      </c>
      <c r="J2633" s="965"/>
    </row>
    <row r="2634" spans="2:10" ht="24.6" customHeight="1">
      <c r="B2634" s="962"/>
      <c r="C2634" s="963"/>
      <c r="D2634" s="963"/>
      <c r="E2634" s="963"/>
      <c r="F2634" s="963" t="s">
        <v>3080</v>
      </c>
      <c r="G2634" s="963"/>
      <c r="H2634" s="963"/>
      <c r="I2634" s="964" t="s">
        <v>3079</v>
      </c>
      <c r="J2634" s="965"/>
    </row>
    <row r="2635" spans="2:10" ht="35.450000000000003" customHeight="1">
      <c r="B2635" s="962"/>
      <c r="C2635" s="963"/>
      <c r="D2635" s="963" t="s">
        <v>1989</v>
      </c>
      <c r="E2635" s="963"/>
      <c r="F2635" s="963"/>
      <c r="G2635" s="963"/>
      <c r="H2635" s="963"/>
      <c r="I2635" s="964" t="s">
        <v>3081</v>
      </c>
      <c r="J2635" s="965"/>
    </row>
    <row r="2636" spans="2:10" ht="24.6" customHeight="1">
      <c r="B2636" s="962"/>
      <c r="C2636" s="963"/>
      <c r="D2636" s="963" t="s">
        <v>1991</v>
      </c>
      <c r="E2636" s="963"/>
      <c r="F2636" s="963"/>
      <c r="G2636" s="963"/>
      <c r="H2636" s="963"/>
      <c r="I2636" s="964"/>
      <c r="J2636" s="965"/>
    </row>
    <row r="2637" spans="2:10" ht="24.6" customHeight="1">
      <c r="B2637" s="962"/>
      <c r="C2637" s="963"/>
      <c r="D2637" s="963"/>
      <c r="E2637" s="963"/>
      <c r="F2637" s="963"/>
      <c r="G2637" s="963"/>
      <c r="H2637" s="963"/>
      <c r="I2637" s="964" t="s">
        <v>3082</v>
      </c>
      <c r="J2637" s="965"/>
    </row>
    <row r="2638" spans="2:10" ht="35.450000000000003" customHeight="1">
      <c r="B2638" s="962"/>
      <c r="C2638" s="963"/>
      <c r="D2638" s="963"/>
      <c r="E2638" s="963"/>
      <c r="F2638" s="963"/>
      <c r="G2638" s="963"/>
      <c r="H2638" s="963"/>
      <c r="I2638" s="964" t="s">
        <v>3083</v>
      </c>
      <c r="J2638" s="965"/>
    </row>
    <row r="2639" spans="2:10" ht="35.450000000000003" customHeight="1">
      <c r="B2639" s="962"/>
      <c r="C2639" s="963"/>
      <c r="D2639" s="963"/>
      <c r="E2639" s="963"/>
      <c r="F2639" s="963"/>
      <c r="G2639" s="963"/>
      <c r="H2639" s="963"/>
      <c r="I2639" s="964" t="s">
        <v>3084</v>
      </c>
      <c r="J2639" s="965"/>
    </row>
    <row r="2640" spans="2:10" ht="35.450000000000003" customHeight="1">
      <c r="B2640" s="962"/>
      <c r="C2640" s="963"/>
      <c r="D2640" s="963"/>
      <c r="E2640" s="963"/>
      <c r="F2640" s="963"/>
      <c r="G2640" s="963"/>
      <c r="H2640" s="963"/>
      <c r="I2640" s="964" t="s">
        <v>3085</v>
      </c>
      <c r="J2640" s="965"/>
    </row>
    <row r="2641" spans="2:10" ht="35.450000000000003" customHeight="1">
      <c r="B2641" s="962"/>
      <c r="C2641" s="963"/>
      <c r="D2641" s="963"/>
      <c r="E2641" s="963"/>
      <c r="F2641" s="963"/>
      <c r="G2641" s="963"/>
      <c r="H2641" s="963"/>
      <c r="I2641" s="964" t="s">
        <v>3086</v>
      </c>
      <c r="J2641" s="965"/>
    </row>
    <row r="2642" spans="2:10" ht="81.599999999999994" customHeight="1">
      <c r="B2642" s="962"/>
      <c r="C2642" s="963"/>
      <c r="D2642" s="963"/>
      <c r="E2642" s="963"/>
      <c r="F2642" s="963"/>
      <c r="G2642" s="963"/>
      <c r="H2642" s="963"/>
      <c r="I2642" s="964" t="s">
        <v>3087</v>
      </c>
      <c r="J2642" s="965"/>
    </row>
    <row r="2643" spans="2:10" ht="114.6" customHeight="1">
      <c r="B2643" s="962"/>
      <c r="C2643" s="963"/>
      <c r="D2643" s="963"/>
      <c r="E2643" s="963"/>
      <c r="F2643" s="963"/>
      <c r="G2643" s="963"/>
      <c r="H2643" s="963"/>
      <c r="I2643" s="964" t="s">
        <v>3088</v>
      </c>
      <c r="J2643" s="965"/>
    </row>
    <row r="2644" spans="2:10" ht="69.599999999999994" customHeight="1">
      <c r="B2644" s="962"/>
      <c r="C2644" s="963"/>
      <c r="D2644" s="963"/>
      <c r="E2644" s="963"/>
      <c r="F2644" s="963"/>
      <c r="G2644" s="963"/>
      <c r="H2644" s="963"/>
      <c r="I2644" s="964" t="s">
        <v>3089</v>
      </c>
      <c r="J2644" s="965"/>
    </row>
    <row r="2645" spans="2:10" ht="35.450000000000003" customHeight="1">
      <c r="B2645" s="962"/>
      <c r="C2645" s="963"/>
      <c r="D2645" s="963"/>
      <c r="E2645" s="963"/>
      <c r="F2645" s="963"/>
      <c r="G2645" s="963"/>
      <c r="H2645" s="963"/>
      <c r="I2645" s="964" t="s">
        <v>3090</v>
      </c>
      <c r="J2645" s="965"/>
    </row>
    <row r="2646" spans="2:10" ht="47.45" customHeight="1">
      <c r="B2646" s="962"/>
      <c r="C2646" s="963"/>
      <c r="D2646" s="963"/>
      <c r="E2646" s="963"/>
      <c r="F2646" s="963"/>
      <c r="G2646" s="963"/>
      <c r="H2646" s="963"/>
      <c r="I2646" s="964" t="s">
        <v>3091</v>
      </c>
      <c r="J2646" s="965"/>
    </row>
    <row r="2647" spans="2:10" ht="35.450000000000003" customHeight="1">
      <c r="B2647" s="962"/>
      <c r="C2647" s="963"/>
      <c r="D2647" s="963"/>
      <c r="E2647" s="963"/>
      <c r="F2647" s="963"/>
      <c r="G2647" s="963"/>
      <c r="H2647" s="963"/>
      <c r="I2647" s="964" t="s">
        <v>3092</v>
      </c>
      <c r="J2647" s="965"/>
    </row>
    <row r="2648" spans="2:10" ht="35.450000000000003" customHeight="1">
      <c r="B2648" s="962"/>
      <c r="C2648" s="963"/>
      <c r="D2648" s="963"/>
      <c r="E2648" s="963"/>
      <c r="F2648" s="963"/>
      <c r="G2648" s="963"/>
      <c r="H2648" s="963"/>
      <c r="I2648" s="964" t="s">
        <v>3093</v>
      </c>
      <c r="J2648" s="965"/>
    </row>
    <row r="2649" spans="2:10" ht="35.450000000000003" customHeight="1">
      <c r="B2649" s="962"/>
      <c r="C2649" s="963"/>
      <c r="D2649" s="963"/>
      <c r="E2649" s="963"/>
      <c r="F2649" s="963"/>
      <c r="G2649" s="963"/>
      <c r="H2649" s="963"/>
      <c r="I2649" s="964" t="s">
        <v>3094</v>
      </c>
      <c r="J2649" s="965"/>
    </row>
    <row r="2650" spans="2:10" ht="24.6" customHeight="1">
      <c r="B2650" s="962"/>
      <c r="C2650" s="963"/>
      <c r="D2650" s="963"/>
      <c r="E2650" s="963"/>
      <c r="F2650" s="963"/>
      <c r="G2650" s="963"/>
      <c r="H2650" s="963"/>
      <c r="I2650" s="964" t="s">
        <v>3095</v>
      </c>
      <c r="J2650" s="965"/>
    </row>
    <row r="2651" spans="2:10" ht="47.45" customHeight="1">
      <c r="B2651" s="962"/>
      <c r="C2651" s="963"/>
      <c r="D2651" s="963"/>
      <c r="E2651" s="963"/>
      <c r="F2651" s="963"/>
      <c r="G2651" s="963"/>
      <c r="H2651" s="963"/>
      <c r="I2651" s="964" t="s">
        <v>3096</v>
      </c>
      <c r="J2651" s="965"/>
    </row>
    <row r="2652" spans="2:10" ht="58.5" customHeight="1">
      <c r="B2652" s="962"/>
      <c r="C2652" s="963"/>
      <c r="D2652" s="963"/>
      <c r="E2652" s="963"/>
      <c r="F2652" s="963"/>
      <c r="G2652" s="963"/>
      <c r="H2652" s="963"/>
      <c r="I2652" s="964" t="s">
        <v>3097</v>
      </c>
      <c r="J2652" s="965"/>
    </row>
    <row r="2653" spans="2:10" ht="35.450000000000003" customHeight="1">
      <c r="B2653" s="962"/>
      <c r="C2653" s="963"/>
      <c r="D2653" s="963"/>
      <c r="E2653" s="963"/>
      <c r="F2653" s="963"/>
      <c r="G2653" s="963"/>
      <c r="H2653" s="963"/>
      <c r="I2653" s="964" t="s">
        <v>3098</v>
      </c>
      <c r="J2653" s="965"/>
    </row>
    <row r="2654" spans="2:10" ht="69.599999999999994" customHeight="1">
      <c r="B2654" s="962"/>
      <c r="C2654" s="963"/>
      <c r="D2654" s="963"/>
      <c r="E2654" s="963"/>
      <c r="F2654" s="963"/>
      <c r="G2654" s="963"/>
      <c r="H2654" s="963"/>
      <c r="I2654" s="964" t="s">
        <v>3099</v>
      </c>
      <c r="J2654" s="965"/>
    </row>
    <row r="2655" spans="2:10" ht="81.599999999999994" customHeight="1">
      <c r="B2655" s="962"/>
      <c r="C2655" s="963"/>
      <c r="D2655" s="963"/>
      <c r="E2655" s="963"/>
      <c r="F2655" s="963"/>
      <c r="G2655" s="963"/>
      <c r="H2655" s="963"/>
      <c r="I2655" s="964" t="s">
        <v>3100</v>
      </c>
      <c r="J2655" s="965"/>
    </row>
    <row r="2656" spans="2:10" ht="47.45" customHeight="1">
      <c r="B2656" s="962"/>
      <c r="C2656" s="963"/>
      <c r="D2656" s="963"/>
      <c r="E2656" s="963"/>
      <c r="F2656" s="963"/>
      <c r="G2656" s="963"/>
      <c r="H2656" s="963"/>
      <c r="I2656" s="964" t="s">
        <v>3101</v>
      </c>
      <c r="J2656" s="965"/>
    </row>
    <row r="2657" spans="2:10" ht="58.5" customHeight="1">
      <c r="B2657" s="962"/>
      <c r="C2657" s="963"/>
      <c r="D2657" s="963"/>
      <c r="E2657" s="963"/>
      <c r="F2657" s="963"/>
      <c r="G2657" s="963"/>
      <c r="H2657" s="963"/>
      <c r="I2657" s="964" t="s">
        <v>3102</v>
      </c>
      <c r="J2657" s="965"/>
    </row>
    <row r="2658" spans="2:10" ht="24.6" customHeight="1">
      <c r="B2658" s="962"/>
      <c r="C2658" s="963"/>
      <c r="D2658" s="963"/>
      <c r="E2658" s="963"/>
      <c r="F2658" s="963"/>
      <c r="G2658" s="963"/>
      <c r="H2658" s="963"/>
      <c r="I2658" s="964"/>
      <c r="J2658" s="965"/>
    </row>
    <row r="2659" spans="2:10" ht="24.6" customHeight="1">
      <c r="B2659" s="966"/>
      <c r="C2659" s="967"/>
      <c r="D2659" s="967"/>
      <c r="E2659" s="967"/>
      <c r="F2659" s="967"/>
      <c r="G2659" s="967"/>
      <c r="H2659" s="967"/>
      <c r="I2659" s="968"/>
      <c r="J2659" s="969"/>
    </row>
    <row r="2660" spans="2:10" ht="24.6" customHeight="1">
      <c r="B2660" s="959"/>
      <c r="C2660" s="970" t="s">
        <v>3103</v>
      </c>
      <c r="D2660" s="970"/>
      <c r="E2660" s="970"/>
      <c r="F2660" s="970"/>
      <c r="G2660" s="970"/>
      <c r="H2660" s="970"/>
      <c r="I2660" s="971"/>
      <c r="J2660" s="960"/>
    </row>
    <row r="2661" spans="2:10" ht="35.450000000000003" customHeight="1">
      <c r="B2661" s="962"/>
      <c r="C2661" s="963"/>
      <c r="D2661" s="963"/>
      <c r="E2661" s="963"/>
      <c r="F2661" s="963"/>
      <c r="G2661" s="963"/>
      <c r="H2661" s="963"/>
      <c r="I2661" s="964" t="s">
        <v>3104</v>
      </c>
      <c r="J2661" s="965"/>
    </row>
    <row r="2662" spans="2:10" ht="35.450000000000003" customHeight="1">
      <c r="B2662" s="962"/>
      <c r="C2662" s="963"/>
      <c r="D2662" s="963"/>
      <c r="E2662" s="963"/>
      <c r="F2662" s="963"/>
      <c r="G2662" s="963"/>
      <c r="H2662" s="963"/>
      <c r="I2662" s="964" t="s">
        <v>3105</v>
      </c>
      <c r="J2662" s="965"/>
    </row>
    <row r="2663" spans="2:10" ht="47.45" customHeight="1">
      <c r="B2663" s="962"/>
      <c r="C2663" s="963"/>
      <c r="D2663" s="963"/>
      <c r="E2663" s="963"/>
      <c r="F2663" s="963"/>
      <c r="G2663" s="963"/>
      <c r="H2663" s="963"/>
      <c r="I2663" s="964" t="s">
        <v>3106</v>
      </c>
      <c r="J2663" s="965"/>
    </row>
    <row r="2664" spans="2:10" ht="58.5" customHeight="1">
      <c r="B2664" s="962"/>
      <c r="C2664" s="963"/>
      <c r="D2664" s="963"/>
      <c r="E2664" s="963"/>
      <c r="F2664" s="963"/>
      <c r="G2664" s="963"/>
      <c r="H2664" s="963"/>
      <c r="I2664" s="964" t="s">
        <v>3107</v>
      </c>
      <c r="J2664" s="965"/>
    </row>
    <row r="2665" spans="2:10" ht="58.5" customHeight="1">
      <c r="B2665" s="962"/>
      <c r="C2665" s="963"/>
      <c r="D2665" s="963"/>
      <c r="E2665" s="963"/>
      <c r="F2665" s="963"/>
      <c r="G2665" s="963"/>
      <c r="H2665" s="963"/>
      <c r="I2665" s="964" t="s">
        <v>3108</v>
      </c>
      <c r="J2665" s="965"/>
    </row>
    <row r="2666" spans="2:10" ht="69.599999999999994" customHeight="1">
      <c r="B2666" s="962"/>
      <c r="C2666" s="963"/>
      <c r="D2666" s="963"/>
      <c r="E2666" s="963"/>
      <c r="F2666" s="963"/>
      <c r="G2666" s="963"/>
      <c r="H2666" s="963"/>
      <c r="I2666" s="964" t="s">
        <v>3109</v>
      </c>
      <c r="J2666" s="965"/>
    </row>
    <row r="2667" spans="2:10" ht="149.25" customHeight="1">
      <c r="B2667" s="962"/>
      <c r="C2667" s="963"/>
      <c r="D2667" s="963"/>
      <c r="E2667" s="963"/>
      <c r="F2667" s="963"/>
      <c r="G2667" s="963"/>
      <c r="H2667" s="963"/>
      <c r="I2667" s="964" t="s">
        <v>3110</v>
      </c>
      <c r="J2667" s="965"/>
    </row>
    <row r="2668" spans="2:10" ht="24.6" customHeight="1">
      <c r="B2668" s="966"/>
      <c r="C2668" s="967"/>
      <c r="D2668" s="967"/>
      <c r="E2668" s="967"/>
      <c r="F2668" s="967"/>
      <c r="G2668" s="967"/>
      <c r="H2668" s="967"/>
      <c r="I2668" s="968"/>
      <c r="J2668" s="969"/>
    </row>
    <row r="2669" spans="2:10" ht="24.6" customHeight="1">
      <c r="B2669" s="959"/>
      <c r="C2669" s="970" t="s">
        <v>3111</v>
      </c>
      <c r="D2669" s="970"/>
      <c r="E2669" s="970"/>
      <c r="F2669" s="970"/>
      <c r="G2669" s="970"/>
      <c r="H2669" s="970"/>
      <c r="I2669" s="971"/>
      <c r="J2669" s="960"/>
    </row>
    <row r="2670" spans="2:10" ht="35.450000000000003" customHeight="1">
      <c r="B2670" s="962"/>
      <c r="C2670" s="963"/>
      <c r="D2670" s="963"/>
      <c r="E2670" s="963"/>
      <c r="F2670" s="963"/>
      <c r="G2670" s="963"/>
      <c r="H2670" s="963"/>
      <c r="I2670" s="964" t="s">
        <v>3112</v>
      </c>
      <c r="J2670" s="965"/>
    </row>
    <row r="2671" spans="2:10" ht="24.6" customHeight="1">
      <c r="B2671" s="962"/>
      <c r="C2671" s="963"/>
      <c r="D2671" s="963" t="s">
        <v>1968</v>
      </c>
      <c r="E2671" s="963"/>
      <c r="F2671" s="963"/>
      <c r="G2671" s="963"/>
      <c r="H2671" s="963"/>
      <c r="I2671" s="964" t="s">
        <v>3113</v>
      </c>
      <c r="J2671" s="965"/>
    </row>
    <row r="2672" spans="2:10" ht="24.6" customHeight="1">
      <c r="B2672" s="962"/>
      <c r="C2672" s="963"/>
      <c r="D2672" s="963" t="s">
        <v>1970</v>
      </c>
      <c r="E2672" s="963"/>
      <c r="F2672" s="963"/>
      <c r="G2672" s="963"/>
      <c r="H2672" s="963"/>
      <c r="I2672" s="964" t="s">
        <v>2290</v>
      </c>
      <c r="J2672" s="965"/>
    </row>
    <row r="2673" spans="2:10" ht="24.6" customHeight="1">
      <c r="B2673" s="962"/>
      <c r="C2673" s="963"/>
      <c r="D2673" s="963" t="s">
        <v>2053</v>
      </c>
      <c r="E2673" s="963"/>
      <c r="F2673" s="963"/>
      <c r="G2673" s="963"/>
      <c r="H2673" s="963"/>
      <c r="I2673" s="964"/>
      <c r="J2673" s="965"/>
    </row>
    <row r="2674" spans="2:10" ht="24.6" customHeight="1">
      <c r="B2674" s="962"/>
      <c r="C2674" s="963"/>
      <c r="D2674" s="963"/>
      <c r="E2674" s="963" t="s">
        <v>3114</v>
      </c>
      <c r="F2674" s="963"/>
      <c r="G2674" s="963"/>
      <c r="H2674" s="963"/>
      <c r="I2674" s="964" t="s">
        <v>3115</v>
      </c>
      <c r="J2674" s="965"/>
    </row>
    <row r="2675" spans="2:10" ht="24.6" customHeight="1">
      <c r="B2675" s="962"/>
      <c r="C2675" s="963"/>
      <c r="D2675" s="963"/>
      <c r="E2675" s="963" t="s">
        <v>2323</v>
      </c>
      <c r="F2675" s="963"/>
      <c r="G2675" s="963"/>
      <c r="H2675" s="963"/>
      <c r="I2675" s="964" t="s">
        <v>2562</v>
      </c>
      <c r="J2675" s="965"/>
    </row>
    <row r="2676" spans="2:10" ht="24.6" customHeight="1">
      <c r="B2676" s="962"/>
      <c r="C2676" s="963"/>
      <c r="D2676" s="963"/>
      <c r="E2676" s="963" t="s">
        <v>3116</v>
      </c>
      <c r="F2676" s="963"/>
      <c r="G2676" s="963"/>
      <c r="H2676" s="963"/>
      <c r="I2676" s="964" t="s">
        <v>3117</v>
      </c>
      <c r="J2676" s="965"/>
    </row>
    <row r="2677" spans="2:10" ht="24.6" customHeight="1">
      <c r="B2677" s="962"/>
      <c r="C2677" s="963"/>
      <c r="D2677" s="963"/>
      <c r="E2677" s="963" t="s">
        <v>3118</v>
      </c>
      <c r="F2677" s="963"/>
      <c r="G2677" s="963"/>
      <c r="H2677" s="963"/>
      <c r="I2677" s="964" t="s">
        <v>2112</v>
      </c>
      <c r="J2677" s="965"/>
    </row>
    <row r="2678" spans="2:10" ht="24.6" customHeight="1">
      <c r="B2678" s="962"/>
      <c r="C2678" s="963"/>
      <c r="D2678" s="963"/>
      <c r="E2678" s="963"/>
      <c r="F2678" s="963"/>
      <c r="G2678" s="963"/>
      <c r="H2678" s="963"/>
      <c r="I2678" s="964" t="s">
        <v>2326</v>
      </c>
      <c r="J2678" s="965"/>
    </row>
    <row r="2679" spans="2:10" ht="24.6" customHeight="1">
      <c r="B2679" s="962"/>
      <c r="C2679" s="963"/>
      <c r="D2679" s="963"/>
      <c r="E2679" s="963" t="s">
        <v>2088</v>
      </c>
      <c r="F2679" s="963"/>
      <c r="G2679" s="963"/>
      <c r="H2679" s="963"/>
      <c r="I2679" s="964" t="s">
        <v>2058</v>
      </c>
      <c r="J2679" s="965"/>
    </row>
    <row r="2680" spans="2:10" ht="24.6" customHeight="1">
      <c r="B2680" s="962"/>
      <c r="C2680" s="963"/>
      <c r="D2680" s="963"/>
      <c r="E2680" s="963" t="s">
        <v>2330</v>
      </c>
      <c r="F2680" s="963"/>
      <c r="G2680" s="963"/>
      <c r="H2680" s="963"/>
      <c r="I2680" s="964" t="s">
        <v>2058</v>
      </c>
      <c r="J2680" s="965"/>
    </row>
    <row r="2681" spans="2:10" ht="24.6" customHeight="1">
      <c r="B2681" s="962"/>
      <c r="C2681" s="963"/>
      <c r="D2681" s="963"/>
      <c r="E2681" s="963" t="s">
        <v>2217</v>
      </c>
      <c r="F2681" s="963"/>
      <c r="G2681" s="963"/>
      <c r="H2681" s="963"/>
      <c r="I2681" s="964" t="s">
        <v>2218</v>
      </c>
      <c r="J2681" s="965"/>
    </row>
    <row r="2682" spans="2:10" ht="24.6" customHeight="1">
      <c r="B2682" s="962"/>
      <c r="C2682" s="963"/>
      <c r="D2682" s="963"/>
      <c r="E2682" s="963"/>
      <c r="F2682" s="963"/>
      <c r="G2682" s="963"/>
      <c r="H2682" s="963"/>
      <c r="I2682" s="964" t="s">
        <v>2219</v>
      </c>
      <c r="J2682" s="965"/>
    </row>
    <row r="2683" spans="2:10" ht="24.6" customHeight="1">
      <c r="B2683" s="962"/>
      <c r="C2683" s="963"/>
      <c r="D2683" s="963"/>
      <c r="E2683" s="963"/>
      <c r="F2683" s="963"/>
      <c r="G2683" s="963"/>
      <c r="H2683" s="963"/>
      <c r="I2683" s="964" t="s">
        <v>2220</v>
      </c>
      <c r="J2683" s="965"/>
    </row>
    <row r="2684" spans="2:10" ht="24.6" customHeight="1">
      <c r="B2684" s="962"/>
      <c r="C2684" s="963"/>
      <c r="D2684" s="963"/>
      <c r="E2684" s="963" t="s">
        <v>2221</v>
      </c>
      <c r="F2684" s="963"/>
      <c r="G2684" s="963"/>
      <c r="H2684" s="963"/>
      <c r="I2684" s="964" t="s">
        <v>2058</v>
      </c>
      <c r="J2684" s="965"/>
    </row>
    <row r="2685" spans="2:10" ht="24.6" customHeight="1">
      <c r="B2685" s="962"/>
      <c r="C2685" s="963"/>
      <c r="D2685" s="963" t="s">
        <v>1989</v>
      </c>
      <c r="E2685" s="963"/>
      <c r="F2685" s="963"/>
      <c r="G2685" s="963"/>
      <c r="H2685" s="963"/>
      <c r="I2685" s="964" t="s">
        <v>2058</v>
      </c>
      <c r="J2685" s="965"/>
    </row>
    <row r="2686" spans="2:10" ht="24.6" customHeight="1">
      <c r="B2686" s="962"/>
      <c r="C2686" s="963"/>
      <c r="D2686" s="963" t="s">
        <v>1991</v>
      </c>
      <c r="E2686" s="963"/>
      <c r="F2686" s="963"/>
      <c r="G2686" s="963"/>
      <c r="H2686" s="963"/>
      <c r="I2686" s="964"/>
      <c r="J2686" s="965"/>
    </row>
    <row r="2687" spans="2:10" ht="58.5" customHeight="1">
      <c r="B2687" s="962"/>
      <c r="C2687" s="963"/>
      <c r="D2687" s="963"/>
      <c r="E2687" s="963"/>
      <c r="F2687" s="963"/>
      <c r="G2687" s="963"/>
      <c r="H2687" s="963"/>
      <c r="I2687" s="964" t="s">
        <v>3119</v>
      </c>
      <c r="J2687" s="965"/>
    </row>
    <row r="2688" spans="2:10" ht="69.599999999999994" customHeight="1">
      <c r="B2688" s="962"/>
      <c r="C2688" s="963"/>
      <c r="D2688" s="963"/>
      <c r="E2688" s="963"/>
      <c r="F2688" s="963"/>
      <c r="G2688" s="963"/>
      <c r="H2688" s="963"/>
      <c r="I2688" s="964" t="s">
        <v>3120</v>
      </c>
      <c r="J2688" s="965"/>
    </row>
    <row r="2689" spans="2:10" ht="58.5" customHeight="1">
      <c r="B2689" s="962"/>
      <c r="C2689" s="963"/>
      <c r="D2689" s="963"/>
      <c r="E2689" s="963"/>
      <c r="F2689" s="963"/>
      <c r="G2689" s="963"/>
      <c r="H2689" s="963"/>
      <c r="I2689" s="964" t="s">
        <v>3121</v>
      </c>
      <c r="J2689" s="965"/>
    </row>
    <row r="2690" spans="2:10" ht="35.450000000000003" customHeight="1">
      <c r="B2690" s="962"/>
      <c r="C2690" s="963"/>
      <c r="D2690" s="963"/>
      <c r="E2690" s="963"/>
      <c r="F2690" s="963"/>
      <c r="G2690" s="963"/>
      <c r="H2690" s="963"/>
      <c r="I2690" s="964" t="s">
        <v>3122</v>
      </c>
      <c r="J2690" s="965"/>
    </row>
    <row r="2691" spans="2:10" ht="58.5" customHeight="1">
      <c r="B2691" s="962"/>
      <c r="C2691" s="963"/>
      <c r="D2691" s="963"/>
      <c r="E2691" s="963"/>
      <c r="F2691" s="963"/>
      <c r="G2691" s="963"/>
      <c r="H2691" s="963"/>
      <c r="I2691" s="964" t="s">
        <v>3123</v>
      </c>
      <c r="J2691" s="965"/>
    </row>
    <row r="2692" spans="2:10" ht="35.450000000000003" customHeight="1">
      <c r="B2692" s="962"/>
      <c r="C2692" s="963"/>
      <c r="D2692" s="963"/>
      <c r="E2692" s="963"/>
      <c r="F2692" s="963"/>
      <c r="G2692" s="963"/>
      <c r="H2692" s="963"/>
      <c r="I2692" s="964" t="s">
        <v>3124</v>
      </c>
      <c r="J2692" s="965"/>
    </row>
    <row r="2693" spans="2:10" ht="35.450000000000003" customHeight="1">
      <c r="B2693" s="962"/>
      <c r="C2693" s="963"/>
      <c r="D2693" s="963"/>
      <c r="E2693" s="963"/>
      <c r="F2693" s="963"/>
      <c r="G2693" s="963"/>
      <c r="H2693" s="963"/>
      <c r="I2693" s="964" t="s">
        <v>3125</v>
      </c>
      <c r="J2693" s="965"/>
    </row>
    <row r="2694" spans="2:10" ht="24.6" customHeight="1">
      <c r="B2694" s="966"/>
      <c r="C2694" s="967"/>
      <c r="D2694" s="967"/>
      <c r="E2694" s="967"/>
      <c r="F2694" s="967"/>
      <c r="G2694" s="967"/>
      <c r="H2694" s="967"/>
      <c r="I2694" s="968"/>
      <c r="J2694" s="969"/>
    </row>
    <row r="2695" spans="2:10" ht="24.6" customHeight="1">
      <c r="B2695" s="959"/>
      <c r="C2695" s="970" t="s">
        <v>3126</v>
      </c>
      <c r="D2695" s="970"/>
      <c r="E2695" s="970"/>
      <c r="F2695" s="970"/>
      <c r="G2695" s="970"/>
      <c r="H2695" s="970"/>
      <c r="I2695" s="971"/>
      <c r="J2695" s="960"/>
    </row>
    <row r="2696" spans="2:10" ht="47.45" customHeight="1">
      <c r="B2696" s="962"/>
      <c r="C2696" s="963"/>
      <c r="D2696" s="963"/>
      <c r="E2696" s="963"/>
      <c r="F2696" s="963"/>
      <c r="G2696" s="963"/>
      <c r="H2696" s="963"/>
      <c r="I2696" s="964" t="s">
        <v>3127</v>
      </c>
      <c r="J2696" s="965"/>
    </row>
    <row r="2697" spans="2:10" ht="24.6" customHeight="1">
      <c r="B2697" s="962"/>
      <c r="C2697" s="963"/>
      <c r="D2697" s="963" t="s">
        <v>1968</v>
      </c>
      <c r="E2697" s="963"/>
      <c r="F2697" s="963"/>
      <c r="G2697" s="963"/>
      <c r="H2697" s="963"/>
      <c r="I2697" s="964" t="s">
        <v>2058</v>
      </c>
      <c r="J2697" s="965"/>
    </row>
    <row r="2698" spans="2:10" ht="24.6" customHeight="1">
      <c r="B2698" s="962"/>
      <c r="C2698" s="963"/>
      <c r="D2698" s="963" t="s">
        <v>1970</v>
      </c>
      <c r="E2698" s="963"/>
      <c r="F2698" s="963"/>
      <c r="G2698" s="963"/>
      <c r="H2698" s="963"/>
      <c r="I2698" s="964" t="s">
        <v>2290</v>
      </c>
      <c r="J2698" s="965"/>
    </row>
    <row r="2699" spans="2:10" ht="24.6" customHeight="1">
      <c r="B2699" s="962"/>
      <c r="C2699" s="963"/>
      <c r="D2699" s="963" t="s">
        <v>2053</v>
      </c>
      <c r="E2699" s="963"/>
      <c r="F2699" s="963"/>
      <c r="G2699" s="963"/>
      <c r="H2699" s="963"/>
      <c r="I2699" s="964"/>
      <c r="J2699" s="965"/>
    </row>
    <row r="2700" spans="2:10" ht="24.6" customHeight="1">
      <c r="B2700" s="962"/>
      <c r="C2700" s="963"/>
      <c r="D2700" s="963"/>
      <c r="E2700" s="963" t="s">
        <v>2340</v>
      </c>
      <c r="F2700" s="963"/>
      <c r="G2700" s="963"/>
      <c r="H2700" s="963"/>
      <c r="I2700" s="964" t="s">
        <v>2562</v>
      </c>
      <c r="J2700" s="965"/>
    </row>
    <row r="2701" spans="2:10" ht="24.6" customHeight="1">
      <c r="B2701" s="962"/>
      <c r="C2701" s="963"/>
      <c r="D2701" s="963"/>
      <c r="E2701" s="963" t="s">
        <v>2079</v>
      </c>
      <c r="F2701" s="963"/>
      <c r="G2701" s="963"/>
      <c r="H2701" s="963"/>
      <c r="I2701" s="964" t="s">
        <v>2112</v>
      </c>
      <c r="J2701" s="965"/>
    </row>
    <row r="2702" spans="2:10" ht="24.6" customHeight="1">
      <c r="B2702" s="962"/>
      <c r="C2702" s="963"/>
      <c r="D2702" s="963"/>
      <c r="E2702" s="963"/>
      <c r="F2702" s="963"/>
      <c r="G2702" s="963"/>
      <c r="H2702" s="963"/>
      <c r="I2702" s="964" t="s">
        <v>2326</v>
      </c>
      <c r="J2702" s="965"/>
    </row>
    <row r="2703" spans="2:10" ht="24.6" customHeight="1">
      <c r="B2703" s="962"/>
      <c r="C2703" s="963"/>
      <c r="D2703" s="963"/>
      <c r="E2703" s="963" t="s">
        <v>2736</v>
      </c>
      <c r="F2703" s="963"/>
      <c r="G2703" s="963"/>
      <c r="H2703" s="963"/>
      <c r="I2703" s="964" t="s">
        <v>2058</v>
      </c>
      <c r="J2703" s="965"/>
    </row>
    <row r="2704" spans="2:10" ht="24.6" customHeight="1">
      <c r="B2704" s="962"/>
      <c r="C2704" s="963"/>
      <c r="D2704" s="963"/>
      <c r="E2704" s="963" t="s">
        <v>2086</v>
      </c>
      <c r="F2704" s="963"/>
      <c r="G2704" s="963"/>
      <c r="H2704" s="963"/>
      <c r="I2704" s="964" t="s">
        <v>2058</v>
      </c>
      <c r="J2704" s="965"/>
    </row>
    <row r="2705" spans="2:10" ht="24.6" customHeight="1">
      <c r="B2705" s="962"/>
      <c r="C2705" s="963"/>
      <c r="D2705" s="963"/>
      <c r="E2705" s="963" t="s">
        <v>2549</v>
      </c>
      <c r="F2705" s="963"/>
      <c r="G2705" s="963"/>
      <c r="H2705" s="963"/>
      <c r="I2705" s="964" t="s">
        <v>2218</v>
      </c>
      <c r="J2705" s="965"/>
    </row>
    <row r="2706" spans="2:10" ht="24.6" customHeight="1">
      <c r="B2706" s="962"/>
      <c r="C2706" s="963"/>
      <c r="D2706" s="963"/>
      <c r="E2706" s="963"/>
      <c r="F2706" s="963"/>
      <c r="G2706" s="963"/>
      <c r="H2706" s="963"/>
      <c r="I2706" s="964" t="s">
        <v>2219</v>
      </c>
      <c r="J2706" s="965"/>
    </row>
    <row r="2707" spans="2:10" ht="24.6" customHeight="1">
      <c r="B2707" s="962"/>
      <c r="C2707" s="963"/>
      <c r="D2707" s="963"/>
      <c r="E2707" s="963"/>
      <c r="F2707" s="963"/>
      <c r="G2707" s="963"/>
      <c r="H2707" s="963"/>
      <c r="I2707" s="964" t="s">
        <v>2220</v>
      </c>
      <c r="J2707" s="965"/>
    </row>
    <row r="2708" spans="2:10" ht="24.6" customHeight="1">
      <c r="B2708" s="962"/>
      <c r="C2708" s="963"/>
      <c r="D2708" s="963"/>
      <c r="E2708" s="963" t="s">
        <v>2550</v>
      </c>
      <c r="F2708" s="963"/>
      <c r="G2708" s="963"/>
      <c r="H2708" s="963"/>
      <c r="I2708" s="964" t="s">
        <v>2058</v>
      </c>
      <c r="J2708" s="965"/>
    </row>
    <row r="2709" spans="2:10" ht="24.6" customHeight="1">
      <c r="B2709" s="962"/>
      <c r="C2709" s="963"/>
      <c r="D2709" s="963" t="s">
        <v>1989</v>
      </c>
      <c r="E2709" s="963"/>
      <c r="F2709" s="963"/>
      <c r="G2709" s="963"/>
      <c r="H2709" s="963"/>
      <c r="I2709" s="964" t="s">
        <v>3128</v>
      </c>
      <c r="J2709" s="965"/>
    </row>
    <row r="2710" spans="2:10" ht="24.6" customHeight="1">
      <c r="B2710" s="962"/>
      <c r="C2710" s="963"/>
      <c r="D2710" s="963" t="s">
        <v>1991</v>
      </c>
      <c r="E2710" s="963"/>
      <c r="F2710" s="963"/>
      <c r="G2710" s="963"/>
      <c r="H2710" s="963"/>
      <c r="I2710" s="964"/>
      <c r="J2710" s="965"/>
    </row>
    <row r="2711" spans="2:10" ht="35.450000000000003" customHeight="1">
      <c r="B2711" s="962"/>
      <c r="C2711" s="963"/>
      <c r="D2711" s="963"/>
      <c r="E2711" s="963"/>
      <c r="F2711" s="963"/>
      <c r="G2711" s="963"/>
      <c r="H2711" s="963"/>
      <c r="I2711" s="964" t="s">
        <v>3129</v>
      </c>
      <c r="J2711" s="965"/>
    </row>
    <row r="2712" spans="2:10" ht="35.450000000000003" customHeight="1">
      <c r="B2712" s="962"/>
      <c r="C2712" s="963"/>
      <c r="D2712" s="963"/>
      <c r="E2712" s="963"/>
      <c r="F2712" s="963"/>
      <c r="G2712" s="963"/>
      <c r="H2712" s="963"/>
      <c r="I2712" s="964" t="s">
        <v>3130</v>
      </c>
      <c r="J2712" s="965"/>
    </row>
    <row r="2713" spans="2:10" ht="35.450000000000003" customHeight="1">
      <c r="B2713" s="962"/>
      <c r="C2713" s="963"/>
      <c r="D2713" s="963"/>
      <c r="E2713" s="963"/>
      <c r="F2713" s="963"/>
      <c r="G2713" s="963"/>
      <c r="H2713" s="963"/>
      <c r="I2713" s="964" t="s">
        <v>3131</v>
      </c>
      <c r="J2713" s="965"/>
    </row>
    <row r="2714" spans="2:10" ht="24.6" customHeight="1">
      <c r="B2714" s="966"/>
      <c r="C2714" s="967"/>
      <c r="D2714" s="967"/>
      <c r="E2714" s="967"/>
      <c r="F2714" s="967"/>
      <c r="G2714" s="967"/>
      <c r="H2714" s="967"/>
      <c r="I2714" s="968"/>
      <c r="J2714" s="969"/>
    </row>
    <row r="2715" spans="2:10" ht="24.6" customHeight="1">
      <c r="B2715" s="959"/>
      <c r="C2715" s="970" t="s">
        <v>3132</v>
      </c>
      <c r="D2715" s="970"/>
      <c r="E2715" s="970"/>
      <c r="F2715" s="970"/>
      <c r="G2715" s="970"/>
      <c r="H2715" s="970"/>
      <c r="I2715" s="971"/>
      <c r="J2715" s="960"/>
    </row>
    <row r="2716" spans="2:10" ht="47.45" customHeight="1">
      <c r="B2716" s="962"/>
      <c r="C2716" s="963"/>
      <c r="D2716" s="963"/>
      <c r="E2716" s="963"/>
      <c r="F2716" s="963"/>
      <c r="G2716" s="963"/>
      <c r="H2716" s="963"/>
      <c r="I2716" s="964" t="s">
        <v>3133</v>
      </c>
      <c r="J2716" s="965"/>
    </row>
    <row r="2717" spans="2:10" ht="24.6" customHeight="1">
      <c r="B2717" s="962"/>
      <c r="C2717" s="963"/>
      <c r="D2717" s="963" t="s">
        <v>1968</v>
      </c>
      <c r="E2717" s="963"/>
      <c r="F2717" s="963"/>
      <c r="G2717" s="963"/>
      <c r="H2717" s="963"/>
      <c r="I2717" s="964" t="s">
        <v>2058</v>
      </c>
      <c r="J2717" s="965"/>
    </row>
    <row r="2718" spans="2:10" ht="24.6" customHeight="1">
      <c r="B2718" s="962"/>
      <c r="C2718" s="963"/>
      <c r="D2718" s="963" t="s">
        <v>1970</v>
      </c>
      <c r="E2718" s="963"/>
      <c r="F2718" s="963"/>
      <c r="G2718" s="963"/>
      <c r="H2718" s="963"/>
      <c r="I2718" s="964" t="s">
        <v>2558</v>
      </c>
      <c r="J2718" s="965"/>
    </row>
    <row r="2719" spans="2:10" ht="24.6" customHeight="1">
      <c r="B2719" s="962"/>
      <c r="C2719" s="963"/>
      <c r="D2719" s="963"/>
      <c r="E2719" s="963"/>
      <c r="F2719" s="963"/>
      <c r="G2719" s="963"/>
      <c r="H2719" s="963"/>
      <c r="I2719" s="964" t="s">
        <v>3134</v>
      </c>
      <c r="J2719" s="965"/>
    </row>
    <row r="2720" spans="2:10" ht="24.6" customHeight="1">
      <c r="B2720" s="962"/>
      <c r="C2720" s="963"/>
      <c r="D2720" s="963" t="s">
        <v>2053</v>
      </c>
      <c r="E2720" s="963"/>
      <c r="F2720" s="963"/>
      <c r="G2720" s="963"/>
      <c r="H2720" s="963"/>
      <c r="I2720" s="964"/>
      <c r="J2720" s="965"/>
    </row>
    <row r="2721" spans="2:10" ht="24.6" customHeight="1">
      <c r="B2721" s="962"/>
      <c r="C2721" s="963"/>
      <c r="D2721" s="963"/>
      <c r="E2721" s="963" t="s">
        <v>2340</v>
      </c>
      <c r="F2721" s="963"/>
      <c r="G2721" s="963"/>
      <c r="H2721" s="963"/>
      <c r="I2721" s="964" t="s">
        <v>2562</v>
      </c>
      <c r="J2721" s="965"/>
    </row>
    <row r="2722" spans="2:10" ht="24.6" customHeight="1">
      <c r="B2722" s="962"/>
      <c r="C2722" s="963"/>
      <c r="D2722" s="963"/>
      <c r="E2722" s="963" t="s">
        <v>2079</v>
      </c>
      <c r="F2722" s="963"/>
      <c r="G2722" s="963"/>
      <c r="H2722" s="963"/>
      <c r="I2722" s="964" t="s">
        <v>2112</v>
      </c>
      <c r="J2722" s="965"/>
    </row>
    <row r="2723" spans="2:10" ht="24.6" customHeight="1">
      <c r="B2723" s="962"/>
      <c r="C2723" s="963"/>
      <c r="D2723" s="963"/>
      <c r="E2723" s="963"/>
      <c r="F2723" s="963"/>
      <c r="G2723" s="963"/>
      <c r="H2723" s="963"/>
      <c r="I2723" s="964" t="s">
        <v>2326</v>
      </c>
      <c r="J2723" s="965"/>
    </row>
    <row r="2724" spans="2:10" ht="24.6" customHeight="1">
      <c r="B2724" s="962"/>
      <c r="C2724" s="963"/>
      <c r="D2724" s="963"/>
      <c r="E2724" s="963" t="s">
        <v>2736</v>
      </c>
      <c r="F2724" s="963"/>
      <c r="G2724" s="963"/>
      <c r="H2724" s="963"/>
      <c r="I2724" s="964" t="s">
        <v>2058</v>
      </c>
      <c r="J2724" s="965"/>
    </row>
    <row r="2725" spans="2:10" ht="24.6" customHeight="1">
      <c r="B2725" s="962"/>
      <c r="C2725" s="963"/>
      <c r="D2725" s="963"/>
      <c r="E2725" s="963" t="s">
        <v>2086</v>
      </c>
      <c r="F2725" s="963"/>
      <c r="G2725" s="963"/>
      <c r="H2725" s="963"/>
      <c r="I2725" s="964" t="s">
        <v>2058</v>
      </c>
      <c r="J2725" s="965"/>
    </row>
    <row r="2726" spans="2:10" ht="24.6" customHeight="1">
      <c r="B2726" s="962"/>
      <c r="C2726" s="963"/>
      <c r="D2726" s="963"/>
      <c r="E2726" s="963" t="s">
        <v>2549</v>
      </c>
      <c r="F2726" s="963"/>
      <c r="G2726" s="963"/>
      <c r="H2726" s="963"/>
      <c r="I2726" s="964" t="s">
        <v>2218</v>
      </c>
      <c r="J2726" s="965"/>
    </row>
    <row r="2727" spans="2:10" ht="24.6" customHeight="1">
      <c r="B2727" s="962"/>
      <c r="C2727" s="963"/>
      <c r="D2727" s="963"/>
      <c r="E2727" s="963"/>
      <c r="F2727" s="963"/>
      <c r="G2727" s="963"/>
      <c r="H2727" s="963"/>
      <c r="I2727" s="964" t="s">
        <v>2219</v>
      </c>
      <c r="J2727" s="965"/>
    </row>
    <row r="2728" spans="2:10" ht="24.6" customHeight="1">
      <c r="B2728" s="962"/>
      <c r="C2728" s="963"/>
      <c r="D2728" s="963"/>
      <c r="E2728" s="963"/>
      <c r="F2728" s="963"/>
      <c r="G2728" s="963"/>
      <c r="H2728" s="963"/>
      <c r="I2728" s="964" t="s">
        <v>2220</v>
      </c>
      <c r="J2728" s="965"/>
    </row>
    <row r="2729" spans="2:10" ht="24.6" customHeight="1">
      <c r="B2729" s="962"/>
      <c r="C2729" s="963"/>
      <c r="D2729" s="963"/>
      <c r="E2729" s="963" t="s">
        <v>2550</v>
      </c>
      <c r="F2729" s="963"/>
      <c r="G2729" s="963"/>
      <c r="H2729" s="963"/>
      <c r="I2729" s="964" t="s">
        <v>2058</v>
      </c>
      <c r="J2729" s="965"/>
    </row>
    <row r="2730" spans="2:10" ht="24.6" customHeight="1">
      <c r="B2730" s="962"/>
      <c r="C2730" s="963"/>
      <c r="D2730" s="963" t="s">
        <v>1989</v>
      </c>
      <c r="E2730" s="963"/>
      <c r="F2730" s="963"/>
      <c r="G2730" s="963"/>
      <c r="H2730" s="963"/>
      <c r="I2730" s="964" t="s">
        <v>2058</v>
      </c>
      <c r="J2730" s="965"/>
    </row>
    <row r="2731" spans="2:10" ht="24.6" customHeight="1">
      <c r="B2731" s="962"/>
      <c r="C2731" s="963"/>
      <c r="D2731" s="963" t="s">
        <v>1991</v>
      </c>
      <c r="E2731" s="963"/>
      <c r="F2731" s="963"/>
      <c r="G2731" s="963"/>
      <c r="H2731" s="963"/>
      <c r="I2731" s="964"/>
      <c r="J2731" s="965"/>
    </row>
    <row r="2732" spans="2:10" ht="24.6" customHeight="1">
      <c r="B2732" s="962"/>
      <c r="C2732" s="963"/>
      <c r="D2732" s="963"/>
      <c r="E2732" s="963"/>
      <c r="F2732" s="963"/>
      <c r="G2732" s="963"/>
      <c r="H2732" s="963"/>
      <c r="I2732" s="964" t="s">
        <v>3135</v>
      </c>
      <c r="J2732" s="965"/>
    </row>
    <row r="2733" spans="2:10" ht="35.450000000000003" customHeight="1">
      <c r="B2733" s="962"/>
      <c r="C2733" s="963"/>
      <c r="D2733" s="963"/>
      <c r="E2733" s="963"/>
      <c r="F2733" s="963"/>
      <c r="G2733" s="963"/>
      <c r="H2733" s="963"/>
      <c r="I2733" s="964" t="s">
        <v>3136</v>
      </c>
      <c r="J2733" s="965"/>
    </row>
    <row r="2734" spans="2:10" ht="47.45" customHeight="1">
      <c r="B2734" s="962"/>
      <c r="C2734" s="963"/>
      <c r="D2734" s="963"/>
      <c r="E2734" s="963"/>
      <c r="F2734" s="963"/>
      <c r="G2734" s="963"/>
      <c r="H2734" s="963"/>
      <c r="I2734" s="964" t="s">
        <v>3137</v>
      </c>
      <c r="J2734" s="965"/>
    </row>
    <row r="2735" spans="2:10" ht="24.6" customHeight="1">
      <c r="B2735" s="966"/>
      <c r="C2735" s="967"/>
      <c r="D2735" s="967"/>
      <c r="E2735" s="967"/>
      <c r="F2735" s="967"/>
      <c r="G2735" s="967"/>
      <c r="H2735" s="967"/>
      <c r="I2735" s="968"/>
      <c r="J2735" s="969"/>
    </row>
    <row r="2736" spans="2:10" ht="24.6" customHeight="1">
      <c r="B2736" s="959"/>
      <c r="C2736" s="970" t="s">
        <v>3138</v>
      </c>
      <c r="D2736" s="970"/>
      <c r="E2736" s="970"/>
      <c r="F2736" s="970"/>
      <c r="G2736" s="970"/>
      <c r="H2736" s="970"/>
      <c r="I2736" s="971"/>
      <c r="J2736" s="960"/>
    </row>
    <row r="2737" spans="2:10" ht="35.450000000000003" customHeight="1">
      <c r="B2737" s="962"/>
      <c r="C2737" s="963"/>
      <c r="D2737" s="963"/>
      <c r="E2737" s="963"/>
      <c r="F2737" s="963"/>
      <c r="G2737" s="963"/>
      <c r="H2737" s="963"/>
      <c r="I2737" s="964" t="s">
        <v>3139</v>
      </c>
      <c r="J2737" s="965"/>
    </row>
    <row r="2738" spans="2:10" ht="24.6" customHeight="1">
      <c r="B2738" s="962"/>
      <c r="C2738" s="963"/>
      <c r="D2738" s="963" t="s">
        <v>1968</v>
      </c>
      <c r="E2738" s="963"/>
      <c r="F2738" s="963"/>
      <c r="G2738" s="963"/>
      <c r="H2738" s="963"/>
      <c r="I2738" s="964" t="s">
        <v>2129</v>
      </c>
      <c r="J2738" s="965"/>
    </row>
    <row r="2739" spans="2:10" ht="35.450000000000003" customHeight="1">
      <c r="B2739" s="962"/>
      <c r="C2739" s="963"/>
      <c r="D2739" s="963" t="s">
        <v>1970</v>
      </c>
      <c r="E2739" s="963"/>
      <c r="F2739" s="963"/>
      <c r="G2739" s="963"/>
      <c r="H2739" s="963"/>
      <c r="I2739" s="964" t="s">
        <v>3140</v>
      </c>
      <c r="J2739" s="965"/>
    </row>
    <row r="2740" spans="2:10" ht="24.6" customHeight="1">
      <c r="B2740" s="962"/>
      <c r="C2740" s="963"/>
      <c r="D2740" s="963" t="s">
        <v>2053</v>
      </c>
      <c r="E2740" s="963"/>
      <c r="F2740" s="963"/>
      <c r="G2740" s="963"/>
      <c r="H2740" s="963"/>
      <c r="I2740" s="964"/>
      <c r="J2740" s="965"/>
    </row>
    <row r="2741" spans="2:10" ht="24.6" customHeight="1">
      <c r="B2741" s="962"/>
      <c r="C2741" s="963"/>
      <c r="D2741" s="963"/>
      <c r="E2741" s="963" t="s">
        <v>2131</v>
      </c>
      <c r="F2741" s="963"/>
      <c r="G2741" s="963"/>
      <c r="H2741" s="963"/>
      <c r="I2741" s="964" t="s">
        <v>2160</v>
      </c>
      <c r="J2741" s="965"/>
    </row>
    <row r="2742" spans="2:10" ht="24.6" customHeight="1">
      <c r="B2742" s="962"/>
      <c r="C2742" s="963"/>
      <c r="D2742" s="963"/>
      <c r="E2742" s="963"/>
      <c r="F2742" s="963"/>
      <c r="G2742" s="963"/>
      <c r="H2742" s="963"/>
      <c r="I2742" s="964" t="s">
        <v>3141</v>
      </c>
      <c r="J2742" s="965"/>
    </row>
    <row r="2743" spans="2:10" ht="24.6" customHeight="1">
      <c r="B2743" s="962"/>
      <c r="C2743" s="963"/>
      <c r="D2743" s="963"/>
      <c r="E2743" s="963" t="s">
        <v>2079</v>
      </c>
      <c r="F2743" s="963"/>
      <c r="G2743" s="963"/>
      <c r="H2743" s="963"/>
      <c r="I2743" s="964" t="s">
        <v>2112</v>
      </c>
      <c r="J2743" s="965"/>
    </row>
    <row r="2744" spans="2:10" ht="24.6" customHeight="1">
      <c r="B2744" s="962"/>
      <c r="C2744" s="963"/>
      <c r="D2744" s="963"/>
      <c r="E2744" s="963"/>
      <c r="F2744" s="963"/>
      <c r="G2744" s="963"/>
      <c r="H2744" s="963"/>
      <c r="I2744" s="964" t="s">
        <v>2113</v>
      </c>
      <c r="J2744" s="965"/>
    </row>
    <row r="2745" spans="2:10" ht="24.6" customHeight="1">
      <c r="B2745" s="962"/>
      <c r="C2745" s="963"/>
      <c r="D2745" s="963"/>
      <c r="E2745" s="963"/>
      <c r="F2745" s="963"/>
      <c r="G2745" s="963"/>
      <c r="H2745" s="963"/>
      <c r="I2745" s="964" t="s">
        <v>2114</v>
      </c>
      <c r="J2745" s="965"/>
    </row>
    <row r="2746" spans="2:10" ht="24.6" customHeight="1">
      <c r="B2746" s="962"/>
      <c r="C2746" s="963"/>
      <c r="D2746" s="963"/>
      <c r="E2746" s="963" t="s">
        <v>2736</v>
      </c>
      <c r="F2746" s="963"/>
      <c r="G2746" s="963"/>
      <c r="H2746" s="963"/>
      <c r="I2746" s="964" t="s">
        <v>2058</v>
      </c>
      <c r="J2746" s="965"/>
    </row>
    <row r="2747" spans="2:10" ht="24.6" customHeight="1">
      <c r="B2747" s="962"/>
      <c r="C2747" s="963"/>
      <c r="D2747" s="963" t="s">
        <v>1989</v>
      </c>
      <c r="E2747" s="963"/>
      <c r="F2747" s="963"/>
      <c r="G2747" s="963"/>
      <c r="H2747" s="963"/>
      <c r="I2747" s="964" t="s">
        <v>2058</v>
      </c>
      <c r="J2747" s="965"/>
    </row>
    <row r="2748" spans="2:10" ht="24.6" customHeight="1">
      <c r="B2748" s="962"/>
      <c r="C2748" s="963"/>
      <c r="D2748" s="963" t="s">
        <v>1991</v>
      </c>
      <c r="E2748" s="963"/>
      <c r="F2748" s="963"/>
      <c r="G2748" s="963"/>
      <c r="H2748" s="963"/>
      <c r="I2748" s="964"/>
      <c r="J2748" s="965"/>
    </row>
    <row r="2749" spans="2:10" ht="47.45" customHeight="1">
      <c r="B2749" s="962"/>
      <c r="C2749" s="963"/>
      <c r="D2749" s="963"/>
      <c r="E2749" s="963"/>
      <c r="F2749" s="963"/>
      <c r="G2749" s="963"/>
      <c r="H2749" s="963"/>
      <c r="I2749" s="964" t="s">
        <v>3142</v>
      </c>
      <c r="J2749" s="965"/>
    </row>
    <row r="2750" spans="2:10" ht="35.450000000000003" customHeight="1">
      <c r="B2750" s="962"/>
      <c r="C2750" s="963"/>
      <c r="D2750" s="963"/>
      <c r="E2750" s="963"/>
      <c r="F2750" s="963"/>
      <c r="G2750" s="963"/>
      <c r="H2750" s="963"/>
      <c r="I2750" s="964" t="s">
        <v>3143</v>
      </c>
      <c r="J2750" s="965"/>
    </row>
    <row r="2751" spans="2:10" ht="35.450000000000003" customHeight="1">
      <c r="B2751" s="962"/>
      <c r="C2751" s="963"/>
      <c r="D2751" s="963"/>
      <c r="E2751" s="963"/>
      <c r="F2751" s="963"/>
      <c r="G2751" s="963"/>
      <c r="H2751" s="963"/>
      <c r="I2751" s="964" t="s">
        <v>3144</v>
      </c>
      <c r="J2751" s="965"/>
    </row>
    <row r="2752" spans="2:10" ht="81.599999999999994" customHeight="1">
      <c r="B2752" s="962"/>
      <c r="C2752" s="963"/>
      <c r="D2752" s="963"/>
      <c r="E2752" s="963"/>
      <c r="F2752" s="963"/>
      <c r="G2752" s="963"/>
      <c r="H2752" s="963"/>
      <c r="I2752" s="964" t="s">
        <v>3145</v>
      </c>
      <c r="J2752" s="965"/>
    </row>
    <row r="2753" spans="2:10" ht="58.5" customHeight="1">
      <c r="B2753" s="962"/>
      <c r="C2753" s="963"/>
      <c r="D2753" s="963"/>
      <c r="E2753" s="963"/>
      <c r="F2753" s="963"/>
      <c r="G2753" s="963"/>
      <c r="H2753" s="963"/>
      <c r="I2753" s="964" t="s">
        <v>3146</v>
      </c>
      <c r="J2753" s="965"/>
    </row>
    <row r="2754" spans="2:10" ht="35.450000000000003" customHeight="1">
      <c r="B2754" s="962"/>
      <c r="C2754" s="963"/>
      <c r="D2754" s="963"/>
      <c r="E2754" s="963"/>
      <c r="F2754" s="963"/>
      <c r="G2754" s="963"/>
      <c r="H2754" s="963"/>
      <c r="I2754" s="964" t="s">
        <v>3147</v>
      </c>
      <c r="J2754" s="965"/>
    </row>
    <row r="2755" spans="2:10" ht="47.45" customHeight="1">
      <c r="B2755" s="962"/>
      <c r="C2755" s="963"/>
      <c r="D2755" s="963"/>
      <c r="E2755" s="963"/>
      <c r="F2755" s="963"/>
      <c r="G2755" s="963"/>
      <c r="H2755" s="963"/>
      <c r="I2755" s="964" t="s">
        <v>3148</v>
      </c>
      <c r="J2755" s="965"/>
    </row>
    <row r="2756" spans="2:10" ht="58.5" customHeight="1">
      <c r="B2756" s="962"/>
      <c r="C2756" s="963"/>
      <c r="D2756" s="963"/>
      <c r="E2756" s="963"/>
      <c r="F2756" s="963"/>
      <c r="G2756" s="963"/>
      <c r="H2756" s="963"/>
      <c r="I2756" s="964" t="s">
        <v>3149</v>
      </c>
      <c r="J2756" s="965"/>
    </row>
    <row r="2757" spans="2:10" ht="69.599999999999994" customHeight="1">
      <c r="B2757" s="962"/>
      <c r="C2757" s="963"/>
      <c r="D2757" s="963"/>
      <c r="E2757" s="963"/>
      <c r="F2757" s="963"/>
      <c r="G2757" s="963"/>
      <c r="H2757" s="963"/>
      <c r="I2757" s="964" t="s">
        <v>3150</v>
      </c>
      <c r="J2757" s="965"/>
    </row>
    <row r="2758" spans="2:10" ht="35.450000000000003" customHeight="1">
      <c r="B2758" s="962"/>
      <c r="C2758" s="963"/>
      <c r="D2758" s="963"/>
      <c r="E2758" s="963"/>
      <c r="F2758" s="963"/>
      <c r="G2758" s="963"/>
      <c r="H2758" s="963"/>
      <c r="I2758" s="964" t="s">
        <v>3151</v>
      </c>
      <c r="J2758" s="965"/>
    </row>
    <row r="2759" spans="2:10" ht="35.450000000000003" customHeight="1">
      <c r="B2759" s="962"/>
      <c r="C2759" s="963"/>
      <c r="D2759" s="963"/>
      <c r="E2759" s="963"/>
      <c r="F2759" s="963"/>
      <c r="G2759" s="963"/>
      <c r="H2759" s="963"/>
      <c r="I2759" s="964" t="s">
        <v>3152</v>
      </c>
      <c r="J2759" s="965"/>
    </row>
    <row r="2760" spans="2:10" ht="47.45" customHeight="1">
      <c r="B2760" s="962"/>
      <c r="C2760" s="963"/>
      <c r="D2760" s="963"/>
      <c r="E2760" s="963"/>
      <c r="F2760" s="963"/>
      <c r="G2760" s="963"/>
      <c r="H2760" s="963"/>
      <c r="I2760" s="964" t="s">
        <v>3153</v>
      </c>
      <c r="J2760" s="965"/>
    </row>
    <row r="2761" spans="2:10" ht="114.6" customHeight="1">
      <c r="B2761" s="962"/>
      <c r="C2761" s="963"/>
      <c r="D2761" s="963"/>
      <c r="E2761" s="963"/>
      <c r="F2761" s="963"/>
      <c r="G2761" s="963"/>
      <c r="H2761" s="963"/>
      <c r="I2761" s="964" t="s">
        <v>3154</v>
      </c>
      <c r="J2761" s="965"/>
    </row>
    <row r="2762" spans="2:10" ht="24.6" customHeight="1">
      <c r="B2762" s="962"/>
      <c r="C2762" s="963"/>
      <c r="D2762" s="963"/>
      <c r="E2762" s="963"/>
      <c r="F2762" s="963"/>
      <c r="G2762" s="963"/>
      <c r="H2762" s="963"/>
      <c r="I2762" s="964" t="s">
        <v>3155</v>
      </c>
      <c r="J2762" s="965"/>
    </row>
    <row r="2763" spans="2:10" ht="58.5" customHeight="1">
      <c r="B2763" s="962"/>
      <c r="C2763" s="963"/>
      <c r="D2763" s="963"/>
      <c r="E2763" s="963"/>
      <c r="F2763" s="963"/>
      <c r="G2763" s="963"/>
      <c r="H2763" s="963"/>
      <c r="I2763" s="964" t="s">
        <v>3156</v>
      </c>
      <c r="J2763" s="965"/>
    </row>
    <row r="2764" spans="2:10" ht="58.5" customHeight="1">
      <c r="B2764" s="962"/>
      <c r="C2764" s="963"/>
      <c r="D2764" s="963"/>
      <c r="E2764" s="963"/>
      <c r="F2764" s="963"/>
      <c r="G2764" s="963"/>
      <c r="H2764" s="963"/>
      <c r="I2764" s="964" t="s">
        <v>3157</v>
      </c>
      <c r="J2764" s="965"/>
    </row>
    <row r="2765" spans="2:10" ht="35.450000000000003" customHeight="1">
      <c r="B2765" s="962"/>
      <c r="C2765" s="963"/>
      <c r="D2765" s="963"/>
      <c r="E2765" s="963"/>
      <c r="F2765" s="963"/>
      <c r="G2765" s="963"/>
      <c r="H2765" s="963"/>
      <c r="I2765" s="964" t="s">
        <v>3158</v>
      </c>
      <c r="J2765" s="965"/>
    </row>
    <row r="2766" spans="2:10" ht="24.6" customHeight="1">
      <c r="B2766" s="966"/>
      <c r="C2766" s="967"/>
      <c r="D2766" s="967"/>
      <c r="E2766" s="967"/>
      <c r="F2766" s="967"/>
      <c r="G2766" s="967"/>
      <c r="H2766" s="967"/>
      <c r="I2766" s="968"/>
      <c r="J2766" s="969"/>
    </row>
    <row r="2767" spans="2:10" ht="24.6" customHeight="1">
      <c r="B2767" s="959"/>
      <c r="C2767" s="970" t="s">
        <v>3159</v>
      </c>
      <c r="D2767" s="970"/>
      <c r="E2767" s="970"/>
      <c r="F2767" s="970"/>
      <c r="G2767" s="970"/>
      <c r="H2767" s="970"/>
      <c r="I2767" s="971"/>
      <c r="J2767" s="960"/>
    </row>
    <row r="2768" spans="2:10" ht="24.6" customHeight="1">
      <c r="B2768" s="962"/>
      <c r="C2768" s="963"/>
      <c r="D2768" s="963" t="s">
        <v>1968</v>
      </c>
      <c r="E2768" s="963"/>
      <c r="F2768" s="963"/>
      <c r="G2768" s="963"/>
      <c r="H2768" s="963"/>
      <c r="I2768" s="964" t="s">
        <v>2058</v>
      </c>
      <c r="J2768" s="965"/>
    </row>
    <row r="2769" spans="2:10" ht="24.6" customHeight="1">
      <c r="B2769" s="962"/>
      <c r="C2769" s="963"/>
      <c r="D2769" s="963" t="s">
        <v>1970</v>
      </c>
      <c r="E2769" s="963"/>
      <c r="F2769" s="963"/>
      <c r="G2769" s="963"/>
      <c r="H2769" s="963"/>
      <c r="I2769" s="964" t="s">
        <v>2130</v>
      </c>
      <c r="J2769" s="965"/>
    </row>
    <row r="2770" spans="2:10" ht="24.6" customHeight="1">
      <c r="B2770" s="962"/>
      <c r="C2770" s="963"/>
      <c r="D2770" s="963" t="s">
        <v>2053</v>
      </c>
      <c r="E2770" s="963"/>
      <c r="F2770" s="963"/>
      <c r="G2770" s="963"/>
      <c r="H2770" s="963"/>
      <c r="I2770" s="964"/>
      <c r="J2770" s="965"/>
    </row>
    <row r="2771" spans="2:10" ht="24.6" customHeight="1">
      <c r="B2771" s="962"/>
      <c r="C2771" s="963"/>
      <c r="D2771" s="963"/>
      <c r="E2771" s="963" t="s">
        <v>2131</v>
      </c>
      <c r="F2771" s="963"/>
      <c r="G2771" s="963"/>
      <c r="H2771" s="963"/>
      <c r="I2771" s="964" t="s">
        <v>2160</v>
      </c>
      <c r="J2771" s="965"/>
    </row>
    <row r="2772" spans="2:10" ht="24.6" customHeight="1">
      <c r="B2772" s="962"/>
      <c r="C2772" s="963"/>
      <c r="D2772" s="963"/>
      <c r="E2772" s="963" t="s">
        <v>2079</v>
      </c>
      <c r="F2772" s="963"/>
      <c r="G2772" s="963"/>
      <c r="H2772" s="963"/>
      <c r="I2772" s="964" t="s">
        <v>2112</v>
      </c>
      <c r="J2772" s="965"/>
    </row>
    <row r="2773" spans="2:10" ht="24.6" customHeight="1">
      <c r="B2773" s="962"/>
      <c r="C2773" s="963"/>
      <c r="D2773" s="963"/>
      <c r="E2773" s="963"/>
      <c r="F2773" s="963"/>
      <c r="G2773" s="963"/>
      <c r="H2773" s="963"/>
      <c r="I2773" s="964" t="s">
        <v>2113</v>
      </c>
      <c r="J2773" s="965"/>
    </row>
    <row r="2774" spans="2:10" ht="24.6" customHeight="1">
      <c r="B2774" s="962"/>
      <c r="C2774" s="963"/>
      <c r="D2774" s="963"/>
      <c r="E2774" s="963"/>
      <c r="F2774" s="963"/>
      <c r="G2774" s="963"/>
      <c r="H2774" s="963"/>
      <c r="I2774" s="964" t="s">
        <v>2114</v>
      </c>
      <c r="J2774" s="965"/>
    </row>
    <row r="2775" spans="2:10" ht="24.6" customHeight="1">
      <c r="B2775" s="962"/>
      <c r="C2775" s="963"/>
      <c r="D2775" s="963" t="s">
        <v>1989</v>
      </c>
      <c r="E2775" s="963"/>
      <c r="F2775" s="963"/>
      <c r="G2775" s="963"/>
      <c r="H2775" s="963"/>
      <c r="I2775" s="964" t="s">
        <v>2058</v>
      </c>
      <c r="J2775" s="965"/>
    </row>
    <row r="2776" spans="2:10" ht="24.6" customHeight="1">
      <c r="B2776" s="966"/>
      <c r="C2776" s="967"/>
      <c r="D2776" s="967"/>
      <c r="E2776" s="967"/>
      <c r="F2776" s="967"/>
      <c r="G2776" s="967"/>
      <c r="H2776" s="967"/>
      <c r="I2776" s="968"/>
      <c r="J2776" s="969"/>
    </row>
    <row r="2777" spans="2:10" ht="24.6" customHeight="1">
      <c r="B2777" s="959"/>
      <c r="C2777" s="970" t="s">
        <v>3160</v>
      </c>
      <c r="D2777" s="970"/>
      <c r="E2777" s="970"/>
      <c r="F2777" s="970"/>
      <c r="G2777" s="970"/>
      <c r="H2777" s="970"/>
      <c r="I2777" s="971"/>
      <c r="J2777" s="960"/>
    </row>
    <row r="2778" spans="2:10" ht="24.6" customHeight="1">
      <c r="B2778" s="962"/>
      <c r="C2778" s="963"/>
      <c r="D2778" s="963" t="s">
        <v>1968</v>
      </c>
      <c r="E2778" s="963"/>
      <c r="F2778" s="963"/>
      <c r="G2778" s="963"/>
      <c r="H2778" s="963"/>
      <c r="I2778" s="964" t="s">
        <v>2058</v>
      </c>
      <c r="J2778" s="965"/>
    </row>
    <row r="2779" spans="2:10" ht="24.6" customHeight="1">
      <c r="B2779" s="962"/>
      <c r="C2779" s="963"/>
      <c r="D2779" s="963" t="s">
        <v>1970</v>
      </c>
      <c r="E2779" s="963"/>
      <c r="F2779" s="963"/>
      <c r="G2779" s="963"/>
      <c r="H2779" s="963"/>
      <c r="I2779" s="964" t="s">
        <v>2130</v>
      </c>
      <c r="J2779" s="965"/>
    </row>
    <row r="2780" spans="2:10" ht="24.6" customHeight="1">
      <c r="B2780" s="962"/>
      <c r="C2780" s="963"/>
      <c r="D2780" s="963" t="s">
        <v>2053</v>
      </c>
      <c r="E2780" s="963"/>
      <c r="F2780" s="963"/>
      <c r="G2780" s="963"/>
      <c r="H2780" s="963"/>
      <c r="I2780" s="964"/>
      <c r="J2780" s="965"/>
    </row>
    <row r="2781" spans="2:10" ht="24.6" customHeight="1">
      <c r="B2781" s="962"/>
      <c r="C2781" s="963"/>
      <c r="D2781" s="963"/>
      <c r="E2781" s="963" t="s">
        <v>2131</v>
      </c>
      <c r="F2781" s="963"/>
      <c r="G2781" s="963"/>
      <c r="H2781" s="963"/>
      <c r="I2781" s="964" t="s">
        <v>2160</v>
      </c>
      <c r="J2781" s="965"/>
    </row>
    <row r="2782" spans="2:10" ht="24.6" customHeight="1">
      <c r="B2782" s="962"/>
      <c r="C2782" s="963"/>
      <c r="D2782" s="963"/>
      <c r="E2782" s="963" t="s">
        <v>2079</v>
      </c>
      <c r="F2782" s="963"/>
      <c r="G2782" s="963"/>
      <c r="H2782" s="963"/>
      <c r="I2782" s="964" t="s">
        <v>2112</v>
      </c>
      <c r="J2782" s="965"/>
    </row>
    <row r="2783" spans="2:10" ht="24.6" customHeight="1">
      <c r="B2783" s="962"/>
      <c r="C2783" s="963"/>
      <c r="D2783" s="963"/>
      <c r="E2783" s="963"/>
      <c r="F2783" s="963"/>
      <c r="G2783" s="963"/>
      <c r="H2783" s="963"/>
      <c r="I2783" s="964" t="s">
        <v>2113</v>
      </c>
      <c r="J2783" s="965"/>
    </row>
    <row r="2784" spans="2:10" ht="24.6" customHeight="1">
      <c r="B2784" s="962"/>
      <c r="C2784" s="963"/>
      <c r="D2784" s="963"/>
      <c r="E2784" s="963"/>
      <c r="F2784" s="963"/>
      <c r="G2784" s="963"/>
      <c r="H2784" s="963"/>
      <c r="I2784" s="964" t="s">
        <v>2114</v>
      </c>
      <c r="J2784" s="965"/>
    </row>
    <row r="2785" spans="2:10" ht="24.6" customHeight="1">
      <c r="B2785" s="962"/>
      <c r="C2785" s="963"/>
      <c r="D2785" s="963" t="s">
        <v>1989</v>
      </c>
      <c r="E2785" s="963"/>
      <c r="F2785" s="963"/>
      <c r="G2785" s="963"/>
      <c r="H2785" s="963"/>
      <c r="I2785" s="964" t="s">
        <v>2058</v>
      </c>
      <c r="J2785" s="965"/>
    </row>
    <row r="2786" spans="2:10" ht="24.6" customHeight="1">
      <c r="B2786" s="966"/>
      <c r="C2786" s="967"/>
      <c r="D2786" s="967"/>
      <c r="E2786" s="967"/>
      <c r="F2786" s="967"/>
      <c r="G2786" s="967"/>
      <c r="H2786" s="967"/>
      <c r="I2786" s="968"/>
      <c r="J2786" s="969"/>
    </row>
    <row r="2787" spans="2:10" ht="24.6" customHeight="1">
      <c r="B2787" s="959"/>
      <c r="C2787" s="970" t="s">
        <v>3161</v>
      </c>
      <c r="D2787" s="970"/>
      <c r="E2787" s="970"/>
      <c r="F2787" s="970"/>
      <c r="G2787" s="970"/>
      <c r="H2787" s="970"/>
      <c r="I2787" s="971"/>
      <c r="J2787" s="960"/>
    </row>
    <row r="2788" spans="2:10" ht="24.6" customHeight="1">
      <c r="B2788" s="962"/>
      <c r="C2788" s="963"/>
      <c r="D2788" s="963" t="s">
        <v>1968</v>
      </c>
      <c r="E2788" s="963"/>
      <c r="F2788" s="963"/>
      <c r="G2788" s="963"/>
      <c r="H2788" s="963"/>
      <c r="I2788" s="964" t="s">
        <v>2153</v>
      </c>
      <c r="J2788" s="965"/>
    </row>
    <row r="2789" spans="2:10" ht="24.6" customHeight="1">
      <c r="B2789" s="962"/>
      <c r="C2789" s="963"/>
      <c r="D2789" s="963" t="s">
        <v>1970</v>
      </c>
      <c r="E2789" s="963"/>
      <c r="F2789" s="963"/>
      <c r="G2789" s="963"/>
      <c r="H2789" s="963"/>
      <c r="I2789" s="964" t="s">
        <v>3162</v>
      </c>
      <c r="J2789" s="965"/>
    </row>
    <row r="2790" spans="2:10" ht="24.6" customHeight="1">
      <c r="B2790" s="962"/>
      <c r="C2790" s="963"/>
      <c r="D2790" s="963" t="s">
        <v>2053</v>
      </c>
      <c r="E2790" s="963"/>
      <c r="F2790" s="963"/>
      <c r="G2790" s="963"/>
      <c r="H2790" s="963"/>
      <c r="I2790" s="964"/>
      <c r="J2790" s="965"/>
    </row>
    <row r="2791" spans="2:10" ht="24.6" customHeight="1">
      <c r="B2791" s="962"/>
      <c r="C2791" s="963"/>
      <c r="D2791" s="963"/>
      <c r="E2791" s="963" t="s">
        <v>2155</v>
      </c>
      <c r="F2791" s="963"/>
      <c r="G2791" s="963"/>
      <c r="H2791" s="963"/>
      <c r="I2791" s="964" t="s">
        <v>2156</v>
      </c>
      <c r="J2791" s="965"/>
    </row>
    <row r="2792" spans="2:10" ht="24.6" customHeight="1">
      <c r="B2792" s="962"/>
      <c r="C2792" s="963"/>
      <c r="D2792" s="963"/>
      <c r="E2792" s="963" t="s">
        <v>2157</v>
      </c>
      <c r="F2792" s="963"/>
      <c r="G2792" s="963"/>
      <c r="H2792" s="963"/>
      <c r="I2792" s="964" t="s">
        <v>2156</v>
      </c>
      <c r="J2792" s="965"/>
    </row>
    <row r="2793" spans="2:10" ht="24.6" customHeight="1">
      <c r="B2793" s="962"/>
      <c r="C2793" s="963"/>
      <c r="D2793" s="963"/>
      <c r="E2793" s="963" t="s">
        <v>2158</v>
      </c>
      <c r="F2793" s="963"/>
      <c r="G2793" s="963"/>
      <c r="H2793" s="963"/>
      <c r="I2793" s="964" t="s">
        <v>2058</v>
      </c>
      <c r="J2793" s="965"/>
    </row>
    <row r="2794" spans="2:10" ht="24.6" customHeight="1">
      <c r="B2794" s="962"/>
      <c r="C2794" s="963"/>
      <c r="D2794" s="963"/>
      <c r="E2794" s="963" t="s">
        <v>3163</v>
      </c>
      <c r="F2794" s="963"/>
      <c r="G2794" s="963"/>
      <c r="H2794" s="963"/>
      <c r="I2794" s="964" t="s">
        <v>3164</v>
      </c>
      <c r="J2794" s="965"/>
    </row>
    <row r="2795" spans="2:10" ht="24.6" customHeight="1">
      <c r="B2795" s="962"/>
      <c r="C2795" s="963"/>
      <c r="D2795" s="963"/>
      <c r="E2795" s="963" t="s">
        <v>3165</v>
      </c>
      <c r="F2795" s="963"/>
      <c r="G2795" s="963"/>
      <c r="H2795" s="963"/>
      <c r="I2795" s="964" t="s">
        <v>2160</v>
      </c>
      <c r="J2795" s="965"/>
    </row>
    <row r="2796" spans="2:10" ht="24.6" customHeight="1">
      <c r="B2796" s="962"/>
      <c r="C2796" s="963"/>
      <c r="D2796" s="963"/>
      <c r="E2796" s="963" t="s">
        <v>3166</v>
      </c>
      <c r="F2796" s="963"/>
      <c r="G2796" s="963"/>
      <c r="H2796" s="963"/>
      <c r="I2796" s="964" t="s">
        <v>3117</v>
      </c>
      <c r="J2796" s="965"/>
    </row>
    <row r="2797" spans="2:10" ht="24.6" customHeight="1">
      <c r="B2797" s="962"/>
      <c r="C2797" s="963"/>
      <c r="D2797" s="963"/>
      <c r="E2797" s="963" t="s">
        <v>3167</v>
      </c>
      <c r="F2797" s="963"/>
      <c r="G2797" s="963"/>
      <c r="H2797" s="963"/>
      <c r="I2797" s="964" t="s">
        <v>2058</v>
      </c>
      <c r="J2797" s="965"/>
    </row>
    <row r="2798" spans="2:10" ht="24.6" customHeight="1">
      <c r="B2798" s="962"/>
      <c r="C2798" s="963"/>
      <c r="D2798" s="963"/>
      <c r="E2798" s="963" t="s">
        <v>3168</v>
      </c>
      <c r="F2798" s="963"/>
      <c r="G2798" s="963"/>
      <c r="H2798" s="963"/>
      <c r="I2798" s="964" t="s">
        <v>2170</v>
      </c>
      <c r="J2798" s="965"/>
    </row>
    <row r="2799" spans="2:10" ht="24.6" customHeight="1">
      <c r="B2799" s="962"/>
      <c r="C2799" s="963"/>
      <c r="D2799" s="963"/>
      <c r="E2799" s="963" t="s">
        <v>3169</v>
      </c>
      <c r="F2799" s="963"/>
      <c r="G2799" s="963"/>
      <c r="H2799" s="963"/>
      <c r="I2799" s="964" t="s">
        <v>2170</v>
      </c>
      <c r="J2799" s="965"/>
    </row>
    <row r="2800" spans="2:10" ht="24.6" customHeight="1">
      <c r="B2800" s="962"/>
      <c r="C2800" s="963"/>
      <c r="D2800" s="963"/>
      <c r="E2800" s="963" t="s">
        <v>3170</v>
      </c>
      <c r="F2800" s="963"/>
      <c r="G2800" s="963"/>
      <c r="H2800" s="963"/>
      <c r="I2800" s="964" t="s">
        <v>2170</v>
      </c>
      <c r="J2800" s="965"/>
    </row>
    <row r="2801" spans="2:10" ht="24.6" customHeight="1">
      <c r="B2801" s="962"/>
      <c r="C2801" s="963"/>
      <c r="D2801" s="963"/>
      <c r="E2801" s="963" t="s">
        <v>3171</v>
      </c>
      <c r="F2801" s="963"/>
      <c r="G2801" s="963"/>
      <c r="H2801" s="963"/>
      <c r="I2801" s="964"/>
      <c r="J2801" s="965"/>
    </row>
    <row r="2802" spans="2:10" ht="35.450000000000003" customHeight="1">
      <c r="B2802" s="962"/>
      <c r="C2802" s="963"/>
      <c r="D2802" s="963"/>
      <c r="E2802" s="963"/>
      <c r="F2802" s="963"/>
      <c r="G2802" s="963"/>
      <c r="H2802" s="963"/>
      <c r="I2802" s="987" t="s">
        <v>3172</v>
      </c>
      <c r="J2802" s="965"/>
    </row>
    <row r="2803" spans="2:10" ht="24.6" customHeight="1">
      <c r="B2803" s="962"/>
      <c r="C2803" s="963"/>
      <c r="D2803" s="963"/>
      <c r="E2803" s="963" t="s">
        <v>3173</v>
      </c>
      <c r="F2803" s="963"/>
      <c r="G2803" s="963"/>
      <c r="H2803" s="963"/>
      <c r="I2803" s="964" t="s">
        <v>3174</v>
      </c>
      <c r="J2803" s="965"/>
    </row>
    <row r="2804" spans="2:10" ht="24.6" customHeight="1">
      <c r="B2804" s="962"/>
      <c r="C2804" s="963"/>
      <c r="D2804" s="963"/>
      <c r="E2804" s="963" t="s">
        <v>3175</v>
      </c>
      <c r="F2804" s="963"/>
      <c r="G2804" s="963"/>
      <c r="H2804" s="963"/>
      <c r="I2804" s="964" t="s">
        <v>2058</v>
      </c>
      <c r="J2804" s="965"/>
    </row>
    <row r="2805" spans="2:10" ht="24.6" customHeight="1">
      <c r="B2805" s="962"/>
      <c r="C2805" s="963"/>
      <c r="D2805" s="963"/>
      <c r="E2805" s="963" t="s">
        <v>3176</v>
      </c>
      <c r="F2805" s="963"/>
      <c r="G2805" s="963"/>
      <c r="H2805" s="963"/>
      <c r="I2805" s="964" t="s">
        <v>2058</v>
      </c>
      <c r="J2805" s="965"/>
    </row>
    <row r="2806" spans="2:10" ht="24.6" customHeight="1">
      <c r="B2806" s="962"/>
      <c r="C2806" s="963"/>
      <c r="D2806" s="963"/>
      <c r="E2806" s="963" t="s">
        <v>3177</v>
      </c>
      <c r="F2806" s="963"/>
      <c r="G2806" s="963"/>
      <c r="H2806" s="963"/>
      <c r="I2806" s="964" t="s">
        <v>3178</v>
      </c>
      <c r="J2806" s="965"/>
    </row>
    <row r="2807" spans="2:10" ht="24.6" customHeight="1">
      <c r="B2807" s="962"/>
      <c r="C2807" s="963"/>
      <c r="D2807" s="963" t="s">
        <v>1989</v>
      </c>
      <c r="E2807" s="963"/>
      <c r="F2807" s="963"/>
      <c r="G2807" s="963"/>
      <c r="H2807" s="963"/>
      <c r="I2807" s="964" t="s">
        <v>2058</v>
      </c>
      <c r="J2807" s="965"/>
    </row>
    <row r="2808" spans="2:10" ht="24.6" customHeight="1">
      <c r="B2808" s="962"/>
      <c r="C2808" s="963"/>
      <c r="D2808" s="963" t="s">
        <v>1991</v>
      </c>
      <c r="E2808" s="963"/>
      <c r="F2808" s="963"/>
      <c r="G2808" s="963"/>
      <c r="H2808" s="963"/>
      <c r="I2808" s="964"/>
      <c r="J2808" s="965"/>
    </row>
    <row r="2809" spans="2:10" ht="47.45" customHeight="1">
      <c r="B2809" s="962"/>
      <c r="C2809" s="963"/>
      <c r="D2809" s="963"/>
      <c r="E2809" s="963"/>
      <c r="F2809" s="963"/>
      <c r="G2809" s="963"/>
      <c r="H2809" s="963"/>
      <c r="I2809" s="964" t="s">
        <v>3179</v>
      </c>
      <c r="J2809" s="965"/>
    </row>
    <row r="2810" spans="2:10" ht="69.599999999999994" customHeight="1">
      <c r="B2810" s="962"/>
      <c r="C2810" s="963"/>
      <c r="D2810" s="963"/>
      <c r="E2810" s="963"/>
      <c r="F2810" s="963"/>
      <c r="G2810" s="963"/>
      <c r="H2810" s="963"/>
      <c r="I2810" s="964" t="s">
        <v>3180</v>
      </c>
      <c r="J2810" s="965"/>
    </row>
    <row r="2811" spans="2:10" ht="92.45" customHeight="1">
      <c r="B2811" s="962"/>
      <c r="C2811" s="963"/>
      <c r="D2811" s="963"/>
      <c r="E2811" s="963"/>
      <c r="F2811" s="963"/>
      <c r="G2811" s="963"/>
      <c r="H2811" s="963"/>
      <c r="I2811" s="964" t="s">
        <v>2188</v>
      </c>
      <c r="J2811" s="965"/>
    </row>
    <row r="2812" spans="2:10" ht="35.450000000000003" customHeight="1">
      <c r="B2812" s="962"/>
      <c r="C2812" s="963"/>
      <c r="D2812" s="963"/>
      <c r="E2812" s="963"/>
      <c r="F2812" s="963"/>
      <c r="G2812" s="963"/>
      <c r="H2812" s="963"/>
      <c r="I2812" s="964" t="s">
        <v>2189</v>
      </c>
      <c r="J2812" s="965"/>
    </row>
    <row r="2813" spans="2:10" ht="58.5" customHeight="1">
      <c r="B2813" s="962"/>
      <c r="C2813" s="963"/>
      <c r="D2813" s="963"/>
      <c r="E2813" s="963"/>
      <c r="F2813" s="963"/>
      <c r="G2813" s="963"/>
      <c r="H2813" s="963"/>
      <c r="I2813" s="964" t="s">
        <v>3181</v>
      </c>
      <c r="J2813" s="965"/>
    </row>
    <row r="2814" spans="2:10" ht="35.450000000000003" customHeight="1">
      <c r="B2814" s="962"/>
      <c r="C2814" s="963"/>
      <c r="D2814" s="963"/>
      <c r="E2814" s="963"/>
      <c r="F2814" s="963"/>
      <c r="G2814" s="963"/>
      <c r="H2814" s="963"/>
      <c r="I2814" s="964" t="s">
        <v>3182</v>
      </c>
      <c r="J2814" s="965"/>
    </row>
    <row r="2815" spans="2:10" ht="35.450000000000003" customHeight="1">
      <c r="B2815" s="962"/>
      <c r="C2815" s="963"/>
      <c r="D2815" s="963"/>
      <c r="E2815" s="963"/>
      <c r="F2815" s="963"/>
      <c r="G2815" s="963"/>
      <c r="H2815" s="963"/>
      <c r="I2815" s="964" t="s">
        <v>3183</v>
      </c>
      <c r="J2815" s="965"/>
    </row>
    <row r="2816" spans="2:10" ht="69.599999999999994" customHeight="1">
      <c r="B2816" s="962"/>
      <c r="C2816" s="963"/>
      <c r="D2816" s="963"/>
      <c r="E2816" s="963"/>
      <c r="F2816" s="963"/>
      <c r="G2816" s="963"/>
      <c r="H2816" s="963"/>
      <c r="I2816" s="964" t="s">
        <v>3184</v>
      </c>
      <c r="J2816" s="965"/>
    </row>
    <row r="2817" spans="2:10" ht="47.45" customHeight="1">
      <c r="B2817" s="962"/>
      <c r="C2817" s="963"/>
      <c r="D2817" s="963"/>
      <c r="E2817" s="963"/>
      <c r="F2817" s="963"/>
      <c r="G2817" s="963"/>
      <c r="H2817" s="963"/>
      <c r="I2817" s="964" t="s">
        <v>3185</v>
      </c>
      <c r="J2817" s="965"/>
    </row>
    <row r="2818" spans="2:10" ht="24.6" customHeight="1">
      <c r="B2818" s="966"/>
      <c r="C2818" s="967"/>
      <c r="D2818" s="967"/>
      <c r="E2818" s="967"/>
      <c r="F2818" s="967"/>
      <c r="G2818" s="967"/>
      <c r="H2818" s="967"/>
      <c r="I2818" s="968"/>
      <c r="J2818" s="969"/>
    </row>
    <row r="2819" spans="2:10" ht="24.6" customHeight="1">
      <c r="B2819" s="959"/>
      <c r="C2819" s="970" t="s">
        <v>3186</v>
      </c>
      <c r="D2819" s="970"/>
      <c r="E2819" s="970"/>
      <c r="F2819" s="970"/>
      <c r="G2819" s="970"/>
      <c r="H2819" s="970"/>
      <c r="I2819" s="971"/>
      <c r="J2819" s="960"/>
    </row>
    <row r="2820" spans="2:10" ht="24.6" customHeight="1">
      <c r="B2820" s="962"/>
      <c r="C2820" s="963"/>
      <c r="D2820" s="963" t="s">
        <v>1968</v>
      </c>
      <c r="E2820" s="963"/>
      <c r="F2820" s="963"/>
      <c r="G2820" s="963"/>
      <c r="H2820" s="963"/>
      <c r="I2820" s="964" t="s">
        <v>2058</v>
      </c>
      <c r="J2820" s="965"/>
    </row>
    <row r="2821" spans="2:10" ht="24.6" customHeight="1">
      <c r="B2821" s="962"/>
      <c r="C2821" s="963"/>
      <c r="D2821" s="963" t="s">
        <v>1970</v>
      </c>
      <c r="E2821" s="963"/>
      <c r="F2821" s="963"/>
      <c r="G2821" s="963"/>
      <c r="H2821" s="963"/>
      <c r="I2821" s="964" t="s">
        <v>2130</v>
      </c>
      <c r="J2821" s="965"/>
    </row>
    <row r="2822" spans="2:10" ht="24.6" customHeight="1">
      <c r="B2822" s="962"/>
      <c r="C2822" s="963"/>
      <c r="D2822" s="963" t="s">
        <v>2053</v>
      </c>
      <c r="E2822" s="963"/>
      <c r="F2822" s="963"/>
      <c r="G2822" s="963"/>
      <c r="H2822" s="963"/>
      <c r="I2822" s="964"/>
      <c r="J2822" s="965"/>
    </row>
    <row r="2823" spans="2:10" ht="24.6" customHeight="1">
      <c r="B2823" s="962"/>
      <c r="C2823" s="963"/>
      <c r="D2823" s="963"/>
      <c r="E2823" s="963" t="s">
        <v>2340</v>
      </c>
      <c r="F2823" s="963"/>
      <c r="G2823" s="963"/>
      <c r="H2823" s="963"/>
      <c r="I2823" s="964" t="s">
        <v>2562</v>
      </c>
      <c r="J2823" s="965"/>
    </row>
    <row r="2824" spans="2:10" ht="24.6" customHeight="1">
      <c r="B2824" s="962"/>
      <c r="C2824" s="963"/>
      <c r="D2824" s="963"/>
      <c r="E2824" s="963" t="s">
        <v>2079</v>
      </c>
      <c r="F2824" s="963"/>
      <c r="G2824" s="963"/>
      <c r="H2824" s="963"/>
      <c r="I2824" s="964" t="s">
        <v>2112</v>
      </c>
      <c r="J2824" s="965"/>
    </row>
    <row r="2825" spans="2:10" ht="24.6" customHeight="1">
      <c r="B2825" s="962"/>
      <c r="C2825" s="963"/>
      <c r="D2825" s="963"/>
      <c r="E2825" s="963"/>
      <c r="F2825" s="963"/>
      <c r="G2825" s="963"/>
      <c r="H2825" s="963"/>
      <c r="I2825" s="964" t="s">
        <v>2326</v>
      </c>
      <c r="J2825" s="965"/>
    </row>
    <row r="2826" spans="2:10" ht="24.6" customHeight="1">
      <c r="B2826" s="962"/>
      <c r="C2826" s="963"/>
      <c r="D2826" s="963"/>
      <c r="E2826" s="963" t="s">
        <v>2736</v>
      </c>
      <c r="F2826" s="963"/>
      <c r="G2826" s="963"/>
      <c r="H2826" s="963"/>
      <c r="I2826" s="964" t="s">
        <v>2058</v>
      </c>
      <c r="J2826" s="965"/>
    </row>
    <row r="2827" spans="2:10" ht="24.6" customHeight="1">
      <c r="B2827" s="962"/>
      <c r="C2827" s="963"/>
      <c r="D2827" s="963"/>
      <c r="E2827" s="963" t="s">
        <v>2086</v>
      </c>
      <c r="F2827" s="963"/>
      <c r="G2827" s="963"/>
      <c r="H2827" s="963"/>
      <c r="I2827" s="964" t="s">
        <v>2058</v>
      </c>
      <c r="J2827" s="965"/>
    </row>
    <row r="2828" spans="2:10" ht="24.6" customHeight="1">
      <c r="B2828" s="962"/>
      <c r="C2828" s="963"/>
      <c r="D2828" s="963"/>
      <c r="E2828" s="963" t="s">
        <v>2549</v>
      </c>
      <c r="F2828" s="963"/>
      <c r="G2828" s="963"/>
      <c r="H2828" s="963"/>
      <c r="I2828" s="964" t="s">
        <v>2218</v>
      </c>
      <c r="J2828" s="965"/>
    </row>
    <row r="2829" spans="2:10" ht="24.6" customHeight="1">
      <c r="B2829" s="962"/>
      <c r="C2829" s="963"/>
      <c r="D2829" s="963"/>
      <c r="E2829" s="963"/>
      <c r="F2829" s="963"/>
      <c r="G2829" s="963"/>
      <c r="H2829" s="963"/>
      <c r="I2829" s="964" t="s">
        <v>2219</v>
      </c>
      <c r="J2829" s="965"/>
    </row>
    <row r="2830" spans="2:10" ht="24.6" customHeight="1">
      <c r="B2830" s="962"/>
      <c r="C2830" s="963"/>
      <c r="D2830" s="963"/>
      <c r="E2830" s="963"/>
      <c r="F2830" s="963"/>
      <c r="G2830" s="963"/>
      <c r="H2830" s="963"/>
      <c r="I2830" s="964" t="s">
        <v>2220</v>
      </c>
      <c r="J2830" s="965"/>
    </row>
    <row r="2831" spans="2:10" ht="24.6" customHeight="1">
      <c r="B2831" s="962"/>
      <c r="C2831" s="963"/>
      <c r="D2831" s="963"/>
      <c r="E2831" s="963" t="s">
        <v>2550</v>
      </c>
      <c r="F2831" s="963"/>
      <c r="G2831" s="963"/>
      <c r="H2831" s="963"/>
      <c r="I2831" s="964" t="s">
        <v>2058</v>
      </c>
      <c r="J2831" s="965"/>
    </row>
    <row r="2832" spans="2:10" ht="24.6" customHeight="1">
      <c r="B2832" s="962"/>
      <c r="C2832" s="963"/>
      <c r="D2832" s="963" t="s">
        <v>1989</v>
      </c>
      <c r="E2832" s="963"/>
      <c r="F2832" s="963"/>
      <c r="G2832" s="963"/>
      <c r="H2832" s="963"/>
      <c r="I2832" s="964" t="s">
        <v>2058</v>
      </c>
      <c r="J2832" s="965"/>
    </row>
    <row r="2833" spans="2:10" ht="24.6" customHeight="1">
      <c r="B2833" s="962"/>
      <c r="C2833" s="963"/>
      <c r="D2833" s="963" t="s">
        <v>1991</v>
      </c>
      <c r="E2833" s="963"/>
      <c r="F2833" s="963"/>
      <c r="G2833" s="963"/>
      <c r="H2833" s="963"/>
      <c r="I2833" s="964"/>
      <c r="J2833" s="965"/>
    </row>
    <row r="2834" spans="2:10" ht="24.6" customHeight="1">
      <c r="B2834" s="962"/>
      <c r="C2834" s="963"/>
      <c r="D2834" s="963"/>
      <c r="E2834" s="963"/>
      <c r="F2834" s="963"/>
      <c r="G2834" s="963"/>
      <c r="H2834" s="963"/>
      <c r="I2834" s="964" t="s">
        <v>3187</v>
      </c>
      <c r="J2834" s="965"/>
    </row>
    <row r="2835" spans="2:10" ht="35.450000000000003" customHeight="1">
      <c r="B2835" s="962"/>
      <c r="C2835" s="963"/>
      <c r="D2835" s="963"/>
      <c r="E2835" s="963"/>
      <c r="F2835" s="963"/>
      <c r="G2835" s="963"/>
      <c r="H2835" s="963"/>
      <c r="I2835" s="964" t="s">
        <v>3188</v>
      </c>
      <c r="J2835" s="965"/>
    </row>
    <row r="2836" spans="2:10" ht="35.450000000000003" customHeight="1">
      <c r="B2836" s="962"/>
      <c r="C2836" s="963"/>
      <c r="D2836" s="963"/>
      <c r="E2836" s="963"/>
      <c r="F2836" s="963"/>
      <c r="G2836" s="963"/>
      <c r="H2836" s="963"/>
      <c r="I2836" s="964" t="s">
        <v>3189</v>
      </c>
      <c r="J2836" s="965"/>
    </row>
    <row r="2837" spans="2:10" ht="35.450000000000003" customHeight="1">
      <c r="B2837" s="962"/>
      <c r="C2837" s="963"/>
      <c r="D2837" s="963"/>
      <c r="E2837" s="963"/>
      <c r="F2837" s="963"/>
      <c r="G2837" s="963"/>
      <c r="H2837" s="963"/>
      <c r="I2837" s="964" t="s">
        <v>3190</v>
      </c>
      <c r="J2837" s="965"/>
    </row>
    <row r="2838" spans="2:10" ht="47.45" customHeight="1">
      <c r="B2838" s="962"/>
      <c r="C2838" s="963"/>
      <c r="D2838" s="963"/>
      <c r="E2838" s="963"/>
      <c r="F2838" s="963"/>
      <c r="G2838" s="963"/>
      <c r="H2838" s="963"/>
      <c r="I2838" s="964" t="s">
        <v>3191</v>
      </c>
      <c r="J2838" s="965"/>
    </row>
    <row r="2839" spans="2:10" ht="35.450000000000003" customHeight="1">
      <c r="B2839" s="962"/>
      <c r="C2839" s="963"/>
      <c r="D2839" s="963"/>
      <c r="E2839" s="963"/>
      <c r="F2839" s="963"/>
      <c r="G2839" s="963"/>
      <c r="H2839" s="963"/>
      <c r="I2839" s="964" t="s">
        <v>3192</v>
      </c>
      <c r="J2839" s="965"/>
    </row>
    <row r="2840" spans="2:10" ht="35.450000000000003" customHeight="1">
      <c r="B2840" s="962"/>
      <c r="C2840" s="963"/>
      <c r="D2840" s="963"/>
      <c r="E2840" s="963"/>
      <c r="F2840" s="963"/>
      <c r="G2840" s="963"/>
      <c r="H2840" s="963"/>
      <c r="I2840" s="964" t="s">
        <v>3193</v>
      </c>
      <c r="J2840" s="965"/>
    </row>
    <row r="2841" spans="2:10" ht="47.45" customHeight="1">
      <c r="B2841" s="962"/>
      <c r="C2841" s="963"/>
      <c r="D2841" s="963"/>
      <c r="E2841" s="963"/>
      <c r="F2841" s="963"/>
      <c r="G2841" s="963"/>
      <c r="H2841" s="963"/>
      <c r="I2841" s="964" t="s">
        <v>3194</v>
      </c>
      <c r="J2841" s="965"/>
    </row>
    <row r="2842" spans="2:10" ht="24.6" customHeight="1">
      <c r="B2842" s="966"/>
      <c r="C2842" s="967"/>
      <c r="D2842" s="967"/>
      <c r="E2842" s="967"/>
      <c r="F2842" s="967"/>
      <c r="G2842" s="967"/>
      <c r="H2842" s="967"/>
      <c r="I2842" s="968"/>
      <c r="J2842" s="969"/>
    </row>
    <row r="2843" spans="2:10" ht="24.6" customHeight="1">
      <c r="B2843" s="959"/>
      <c r="C2843" s="970" t="s">
        <v>3195</v>
      </c>
      <c r="D2843" s="970"/>
      <c r="E2843" s="970"/>
      <c r="F2843" s="970"/>
      <c r="G2843" s="970"/>
      <c r="H2843" s="970"/>
      <c r="I2843" s="971"/>
      <c r="J2843" s="960"/>
    </row>
    <row r="2844" spans="2:10" ht="24.6" customHeight="1">
      <c r="B2844" s="962"/>
      <c r="C2844" s="963"/>
      <c r="D2844" s="963" t="s">
        <v>1968</v>
      </c>
      <c r="E2844" s="963"/>
      <c r="F2844" s="963"/>
      <c r="G2844" s="963"/>
      <c r="H2844" s="963"/>
      <c r="I2844" s="964" t="s">
        <v>2058</v>
      </c>
      <c r="J2844" s="965"/>
    </row>
    <row r="2845" spans="2:10" ht="24.6" customHeight="1">
      <c r="B2845" s="962"/>
      <c r="C2845" s="963"/>
      <c r="D2845" s="963" t="s">
        <v>1970</v>
      </c>
      <c r="E2845" s="963"/>
      <c r="F2845" s="963"/>
      <c r="G2845" s="963"/>
      <c r="H2845" s="963"/>
      <c r="I2845" s="964" t="s">
        <v>2130</v>
      </c>
      <c r="J2845" s="965"/>
    </row>
    <row r="2846" spans="2:10" ht="24.6" customHeight="1">
      <c r="B2846" s="962"/>
      <c r="C2846" s="963"/>
      <c r="D2846" s="963" t="s">
        <v>2053</v>
      </c>
      <c r="E2846" s="963"/>
      <c r="F2846" s="963"/>
      <c r="G2846" s="963"/>
      <c r="H2846" s="963"/>
      <c r="I2846" s="964"/>
      <c r="J2846" s="965"/>
    </row>
    <row r="2847" spans="2:10" ht="24.6" customHeight="1">
      <c r="B2847" s="962"/>
      <c r="C2847" s="963"/>
      <c r="D2847" s="963"/>
      <c r="E2847" s="963" t="s">
        <v>2131</v>
      </c>
      <c r="F2847" s="963"/>
      <c r="G2847" s="963"/>
      <c r="H2847" s="963"/>
      <c r="I2847" s="964" t="s">
        <v>2160</v>
      </c>
      <c r="J2847" s="965"/>
    </row>
    <row r="2848" spans="2:10" ht="24.6" customHeight="1">
      <c r="B2848" s="962"/>
      <c r="C2848" s="963"/>
      <c r="D2848" s="963"/>
      <c r="E2848" s="963" t="s">
        <v>2292</v>
      </c>
      <c r="F2848" s="963"/>
      <c r="G2848" s="963"/>
      <c r="H2848" s="963"/>
      <c r="I2848" s="964" t="s">
        <v>2058</v>
      </c>
      <c r="J2848" s="965"/>
    </row>
    <row r="2849" spans="2:10" ht="24.6" customHeight="1">
      <c r="B2849" s="962"/>
      <c r="C2849" s="963"/>
      <c r="D2849" s="963" t="s">
        <v>1989</v>
      </c>
      <c r="E2849" s="963"/>
      <c r="F2849" s="963"/>
      <c r="G2849" s="963"/>
      <c r="H2849" s="963"/>
      <c r="I2849" s="964" t="s">
        <v>2058</v>
      </c>
      <c r="J2849" s="965"/>
    </row>
    <row r="2850" spans="2:10" ht="24.6" customHeight="1">
      <c r="B2850" s="962"/>
      <c r="C2850" s="963"/>
      <c r="D2850" s="963" t="s">
        <v>1991</v>
      </c>
      <c r="E2850" s="963"/>
      <c r="F2850" s="963"/>
      <c r="G2850" s="963"/>
      <c r="H2850" s="963"/>
      <c r="I2850" s="964"/>
      <c r="J2850" s="965"/>
    </row>
    <row r="2851" spans="2:10" ht="35.450000000000003" customHeight="1">
      <c r="B2851" s="962"/>
      <c r="C2851" s="963"/>
      <c r="D2851" s="963"/>
      <c r="E2851" s="963"/>
      <c r="F2851" s="963"/>
      <c r="G2851" s="963"/>
      <c r="H2851" s="963"/>
      <c r="I2851" s="964" t="s">
        <v>3196</v>
      </c>
      <c r="J2851" s="965"/>
    </row>
    <row r="2852" spans="2:10" ht="35.450000000000003" customHeight="1">
      <c r="B2852" s="962"/>
      <c r="C2852" s="963"/>
      <c r="D2852" s="963"/>
      <c r="E2852" s="963"/>
      <c r="F2852" s="963"/>
      <c r="G2852" s="963"/>
      <c r="H2852" s="963"/>
      <c r="I2852" s="964" t="s">
        <v>3197</v>
      </c>
      <c r="J2852" s="965"/>
    </row>
    <row r="2853" spans="2:10" ht="35.450000000000003" customHeight="1">
      <c r="B2853" s="962"/>
      <c r="C2853" s="963"/>
      <c r="D2853" s="963"/>
      <c r="E2853" s="963"/>
      <c r="F2853" s="963"/>
      <c r="G2853" s="963"/>
      <c r="H2853" s="963"/>
      <c r="I2853" s="964" t="s">
        <v>3198</v>
      </c>
      <c r="J2853" s="965"/>
    </row>
    <row r="2854" spans="2:10" ht="24.6" customHeight="1">
      <c r="B2854" s="966"/>
      <c r="C2854" s="967"/>
      <c r="D2854" s="967"/>
      <c r="E2854" s="967"/>
      <c r="F2854" s="967"/>
      <c r="G2854" s="967"/>
      <c r="H2854" s="967"/>
      <c r="I2854" s="968"/>
      <c r="J2854" s="969"/>
    </row>
    <row r="2855" spans="2:10" ht="24.6" customHeight="1">
      <c r="B2855" s="959"/>
      <c r="C2855" s="970" t="s">
        <v>3199</v>
      </c>
      <c r="D2855" s="970"/>
      <c r="E2855" s="970"/>
      <c r="F2855" s="970"/>
      <c r="G2855" s="970"/>
      <c r="H2855" s="970"/>
      <c r="I2855" s="971"/>
      <c r="J2855" s="960"/>
    </row>
    <row r="2856" spans="2:10" ht="35.450000000000003" customHeight="1">
      <c r="B2856" s="962"/>
      <c r="C2856" s="963"/>
      <c r="D2856" s="963"/>
      <c r="E2856" s="963"/>
      <c r="F2856" s="963"/>
      <c r="G2856" s="963"/>
      <c r="H2856" s="963"/>
      <c r="I2856" s="964" t="s">
        <v>3200</v>
      </c>
      <c r="J2856" s="965"/>
    </row>
    <row r="2857" spans="2:10" ht="24.6" customHeight="1">
      <c r="B2857" s="962"/>
      <c r="C2857" s="963"/>
      <c r="D2857" s="963" t="s">
        <v>1968</v>
      </c>
      <c r="E2857" s="963"/>
      <c r="F2857" s="963"/>
      <c r="G2857" s="963"/>
      <c r="H2857" s="963"/>
      <c r="I2857" s="964" t="s">
        <v>2058</v>
      </c>
      <c r="J2857" s="965"/>
    </row>
    <row r="2858" spans="2:10" ht="24.6" customHeight="1">
      <c r="B2858" s="962"/>
      <c r="C2858" s="963"/>
      <c r="D2858" s="963" t="s">
        <v>1970</v>
      </c>
      <c r="E2858" s="963"/>
      <c r="F2858" s="963"/>
      <c r="G2858" s="963"/>
      <c r="H2858" s="963"/>
      <c r="I2858" s="964" t="s">
        <v>2130</v>
      </c>
      <c r="J2858" s="965"/>
    </row>
    <row r="2859" spans="2:10" ht="24.6" customHeight="1">
      <c r="B2859" s="962"/>
      <c r="C2859" s="963"/>
      <c r="D2859" s="963" t="s">
        <v>2053</v>
      </c>
      <c r="E2859" s="963"/>
      <c r="F2859" s="963"/>
      <c r="G2859" s="963"/>
      <c r="H2859" s="963"/>
      <c r="I2859" s="964"/>
      <c r="J2859" s="965"/>
    </row>
    <row r="2860" spans="2:10" ht="24.6" customHeight="1">
      <c r="B2860" s="962"/>
      <c r="C2860" s="963"/>
      <c r="D2860" s="963"/>
      <c r="E2860" s="963" t="s">
        <v>2340</v>
      </c>
      <c r="F2860" s="963"/>
      <c r="G2860" s="963"/>
      <c r="H2860" s="963"/>
      <c r="I2860" s="964" t="s">
        <v>2562</v>
      </c>
      <c r="J2860" s="965"/>
    </row>
    <row r="2861" spans="2:10" ht="24.6" customHeight="1">
      <c r="B2861" s="962"/>
      <c r="C2861" s="963"/>
      <c r="D2861" s="963"/>
      <c r="E2861" s="963" t="s">
        <v>2292</v>
      </c>
      <c r="F2861" s="963"/>
      <c r="G2861" s="963"/>
      <c r="H2861" s="963"/>
      <c r="I2861" s="964" t="s">
        <v>2058</v>
      </c>
      <c r="J2861" s="965"/>
    </row>
    <row r="2862" spans="2:10" ht="24.6" customHeight="1">
      <c r="B2862" s="962"/>
      <c r="C2862" s="963"/>
      <c r="D2862" s="963"/>
      <c r="E2862" s="963" t="s">
        <v>2247</v>
      </c>
      <c r="F2862" s="963"/>
      <c r="G2862" s="963"/>
      <c r="H2862" s="963"/>
      <c r="I2862" s="964" t="s">
        <v>2218</v>
      </c>
      <c r="J2862" s="965"/>
    </row>
    <row r="2863" spans="2:10" ht="24.6" customHeight="1">
      <c r="B2863" s="962"/>
      <c r="C2863" s="963"/>
      <c r="D2863" s="963"/>
      <c r="E2863" s="963"/>
      <c r="F2863" s="963"/>
      <c r="G2863" s="963"/>
      <c r="H2863" s="963"/>
      <c r="I2863" s="964" t="s">
        <v>2219</v>
      </c>
      <c r="J2863" s="965"/>
    </row>
    <row r="2864" spans="2:10" ht="24.6" customHeight="1">
      <c r="B2864" s="962"/>
      <c r="C2864" s="963"/>
      <c r="D2864" s="963"/>
      <c r="E2864" s="963"/>
      <c r="F2864" s="963"/>
      <c r="G2864" s="963"/>
      <c r="H2864" s="963"/>
      <c r="I2864" s="964" t="s">
        <v>2220</v>
      </c>
      <c r="J2864" s="965"/>
    </row>
    <row r="2865" spans="2:10" ht="24.6" customHeight="1">
      <c r="B2865" s="962"/>
      <c r="C2865" s="963"/>
      <c r="D2865" s="963" t="s">
        <v>1989</v>
      </c>
      <c r="E2865" s="963"/>
      <c r="F2865" s="963"/>
      <c r="G2865" s="963"/>
      <c r="H2865" s="963"/>
      <c r="I2865" s="964" t="s">
        <v>2058</v>
      </c>
      <c r="J2865" s="965"/>
    </row>
    <row r="2866" spans="2:10" ht="24.6" customHeight="1">
      <c r="B2866" s="962"/>
      <c r="C2866" s="963"/>
      <c r="D2866" s="963" t="s">
        <v>1991</v>
      </c>
      <c r="E2866" s="963"/>
      <c r="F2866" s="963"/>
      <c r="G2866" s="963"/>
      <c r="H2866" s="963"/>
      <c r="I2866" s="964"/>
      <c r="J2866" s="965"/>
    </row>
    <row r="2867" spans="2:10" ht="24.6" customHeight="1">
      <c r="B2867" s="962"/>
      <c r="C2867" s="963"/>
      <c r="D2867" s="963"/>
      <c r="E2867" s="963"/>
      <c r="F2867" s="963"/>
      <c r="G2867" s="963"/>
      <c r="H2867" s="963"/>
      <c r="I2867" s="964" t="s">
        <v>3201</v>
      </c>
      <c r="J2867" s="965"/>
    </row>
    <row r="2868" spans="2:10" ht="35.450000000000003" customHeight="1">
      <c r="B2868" s="962"/>
      <c r="C2868" s="963"/>
      <c r="D2868" s="963"/>
      <c r="E2868" s="963"/>
      <c r="F2868" s="963"/>
      <c r="G2868" s="963"/>
      <c r="H2868" s="963"/>
      <c r="I2868" s="964" t="s">
        <v>3202</v>
      </c>
      <c r="J2868" s="965"/>
    </row>
    <row r="2869" spans="2:10" ht="24.6" customHeight="1">
      <c r="B2869" s="966"/>
      <c r="C2869" s="967"/>
      <c r="D2869" s="967"/>
      <c r="E2869" s="967"/>
      <c r="F2869" s="967"/>
      <c r="G2869" s="967"/>
      <c r="H2869" s="967"/>
      <c r="I2869" s="968"/>
      <c r="J2869" s="969"/>
    </row>
    <row r="2870" spans="2:10" ht="24.6" customHeight="1">
      <c r="B2870" s="959"/>
      <c r="C2870" s="970" t="s">
        <v>3203</v>
      </c>
      <c r="D2870" s="970"/>
      <c r="E2870" s="970"/>
      <c r="F2870" s="970"/>
      <c r="G2870" s="970"/>
      <c r="H2870" s="970"/>
      <c r="I2870" s="971"/>
      <c r="J2870" s="960"/>
    </row>
    <row r="2871" spans="2:10" ht="24.6" customHeight="1">
      <c r="B2871" s="962"/>
      <c r="C2871" s="963"/>
      <c r="D2871" s="963" t="s">
        <v>1968</v>
      </c>
      <c r="E2871" s="963"/>
      <c r="F2871" s="963"/>
      <c r="G2871" s="963"/>
      <c r="H2871" s="963"/>
      <c r="I2871" s="964" t="s">
        <v>2058</v>
      </c>
      <c r="J2871" s="965"/>
    </row>
    <row r="2872" spans="2:10" ht="24.6" customHeight="1">
      <c r="B2872" s="962"/>
      <c r="C2872" s="963"/>
      <c r="D2872" s="963" t="s">
        <v>1970</v>
      </c>
      <c r="E2872" s="963"/>
      <c r="F2872" s="963"/>
      <c r="G2872" s="963"/>
      <c r="H2872" s="963"/>
      <c r="I2872" s="964" t="s">
        <v>3204</v>
      </c>
      <c r="J2872" s="965"/>
    </row>
    <row r="2873" spans="2:10" ht="24.6" customHeight="1">
      <c r="B2873" s="962"/>
      <c r="C2873" s="963"/>
      <c r="D2873" s="963" t="s">
        <v>2053</v>
      </c>
      <c r="E2873" s="963"/>
      <c r="F2873" s="963"/>
      <c r="G2873" s="963"/>
      <c r="H2873" s="963"/>
      <c r="I2873" s="964"/>
      <c r="J2873" s="965"/>
    </row>
    <row r="2874" spans="2:10" ht="24.6" customHeight="1">
      <c r="B2874" s="962"/>
      <c r="C2874" s="963"/>
      <c r="D2874" s="963"/>
      <c r="E2874" s="963" t="s">
        <v>2340</v>
      </c>
      <c r="F2874" s="963"/>
      <c r="G2874" s="963"/>
      <c r="H2874" s="963"/>
      <c r="I2874" s="964" t="s">
        <v>2562</v>
      </c>
      <c r="J2874" s="965"/>
    </row>
    <row r="2875" spans="2:10" ht="24.6" customHeight="1">
      <c r="B2875" s="962"/>
      <c r="C2875" s="963"/>
      <c r="D2875" s="963"/>
      <c r="E2875" s="963" t="s">
        <v>3205</v>
      </c>
      <c r="F2875" s="963"/>
      <c r="G2875" s="963"/>
      <c r="H2875" s="963"/>
      <c r="I2875" s="964" t="s">
        <v>2058</v>
      </c>
      <c r="J2875" s="965"/>
    </row>
    <row r="2876" spans="2:10" ht="24.6" customHeight="1">
      <c r="B2876" s="962"/>
      <c r="C2876" s="963"/>
      <c r="D2876" s="963"/>
      <c r="E2876" s="963" t="s">
        <v>2059</v>
      </c>
      <c r="F2876" s="963"/>
      <c r="G2876" s="963"/>
      <c r="H2876" s="963"/>
      <c r="I2876" s="964" t="s">
        <v>2058</v>
      </c>
      <c r="J2876" s="965"/>
    </row>
    <row r="2877" spans="2:10" ht="24.6" customHeight="1">
      <c r="B2877" s="962"/>
      <c r="C2877" s="963"/>
      <c r="D2877" s="963"/>
      <c r="E2877" s="963" t="s">
        <v>2327</v>
      </c>
      <c r="F2877" s="963"/>
      <c r="G2877" s="963"/>
      <c r="H2877" s="963"/>
      <c r="I2877" s="964" t="s">
        <v>2058</v>
      </c>
      <c r="J2877" s="965"/>
    </row>
    <row r="2878" spans="2:10" ht="24.6" customHeight="1">
      <c r="B2878" s="962"/>
      <c r="C2878" s="963"/>
      <c r="D2878" s="963"/>
      <c r="E2878" s="963" t="s">
        <v>2549</v>
      </c>
      <c r="F2878" s="963"/>
      <c r="G2878" s="963"/>
      <c r="H2878" s="963"/>
      <c r="I2878" s="964" t="s">
        <v>2218</v>
      </c>
      <c r="J2878" s="965"/>
    </row>
    <row r="2879" spans="2:10" ht="24.6" customHeight="1">
      <c r="B2879" s="962"/>
      <c r="C2879" s="963"/>
      <c r="D2879" s="963"/>
      <c r="E2879" s="963"/>
      <c r="F2879" s="963"/>
      <c r="G2879" s="963"/>
      <c r="H2879" s="963"/>
      <c r="I2879" s="964" t="s">
        <v>2219</v>
      </c>
      <c r="J2879" s="965"/>
    </row>
    <row r="2880" spans="2:10" ht="24.6" customHeight="1">
      <c r="B2880" s="962"/>
      <c r="C2880" s="963"/>
      <c r="D2880" s="963"/>
      <c r="E2880" s="963"/>
      <c r="F2880" s="963"/>
      <c r="G2880" s="963"/>
      <c r="H2880" s="963"/>
      <c r="I2880" s="964" t="s">
        <v>2220</v>
      </c>
      <c r="J2880" s="965"/>
    </row>
    <row r="2881" spans="2:10" ht="24.6" customHeight="1">
      <c r="B2881" s="962"/>
      <c r="C2881" s="963"/>
      <c r="D2881" s="963"/>
      <c r="E2881" s="963" t="s">
        <v>2550</v>
      </c>
      <c r="F2881" s="963"/>
      <c r="G2881" s="963"/>
      <c r="H2881" s="963"/>
      <c r="I2881" s="964" t="s">
        <v>2788</v>
      </c>
      <c r="J2881" s="965"/>
    </row>
    <row r="2882" spans="2:10" ht="24.6" customHeight="1">
      <c r="B2882" s="962"/>
      <c r="C2882" s="963"/>
      <c r="D2882" s="963" t="s">
        <v>1989</v>
      </c>
      <c r="E2882" s="963"/>
      <c r="F2882" s="963"/>
      <c r="G2882" s="963"/>
      <c r="H2882" s="963"/>
      <c r="I2882" s="964" t="s">
        <v>2058</v>
      </c>
      <c r="J2882" s="965"/>
    </row>
    <row r="2883" spans="2:10" ht="24.6" customHeight="1">
      <c r="B2883" s="962"/>
      <c r="C2883" s="963"/>
      <c r="D2883" s="963" t="s">
        <v>1991</v>
      </c>
      <c r="E2883" s="963"/>
      <c r="F2883" s="963"/>
      <c r="G2883" s="963"/>
      <c r="H2883" s="963"/>
      <c r="I2883" s="964"/>
      <c r="J2883" s="965"/>
    </row>
    <row r="2884" spans="2:10" ht="24.6" customHeight="1">
      <c r="B2884" s="962"/>
      <c r="C2884" s="963"/>
      <c r="D2884" s="963"/>
      <c r="E2884" s="963"/>
      <c r="F2884" s="963"/>
      <c r="G2884" s="963"/>
      <c r="H2884" s="963"/>
      <c r="I2884" s="964" t="s">
        <v>3187</v>
      </c>
      <c r="J2884" s="965"/>
    </row>
    <row r="2885" spans="2:10" ht="58.5" customHeight="1">
      <c r="B2885" s="962"/>
      <c r="C2885" s="963"/>
      <c r="D2885" s="963"/>
      <c r="E2885" s="963"/>
      <c r="F2885" s="963"/>
      <c r="G2885" s="963"/>
      <c r="H2885" s="963"/>
      <c r="I2885" s="964" t="s">
        <v>3206</v>
      </c>
      <c r="J2885" s="965"/>
    </row>
    <row r="2886" spans="2:10" ht="24.6" customHeight="1">
      <c r="B2886" s="962"/>
      <c r="C2886" s="963"/>
      <c r="D2886" s="963"/>
      <c r="E2886" s="963"/>
      <c r="F2886" s="963"/>
      <c r="G2886" s="963"/>
      <c r="H2886" s="963"/>
      <c r="I2886" s="964" t="s">
        <v>3207</v>
      </c>
      <c r="J2886" s="965"/>
    </row>
    <row r="2887" spans="2:10" ht="35.450000000000003" customHeight="1">
      <c r="B2887" s="962"/>
      <c r="C2887" s="963"/>
      <c r="D2887" s="963"/>
      <c r="E2887" s="963"/>
      <c r="F2887" s="963"/>
      <c r="G2887" s="963"/>
      <c r="H2887" s="963"/>
      <c r="I2887" s="964" t="s">
        <v>3208</v>
      </c>
      <c r="J2887" s="965"/>
    </row>
    <row r="2888" spans="2:10" ht="35.450000000000003" customHeight="1">
      <c r="B2888" s="962"/>
      <c r="C2888" s="963"/>
      <c r="D2888" s="963"/>
      <c r="E2888" s="963"/>
      <c r="F2888" s="963"/>
      <c r="G2888" s="963"/>
      <c r="H2888" s="963"/>
      <c r="I2888" s="964" t="s">
        <v>3209</v>
      </c>
      <c r="J2888" s="965"/>
    </row>
    <row r="2889" spans="2:10" ht="24.6" customHeight="1">
      <c r="B2889" s="966"/>
      <c r="C2889" s="967"/>
      <c r="D2889" s="967"/>
      <c r="E2889" s="967"/>
      <c r="F2889" s="967"/>
      <c r="G2889" s="967"/>
      <c r="H2889" s="967"/>
      <c r="I2889" s="968"/>
      <c r="J2889" s="969"/>
    </row>
    <row r="2890" spans="2:10" ht="24.6" customHeight="1">
      <c r="B2890" s="959"/>
      <c r="C2890" s="970" t="s">
        <v>3210</v>
      </c>
      <c r="D2890" s="970"/>
      <c r="E2890" s="970"/>
      <c r="F2890" s="970"/>
      <c r="G2890" s="970"/>
      <c r="H2890" s="970"/>
      <c r="I2890" s="971"/>
      <c r="J2890" s="960"/>
    </row>
    <row r="2891" spans="2:10" ht="24.6" customHeight="1">
      <c r="B2891" s="962"/>
      <c r="C2891" s="963"/>
      <c r="D2891" s="963" t="s">
        <v>1968</v>
      </c>
      <c r="E2891" s="963"/>
      <c r="F2891" s="963"/>
      <c r="G2891" s="963"/>
      <c r="H2891" s="963"/>
      <c r="I2891" s="964" t="s">
        <v>2058</v>
      </c>
      <c r="J2891" s="965"/>
    </row>
    <row r="2892" spans="2:10" ht="24.6" customHeight="1">
      <c r="B2892" s="962"/>
      <c r="C2892" s="963"/>
      <c r="D2892" s="963" t="s">
        <v>1970</v>
      </c>
      <c r="E2892" s="963"/>
      <c r="F2892" s="963"/>
      <c r="G2892" s="963"/>
      <c r="H2892" s="963"/>
      <c r="I2892" s="964" t="s">
        <v>2130</v>
      </c>
      <c r="J2892" s="965"/>
    </row>
    <row r="2893" spans="2:10" ht="24.6" customHeight="1">
      <c r="B2893" s="962"/>
      <c r="C2893" s="963"/>
      <c r="D2893" s="963" t="s">
        <v>2053</v>
      </c>
      <c r="E2893" s="963"/>
      <c r="F2893" s="963"/>
      <c r="G2893" s="963"/>
      <c r="H2893" s="963"/>
      <c r="I2893" s="964"/>
      <c r="J2893" s="965"/>
    </row>
    <row r="2894" spans="2:10" ht="24.6" customHeight="1">
      <c r="B2894" s="962"/>
      <c r="C2894" s="963"/>
      <c r="D2894" s="963"/>
      <c r="E2894" s="963" t="s">
        <v>3211</v>
      </c>
      <c r="F2894" s="963"/>
      <c r="G2894" s="963"/>
      <c r="H2894" s="963"/>
      <c r="I2894" s="964" t="s">
        <v>2058</v>
      </c>
      <c r="J2894" s="965"/>
    </row>
    <row r="2895" spans="2:10" ht="24.6" customHeight="1">
      <c r="B2895" s="962"/>
      <c r="C2895" s="963"/>
      <c r="D2895" s="963"/>
      <c r="E2895" s="963" t="s">
        <v>3212</v>
      </c>
      <c r="F2895" s="963"/>
      <c r="G2895" s="963"/>
      <c r="H2895" s="963"/>
      <c r="I2895" s="964" t="s">
        <v>3213</v>
      </c>
      <c r="J2895" s="965"/>
    </row>
    <row r="2896" spans="2:10" ht="35.450000000000003" customHeight="1">
      <c r="B2896" s="962"/>
      <c r="C2896" s="963"/>
      <c r="D2896" s="963" t="s">
        <v>1989</v>
      </c>
      <c r="E2896" s="963"/>
      <c r="F2896" s="963"/>
      <c r="G2896" s="963"/>
      <c r="H2896" s="963"/>
      <c r="I2896" s="964" t="s">
        <v>3214</v>
      </c>
      <c r="J2896" s="965"/>
    </row>
    <row r="2897" spans="2:10" ht="24.6" customHeight="1">
      <c r="B2897" s="962"/>
      <c r="C2897" s="963"/>
      <c r="D2897" s="963" t="s">
        <v>1991</v>
      </c>
      <c r="E2897" s="963"/>
      <c r="F2897" s="963"/>
      <c r="G2897" s="963"/>
      <c r="H2897" s="963"/>
      <c r="I2897" s="964"/>
      <c r="J2897" s="965"/>
    </row>
    <row r="2898" spans="2:10" ht="35.450000000000003" customHeight="1">
      <c r="B2898" s="962"/>
      <c r="C2898" s="963"/>
      <c r="D2898" s="963"/>
      <c r="E2898" s="963"/>
      <c r="F2898" s="963"/>
      <c r="G2898" s="963"/>
      <c r="H2898" s="963"/>
      <c r="I2898" s="964" t="s">
        <v>3215</v>
      </c>
      <c r="J2898" s="965"/>
    </row>
    <row r="2899" spans="2:10" ht="35.450000000000003" customHeight="1">
      <c r="B2899" s="962"/>
      <c r="C2899" s="963"/>
      <c r="D2899" s="963"/>
      <c r="E2899" s="963"/>
      <c r="F2899" s="963"/>
      <c r="G2899" s="963"/>
      <c r="H2899" s="963"/>
      <c r="I2899" s="964" t="s">
        <v>3216</v>
      </c>
      <c r="J2899" s="965"/>
    </row>
    <row r="2900" spans="2:10" ht="35.450000000000003" customHeight="1">
      <c r="B2900" s="962"/>
      <c r="C2900" s="963"/>
      <c r="D2900" s="963"/>
      <c r="E2900" s="963"/>
      <c r="F2900" s="963"/>
      <c r="G2900" s="963"/>
      <c r="H2900" s="963"/>
      <c r="I2900" s="964" t="s">
        <v>3217</v>
      </c>
      <c r="J2900" s="965"/>
    </row>
    <row r="2901" spans="2:10" ht="24.6" customHeight="1">
      <c r="B2901" s="966"/>
      <c r="C2901" s="967"/>
      <c r="D2901" s="967"/>
      <c r="E2901" s="967"/>
      <c r="F2901" s="967"/>
      <c r="G2901" s="967"/>
      <c r="H2901" s="967"/>
      <c r="I2901" s="968"/>
      <c r="J2901" s="969"/>
    </row>
    <row r="2902" spans="2:10" ht="24.6" customHeight="1">
      <c r="B2902" s="959"/>
      <c r="C2902" s="970" t="s">
        <v>3218</v>
      </c>
      <c r="D2902" s="970"/>
      <c r="E2902" s="970"/>
      <c r="F2902" s="970"/>
      <c r="G2902" s="970"/>
      <c r="H2902" s="970"/>
      <c r="I2902" s="971"/>
      <c r="J2902" s="960"/>
    </row>
    <row r="2903" spans="2:10" ht="24.6" customHeight="1">
      <c r="B2903" s="962"/>
      <c r="C2903" s="963"/>
      <c r="D2903" s="963" t="s">
        <v>1968</v>
      </c>
      <c r="E2903" s="963"/>
      <c r="F2903" s="963"/>
      <c r="G2903" s="963"/>
      <c r="H2903" s="963"/>
      <c r="I2903" s="964" t="s">
        <v>2058</v>
      </c>
      <c r="J2903" s="965"/>
    </row>
    <row r="2904" spans="2:10" ht="24.6" customHeight="1">
      <c r="B2904" s="962"/>
      <c r="C2904" s="963"/>
      <c r="D2904" s="963" t="s">
        <v>1970</v>
      </c>
      <c r="E2904" s="963"/>
      <c r="F2904" s="963"/>
      <c r="G2904" s="963"/>
      <c r="H2904" s="963"/>
      <c r="I2904" s="964" t="s">
        <v>2130</v>
      </c>
      <c r="J2904" s="965"/>
    </row>
    <row r="2905" spans="2:10" ht="24.6" customHeight="1">
      <c r="B2905" s="962"/>
      <c r="C2905" s="963"/>
      <c r="D2905" s="963" t="s">
        <v>2053</v>
      </c>
      <c r="E2905" s="963"/>
      <c r="F2905" s="963"/>
      <c r="G2905" s="963"/>
      <c r="H2905" s="963"/>
      <c r="I2905" s="964"/>
      <c r="J2905" s="965"/>
    </row>
    <row r="2906" spans="2:10" ht="24.6" customHeight="1">
      <c r="B2906" s="962"/>
      <c r="C2906" s="963"/>
      <c r="D2906" s="963"/>
      <c r="E2906" s="963" t="s">
        <v>2340</v>
      </c>
      <c r="F2906" s="963"/>
      <c r="G2906" s="963"/>
      <c r="H2906" s="963"/>
      <c r="I2906" s="964" t="s">
        <v>2562</v>
      </c>
      <c r="J2906" s="965"/>
    </row>
    <row r="2907" spans="2:10" ht="24.6" customHeight="1">
      <c r="B2907" s="962"/>
      <c r="C2907" s="963"/>
      <c r="D2907" s="963"/>
      <c r="E2907" s="963" t="s">
        <v>2079</v>
      </c>
      <c r="F2907" s="963"/>
      <c r="G2907" s="963"/>
      <c r="H2907" s="963"/>
      <c r="I2907" s="964" t="s">
        <v>2112</v>
      </c>
      <c r="J2907" s="965"/>
    </row>
    <row r="2908" spans="2:10" ht="24.6" customHeight="1">
      <c r="B2908" s="962"/>
      <c r="C2908" s="963"/>
      <c r="D2908" s="963"/>
      <c r="E2908" s="963"/>
      <c r="F2908" s="963"/>
      <c r="G2908" s="963"/>
      <c r="H2908" s="963"/>
      <c r="I2908" s="964" t="s">
        <v>2326</v>
      </c>
      <c r="J2908" s="965"/>
    </row>
    <row r="2909" spans="2:10" ht="24.6" customHeight="1">
      <c r="B2909" s="962"/>
      <c r="C2909" s="963"/>
      <c r="D2909" s="963"/>
      <c r="E2909" s="963" t="s">
        <v>2736</v>
      </c>
      <c r="F2909" s="963"/>
      <c r="G2909" s="963"/>
      <c r="H2909" s="963"/>
      <c r="I2909" s="964" t="s">
        <v>2058</v>
      </c>
      <c r="J2909" s="965"/>
    </row>
    <row r="2910" spans="2:10" ht="24.6" customHeight="1">
      <c r="B2910" s="962"/>
      <c r="C2910" s="963"/>
      <c r="D2910" s="963"/>
      <c r="E2910" s="963" t="s">
        <v>2086</v>
      </c>
      <c r="F2910" s="963"/>
      <c r="G2910" s="963"/>
      <c r="H2910" s="963"/>
      <c r="I2910" s="964" t="s">
        <v>2058</v>
      </c>
      <c r="J2910" s="965"/>
    </row>
    <row r="2911" spans="2:10" ht="24.6" customHeight="1">
      <c r="B2911" s="962"/>
      <c r="C2911" s="963"/>
      <c r="D2911" s="963"/>
      <c r="E2911" s="963" t="s">
        <v>2549</v>
      </c>
      <c r="F2911" s="963"/>
      <c r="G2911" s="963"/>
      <c r="H2911" s="963"/>
      <c r="I2911" s="964" t="s">
        <v>2218</v>
      </c>
      <c r="J2911" s="965"/>
    </row>
    <row r="2912" spans="2:10" ht="24.6" customHeight="1">
      <c r="B2912" s="962"/>
      <c r="C2912" s="963"/>
      <c r="D2912" s="963"/>
      <c r="E2912" s="963"/>
      <c r="F2912" s="963"/>
      <c r="G2912" s="963"/>
      <c r="H2912" s="963"/>
      <c r="I2912" s="964" t="s">
        <v>2219</v>
      </c>
      <c r="J2912" s="965"/>
    </row>
    <row r="2913" spans="2:10" ht="24.6" customHeight="1">
      <c r="B2913" s="962"/>
      <c r="C2913" s="963"/>
      <c r="D2913" s="963"/>
      <c r="E2913" s="963"/>
      <c r="F2913" s="963"/>
      <c r="G2913" s="963"/>
      <c r="H2913" s="963"/>
      <c r="I2913" s="964" t="s">
        <v>2220</v>
      </c>
      <c r="J2913" s="965"/>
    </row>
    <row r="2914" spans="2:10" ht="24.6" customHeight="1">
      <c r="B2914" s="962"/>
      <c r="C2914" s="963"/>
      <c r="D2914" s="963"/>
      <c r="E2914" s="963" t="s">
        <v>2550</v>
      </c>
      <c r="F2914" s="963"/>
      <c r="G2914" s="963"/>
      <c r="H2914" s="963"/>
      <c r="I2914" s="964" t="s">
        <v>2058</v>
      </c>
      <c r="J2914" s="965"/>
    </row>
    <row r="2915" spans="2:10" ht="24.6" customHeight="1">
      <c r="B2915" s="962"/>
      <c r="C2915" s="963"/>
      <c r="D2915" s="963" t="s">
        <v>1989</v>
      </c>
      <c r="E2915" s="963"/>
      <c r="F2915" s="963"/>
      <c r="G2915" s="963"/>
      <c r="H2915" s="963"/>
      <c r="I2915" s="964" t="s">
        <v>2058</v>
      </c>
      <c r="J2915" s="965"/>
    </row>
    <row r="2916" spans="2:10" ht="24.6" customHeight="1">
      <c r="B2916" s="962"/>
      <c r="C2916" s="963"/>
      <c r="D2916" s="963" t="s">
        <v>1991</v>
      </c>
      <c r="E2916" s="963"/>
      <c r="F2916" s="963"/>
      <c r="G2916" s="963"/>
      <c r="H2916" s="963"/>
      <c r="I2916" s="964"/>
      <c r="J2916" s="965"/>
    </row>
    <row r="2917" spans="2:10" ht="35.450000000000003" customHeight="1">
      <c r="B2917" s="962"/>
      <c r="C2917" s="963"/>
      <c r="D2917" s="963"/>
      <c r="E2917" s="963"/>
      <c r="F2917" s="963"/>
      <c r="G2917" s="963"/>
      <c r="H2917" s="963"/>
      <c r="I2917" s="964" t="s">
        <v>3219</v>
      </c>
      <c r="J2917" s="965"/>
    </row>
    <row r="2918" spans="2:10" ht="35.450000000000003" customHeight="1">
      <c r="B2918" s="962"/>
      <c r="C2918" s="963"/>
      <c r="D2918" s="963"/>
      <c r="E2918" s="963"/>
      <c r="F2918" s="963"/>
      <c r="G2918" s="963"/>
      <c r="H2918" s="963"/>
      <c r="I2918" s="964" t="s">
        <v>3220</v>
      </c>
      <c r="J2918" s="965"/>
    </row>
    <row r="2919" spans="2:10" ht="35.450000000000003" customHeight="1">
      <c r="B2919" s="962"/>
      <c r="C2919" s="963"/>
      <c r="D2919" s="963"/>
      <c r="E2919" s="963"/>
      <c r="F2919" s="963"/>
      <c r="G2919" s="963"/>
      <c r="H2919" s="963"/>
      <c r="I2919" s="964" t="s">
        <v>3221</v>
      </c>
      <c r="J2919" s="965"/>
    </row>
    <row r="2920" spans="2:10" ht="47.45" customHeight="1">
      <c r="B2920" s="962"/>
      <c r="C2920" s="963"/>
      <c r="D2920" s="963"/>
      <c r="E2920" s="963"/>
      <c r="F2920" s="963"/>
      <c r="G2920" s="963"/>
      <c r="H2920" s="963"/>
      <c r="I2920" s="964" t="s">
        <v>3222</v>
      </c>
      <c r="J2920" s="965"/>
    </row>
    <row r="2921" spans="2:10" ht="35.450000000000003" customHeight="1">
      <c r="B2921" s="962"/>
      <c r="C2921" s="963"/>
      <c r="D2921" s="963"/>
      <c r="E2921" s="963"/>
      <c r="F2921" s="963"/>
      <c r="G2921" s="963"/>
      <c r="H2921" s="963"/>
      <c r="I2921" s="964" t="s">
        <v>3223</v>
      </c>
      <c r="J2921" s="965"/>
    </row>
    <row r="2922" spans="2:10" ht="35.450000000000003" customHeight="1">
      <c r="B2922" s="962"/>
      <c r="C2922" s="963"/>
      <c r="D2922" s="963"/>
      <c r="E2922" s="963"/>
      <c r="F2922" s="963"/>
      <c r="G2922" s="963"/>
      <c r="H2922" s="963"/>
      <c r="I2922" s="964" t="s">
        <v>3224</v>
      </c>
      <c r="J2922" s="965"/>
    </row>
    <row r="2923" spans="2:10" ht="24.6" customHeight="1">
      <c r="B2923" s="966"/>
      <c r="C2923" s="967"/>
      <c r="D2923" s="967"/>
      <c r="E2923" s="967"/>
      <c r="F2923" s="967"/>
      <c r="G2923" s="967"/>
      <c r="H2923" s="967"/>
      <c r="I2923" s="968"/>
      <c r="J2923" s="969"/>
    </row>
    <row r="2924" spans="2:10" ht="24.6" customHeight="1">
      <c r="B2924" s="972" t="s">
        <v>3225</v>
      </c>
      <c r="C2924" s="973"/>
      <c r="D2924" s="973"/>
      <c r="E2924" s="973"/>
      <c r="F2924" s="973"/>
      <c r="G2924" s="973"/>
      <c r="H2924" s="973"/>
      <c r="I2924" s="974"/>
      <c r="J2924" s="975"/>
    </row>
    <row r="2925" spans="2:10" ht="24.6" customHeight="1">
      <c r="B2925" s="976"/>
      <c r="C2925" s="977" t="s">
        <v>3226</v>
      </c>
      <c r="D2925" s="977"/>
      <c r="E2925" s="977"/>
      <c r="F2925" s="977"/>
      <c r="G2925" s="977"/>
      <c r="H2925" s="977"/>
      <c r="I2925" s="978"/>
      <c r="J2925" s="979"/>
    </row>
    <row r="2926" spans="2:10" ht="81.599999999999994" customHeight="1">
      <c r="B2926" s="962"/>
      <c r="C2926" s="963"/>
      <c r="D2926" s="963"/>
      <c r="E2926" s="963"/>
      <c r="F2926" s="963"/>
      <c r="G2926" s="963"/>
      <c r="H2926" s="963"/>
      <c r="I2926" s="964" t="s">
        <v>3227</v>
      </c>
      <c r="J2926" s="965"/>
    </row>
    <row r="2927" spans="2:10" ht="69.599999999999994" customHeight="1">
      <c r="B2927" s="962"/>
      <c r="C2927" s="963"/>
      <c r="D2927" s="963"/>
      <c r="E2927" s="963"/>
      <c r="F2927" s="963"/>
      <c r="G2927" s="963"/>
      <c r="H2927" s="963"/>
      <c r="I2927" s="964" t="s">
        <v>3228</v>
      </c>
      <c r="J2927" s="965"/>
    </row>
    <row r="2928" spans="2:10" ht="47.45" customHeight="1">
      <c r="B2928" s="962"/>
      <c r="C2928" s="963"/>
      <c r="D2928" s="963"/>
      <c r="E2928" s="963"/>
      <c r="F2928" s="963"/>
      <c r="G2928" s="963"/>
      <c r="H2928" s="963"/>
      <c r="I2928" s="964" t="s">
        <v>3229</v>
      </c>
      <c r="J2928" s="965"/>
    </row>
    <row r="2929" spans="2:10" ht="47.45" customHeight="1">
      <c r="B2929" s="962"/>
      <c r="C2929" s="963"/>
      <c r="D2929" s="963"/>
      <c r="E2929" s="963"/>
      <c r="F2929" s="963"/>
      <c r="G2929" s="963"/>
      <c r="H2929" s="963"/>
      <c r="I2929" s="964" t="s">
        <v>3230</v>
      </c>
      <c r="J2929" s="965"/>
    </row>
    <row r="2930" spans="2:10" ht="35.450000000000003" customHeight="1">
      <c r="B2930" s="962"/>
      <c r="C2930" s="963"/>
      <c r="D2930" s="963"/>
      <c r="E2930" s="963"/>
      <c r="F2930" s="963"/>
      <c r="G2930" s="963"/>
      <c r="H2930" s="963"/>
      <c r="I2930" s="964" t="s">
        <v>3231</v>
      </c>
      <c r="J2930" s="965"/>
    </row>
    <row r="2931" spans="2:10" ht="58.5" customHeight="1">
      <c r="B2931" s="962"/>
      <c r="C2931" s="963"/>
      <c r="D2931" s="963"/>
      <c r="E2931" s="963"/>
      <c r="F2931" s="963"/>
      <c r="G2931" s="963"/>
      <c r="H2931" s="963"/>
      <c r="I2931" s="964" t="s">
        <v>3232</v>
      </c>
      <c r="J2931" s="965"/>
    </row>
    <row r="2932" spans="2:10" ht="47.45" customHeight="1">
      <c r="B2932" s="962"/>
      <c r="C2932" s="963"/>
      <c r="D2932" s="963"/>
      <c r="E2932" s="963"/>
      <c r="F2932" s="963"/>
      <c r="G2932" s="963"/>
      <c r="H2932" s="963"/>
      <c r="I2932" s="964" t="s">
        <v>3233</v>
      </c>
      <c r="J2932" s="965"/>
    </row>
    <row r="2933" spans="2:10" ht="58.5" customHeight="1">
      <c r="B2933" s="962"/>
      <c r="C2933" s="963"/>
      <c r="D2933" s="963"/>
      <c r="E2933" s="963"/>
      <c r="F2933" s="963"/>
      <c r="G2933" s="963"/>
      <c r="H2933" s="963"/>
      <c r="I2933" s="964" t="s">
        <v>3234</v>
      </c>
      <c r="J2933" s="965"/>
    </row>
    <row r="2934" spans="2:10" ht="69.599999999999994" customHeight="1">
      <c r="B2934" s="962"/>
      <c r="C2934" s="963"/>
      <c r="D2934" s="963"/>
      <c r="E2934" s="963"/>
      <c r="F2934" s="963"/>
      <c r="G2934" s="963"/>
      <c r="H2934" s="963"/>
      <c r="I2934" s="964" t="s">
        <v>3235</v>
      </c>
      <c r="J2934" s="965"/>
    </row>
    <row r="2935" spans="2:10" ht="92.45" customHeight="1">
      <c r="B2935" s="962"/>
      <c r="C2935" s="963"/>
      <c r="D2935" s="963"/>
      <c r="E2935" s="963"/>
      <c r="F2935" s="963"/>
      <c r="G2935" s="963"/>
      <c r="H2935" s="963"/>
      <c r="I2935" s="964" t="s">
        <v>3236</v>
      </c>
      <c r="J2935" s="965"/>
    </row>
    <row r="2936" spans="2:10" ht="69.599999999999994" customHeight="1">
      <c r="B2936" s="962"/>
      <c r="C2936" s="963"/>
      <c r="D2936" s="963"/>
      <c r="E2936" s="963"/>
      <c r="F2936" s="963"/>
      <c r="G2936" s="963"/>
      <c r="H2936" s="963"/>
      <c r="I2936" s="964" t="s">
        <v>3237</v>
      </c>
      <c r="J2936" s="965"/>
    </row>
    <row r="2937" spans="2:10" ht="69.599999999999994" customHeight="1">
      <c r="B2937" s="962"/>
      <c r="C2937" s="963"/>
      <c r="D2937" s="963"/>
      <c r="E2937" s="963"/>
      <c r="F2937" s="963"/>
      <c r="G2937" s="963"/>
      <c r="H2937" s="963"/>
      <c r="I2937" s="964" t="s">
        <v>3238</v>
      </c>
      <c r="J2937" s="965"/>
    </row>
    <row r="2938" spans="2:10" ht="47.45" customHeight="1">
      <c r="B2938" s="962"/>
      <c r="C2938" s="963"/>
      <c r="D2938" s="963"/>
      <c r="E2938" s="963"/>
      <c r="F2938" s="963"/>
      <c r="G2938" s="963"/>
      <c r="H2938" s="963"/>
      <c r="I2938" s="964" t="s">
        <v>3239</v>
      </c>
      <c r="J2938" s="965"/>
    </row>
    <row r="2939" spans="2:10" ht="24.6" customHeight="1">
      <c r="B2939" s="966"/>
      <c r="C2939" s="967"/>
      <c r="D2939" s="967"/>
      <c r="E2939" s="967"/>
      <c r="F2939" s="967"/>
      <c r="G2939" s="967"/>
      <c r="H2939" s="967"/>
      <c r="I2939" s="968"/>
      <c r="J2939" s="969"/>
    </row>
    <row r="2940" spans="2:10" ht="24.6" customHeight="1">
      <c r="B2940" s="959"/>
      <c r="C2940" s="970" t="s">
        <v>3240</v>
      </c>
      <c r="D2940" s="970"/>
      <c r="E2940" s="970"/>
      <c r="F2940" s="970"/>
      <c r="G2940" s="970"/>
      <c r="H2940" s="970"/>
      <c r="I2940" s="971"/>
      <c r="J2940" s="960"/>
    </row>
    <row r="2941" spans="2:10" ht="35.450000000000003" customHeight="1">
      <c r="B2941" s="962"/>
      <c r="C2941" s="963"/>
      <c r="D2941" s="963"/>
      <c r="E2941" s="963"/>
      <c r="F2941" s="963"/>
      <c r="G2941" s="963"/>
      <c r="H2941" s="963"/>
      <c r="I2941" s="964" t="s">
        <v>3241</v>
      </c>
      <c r="J2941" s="965"/>
    </row>
    <row r="2942" spans="2:10" ht="35.450000000000003" customHeight="1">
      <c r="B2942" s="962"/>
      <c r="C2942" s="963"/>
      <c r="D2942" s="963"/>
      <c r="E2942" s="963"/>
      <c r="F2942" s="963"/>
      <c r="G2942" s="963"/>
      <c r="H2942" s="963"/>
      <c r="I2942" s="964" t="s">
        <v>3242</v>
      </c>
      <c r="J2942" s="965"/>
    </row>
    <row r="2943" spans="2:10" ht="35.450000000000003" customHeight="1">
      <c r="B2943" s="962"/>
      <c r="C2943" s="963"/>
      <c r="D2943" s="963"/>
      <c r="E2943" s="963"/>
      <c r="F2943" s="963"/>
      <c r="G2943" s="963"/>
      <c r="H2943" s="963"/>
      <c r="I2943" s="964" t="s">
        <v>3243</v>
      </c>
      <c r="J2943" s="965"/>
    </row>
    <row r="2944" spans="2:10" ht="81.599999999999994" customHeight="1">
      <c r="B2944" s="962"/>
      <c r="C2944" s="963"/>
      <c r="D2944" s="963"/>
      <c r="E2944" s="963"/>
      <c r="F2944" s="963"/>
      <c r="G2944" s="963"/>
      <c r="H2944" s="963"/>
      <c r="I2944" s="964" t="s">
        <v>3244</v>
      </c>
      <c r="J2944" s="965"/>
    </row>
    <row r="2945" spans="2:10" ht="58.5" customHeight="1">
      <c r="B2945" s="962"/>
      <c r="C2945" s="963"/>
      <c r="D2945" s="963"/>
      <c r="E2945" s="963"/>
      <c r="F2945" s="963"/>
      <c r="G2945" s="963"/>
      <c r="H2945" s="963"/>
      <c r="I2945" s="964" t="s">
        <v>3245</v>
      </c>
      <c r="J2945" s="965"/>
    </row>
    <row r="2946" spans="2:10" ht="47.45" customHeight="1">
      <c r="B2946" s="962"/>
      <c r="C2946" s="963"/>
      <c r="D2946" s="963"/>
      <c r="E2946" s="963"/>
      <c r="F2946" s="963"/>
      <c r="G2946" s="963"/>
      <c r="H2946" s="963"/>
      <c r="I2946" s="964" t="s">
        <v>3246</v>
      </c>
      <c r="J2946" s="965"/>
    </row>
    <row r="2947" spans="2:10" ht="24.6" customHeight="1">
      <c r="B2947" s="962"/>
      <c r="C2947" s="963"/>
      <c r="D2947" s="963"/>
      <c r="E2947" s="963"/>
      <c r="F2947" s="963"/>
      <c r="G2947" s="963"/>
      <c r="H2947" s="963"/>
      <c r="I2947" s="964" t="s">
        <v>3247</v>
      </c>
      <c r="J2947" s="965"/>
    </row>
    <row r="2948" spans="2:10" ht="24.6" customHeight="1">
      <c r="B2948" s="966"/>
      <c r="C2948" s="967"/>
      <c r="D2948" s="967"/>
      <c r="E2948" s="967"/>
      <c r="F2948" s="967"/>
      <c r="G2948" s="967"/>
      <c r="H2948" s="967"/>
      <c r="I2948" s="968"/>
      <c r="J2948" s="969"/>
    </row>
    <row r="2949" spans="2:10" ht="24.6" customHeight="1">
      <c r="B2949" s="959"/>
      <c r="C2949" s="970" t="s">
        <v>3248</v>
      </c>
      <c r="D2949" s="970"/>
      <c r="E2949" s="970"/>
      <c r="F2949" s="970"/>
      <c r="G2949" s="970"/>
      <c r="H2949" s="970"/>
      <c r="I2949" s="971"/>
      <c r="J2949" s="960"/>
    </row>
    <row r="2950" spans="2:10" ht="35.450000000000003" customHeight="1">
      <c r="B2950" s="962"/>
      <c r="C2950" s="963"/>
      <c r="D2950" s="963"/>
      <c r="E2950" s="963"/>
      <c r="F2950" s="963"/>
      <c r="G2950" s="963"/>
      <c r="H2950" s="963"/>
      <c r="I2950" s="964" t="s">
        <v>3249</v>
      </c>
      <c r="J2950" s="965"/>
    </row>
    <row r="2951" spans="2:10" ht="35.450000000000003" customHeight="1">
      <c r="B2951" s="962"/>
      <c r="C2951" s="963"/>
      <c r="D2951" s="963"/>
      <c r="E2951" s="963"/>
      <c r="F2951" s="963"/>
      <c r="G2951" s="963"/>
      <c r="H2951" s="963"/>
      <c r="I2951" s="964" t="s">
        <v>3250</v>
      </c>
      <c r="J2951" s="965"/>
    </row>
    <row r="2952" spans="2:10" ht="35.450000000000003" customHeight="1">
      <c r="B2952" s="962"/>
      <c r="C2952" s="963"/>
      <c r="D2952" s="963"/>
      <c r="E2952" s="963"/>
      <c r="F2952" s="963"/>
      <c r="G2952" s="963"/>
      <c r="H2952" s="963"/>
      <c r="I2952" s="964" t="s">
        <v>3251</v>
      </c>
      <c r="J2952" s="965"/>
    </row>
    <row r="2953" spans="2:10" ht="24.6" customHeight="1">
      <c r="B2953" s="962"/>
      <c r="C2953" s="963"/>
      <c r="D2953" s="963"/>
      <c r="E2953" s="963" t="s">
        <v>2207</v>
      </c>
      <c r="F2953" s="963"/>
      <c r="G2953" s="963"/>
      <c r="H2953" s="963"/>
      <c r="I2953" s="964" t="s">
        <v>2058</v>
      </c>
      <c r="J2953" s="965"/>
    </row>
    <row r="2954" spans="2:10" ht="24.6" customHeight="1">
      <c r="B2954" s="962"/>
      <c r="C2954" s="963"/>
      <c r="D2954" s="963"/>
      <c r="E2954" s="963" t="s">
        <v>2208</v>
      </c>
      <c r="F2954" s="963"/>
      <c r="G2954" s="963"/>
      <c r="H2954" s="963"/>
      <c r="I2954" s="964" t="s">
        <v>3252</v>
      </c>
      <c r="J2954" s="965"/>
    </row>
    <row r="2955" spans="2:10" ht="24.6" customHeight="1">
      <c r="B2955" s="962"/>
      <c r="C2955" s="963"/>
      <c r="D2955" s="963"/>
      <c r="E2955" s="963" t="s">
        <v>2746</v>
      </c>
      <c r="F2955" s="963"/>
      <c r="G2955" s="963"/>
      <c r="H2955" s="963"/>
      <c r="I2955" s="964"/>
      <c r="J2955" s="965"/>
    </row>
    <row r="2956" spans="2:10" ht="24.6" customHeight="1">
      <c r="B2956" s="962"/>
      <c r="C2956" s="963"/>
      <c r="D2956" s="963"/>
      <c r="E2956" s="963"/>
      <c r="F2956" s="963" t="s">
        <v>2747</v>
      </c>
      <c r="G2956" s="963"/>
      <c r="H2956" s="963"/>
      <c r="I2956" s="964" t="s">
        <v>2211</v>
      </c>
      <c r="J2956" s="965"/>
    </row>
    <row r="2957" spans="2:10" ht="24.6" customHeight="1">
      <c r="B2957" s="962"/>
      <c r="C2957" s="963"/>
      <c r="D2957" s="963"/>
      <c r="E2957" s="963"/>
      <c r="F2957" s="963" t="s">
        <v>2786</v>
      </c>
      <c r="G2957" s="963"/>
      <c r="H2957" s="963"/>
      <c r="I2957" s="964" t="s">
        <v>2170</v>
      </c>
      <c r="J2957" s="965"/>
    </row>
    <row r="2958" spans="2:10" ht="24.6" customHeight="1">
      <c r="B2958" s="962"/>
      <c r="C2958" s="963"/>
      <c r="D2958" s="963"/>
      <c r="E2958" s="963"/>
      <c r="F2958" s="963" t="s">
        <v>2768</v>
      </c>
      <c r="G2958" s="963"/>
      <c r="H2958" s="963"/>
      <c r="I2958" s="964"/>
      <c r="J2958" s="965"/>
    </row>
    <row r="2959" spans="2:10" ht="24.6" customHeight="1">
      <c r="B2959" s="962"/>
      <c r="C2959" s="963"/>
      <c r="D2959" s="963"/>
      <c r="E2959" s="963"/>
      <c r="F2959" s="963"/>
      <c r="G2959" s="963" t="s">
        <v>2777</v>
      </c>
      <c r="H2959" s="963"/>
      <c r="I2959" s="964" t="s">
        <v>2058</v>
      </c>
      <c r="J2959" s="965"/>
    </row>
    <row r="2960" spans="2:10" ht="24.6" customHeight="1">
      <c r="B2960" s="962"/>
      <c r="C2960" s="963"/>
      <c r="D2960" s="963"/>
      <c r="E2960" s="963"/>
      <c r="F2960" s="963"/>
      <c r="G2960" s="963" t="s">
        <v>2778</v>
      </c>
      <c r="H2960" s="963"/>
      <c r="I2960" s="964" t="s">
        <v>2058</v>
      </c>
      <c r="J2960" s="965"/>
    </row>
    <row r="2961" spans="2:10" ht="24.6" customHeight="1">
      <c r="B2961" s="962"/>
      <c r="C2961" s="963"/>
      <c r="D2961" s="963"/>
      <c r="E2961" s="963"/>
      <c r="F2961" s="963"/>
      <c r="G2961" s="963" t="s">
        <v>2779</v>
      </c>
      <c r="H2961" s="963"/>
      <c r="I2961" s="964" t="s">
        <v>2058</v>
      </c>
      <c r="J2961" s="965"/>
    </row>
    <row r="2962" spans="2:10" ht="24.6" customHeight="1">
      <c r="B2962" s="962"/>
      <c r="C2962" s="963"/>
      <c r="D2962" s="963"/>
      <c r="E2962" s="963"/>
      <c r="F2962" s="963" t="s">
        <v>2386</v>
      </c>
      <c r="G2962" s="963"/>
      <c r="H2962" s="963"/>
      <c r="I2962" s="964" t="s">
        <v>2218</v>
      </c>
      <c r="J2962" s="965"/>
    </row>
    <row r="2963" spans="2:10" ht="24.6" customHeight="1">
      <c r="B2963" s="962"/>
      <c r="C2963" s="963"/>
      <c r="D2963" s="963"/>
      <c r="E2963" s="963"/>
      <c r="F2963" s="963"/>
      <c r="G2963" s="963"/>
      <c r="H2963" s="963"/>
      <c r="I2963" s="964" t="s">
        <v>2219</v>
      </c>
      <c r="J2963" s="965"/>
    </row>
    <row r="2964" spans="2:10" ht="24.6" customHeight="1">
      <c r="B2964" s="962"/>
      <c r="C2964" s="963"/>
      <c r="D2964" s="963"/>
      <c r="E2964" s="963"/>
      <c r="F2964" s="963"/>
      <c r="G2964" s="963"/>
      <c r="H2964" s="963"/>
      <c r="I2964" s="964" t="s">
        <v>2220</v>
      </c>
      <c r="J2964" s="965"/>
    </row>
    <row r="2965" spans="2:10" ht="24.6" customHeight="1">
      <c r="B2965" s="962"/>
      <c r="C2965" s="963"/>
      <c r="D2965" s="963"/>
      <c r="E2965" s="963"/>
      <c r="F2965" s="963" t="s">
        <v>3253</v>
      </c>
      <c r="G2965" s="963"/>
      <c r="H2965" s="963"/>
      <c r="I2965" s="964" t="s">
        <v>2301</v>
      </c>
      <c r="J2965" s="965"/>
    </row>
    <row r="2966" spans="2:10" ht="24.6" customHeight="1">
      <c r="B2966" s="962"/>
      <c r="C2966" s="963"/>
      <c r="D2966" s="963"/>
      <c r="E2966" s="963" t="s">
        <v>2756</v>
      </c>
      <c r="F2966" s="963"/>
      <c r="G2966" s="963"/>
      <c r="H2966" s="963"/>
      <c r="I2966" s="964" t="s">
        <v>2058</v>
      </c>
      <c r="J2966" s="965"/>
    </row>
    <row r="2967" spans="2:10" ht="24.6" customHeight="1">
      <c r="B2967" s="962"/>
      <c r="C2967" s="963"/>
      <c r="D2967" s="963"/>
      <c r="E2967" s="963" t="s">
        <v>2757</v>
      </c>
      <c r="F2967" s="963"/>
      <c r="G2967" s="963"/>
      <c r="H2967" s="963"/>
      <c r="I2967" s="964"/>
      <c r="J2967" s="965"/>
    </row>
    <row r="2968" spans="2:10" ht="35.450000000000003" customHeight="1">
      <c r="B2968" s="962"/>
      <c r="C2968" s="963"/>
      <c r="D2968" s="963"/>
      <c r="E2968" s="963"/>
      <c r="F2968" s="963"/>
      <c r="G2968" s="963"/>
      <c r="H2968" s="963"/>
      <c r="I2968" s="964" t="s">
        <v>3254</v>
      </c>
      <c r="J2968" s="965"/>
    </row>
    <row r="2969" spans="2:10" ht="35.450000000000003" customHeight="1">
      <c r="B2969" s="962"/>
      <c r="C2969" s="963"/>
      <c r="D2969" s="963"/>
      <c r="E2969" s="963"/>
      <c r="F2969" s="963"/>
      <c r="G2969" s="963"/>
      <c r="H2969" s="963"/>
      <c r="I2969" s="964" t="s">
        <v>3255</v>
      </c>
      <c r="J2969" s="965"/>
    </row>
    <row r="2970" spans="2:10" ht="24.6" customHeight="1">
      <c r="B2970" s="966"/>
      <c r="C2970" s="967"/>
      <c r="D2970" s="967"/>
      <c r="E2970" s="967"/>
      <c r="F2970" s="967"/>
      <c r="G2970" s="967"/>
      <c r="H2970" s="967"/>
      <c r="I2970" s="968"/>
      <c r="J2970" s="969"/>
    </row>
    <row r="2971" spans="2:10" ht="24.6" customHeight="1">
      <c r="B2971" s="959"/>
      <c r="C2971" s="970" t="s">
        <v>3256</v>
      </c>
      <c r="D2971" s="970"/>
      <c r="E2971" s="970"/>
      <c r="F2971" s="970"/>
      <c r="G2971" s="970"/>
      <c r="H2971" s="970"/>
      <c r="I2971" s="971"/>
      <c r="J2971" s="960"/>
    </row>
    <row r="2972" spans="2:10" ht="24.6" customHeight="1">
      <c r="B2972" s="962"/>
      <c r="C2972" s="963"/>
      <c r="D2972" s="963" t="s">
        <v>1968</v>
      </c>
      <c r="E2972" s="963"/>
      <c r="F2972" s="963"/>
      <c r="G2972" s="963"/>
      <c r="H2972" s="963"/>
      <c r="I2972" s="964" t="s">
        <v>2058</v>
      </c>
      <c r="J2972" s="965"/>
    </row>
    <row r="2973" spans="2:10" ht="24.6" customHeight="1">
      <c r="B2973" s="962"/>
      <c r="C2973" s="963"/>
      <c r="D2973" s="963" t="s">
        <v>1970</v>
      </c>
      <c r="E2973" s="963"/>
      <c r="F2973" s="963"/>
      <c r="G2973" s="963"/>
      <c r="H2973" s="963"/>
      <c r="I2973" s="964" t="s">
        <v>2130</v>
      </c>
      <c r="J2973" s="965"/>
    </row>
    <row r="2974" spans="2:10" ht="24.6" customHeight="1">
      <c r="B2974" s="962"/>
      <c r="C2974" s="963"/>
      <c r="D2974" s="963" t="s">
        <v>2053</v>
      </c>
      <c r="E2974" s="963"/>
      <c r="F2974" s="963"/>
      <c r="G2974" s="963"/>
      <c r="H2974" s="963"/>
      <c r="I2974" s="964"/>
      <c r="J2974" s="965"/>
    </row>
    <row r="2975" spans="2:10" ht="24.6" customHeight="1">
      <c r="B2975" s="962"/>
      <c r="C2975" s="963"/>
      <c r="D2975" s="963"/>
      <c r="E2975" s="963" t="s">
        <v>3257</v>
      </c>
      <c r="F2975" s="963"/>
      <c r="G2975" s="963"/>
      <c r="H2975" s="963"/>
      <c r="I2975" s="964" t="s">
        <v>2211</v>
      </c>
      <c r="J2975" s="965"/>
    </row>
    <row r="2976" spans="2:10" ht="24.6" customHeight="1">
      <c r="B2976" s="962"/>
      <c r="C2976" s="963"/>
      <c r="D2976" s="963"/>
      <c r="E2976" s="963" t="s">
        <v>3258</v>
      </c>
      <c r="F2976" s="963"/>
      <c r="G2976" s="963"/>
      <c r="H2976" s="963"/>
      <c r="I2976" s="964" t="s">
        <v>2545</v>
      </c>
      <c r="J2976" s="965"/>
    </row>
    <row r="2977" spans="2:10" ht="24.6" customHeight="1">
      <c r="B2977" s="962"/>
      <c r="C2977" s="963"/>
      <c r="D2977" s="963"/>
      <c r="E2977" s="963" t="s">
        <v>3259</v>
      </c>
      <c r="F2977" s="963"/>
      <c r="G2977" s="963"/>
      <c r="H2977" s="963"/>
      <c r="I2977" s="964" t="s">
        <v>2545</v>
      </c>
      <c r="J2977" s="965"/>
    </row>
    <row r="2978" spans="2:10" ht="24.6" customHeight="1">
      <c r="B2978" s="962"/>
      <c r="C2978" s="963"/>
      <c r="D2978" s="963"/>
      <c r="E2978" s="963" t="s">
        <v>3260</v>
      </c>
      <c r="F2978" s="963"/>
      <c r="G2978" s="963"/>
      <c r="H2978" s="963"/>
      <c r="I2978" s="964"/>
      <c r="J2978" s="965"/>
    </row>
    <row r="2979" spans="2:10" ht="24.6" customHeight="1">
      <c r="B2979" s="962"/>
      <c r="C2979" s="963"/>
      <c r="D2979" s="963"/>
      <c r="E2979" s="963"/>
      <c r="F2979" s="963" t="s">
        <v>3261</v>
      </c>
      <c r="G2979" s="963"/>
      <c r="H2979" s="963"/>
      <c r="I2979" s="964" t="s">
        <v>3262</v>
      </c>
      <c r="J2979" s="965"/>
    </row>
    <row r="2980" spans="2:10" ht="24.6" customHeight="1">
      <c r="B2980" s="962"/>
      <c r="C2980" s="963"/>
      <c r="D2980" s="963"/>
      <c r="E2980" s="963"/>
      <c r="F2980" s="963" t="s">
        <v>3263</v>
      </c>
      <c r="G2980" s="963"/>
      <c r="H2980" s="963"/>
      <c r="I2980" s="964" t="s">
        <v>2545</v>
      </c>
      <c r="J2980" s="965"/>
    </row>
    <row r="2981" spans="2:10" ht="24.6" customHeight="1">
      <c r="B2981" s="962"/>
      <c r="C2981" s="963"/>
      <c r="D2981" s="963"/>
      <c r="E2981" s="963" t="s">
        <v>2088</v>
      </c>
      <c r="F2981" s="963"/>
      <c r="G2981" s="963"/>
      <c r="H2981" s="963"/>
      <c r="I2981" s="964"/>
      <c r="J2981" s="965"/>
    </row>
    <row r="2982" spans="2:10" ht="24.6" customHeight="1">
      <c r="B2982" s="962"/>
      <c r="C2982" s="963"/>
      <c r="D2982" s="963"/>
      <c r="E2982" s="963"/>
      <c r="F2982" s="963" t="s">
        <v>2569</v>
      </c>
      <c r="G2982" s="963"/>
      <c r="H2982" s="963"/>
      <c r="I2982" s="964" t="s">
        <v>2058</v>
      </c>
      <c r="J2982" s="965"/>
    </row>
    <row r="2983" spans="2:10" ht="24.6" customHeight="1">
      <c r="B2983" s="962"/>
      <c r="C2983" s="963"/>
      <c r="D2983" s="963"/>
      <c r="E2983" s="963"/>
      <c r="F2983" s="963" t="s">
        <v>3264</v>
      </c>
      <c r="G2983" s="963"/>
      <c r="H2983" s="963"/>
      <c r="I2983" s="964" t="s">
        <v>2058</v>
      </c>
      <c r="J2983" s="965"/>
    </row>
    <row r="2984" spans="2:10" ht="24.6" customHeight="1">
      <c r="B2984" s="962"/>
      <c r="C2984" s="963"/>
      <c r="D2984" s="963"/>
      <c r="E2984" s="963"/>
      <c r="F2984" s="963" t="s">
        <v>3265</v>
      </c>
      <c r="G2984" s="963"/>
      <c r="H2984" s="963"/>
      <c r="I2984" s="964" t="s">
        <v>2058</v>
      </c>
      <c r="J2984" s="965"/>
    </row>
    <row r="2985" spans="2:10" ht="24.6" customHeight="1">
      <c r="B2985" s="962"/>
      <c r="C2985" s="963"/>
      <c r="D2985" s="963"/>
      <c r="E2985" s="963" t="s">
        <v>2527</v>
      </c>
      <c r="F2985" s="963"/>
      <c r="G2985" s="963"/>
      <c r="H2985" s="963"/>
      <c r="I2985" s="964" t="s">
        <v>2218</v>
      </c>
      <c r="J2985" s="965"/>
    </row>
    <row r="2986" spans="2:10" ht="24.6" customHeight="1">
      <c r="B2986" s="962"/>
      <c r="C2986" s="963"/>
      <c r="D2986" s="963"/>
      <c r="E2986" s="963"/>
      <c r="F2986" s="963"/>
      <c r="G2986" s="963"/>
      <c r="H2986" s="963"/>
      <c r="I2986" s="964" t="s">
        <v>2219</v>
      </c>
      <c r="J2986" s="965"/>
    </row>
    <row r="2987" spans="2:10" ht="24.6" customHeight="1">
      <c r="B2987" s="962"/>
      <c r="C2987" s="963"/>
      <c r="D2987" s="963"/>
      <c r="E2987" s="963"/>
      <c r="F2987" s="963"/>
      <c r="G2987" s="963"/>
      <c r="H2987" s="963"/>
      <c r="I2987" s="964" t="s">
        <v>2220</v>
      </c>
      <c r="J2987" s="965"/>
    </row>
    <row r="2988" spans="2:10" ht="24.6" customHeight="1">
      <c r="B2988" s="962"/>
      <c r="C2988" s="963"/>
      <c r="D2988" s="963" t="s">
        <v>1989</v>
      </c>
      <c r="E2988" s="963"/>
      <c r="F2988" s="963"/>
      <c r="G2988" s="963"/>
      <c r="H2988" s="963"/>
      <c r="I2988" s="964" t="s">
        <v>2058</v>
      </c>
      <c r="J2988" s="965"/>
    </row>
    <row r="2989" spans="2:10" ht="24.6" customHeight="1">
      <c r="B2989" s="962"/>
      <c r="C2989" s="963"/>
      <c r="D2989" s="963" t="s">
        <v>1991</v>
      </c>
      <c r="E2989" s="963"/>
      <c r="F2989" s="963"/>
      <c r="G2989" s="963"/>
      <c r="H2989" s="963"/>
      <c r="I2989" s="964"/>
      <c r="J2989" s="965"/>
    </row>
    <row r="2990" spans="2:10" ht="35.450000000000003" customHeight="1">
      <c r="B2990" s="962"/>
      <c r="C2990" s="963"/>
      <c r="D2990" s="963"/>
      <c r="E2990" s="963"/>
      <c r="F2990" s="963"/>
      <c r="G2990" s="963"/>
      <c r="H2990" s="963"/>
      <c r="I2990" s="964" t="s">
        <v>3266</v>
      </c>
      <c r="J2990" s="965"/>
    </row>
    <row r="2991" spans="2:10" ht="35.450000000000003" customHeight="1">
      <c r="B2991" s="962"/>
      <c r="C2991" s="963"/>
      <c r="D2991" s="963"/>
      <c r="E2991" s="963"/>
      <c r="F2991" s="963"/>
      <c r="G2991" s="963"/>
      <c r="H2991" s="963"/>
      <c r="I2991" s="964" t="s">
        <v>3267</v>
      </c>
      <c r="J2991" s="965"/>
    </row>
    <row r="2992" spans="2:10" ht="35.450000000000003" customHeight="1">
      <c r="B2992" s="962"/>
      <c r="C2992" s="963"/>
      <c r="D2992" s="963"/>
      <c r="E2992" s="963"/>
      <c r="F2992" s="963"/>
      <c r="G2992" s="963"/>
      <c r="H2992" s="963"/>
      <c r="I2992" s="964" t="s">
        <v>3268</v>
      </c>
      <c r="J2992" s="965"/>
    </row>
    <row r="2993" spans="2:10" ht="24.6" customHeight="1">
      <c r="B2993" s="966"/>
      <c r="C2993" s="967"/>
      <c r="D2993" s="967"/>
      <c r="E2993" s="967"/>
      <c r="F2993" s="967"/>
      <c r="G2993" s="967"/>
      <c r="H2993" s="967"/>
      <c r="I2993" s="968"/>
      <c r="J2993" s="969"/>
    </row>
    <row r="2994" spans="2:10" ht="24.6" customHeight="1">
      <c r="B2994" s="959"/>
      <c r="C2994" s="970" t="s">
        <v>3269</v>
      </c>
      <c r="D2994" s="970"/>
      <c r="E2994" s="970"/>
      <c r="F2994" s="970"/>
      <c r="G2994" s="970"/>
      <c r="H2994" s="970"/>
      <c r="I2994" s="971"/>
      <c r="J2994" s="960"/>
    </row>
    <row r="2995" spans="2:10" ht="24.6" customHeight="1">
      <c r="B2995" s="962"/>
      <c r="C2995" s="963"/>
      <c r="D2995" s="963" t="s">
        <v>1968</v>
      </c>
      <c r="E2995" s="963"/>
      <c r="F2995" s="963"/>
      <c r="G2995" s="963"/>
      <c r="H2995" s="963"/>
      <c r="I2995" s="964" t="s">
        <v>2058</v>
      </c>
      <c r="J2995" s="965"/>
    </row>
    <row r="2996" spans="2:10" ht="24.6" customHeight="1">
      <c r="B2996" s="962"/>
      <c r="C2996" s="963"/>
      <c r="D2996" s="963" t="s">
        <v>1970</v>
      </c>
      <c r="E2996" s="963"/>
      <c r="F2996" s="963"/>
      <c r="G2996" s="963"/>
      <c r="H2996" s="963"/>
      <c r="I2996" s="964" t="s">
        <v>2130</v>
      </c>
      <c r="J2996" s="965"/>
    </row>
    <row r="2997" spans="2:10" ht="24.6" customHeight="1">
      <c r="B2997" s="962"/>
      <c r="C2997" s="963"/>
      <c r="D2997" s="963" t="s">
        <v>2053</v>
      </c>
      <c r="E2997" s="963"/>
      <c r="F2997" s="963"/>
      <c r="G2997" s="963"/>
      <c r="H2997" s="963"/>
      <c r="I2997" s="964"/>
      <c r="J2997" s="965"/>
    </row>
    <row r="2998" spans="2:10" ht="24.6" customHeight="1">
      <c r="B2998" s="962"/>
      <c r="C2998" s="963"/>
      <c r="D2998" s="963"/>
      <c r="E2998" s="963" t="s">
        <v>3270</v>
      </c>
      <c r="F2998" s="963"/>
      <c r="G2998" s="963"/>
      <c r="H2998" s="963"/>
      <c r="I2998" s="964" t="s">
        <v>2058</v>
      </c>
      <c r="J2998" s="965"/>
    </row>
    <row r="2999" spans="2:10" ht="24.6" customHeight="1">
      <c r="B2999" s="962"/>
      <c r="C2999" s="963"/>
      <c r="D2999" s="963" t="s">
        <v>1989</v>
      </c>
      <c r="E2999" s="963"/>
      <c r="F2999" s="963"/>
      <c r="G2999" s="963"/>
      <c r="H2999" s="963"/>
      <c r="I2999" s="964"/>
      <c r="J2999" s="965"/>
    </row>
    <row r="3000" spans="2:10" ht="24.6" customHeight="1">
      <c r="B3000" s="962"/>
      <c r="C3000" s="963"/>
      <c r="D3000" s="963"/>
      <c r="E3000" s="963" t="s">
        <v>3271</v>
      </c>
      <c r="F3000" s="963"/>
      <c r="G3000" s="963"/>
      <c r="H3000" s="963"/>
      <c r="I3000" s="964" t="s">
        <v>2130</v>
      </c>
      <c r="J3000" s="965"/>
    </row>
    <row r="3001" spans="2:10" ht="24.6" customHeight="1">
      <c r="B3001" s="962"/>
      <c r="C3001" s="963"/>
      <c r="D3001" s="963"/>
      <c r="E3001" s="963" t="s">
        <v>3272</v>
      </c>
      <c r="F3001" s="963"/>
      <c r="G3001" s="963"/>
      <c r="H3001" s="963"/>
      <c r="I3001" s="964" t="s">
        <v>2130</v>
      </c>
      <c r="J3001" s="965"/>
    </row>
    <row r="3002" spans="2:10" ht="24.6" customHeight="1">
      <c r="B3002" s="962"/>
      <c r="C3002" s="963"/>
      <c r="D3002" s="963" t="s">
        <v>1991</v>
      </c>
      <c r="E3002" s="963"/>
      <c r="F3002" s="963"/>
      <c r="G3002" s="963"/>
      <c r="H3002" s="963"/>
      <c r="I3002" s="964"/>
      <c r="J3002" s="965"/>
    </row>
    <row r="3003" spans="2:10" ht="35.450000000000003" customHeight="1">
      <c r="B3003" s="962"/>
      <c r="C3003" s="963"/>
      <c r="D3003" s="963"/>
      <c r="E3003" s="963"/>
      <c r="F3003" s="963"/>
      <c r="G3003" s="963"/>
      <c r="H3003" s="963"/>
      <c r="I3003" s="964" t="s">
        <v>3273</v>
      </c>
      <c r="J3003" s="965"/>
    </row>
    <row r="3004" spans="2:10" ht="35.450000000000003" customHeight="1">
      <c r="B3004" s="962"/>
      <c r="C3004" s="963"/>
      <c r="D3004" s="963"/>
      <c r="E3004" s="963"/>
      <c r="F3004" s="963"/>
      <c r="G3004" s="963"/>
      <c r="H3004" s="963"/>
      <c r="I3004" s="964" t="s">
        <v>3274</v>
      </c>
      <c r="J3004" s="965"/>
    </row>
    <row r="3005" spans="2:10" ht="24.6" customHeight="1">
      <c r="B3005" s="966"/>
      <c r="C3005" s="967"/>
      <c r="D3005" s="967"/>
      <c r="E3005" s="967"/>
      <c r="F3005" s="967"/>
      <c r="G3005" s="967"/>
      <c r="H3005" s="967"/>
      <c r="I3005" s="968"/>
      <c r="J3005" s="969"/>
    </row>
    <row r="3006" spans="2:10" ht="24.6" customHeight="1">
      <c r="B3006" s="972" t="s">
        <v>3275</v>
      </c>
      <c r="C3006" s="973"/>
      <c r="D3006" s="973"/>
      <c r="E3006" s="973"/>
      <c r="F3006" s="973"/>
      <c r="G3006" s="973"/>
      <c r="H3006" s="973"/>
      <c r="I3006" s="974"/>
      <c r="J3006" s="975"/>
    </row>
    <row r="3007" spans="2:10" ht="24.6" customHeight="1">
      <c r="B3007" s="976"/>
      <c r="C3007" s="977" t="s">
        <v>3276</v>
      </c>
      <c r="D3007" s="977"/>
      <c r="E3007" s="977"/>
      <c r="F3007" s="977"/>
      <c r="G3007" s="977"/>
      <c r="H3007" s="977"/>
      <c r="I3007" s="978"/>
      <c r="J3007" s="979"/>
    </row>
    <row r="3008" spans="2:10" ht="69.599999999999994" customHeight="1">
      <c r="B3008" s="962"/>
      <c r="C3008" s="963"/>
      <c r="D3008" s="963"/>
      <c r="E3008" s="963"/>
      <c r="F3008" s="963"/>
      <c r="G3008" s="963"/>
      <c r="H3008" s="963"/>
      <c r="I3008" s="964" t="s">
        <v>3277</v>
      </c>
      <c r="J3008" s="965"/>
    </row>
    <row r="3009" spans="2:10" ht="47.45" customHeight="1">
      <c r="B3009" s="962"/>
      <c r="C3009" s="963"/>
      <c r="D3009" s="963"/>
      <c r="E3009" s="963"/>
      <c r="F3009" s="963"/>
      <c r="G3009" s="963"/>
      <c r="H3009" s="963"/>
      <c r="I3009" s="964" t="s">
        <v>3278</v>
      </c>
      <c r="J3009" s="965"/>
    </row>
    <row r="3010" spans="2:10" ht="47.45" customHeight="1">
      <c r="B3010" s="962"/>
      <c r="C3010" s="963"/>
      <c r="D3010" s="963"/>
      <c r="E3010" s="963"/>
      <c r="F3010" s="963"/>
      <c r="G3010" s="963"/>
      <c r="H3010" s="963"/>
      <c r="I3010" s="964" t="s">
        <v>3279</v>
      </c>
      <c r="J3010" s="965"/>
    </row>
    <row r="3011" spans="2:10" ht="58.5" customHeight="1">
      <c r="B3011" s="962"/>
      <c r="C3011" s="963"/>
      <c r="D3011" s="963"/>
      <c r="E3011" s="963"/>
      <c r="F3011" s="963"/>
      <c r="G3011" s="963"/>
      <c r="H3011" s="963"/>
      <c r="I3011" s="964" t="s">
        <v>3280</v>
      </c>
      <c r="J3011" s="965"/>
    </row>
    <row r="3012" spans="2:10" ht="47.45" customHeight="1">
      <c r="B3012" s="962"/>
      <c r="C3012" s="963"/>
      <c r="D3012" s="963"/>
      <c r="E3012" s="963"/>
      <c r="F3012" s="963"/>
      <c r="G3012" s="963"/>
      <c r="H3012" s="963"/>
      <c r="I3012" s="964" t="s">
        <v>3281</v>
      </c>
      <c r="J3012" s="965"/>
    </row>
    <row r="3013" spans="2:10" ht="35.450000000000003" customHeight="1">
      <c r="B3013" s="962"/>
      <c r="C3013" s="963"/>
      <c r="D3013" s="963"/>
      <c r="E3013" s="963"/>
      <c r="F3013" s="963"/>
      <c r="G3013" s="963"/>
      <c r="H3013" s="963"/>
      <c r="I3013" s="964" t="s">
        <v>3282</v>
      </c>
      <c r="J3013" s="965"/>
    </row>
    <row r="3014" spans="2:10" ht="47.45" customHeight="1">
      <c r="B3014" s="962"/>
      <c r="C3014" s="963"/>
      <c r="D3014" s="963"/>
      <c r="E3014" s="963"/>
      <c r="F3014" s="963"/>
      <c r="G3014" s="963"/>
      <c r="H3014" s="963"/>
      <c r="I3014" s="964" t="s">
        <v>3283</v>
      </c>
      <c r="J3014" s="965"/>
    </row>
    <row r="3015" spans="2:10" ht="47.45" customHeight="1">
      <c r="B3015" s="962"/>
      <c r="C3015" s="963"/>
      <c r="D3015" s="963"/>
      <c r="E3015" s="963"/>
      <c r="F3015" s="963"/>
      <c r="G3015" s="963"/>
      <c r="H3015" s="963"/>
      <c r="I3015" s="964" t="s">
        <v>3284</v>
      </c>
      <c r="J3015" s="965"/>
    </row>
    <row r="3016" spans="2:10" ht="47.45" customHeight="1">
      <c r="B3016" s="962"/>
      <c r="C3016" s="963"/>
      <c r="D3016" s="963"/>
      <c r="E3016" s="963"/>
      <c r="F3016" s="963"/>
      <c r="G3016" s="963"/>
      <c r="H3016" s="963"/>
      <c r="I3016" s="964" t="s">
        <v>3285</v>
      </c>
      <c r="J3016" s="965"/>
    </row>
    <row r="3017" spans="2:10" ht="58.5" customHeight="1">
      <c r="B3017" s="962"/>
      <c r="C3017" s="963"/>
      <c r="D3017" s="963"/>
      <c r="E3017" s="963"/>
      <c r="F3017" s="963"/>
      <c r="G3017" s="963"/>
      <c r="H3017" s="963"/>
      <c r="I3017" s="964" t="s">
        <v>3286</v>
      </c>
      <c r="J3017" s="965"/>
    </row>
    <row r="3018" spans="2:10" ht="103.5" customHeight="1">
      <c r="B3018" s="962"/>
      <c r="C3018" s="963"/>
      <c r="D3018" s="963"/>
      <c r="E3018" s="963"/>
      <c r="F3018" s="963"/>
      <c r="G3018" s="963"/>
      <c r="H3018" s="963"/>
      <c r="I3018" s="964" t="s">
        <v>3287</v>
      </c>
      <c r="J3018" s="965"/>
    </row>
    <row r="3019" spans="2:10" ht="35.450000000000003" customHeight="1">
      <c r="B3019" s="962"/>
      <c r="C3019" s="963"/>
      <c r="D3019" s="963"/>
      <c r="E3019" s="963"/>
      <c r="F3019" s="963"/>
      <c r="G3019" s="963"/>
      <c r="H3019" s="963"/>
      <c r="I3019" s="964" t="s">
        <v>3288</v>
      </c>
      <c r="J3019" s="965"/>
    </row>
    <row r="3020" spans="2:10" ht="35.450000000000003" customHeight="1">
      <c r="B3020" s="962"/>
      <c r="C3020" s="963"/>
      <c r="D3020" s="963"/>
      <c r="E3020" s="963"/>
      <c r="F3020" s="963"/>
      <c r="G3020" s="963"/>
      <c r="H3020" s="963"/>
      <c r="I3020" s="964" t="s">
        <v>3289</v>
      </c>
      <c r="J3020" s="965"/>
    </row>
    <row r="3021" spans="2:10" ht="47.45" customHeight="1">
      <c r="B3021" s="962"/>
      <c r="C3021" s="963"/>
      <c r="D3021" s="963"/>
      <c r="E3021" s="963"/>
      <c r="F3021" s="963"/>
      <c r="G3021" s="963"/>
      <c r="H3021" s="963"/>
      <c r="I3021" s="964" t="s">
        <v>3290</v>
      </c>
      <c r="J3021" s="965"/>
    </row>
    <row r="3022" spans="2:10" ht="35.450000000000003" customHeight="1">
      <c r="B3022" s="962"/>
      <c r="C3022" s="963"/>
      <c r="D3022" s="963"/>
      <c r="E3022" s="963"/>
      <c r="F3022" s="963"/>
      <c r="G3022" s="963"/>
      <c r="H3022" s="963"/>
      <c r="I3022" s="964" t="s">
        <v>3291</v>
      </c>
      <c r="J3022" s="965"/>
    </row>
    <row r="3023" spans="2:10" ht="47.45" customHeight="1">
      <c r="B3023" s="962"/>
      <c r="C3023" s="963"/>
      <c r="D3023" s="963"/>
      <c r="E3023" s="963"/>
      <c r="F3023" s="963"/>
      <c r="G3023" s="963"/>
      <c r="H3023" s="963"/>
      <c r="I3023" s="964" t="s">
        <v>3292</v>
      </c>
      <c r="J3023" s="965"/>
    </row>
    <row r="3024" spans="2:10" ht="47.45" customHeight="1">
      <c r="B3024" s="962"/>
      <c r="C3024" s="963"/>
      <c r="D3024" s="963"/>
      <c r="E3024" s="963"/>
      <c r="F3024" s="963"/>
      <c r="G3024" s="963"/>
      <c r="H3024" s="963"/>
      <c r="I3024" s="964" t="s">
        <v>3293</v>
      </c>
      <c r="J3024" s="965"/>
    </row>
    <row r="3025" spans="2:10" ht="58.5" customHeight="1">
      <c r="B3025" s="962"/>
      <c r="C3025" s="963"/>
      <c r="D3025" s="963"/>
      <c r="E3025" s="963"/>
      <c r="F3025" s="963"/>
      <c r="G3025" s="963"/>
      <c r="H3025" s="963"/>
      <c r="I3025" s="964" t="s">
        <v>3294</v>
      </c>
      <c r="J3025" s="965"/>
    </row>
    <row r="3026" spans="2:10" ht="24.6" customHeight="1">
      <c r="B3026" s="966"/>
      <c r="C3026" s="967"/>
      <c r="D3026" s="967"/>
      <c r="E3026" s="967"/>
      <c r="F3026" s="967"/>
      <c r="G3026" s="967"/>
      <c r="H3026" s="967"/>
      <c r="I3026" s="968"/>
      <c r="J3026" s="969"/>
    </row>
    <row r="3027" spans="2:10" ht="24.6" customHeight="1">
      <c r="B3027" s="959"/>
      <c r="C3027" s="970" t="s">
        <v>3295</v>
      </c>
      <c r="D3027" s="970"/>
      <c r="E3027" s="970"/>
      <c r="F3027" s="970"/>
      <c r="G3027" s="970"/>
      <c r="H3027" s="970"/>
      <c r="I3027" s="971"/>
      <c r="J3027" s="960"/>
    </row>
    <row r="3028" spans="2:10" ht="35.450000000000003" customHeight="1">
      <c r="B3028" s="962"/>
      <c r="C3028" s="963"/>
      <c r="D3028" s="963"/>
      <c r="E3028" s="963"/>
      <c r="F3028" s="963"/>
      <c r="G3028" s="963"/>
      <c r="H3028" s="963"/>
      <c r="I3028" s="964" t="s">
        <v>3296</v>
      </c>
      <c r="J3028" s="965"/>
    </row>
    <row r="3029" spans="2:10" ht="92.45" customHeight="1">
      <c r="B3029" s="962"/>
      <c r="C3029" s="963"/>
      <c r="D3029" s="963"/>
      <c r="E3029" s="963"/>
      <c r="F3029" s="963"/>
      <c r="G3029" s="963"/>
      <c r="H3029" s="963"/>
      <c r="I3029" s="964" t="s">
        <v>3297</v>
      </c>
      <c r="J3029" s="965"/>
    </row>
    <row r="3030" spans="2:10" ht="58.5" customHeight="1">
      <c r="B3030" s="962"/>
      <c r="C3030" s="963"/>
      <c r="D3030" s="963"/>
      <c r="E3030" s="963"/>
      <c r="F3030" s="963"/>
      <c r="G3030" s="963"/>
      <c r="H3030" s="963"/>
      <c r="I3030" s="964" t="s">
        <v>3298</v>
      </c>
      <c r="J3030" s="965"/>
    </row>
    <row r="3031" spans="2:10" ht="24.6" customHeight="1">
      <c r="B3031" s="966"/>
      <c r="C3031" s="967"/>
      <c r="D3031" s="967"/>
      <c r="E3031" s="967"/>
      <c r="F3031" s="967"/>
      <c r="G3031" s="967"/>
      <c r="H3031" s="967"/>
      <c r="I3031" s="968"/>
      <c r="J3031" s="969"/>
    </row>
    <row r="3032" spans="2:10" ht="24.6" customHeight="1">
      <c r="B3032" s="959"/>
      <c r="C3032" s="970" t="s">
        <v>3299</v>
      </c>
      <c r="D3032" s="970"/>
      <c r="E3032" s="970"/>
      <c r="F3032" s="970"/>
      <c r="G3032" s="970"/>
      <c r="H3032" s="970"/>
      <c r="I3032" s="971"/>
      <c r="J3032" s="960"/>
    </row>
    <row r="3033" spans="2:10" ht="35.450000000000003" customHeight="1">
      <c r="B3033" s="962"/>
      <c r="C3033" s="963"/>
      <c r="D3033" s="963"/>
      <c r="E3033" s="963"/>
      <c r="F3033" s="963"/>
      <c r="G3033" s="963"/>
      <c r="H3033" s="963"/>
      <c r="I3033" s="964" t="s">
        <v>3300</v>
      </c>
      <c r="J3033" s="965"/>
    </row>
    <row r="3034" spans="2:10" ht="35.450000000000003" customHeight="1">
      <c r="B3034" s="962"/>
      <c r="C3034" s="963"/>
      <c r="D3034" s="963"/>
      <c r="E3034" s="963"/>
      <c r="F3034" s="963"/>
      <c r="G3034" s="963"/>
      <c r="H3034" s="963"/>
      <c r="I3034" s="964" t="s">
        <v>3301</v>
      </c>
      <c r="J3034" s="965"/>
    </row>
    <row r="3035" spans="2:10" ht="35.450000000000003" customHeight="1">
      <c r="B3035" s="962"/>
      <c r="C3035" s="963"/>
      <c r="D3035" s="963"/>
      <c r="E3035" s="963"/>
      <c r="F3035" s="963"/>
      <c r="G3035" s="963"/>
      <c r="H3035" s="963"/>
      <c r="I3035" s="964" t="s">
        <v>3302</v>
      </c>
      <c r="J3035" s="965"/>
    </row>
    <row r="3036" spans="2:10" ht="24.6" customHeight="1">
      <c r="B3036" s="962"/>
      <c r="C3036" s="963"/>
      <c r="D3036" s="963"/>
      <c r="E3036" s="963" t="s">
        <v>2207</v>
      </c>
      <c r="F3036" s="963"/>
      <c r="G3036" s="963"/>
      <c r="H3036" s="963"/>
      <c r="I3036" s="964" t="s">
        <v>2058</v>
      </c>
      <c r="J3036" s="965"/>
    </row>
    <row r="3037" spans="2:10" ht="24.6" customHeight="1">
      <c r="B3037" s="962"/>
      <c r="C3037" s="963"/>
      <c r="D3037" s="963"/>
      <c r="E3037" s="963" t="s">
        <v>2208</v>
      </c>
      <c r="F3037" s="963"/>
      <c r="G3037" s="963"/>
      <c r="H3037" s="963"/>
      <c r="I3037" s="964" t="s">
        <v>3252</v>
      </c>
      <c r="J3037" s="965"/>
    </row>
    <row r="3038" spans="2:10" ht="24.6" customHeight="1">
      <c r="B3038" s="962"/>
      <c r="C3038" s="963"/>
      <c r="D3038" s="963"/>
      <c r="E3038" s="963" t="s">
        <v>2746</v>
      </c>
      <c r="F3038" s="963"/>
      <c r="G3038" s="963"/>
      <c r="H3038" s="963"/>
      <c r="I3038" s="964"/>
      <c r="J3038" s="965"/>
    </row>
    <row r="3039" spans="2:10" ht="24.6" customHeight="1">
      <c r="B3039" s="962"/>
      <c r="C3039" s="963"/>
      <c r="D3039" s="963"/>
      <c r="E3039" s="963"/>
      <c r="F3039" s="963" t="s">
        <v>2747</v>
      </c>
      <c r="G3039" s="963"/>
      <c r="H3039" s="963"/>
      <c r="I3039" s="964" t="s">
        <v>2211</v>
      </c>
      <c r="J3039" s="965"/>
    </row>
    <row r="3040" spans="2:10" ht="24.6" customHeight="1">
      <c r="B3040" s="962"/>
      <c r="C3040" s="963"/>
      <c r="D3040" s="963"/>
      <c r="E3040" s="963"/>
      <c r="F3040" s="963" t="s">
        <v>2786</v>
      </c>
      <c r="G3040" s="963"/>
      <c r="H3040" s="963"/>
      <c r="I3040" s="964" t="s">
        <v>2170</v>
      </c>
      <c r="J3040" s="965"/>
    </row>
    <row r="3041" spans="2:10" ht="24.6" customHeight="1">
      <c r="B3041" s="962"/>
      <c r="C3041" s="963"/>
      <c r="D3041" s="963"/>
      <c r="E3041" s="963"/>
      <c r="F3041" s="963" t="s">
        <v>2768</v>
      </c>
      <c r="G3041" s="963"/>
      <c r="H3041" s="963"/>
      <c r="I3041" s="964"/>
      <c r="J3041" s="965"/>
    </row>
    <row r="3042" spans="2:10" ht="24.6" customHeight="1">
      <c r="B3042" s="962"/>
      <c r="C3042" s="963"/>
      <c r="D3042" s="963"/>
      <c r="E3042" s="963"/>
      <c r="F3042" s="963"/>
      <c r="G3042" s="963" t="s">
        <v>2777</v>
      </c>
      <c r="H3042" s="963"/>
      <c r="I3042" s="964" t="s">
        <v>2058</v>
      </c>
      <c r="J3042" s="965"/>
    </row>
    <row r="3043" spans="2:10" ht="24.6" customHeight="1">
      <c r="B3043" s="962"/>
      <c r="C3043" s="963"/>
      <c r="D3043" s="963"/>
      <c r="E3043" s="963"/>
      <c r="F3043" s="963"/>
      <c r="G3043" s="963" t="s">
        <v>2778</v>
      </c>
      <c r="H3043" s="963"/>
      <c r="I3043" s="964" t="s">
        <v>2058</v>
      </c>
      <c r="J3043" s="965"/>
    </row>
    <row r="3044" spans="2:10" ht="24.6" customHeight="1">
      <c r="B3044" s="962"/>
      <c r="C3044" s="963"/>
      <c r="D3044" s="963"/>
      <c r="E3044" s="963"/>
      <c r="F3044" s="963"/>
      <c r="G3044" s="963" t="s">
        <v>2779</v>
      </c>
      <c r="H3044" s="963"/>
      <c r="I3044" s="964" t="s">
        <v>2058</v>
      </c>
      <c r="J3044" s="965"/>
    </row>
    <row r="3045" spans="2:10" ht="24.6" customHeight="1">
      <c r="B3045" s="962"/>
      <c r="C3045" s="963"/>
      <c r="D3045" s="963"/>
      <c r="E3045" s="963" t="s">
        <v>2737</v>
      </c>
      <c r="F3045" s="963"/>
      <c r="G3045" s="963"/>
      <c r="H3045" s="963"/>
      <c r="I3045" s="964" t="s">
        <v>2218</v>
      </c>
      <c r="J3045" s="965"/>
    </row>
    <row r="3046" spans="2:10" ht="24.6" customHeight="1">
      <c r="B3046" s="962"/>
      <c r="C3046" s="963"/>
      <c r="D3046" s="963"/>
      <c r="E3046" s="963"/>
      <c r="F3046" s="963"/>
      <c r="G3046" s="963"/>
      <c r="H3046" s="963"/>
      <c r="I3046" s="964" t="s">
        <v>2219</v>
      </c>
      <c r="J3046" s="965"/>
    </row>
    <row r="3047" spans="2:10" ht="24.6" customHeight="1">
      <c r="B3047" s="962"/>
      <c r="C3047" s="963"/>
      <c r="D3047" s="963"/>
      <c r="E3047" s="963"/>
      <c r="F3047" s="963"/>
      <c r="G3047" s="963"/>
      <c r="H3047" s="963"/>
      <c r="I3047" s="964" t="s">
        <v>2220</v>
      </c>
      <c r="J3047" s="965"/>
    </row>
    <row r="3048" spans="2:10" ht="24.6" customHeight="1">
      <c r="B3048" s="962"/>
      <c r="C3048" s="963"/>
      <c r="D3048" s="963"/>
      <c r="E3048" s="963" t="s">
        <v>1983</v>
      </c>
      <c r="F3048" s="963"/>
      <c r="G3048" s="963"/>
      <c r="H3048" s="963"/>
      <c r="I3048" s="964" t="s">
        <v>2301</v>
      </c>
      <c r="J3048" s="965"/>
    </row>
    <row r="3049" spans="2:10" ht="24.6" customHeight="1">
      <c r="B3049" s="962"/>
      <c r="C3049" s="963"/>
      <c r="D3049" s="963"/>
      <c r="E3049" s="963" t="s">
        <v>3303</v>
      </c>
      <c r="F3049" s="963"/>
      <c r="G3049" s="963"/>
      <c r="H3049" s="963"/>
      <c r="I3049" s="964" t="s">
        <v>2058</v>
      </c>
      <c r="J3049" s="965"/>
    </row>
    <row r="3050" spans="2:10" ht="24.6" customHeight="1">
      <c r="B3050" s="962"/>
      <c r="C3050" s="963"/>
      <c r="D3050" s="963"/>
      <c r="E3050" s="963" t="s">
        <v>3304</v>
      </c>
      <c r="F3050" s="963"/>
      <c r="G3050" s="963"/>
      <c r="H3050" s="963"/>
      <c r="I3050" s="964"/>
      <c r="J3050" s="965"/>
    </row>
    <row r="3051" spans="2:10" ht="35.450000000000003" customHeight="1">
      <c r="B3051" s="962"/>
      <c r="C3051" s="963"/>
      <c r="D3051" s="963"/>
      <c r="E3051" s="963"/>
      <c r="F3051" s="963"/>
      <c r="G3051" s="963"/>
      <c r="H3051" s="963"/>
      <c r="I3051" s="964" t="s">
        <v>3254</v>
      </c>
      <c r="J3051" s="965"/>
    </row>
    <row r="3052" spans="2:10" ht="35.450000000000003" customHeight="1">
      <c r="B3052" s="962"/>
      <c r="C3052" s="963"/>
      <c r="D3052" s="963"/>
      <c r="E3052" s="963"/>
      <c r="F3052" s="963"/>
      <c r="G3052" s="963"/>
      <c r="H3052" s="963"/>
      <c r="I3052" s="964" t="s">
        <v>3305</v>
      </c>
      <c r="J3052" s="965"/>
    </row>
    <row r="3053" spans="2:10" ht="24.6" customHeight="1">
      <c r="B3053" s="966"/>
      <c r="C3053" s="967"/>
      <c r="D3053" s="967"/>
      <c r="E3053" s="967"/>
      <c r="F3053" s="967"/>
      <c r="G3053" s="967"/>
      <c r="H3053" s="967"/>
      <c r="I3053" s="968"/>
      <c r="J3053" s="969"/>
    </row>
    <row r="3054" spans="2:10" ht="24.6" customHeight="1">
      <c r="B3054" s="959"/>
      <c r="C3054" s="970" t="s">
        <v>3306</v>
      </c>
      <c r="D3054" s="970"/>
      <c r="E3054" s="970"/>
      <c r="F3054" s="970"/>
      <c r="G3054" s="970"/>
      <c r="H3054" s="970"/>
      <c r="I3054" s="971"/>
      <c r="J3054" s="960"/>
    </row>
    <row r="3055" spans="2:10" ht="24.6" customHeight="1">
      <c r="B3055" s="962"/>
      <c r="C3055" s="963"/>
      <c r="D3055" s="963" t="s">
        <v>1968</v>
      </c>
      <c r="E3055" s="963"/>
      <c r="F3055" s="963"/>
      <c r="G3055" s="963"/>
      <c r="H3055" s="963"/>
      <c r="I3055" s="964" t="s">
        <v>2058</v>
      </c>
      <c r="J3055" s="965"/>
    </row>
    <row r="3056" spans="2:10" ht="24.6" customHeight="1">
      <c r="B3056" s="962"/>
      <c r="C3056" s="963"/>
      <c r="D3056" s="963" t="s">
        <v>3307</v>
      </c>
      <c r="E3056" s="963"/>
      <c r="F3056" s="963"/>
      <c r="G3056" s="963"/>
      <c r="H3056" s="963"/>
      <c r="I3056" s="964" t="s">
        <v>2704</v>
      </c>
      <c r="J3056" s="965"/>
    </row>
    <row r="3057" spans="2:10" ht="24.6" customHeight="1">
      <c r="B3057" s="962"/>
      <c r="C3057" s="963"/>
      <c r="D3057" s="963" t="s">
        <v>3308</v>
      </c>
      <c r="E3057" s="963"/>
      <c r="F3057" s="963"/>
      <c r="G3057" s="963"/>
      <c r="H3057" s="963"/>
      <c r="I3057" s="964"/>
      <c r="J3057" s="965"/>
    </row>
    <row r="3058" spans="2:10" ht="24.6" customHeight="1">
      <c r="B3058" s="962"/>
      <c r="C3058" s="963"/>
      <c r="D3058" s="963"/>
      <c r="E3058" s="963" t="s">
        <v>3309</v>
      </c>
      <c r="F3058" s="963"/>
      <c r="G3058" s="963"/>
      <c r="H3058" s="963"/>
      <c r="I3058" s="964" t="s">
        <v>1576</v>
      </c>
      <c r="J3058" s="965"/>
    </row>
    <row r="3059" spans="2:10" ht="24.6" customHeight="1">
      <c r="B3059" s="962"/>
      <c r="C3059" s="963"/>
      <c r="D3059" s="963"/>
      <c r="E3059" s="963" t="s">
        <v>3310</v>
      </c>
      <c r="F3059" s="963"/>
      <c r="G3059" s="963"/>
      <c r="H3059" s="963"/>
      <c r="I3059" s="964" t="s">
        <v>1576</v>
      </c>
      <c r="J3059" s="965"/>
    </row>
    <row r="3060" spans="2:10" ht="24.6" customHeight="1">
      <c r="B3060" s="962"/>
      <c r="C3060" s="963"/>
      <c r="D3060" s="963"/>
      <c r="E3060" s="963" t="s">
        <v>3311</v>
      </c>
      <c r="F3060" s="963"/>
      <c r="G3060" s="963"/>
      <c r="H3060" s="963"/>
      <c r="I3060" s="964" t="s">
        <v>1576</v>
      </c>
      <c r="J3060" s="965"/>
    </row>
    <row r="3061" spans="2:10" ht="24.6" customHeight="1">
      <c r="B3061" s="962"/>
      <c r="C3061" s="963"/>
      <c r="D3061" s="963"/>
      <c r="E3061" s="963" t="s">
        <v>3312</v>
      </c>
      <c r="F3061" s="963"/>
      <c r="G3061" s="963"/>
      <c r="H3061" s="963"/>
      <c r="I3061" s="964" t="s">
        <v>1576</v>
      </c>
      <c r="J3061" s="965"/>
    </row>
    <row r="3062" spans="2:10" ht="24.6" customHeight="1">
      <c r="B3062" s="962"/>
      <c r="C3062" s="963"/>
      <c r="D3062" s="963" t="s">
        <v>1989</v>
      </c>
      <c r="E3062" s="963"/>
      <c r="F3062" s="963"/>
      <c r="G3062" s="963"/>
      <c r="H3062" s="963"/>
      <c r="I3062" s="964" t="s">
        <v>2058</v>
      </c>
      <c r="J3062" s="965"/>
    </row>
    <row r="3063" spans="2:10" ht="24.6" customHeight="1">
      <c r="B3063" s="962"/>
      <c r="C3063" s="963"/>
      <c r="D3063" s="963" t="s">
        <v>1991</v>
      </c>
      <c r="E3063" s="963"/>
      <c r="F3063" s="963"/>
      <c r="G3063" s="963"/>
      <c r="H3063" s="963"/>
      <c r="I3063" s="964"/>
      <c r="J3063" s="965"/>
    </row>
    <row r="3064" spans="2:10" ht="35.450000000000003" customHeight="1">
      <c r="B3064" s="962"/>
      <c r="C3064" s="963"/>
      <c r="D3064" s="963"/>
      <c r="E3064" s="963"/>
      <c r="F3064" s="963"/>
      <c r="G3064" s="963"/>
      <c r="H3064" s="963"/>
      <c r="I3064" s="964" t="s">
        <v>3313</v>
      </c>
      <c r="J3064" s="965"/>
    </row>
    <row r="3065" spans="2:10" ht="35.450000000000003" customHeight="1">
      <c r="B3065" s="962"/>
      <c r="C3065" s="963"/>
      <c r="D3065" s="963"/>
      <c r="E3065" s="963"/>
      <c r="F3065" s="963"/>
      <c r="G3065" s="963"/>
      <c r="H3065" s="963"/>
      <c r="I3065" s="964" t="s">
        <v>3314</v>
      </c>
      <c r="J3065" s="965"/>
    </row>
    <row r="3066" spans="2:10" ht="81.599999999999994" customHeight="1">
      <c r="B3066" s="962"/>
      <c r="C3066" s="963"/>
      <c r="D3066" s="963"/>
      <c r="E3066" s="963"/>
      <c r="F3066" s="963"/>
      <c r="G3066" s="963"/>
      <c r="H3066" s="963"/>
      <c r="I3066" s="964" t="s">
        <v>3315</v>
      </c>
      <c r="J3066" s="965"/>
    </row>
    <row r="3067" spans="2:10" ht="69.599999999999994" customHeight="1">
      <c r="B3067" s="962"/>
      <c r="C3067" s="963"/>
      <c r="D3067" s="963"/>
      <c r="E3067" s="963"/>
      <c r="F3067" s="963"/>
      <c r="G3067" s="963"/>
      <c r="H3067" s="963"/>
      <c r="I3067" s="964" t="s">
        <v>3316</v>
      </c>
      <c r="J3067" s="965"/>
    </row>
    <row r="3068" spans="2:10" ht="58.5" customHeight="1">
      <c r="B3068" s="962"/>
      <c r="C3068" s="963"/>
      <c r="D3068" s="963"/>
      <c r="E3068" s="963"/>
      <c r="F3068" s="963"/>
      <c r="G3068" s="963"/>
      <c r="H3068" s="963"/>
      <c r="I3068" s="964" t="s">
        <v>3317</v>
      </c>
      <c r="J3068" s="965"/>
    </row>
    <row r="3069" spans="2:10" ht="69.599999999999994" customHeight="1">
      <c r="B3069" s="962"/>
      <c r="C3069" s="963"/>
      <c r="D3069" s="963"/>
      <c r="E3069" s="963"/>
      <c r="F3069" s="963"/>
      <c r="G3069" s="963"/>
      <c r="H3069" s="963"/>
      <c r="I3069" s="964" t="s">
        <v>3318</v>
      </c>
      <c r="J3069" s="965"/>
    </row>
    <row r="3070" spans="2:10" ht="58.5" customHeight="1">
      <c r="B3070" s="962"/>
      <c r="C3070" s="963"/>
      <c r="D3070" s="963"/>
      <c r="E3070" s="963"/>
      <c r="F3070" s="963"/>
      <c r="G3070" s="963"/>
      <c r="H3070" s="963"/>
      <c r="I3070" s="964" t="s">
        <v>3319</v>
      </c>
      <c r="J3070" s="965"/>
    </row>
    <row r="3071" spans="2:10" ht="24.6" customHeight="1">
      <c r="B3071" s="966"/>
      <c r="C3071" s="967"/>
      <c r="D3071" s="967"/>
      <c r="E3071" s="967"/>
      <c r="F3071" s="967"/>
      <c r="G3071" s="967"/>
      <c r="H3071" s="967"/>
      <c r="I3071" s="968"/>
      <c r="J3071" s="969"/>
    </row>
    <row r="3072" spans="2:10" ht="24.6" customHeight="1">
      <c r="B3072" s="972" t="s">
        <v>3320</v>
      </c>
      <c r="C3072" s="973"/>
      <c r="D3072" s="973"/>
      <c r="E3072" s="973"/>
      <c r="F3072" s="973"/>
      <c r="G3072" s="973"/>
      <c r="H3072" s="973"/>
      <c r="I3072" s="974"/>
      <c r="J3072" s="975"/>
    </row>
    <row r="3073" spans="2:10" ht="24.6" customHeight="1">
      <c r="B3073" s="976"/>
      <c r="C3073" s="977" t="s">
        <v>3321</v>
      </c>
      <c r="D3073" s="977"/>
      <c r="E3073" s="977"/>
      <c r="F3073" s="977"/>
      <c r="G3073" s="977"/>
      <c r="H3073" s="977"/>
      <c r="I3073" s="978"/>
      <c r="J3073" s="979"/>
    </row>
    <row r="3074" spans="2:10" ht="24.6" customHeight="1">
      <c r="B3074" s="962"/>
      <c r="C3074" s="963"/>
      <c r="D3074" s="963" t="s">
        <v>1968</v>
      </c>
      <c r="E3074" s="963"/>
      <c r="F3074" s="963"/>
      <c r="G3074" s="963"/>
      <c r="H3074" s="963"/>
      <c r="I3074" s="964" t="s">
        <v>3322</v>
      </c>
      <c r="J3074" s="965"/>
    </row>
    <row r="3075" spans="2:10" ht="24.6" customHeight="1">
      <c r="B3075" s="962"/>
      <c r="C3075" s="963"/>
      <c r="D3075" s="963" t="s">
        <v>1970</v>
      </c>
      <c r="E3075" s="963"/>
      <c r="F3075" s="963"/>
      <c r="G3075" s="963"/>
      <c r="H3075" s="963"/>
      <c r="I3075" s="988" t="s">
        <v>2130</v>
      </c>
      <c r="J3075" s="965"/>
    </row>
    <row r="3076" spans="2:10" ht="24.6" customHeight="1">
      <c r="B3076" s="962"/>
      <c r="C3076" s="963"/>
      <c r="D3076" s="963" t="s">
        <v>2053</v>
      </c>
      <c r="E3076" s="963"/>
      <c r="F3076" s="963"/>
      <c r="G3076" s="963"/>
      <c r="H3076" s="963"/>
      <c r="I3076" s="988" t="s">
        <v>2058</v>
      </c>
      <c r="J3076" s="965"/>
    </row>
    <row r="3077" spans="2:10" ht="24.6" customHeight="1">
      <c r="B3077" s="962"/>
      <c r="C3077" s="963"/>
      <c r="D3077" s="963"/>
      <c r="E3077" s="963" t="s">
        <v>3323</v>
      </c>
      <c r="F3077" s="963"/>
      <c r="G3077" s="963"/>
      <c r="H3077" s="963"/>
      <c r="I3077" s="988" t="s">
        <v>2058</v>
      </c>
      <c r="J3077" s="965"/>
    </row>
    <row r="3078" spans="2:10" ht="24.6" customHeight="1">
      <c r="B3078" s="962"/>
      <c r="C3078" s="963"/>
      <c r="D3078" s="963"/>
      <c r="E3078" s="963" t="s">
        <v>2543</v>
      </c>
      <c r="F3078" s="963"/>
      <c r="G3078" s="963"/>
      <c r="H3078" s="963"/>
      <c r="I3078" s="964" t="s">
        <v>2170</v>
      </c>
      <c r="J3078" s="965"/>
    </row>
    <row r="3079" spans="2:10" ht="24.6" customHeight="1">
      <c r="B3079" s="962"/>
      <c r="C3079" s="963"/>
      <c r="D3079" s="963"/>
      <c r="E3079" s="963" t="s">
        <v>3324</v>
      </c>
      <c r="F3079" s="963"/>
      <c r="G3079" s="963"/>
      <c r="H3079" s="963"/>
      <c r="I3079" s="964" t="s">
        <v>2160</v>
      </c>
      <c r="J3079" s="965"/>
    </row>
    <row r="3080" spans="2:10" ht="24.6" customHeight="1">
      <c r="B3080" s="962"/>
      <c r="C3080" s="963"/>
      <c r="D3080" s="963"/>
      <c r="E3080" s="963" t="s">
        <v>2737</v>
      </c>
      <c r="F3080" s="963"/>
      <c r="G3080" s="963"/>
      <c r="H3080" s="963"/>
      <c r="I3080" s="964" t="s">
        <v>2218</v>
      </c>
      <c r="J3080" s="965"/>
    </row>
    <row r="3081" spans="2:10" ht="24.6" customHeight="1">
      <c r="B3081" s="962"/>
      <c r="C3081" s="963"/>
      <c r="D3081" s="963"/>
      <c r="E3081" s="963"/>
      <c r="F3081" s="963"/>
      <c r="G3081" s="963"/>
      <c r="H3081" s="963"/>
      <c r="I3081" s="964" t="s">
        <v>2219</v>
      </c>
      <c r="J3081" s="965"/>
    </row>
    <row r="3082" spans="2:10" ht="24.6" customHeight="1">
      <c r="B3082" s="962"/>
      <c r="C3082" s="963"/>
      <c r="D3082" s="963"/>
      <c r="E3082" s="963"/>
      <c r="F3082" s="963"/>
      <c r="G3082" s="963"/>
      <c r="H3082" s="963"/>
      <c r="I3082" s="964" t="s">
        <v>2220</v>
      </c>
      <c r="J3082" s="965"/>
    </row>
    <row r="3083" spans="2:10" ht="24.6" customHeight="1">
      <c r="B3083" s="962"/>
      <c r="C3083" s="963"/>
      <c r="D3083" s="963"/>
      <c r="E3083" s="963" t="s">
        <v>1983</v>
      </c>
      <c r="F3083" s="963"/>
      <c r="G3083" s="963"/>
      <c r="H3083" s="963"/>
      <c r="I3083" s="964" t="s">
        <v>2058</v>
      </c>
      <c r="J3083" s="965"/>
    </row>
    <row r="3084" spans="2:10" ht="24.6" customHeight="1">
      <c r="B3084" s="962"/>
      <c r="C3084" s="963"/>
      <c r="D3084" s="963"/>
      <c r="E3084" s="963" t="s">
        <v>3325</v>
      </c>
      <c r="F3084" s="963"/>
      <c r="G3084" s="963"/>
      <c r="H3084" s="963"/>
      <c r="I3084" s="988" t="s">
        <v>2058</v>
      </c>
      <c r="J3084" s="965"/>
    </row>
    <row r="3085" spans="2:10" ht="24.6" customHeight="1">
      <c r="B3085" s="962"/>
      <c r="C3085" s="963"/>
      <c r="D3085" s="963" t="s">
        <v>1989</v>
      </c>
      <c r="E3085" s="963"/>
      <c r="F3085" s="963"/>
      <c r="G3085" s="963"/>
      <c r="H3085" s="963"/>
      <c r="I3085" s="964" t="s">
        <v>3326</v>
      </c>
      <c r="J3085" s="965"/>
    </row>
    <row r="3086" spans="2:10" ht="24.6" customHeight="1">
      <c r="B3086" s="962"/>
      <c r="C3086" s="963"/>
      <c r="D3086" s="963" t="s">
        <v>1991</v>
      </c>
      <c r="E3086" s="963"/>
      <c r="F3086" s="963"/>
      <c r="G3086" s="963"/>
      <c r="H3086" s="963"/>
      <c r="I3086" s="964"/>
      <c r="J3086" s="965"/>
    </row>
    <row r="3087" spans="2:10" ht="35.450000000000003" customHeight="1">
      <c r="B3087" s="962"/>
      <c r="C3087" s="963"/>
      <c r="D3087" s="963"/>
      <c r="E3087" s="963"/>
      <c r="F3087" s="963"/>
      <c r="G3087" s="963"/>
      <c r="H3087" s="963"/>
      <c r="I3087" s="964" t="s">
        <v>3327</v>
      </c>
      <c r="J3087" s="965"/>
    </row>
    <row r="3088" spans="2:10" ht="35.450000000000003" customHeight="1">
      <c r="B3088" s="962"/>
      <c r="C3088" s="963"/>
      <c r="D3088" s="963"/>
      <c r="E3088" s="963"/>
      <c r="F3088" s="963"/>
      <c r="G3088" s="963"/>
      <c r="H3088" s="963"/>
      <c r="I3088" s="964" t="s">
        <v>3328</v>
      </c>
      <c r="J3088" s="965"/>
    </row>
    <row r="3089" spans="2:10" ht="24.6" customHeight="1">
      <c r="B3089" s="962"/>
      <c r="C3089" s="963"/>
      <c r="D3089" s="963"/>
      <c r="E3089" s="963"/>
      <c r="F3089" s="963"/>
      <c r="G3089" s="963"/>
      <c r="H3089" s="963"/>
      <c r="I3089" s="964" t="s">
        <v>3329</v>
      </c>
      <c r="J3089" s="965"/>
    </row>
    <row r="3090" spans="2:10" ht="35.450000000000003" customHeight="1">
      <c r="B3090" s="962"/>
      <c r="C3090" s="963"/>
      <c r="D3090" s="963"/>
      <c r="E3090" s="963"/>
      <c r="F3090" s="963"/>
      <c r="G3090" s="963"/>
      <c r="H3090" s="963"/>
      <c r="I3090" s="964" t="s">
        <v>3330</v>
      </c>
      <c r="J3090" s="965"/>
    </row>
    <row r="3091" spans="2:10" ht="35.450000000000003" customHeight="1">
      <c r="B3091" s="962"/>
      <c r="C3091" s="963"/>
      <c r="D3091" s="963"/>
      <c r="E3091" s="963"/>
      <c r="F3091" s="963"/>
      <c r="G3091" s="963"/>
      <c r="H3091" s="963"/>
      <c r="I3091" s="964" t="s">
        <v>3331</v>
      </c>
      <c r="J3091" s="965"/>
    </row>
    <row r="3092" spans="2:10" ht="24.6" customHeight="1">
      <c r="B3092" s="962"/>
      <c r="C3092" s="963"/>
      <c r="D3092" s="963"/>
      <c r="E3092" s="963"/>
      <c r="F3092" s="963"/>
      <c r="G3092" s="963"/>
      <c r="H3092" s="963"/>
      <c r="I3092" s="964" t="s">
        <v>3332</v>
      </c>
      <c r="J3092" s="965"/>
    </row>
    <row r="3093" spans="2:10" ht="47.45" customHeight="1">
      <c r="B3093" s="962"/>
      <c r="C3093" s="963"/>
      <c r="D3093" s="963"/>
      <c r="E3093" s="963"/>
      <c r="F3093" s="963"/>
      <c r="G3093" s="963"/>
      <c r="H3093" s="963"/>
      <c r="I3093" s="964" t="s">
        <v>3333</v>
      </c>
      <c r="J3093" s="965"/>
    </row>
    <row r="3094" spans="2:10" ht="24.6" customHeight="1">
      <c r="B3094" s="962"/>
      <c r="C3094" s="963"/>
      <c r="D3094" s="963"/>
      <c r="E3094" s="963"/>
      <c r="F3094" s="963"/>
      <c r="G3094" s="963"/>
      <c r="H3094" s="963"/>
      <c r="I3094" s="964" t="s">
        <v>3334</v>
      </c>
      <c r="J3094" s="965"/>
    </row>
    <row r="3095" spans="2:10" ht="24.6" customHeight="1">
      <c r="B3095" s="966"/>
      <c r="C3095" s="967"/>
      <c r="D3095" s="967"/>
      <c r="E3095" s="967"/>
      <c r="F3095" s="967"/>
      <c r="G3095" s="967"/>
      <c r="H3095" s="967"/>
      <c r="I3095" s="968"/>
      <c r="J3095" s="969"/>
    </row>
    <row r="3096" spans="2:10" ht="24.6" customHeight="1">
      <c r="B3096" s="959"/>
      <c r="C3096" s="970" t="s">
        <v>3335</v>
      </c>
      <c r="D3096" s="970"/>
      <c r="E3096" s="970"/>
      <c r="F3096" s="970"/>
      <c r="G3096" s="970"/>
      <c r="H3096" s="970"/>
      <c r="I3096" s="971"/>
      <c r="J3096" s="960"/>
    </row>
    <row r="3097" spans="2:10" ht="58.5" customHeight="1">
      <c r="B3097" s="962"/>
      <c r="C3097" s="963"/>
      <c r="D3097" s="963"/>
      <c r="E3097" s="963"/>
      <c r="F3097" s="963"/>
      <c r="G3097" s="963"/>
      <c r="H3097" s="963"/>
      <c r="I3097" s="964" t="s">
        <v>3336</v>
      </c>
      <c r="J3097" s="965"/>
    </row>
    <row r="3098" spans="2:10" ht="24.6" customHeight="1">
      <c r="B3098" s="962"/>
      <c r="C3098" s="963"/>
      <c r="D3098" s="963" t="s">
        <v>1968</v>
      </c>
      <c r="E3098" s="963"/>
      <c r="F3098" s="963"/>
      <c r="G3098" s="963"/>
      <c r="H3098" s="963"/>
      <c r="I3098" s="964" t="s">
        <v>3337</v>
      </c>
      <c r="J3098" s="965"/>
    </row>
    <row r="3099" spans="2:10" ht="24.6" customHeight="1">
      <c r="B3099" s="962"/>
      <c r="C3099" s="963"/>
      <c r="D3099" s="963" t="s">
        <v>1970</v>
      </c>
      <c r="E3099" s="963"/>
      <c r="F3099" s="963"/>
      <c r="G3099" s="963"/>
      <c r="H3099" s="963"/>
      <c r="I3099" s="964" t="s">
        <v>2130</v>
      </c>
      <c r="J3099" s="965"/>
    </row>
    <row r="3100" spans="2:10" ht="24.6" customHeight="1">
      <c r="B3100" s="962"/>
      <c r="C3100" s="963"/>
      <c r="D3100" s="963" t="s">
        <v>2053</v>
      </c>
      <c r="E3100" s="963"/>
      <c r="F3100" s="963"/>
      <c r="G3100" s="963"/>
      <c r="H3100" s="963"/>
      <c r="I3100" s="964"/>
      <c r="J3100" s="965"/>
    </row>
    <row r="3101" spans="2:10" ht="24.6" customHeight="1">
      <c r="B3101" s="962"/>
      <c r="C3101" s="963"/>
      <c r="D3101" s="963"/>
      <c r="E3101" s="963" t="s">
        <v>3338</v>
      </c>
      <c r="F3101" s="963"/>
      <c r="G3101" s="963"/>
      <c r="H3101" s="963"/>
      <c r="I3101" s="964" t="s">
        <v>2211</v>
      </c>
      <c r="J3101" s="965"/>
    </row>
    <row r="3102" spans="2:10" ht="24.6" customHeight="1">
      <c r="B3102" s="962"/>
      <c r="C3102" s="963"/>
      <c r="D3102" s="963"/>
      <c r="E3102" s="963" t="s">
        <v>3339</v>
      </c>
      <c r="F3102" s="963"/>
      <c r="G3102" s="963"/>
      <c r="H3102" s="963"/>
      <c r="I3102" s="964" t="s">
        <v>3340</v>
      </c>
      <c r="J3102" s="965"/>
    </row>
    <row r="3103" spans="2:10" ht="24.6" customHeight="1">
      <c r="B3103" s="962"/>
      <c r="C3103" s="963"/>
      <c r="D3103" s="963"/>
      <c r="E3103" s="963" t="s">
        <v>3341</v>
      </c>
      <c r="F3103" s="963"/>
      <c r="G3103" s="963"/>
      <c r="H3103" s="963"/>
      <c r="I3103" s="964" t="s">
        <v>3342</v>
      </c>
      <c r="J3103" s="965"/>
    </row>
    <row r="3104" spans="2:10" ht="24.6" customHeight="1">
      <c r="B3104" s="962"/>
      <c r="C3104" s="963"/>
      <c r="D3104" s="963"/>
      <c r="E3104" s="963" t="s">
        <v>2327</v>
      </c>
      <c r="F3104" s="963"/>
      <c r="G3104" s="963"/>
      <c r="H3104" s="963"/>
      <c r="I3104" s="964" t="s">
        <v>2392</v>
      </c>
      <c r="J3104" s="965"/>
    </row>
    <row r="3105" spans="2:10" ht="24.6" customHeight="1">
      <c r="B3105" s="962"/>
      <c r="C3105" s="963"/>
      <c r="D3105" s="963"/>
      <c r="E3105" s="963"/>
      <c r="F3105" s="963"/>
      <c r="G3105" s="963"/>
      <c r="H3105" s="963"/>
      <c r="I3105" s="964" t="s">
        <v>2393</v>
      </c>
      <c r="J3105" s="965"/>
    </row>
    <row r="3106" spans="2:10" ht="24.6" customHeight="1">
      <c r="B3106" s="962"/>
      <c r="C3106" s="963"/>
      <c r="D3106" s="963" t="s">
        <v>1989</v>
      </c>
      <c r="E3106" s="963"/>
      <c r="F3106" s="963"/>
      <c r="G3106" s="963"/>
      <c r="H3106" s="963"/>
      <c r="I3106" s="964" t="s">
        <v>2058</v>
      </c>
      <c r="J3106" s="965"/>
    </row>
    <row r="3107" spans="2:10" ht="24.6" customHeight="1">
      <c r="B3107" s="962"/>
      <c r="C3107" s="963"/>
      <c r="D3107" s="963" t="s">
        <v>1991</v>
      </c>
      <c r="E3107" s="963"/>
      <c r="F3107" s="963"/>
      <c r="G3107" s="963"/>
      <c r="H3107" s="963"/>
      <c r="I3107" s="964"/>
      <c r="J3107" s="965"/>
    </row>
    <row r="3108" spans="2:10" ht="35.450000000000003" customHeight="1">
      <c r="B3108" s="962"/>
      <c r="C3108" s="963"/>
      <c r="D3108" s="963"/>
      <c r="E3108" s="963"/>
      <c r="F3108" s="963"/>
      <c r="G3108" s="963"/>
      <c r="H3108" s="963"/>
      <c r="I3108" s="964" t="s">
        <v>3343</v>
      </c>
      <c r="J3108" s="965"/>
    </row>
    <row r="3109" spans="2:10" ht="24.6" customHeight="1">
      <c r="B3109" s="962"/>
      <c r="C3109" s="963"/>
      <c r="D3109" s="963"/>
      <c r="E3109" s="963"/>
      <c r="F3109" s="963"/>
      <c r="G3109" s="963"/>
      <c r="H3109" s="963"/>
      <c r="I3109" s="964" t="s">
        <v>3344</v>
      </c>
      <c r="J3109" s="965"/>
    </row>
    <row r="3110" spans="2:10" ht="58.5" customHeight="1">
      <c r="B3110" s="962"/>
      <c r="C3110" s="963"/>
      <c r="D3110" s="963"/>
      <c r="E3110" s="963"/>
      <c r="F3110" s="963"/>
      <c r="G3110" s="963"/>
      <c r="H3110" s="963"/>
      <c r="I3110" s="964" t="s">
        <v>3345</v>
      </c>
      <c r="J3110" s="965"/>
    </row>
    <row r="3111" spans="2:10" ht="24.6" customHeight="1">
      <c r="B3111" s="966"/>
      <c r="C3111" s="967"/>
      <c r="D3111" s="967"/>
      <c r="E3111" s="967"/>
      <c r="F3111" s="967"/>
      <c r="G3111" s="967"/>
      <c r="H3111" s="967"/>
      <c r="I3111" s="968"/>
      <c r="J3111" s="969"/>
    </row>
    <row r="3112" spans="2:10" ht="24.6" customHeight="1">
      <c r="B3112" s="959"/>
      <c r="C3112" s="970" t="s">
        <v>3346</v>
      </c>
      <c r="D3112" s="970"/>
      <c r="E3112" s="970"/>
      <c r="F3112" s="970"/>
      <c r="G3112" s="970"/>
      <c r="H3112" s="970"/>
      <c r="I3112" s="971"/>
      <c r="J3112" s="960"/>
    </row>
    <row r="3113" spans="2:10" ht="24.6" customHeight="1">
      <c r="B3113" s="962"/>
      <c r="C3113" s="963"/>
      <c r="D3113" s="963" t="s">
        <v>1968</v>
      </c>
      <c r="E3113" s="963"/>
      <c r="F3113" s="963"/>
      <c r="G3113" s="963"/>
      <c r="H3113" s="963"/>
      <c r="I3113" s="964" t="s">
        <v>2058</v>
      </c>
      <c r="J3113" s="965"/>
    </row>
    <row r="3114" spans="2:10" ht="24.6" customHeight="1">
      <c r="B3114" s="962"/>
      <c r="C3114" s="963"/>
      <c r="D3114" s="963" t="s">
        <v>1970</v>
      </c>
      <c r="E3114" s="963"/>
      <c r="F3114" s="963"/>
      <c r="G3114" s="963"/>
      <c r="H3114" s="963"/>
      <c r="I3114" s="964" t="s">
        <v>2130</v>
      </c>
      <c r="J3114" s="965"/>
    </row>
    <row r="3115" spans="2:10" ht="24.6" customHeight="1">
      <c r="B3115" s="962"/>
      <c r="C3115" s="963"/>
      <c r="D3115" s="963" t="s">
        <v>2053</v>
      </c>
      <c r="E3115" s="963"/>
      <c r="F3115" s="963"/>
      <c r="G3115" s="963"/>
      <c r="H3115" s="963"/>
      <c r="I3115" s="964"/>
      <c r="J3115" s="965"/>
    </row>
    <row r="3116" spans="2:10" ht="24.6" customHeight="1">
      <c r="B3116" s="962"/>
      <c r="C3116" s="963"/>
      <c r="D3116" s="963"/>
      <c r="E3116" s="963" t="s">
        <v>2207</v>
      </c>
      <c r="F3116" s="963"/>
      <c r="G3116" s="963"/>
      <c r="H3116" s="963"/>
      <c r="I3116" s="964" t="s">
        <v>2058</v>
      </c>
      <c r="J3116" s="965"/>
    </row>
    <row r="3117" spans="2:10" ht="24.6" customHeight="1">
      <c r="B3117" s="962"/>
      <c r="C3117" s="963"/>
      <c r="D3117" s="963"/>
      <c r="E3117" s="963" t="s">
        <v>2731</v>
      </c>
      <c r="F3117" s="963"/>
      <c r="G3117" s="963"/>
      <c r="H3117" s="963"/>
      <c r="I3117" s="964" t="s">
        <v>2211</v>
      </c>
      <c r="J3117" s="965"/>
    </row>
    <row r="3118" spans="2:10" ht="24.6" customHeight="1">
      <c r="B3118" s="962"/>
      <c r="C3118" s="963"/>
      <c r="D3118" s="963"/>
      <c r="E3118" s="963" t="s">
        <v>2059</v>
      </c>
      <c r="F3118" s="963"/>
      <c r="G3118" s="963"/>
      <c r="H3118" s="963"/>
      <c r="I3118" s="964" t="s">
        <v>2058</v>
      </c>
      <c r="J3118" s="965"/>
    </row>
    <row r="3119" spans="2:10" ht="24.6" customHeight="1">
      <c r="B3119" s="962"/>
      <c r="C3119" s="963"/>
      <c r="D3119" s="963"/>
      <c r="E3119" s="963" t="s">
        <v>2737</v>
      </c>
      <c r="F3119" s="963"/>
      <c r="G3119" s="963"/>
      <c r="H3119" s="963"/>
      <c r="I3119" s="964" t="s">
        <v>2218</v>
      </c>
      <c r="J3119" s="965"/>
    </row>
    <row r="3120" spans="2:10" ht="24.6" customHeight="1">
      <c r="B3120" s="962"/>
      <c r="C3120" s="963"/>
      <c r="D3120" s="963"/>
      <c r="E3120" s="963"/>
      <c r="F3120" s="963"/>
      <c r="G3120" s="963"/>
      <c r="H3120" s="963"/>
      <c r="I3120" s="964" t="s">
        <v>2219</v>
      </c>
      <c r="J3120" s="965"/>
    </row>
    <row r="3121" spans="2:10" ht="24.6" customHeight="1">
      <c r="B3121" s="962"/>
      <c r="C3121" s="963"/>
      <c r="D3121" s="963"/>
      <c r="E3121" s="963"/>
      <c r="F3121" s="963"/>
      <c r="G3121" s="963"/>
      <c r="H3121" s="963"/>
      <c r="I3121" s="964" t="s">
        <v>2220</v>
      </c>
      <c r="J3121" s="965"/>
    </row>
    <row r="3122" spans="2:10" ht="24.6" customHeight="1">
      <c r="B3122" s="962"/>
      <c r="C3122" s="963"/>
      <c r="D3122" s="963"/>
      <c r="E3122" s="963" t="s">
        <v>1983</v>
      </c>
      <c r="F3122" s="963"/>
      <c r="G3122" s="963"/>
      <c r="H3122" s="963"/>
      <c r="I3122" s="964" t="s">
        <v>2222</v>
      </c>
      <c r="J3122" s="965"/>
    </row>
    <row r="3123" spans="2:10" ht="24.6" customHeight="1">
      <c r="B3123" s="962"/>
      <c r="C3123" s="963"/>
      <c r="D3123" s="963" t="s">
        <v>2223</v>
      </c>
      <c r="E3123" s="963"/>
      <c r="F3123" s="963"/>
      <c r="G3123" s="963"/>
      <c r="H3123" s="963"/>
      <c r="I3123" s="964"/>
      <c r="J3123" s="965"/>
    </row>
    <row r="3124" spans="2:10" ht="103.5" customHeight="1">
      <c r="B3124" s="962"/>
      <c r="C3124" s="963"/>
      <c r="D3124" s="963"/>
      <c r="E3124" s="963"/>
      <c r="F3124" s="963"/>
      <c r="G3124" s="963"/>
      <c r="H3124" s="963"/>
      <c r="I3124" s="964" t="s">
        <v>3347</v>
      </c>
      <c r="J3124" s="965"/>
    </row>
    <row r="3125" spans="2:10" ht="35.450000000000003" customHeight="1">
      <c r="B3125" s="962"/>
      <c r="C3125" s="963"/>
      <c r="D3125" s="963"/>
      <c r="E3125" s="963"/>
      <c r="F3125" s="963"/>
      <c r="G3125" s="963"/>
      <c r="H3125" s="963"/>
      <c r="I3125" s="964" t="s">
        <v>3348</v>
      </c>
      <c r="J3125" s="965"/>
    </row>
    <row r="3126" spans="2:10" ht="24.6" customHeight="1">
      <c r="B3126" s="966"/>
      <c r="C3126" s="967"/>
      <c r="D3126" s="967"/>
      <c r="E3126" s="967"/>
      <c r="F3126" s="967"/>
      <c r="G3126" s="967"/>
      <c r="H3126" s="967"/>
      <c r="I3126" s="968"/>
      <c r="J3126" s="969"/>
    </row>
    <row r="3127" spans="2:10" ht="24.6" customHeight="1">
      <c r="B3127" s="959"/>
      <c r="C3127" s="970" t="s">
        <v>3349</v>
      </c>
      <c r="D3127" s="970"/>
      <c r="E3127" s="970"/>
      <c r="F3127" s="970"/>
      <c r="G3127" s="970"/>
      <c r="H3127" s="970"/>
      <c r="I3127" s="971"/>
      <c r="J3127" s="960"/>
    </row>
    <row r="3128" spans="2:10" ht="58.5" customHeight="1">
      <c r="B3128" s="962"/>
      <c r="C3128" s="963"/>
      <c r="D3128" s="963"/>
      <c r="E3128" s="963"/>
      <c r="F3128" s="963"/>
      <c r="G3128" s="963"/>
      <c r="H3128" s="963"/>
      <c r="I3128" s="964" t="s">
        <v>3350</v>
      </c>
      <c r="J3128" s="965"/>
    </row>
    <row r="3129" spans="2:10" ht="24.6" customHeight="1">
      <c r="B3129" s="962"/>
      <c r="C3129" s="963"/>
      <c r="D3129" s="963" t="s">
        <v>1968</v>
      </c>
      <c r="E3129" s="963"/>
      <c r="F3129" s="963"/>
      <c r="G3129" s="963"/>
      <c r="H3129" s="963"/>
      <c r="I3129" s="964" t="s">
        <v>3351</v>
      </c>
      <c r="J3129" s="965"/>
    </row>
    <row r="3130" spans="2:10" ht="24.6" customHeight="1">
      <c r="B3130" s="962"/>
      <c r="C3130" s="963"/>
      <c r="D3130" s="963" t="s">
        <v>1970</v>
      </c>
      <c r="E3130" s="963"/>
      <c r="F3130" s="963"/>
      <c r="G3130" s="963"/>
      <c r="H3130" s="963"/>
      <c r="I3130" s="964" t="s">
        <v>2130</v>
      </c>
      <c r="J3130" s="965"/>
    </row>
    <row r="3131" spans="2:10" ht="24.6" customHeight="1">
      <c r="B3131" s="962"/>
      <c r="C3131" s="963"/>
      <c r="D3131" s="963" t="s">
        <v>2053</v>
      </c>
      <c r="E3131" s="963"/>
      <c r="F3131" s="963"/>
      <c r="G3131" s="963"/>
      <c r="H3131" s="963"/>
      <c r="I3131" s="964"/>
      <c r="J3131" s="965"/>
    </row>
    <row r="3132" spans="2:10" ht="24.6" customHeight="1">
      <c r="B3132" s="962"/>
      <c r="C3132" s="963"/>
      <c r="D3132" s="963"/>
      <c r="E3132" s="963" t="s">
        <v>3352</v>
      </c>
      <c r="F3132" s="963"/>
      <c r="G3132" s="963"/>
      <c r="H3132" s="963"/>
      <c r="I3132" s="964" t="s">
        <v>3353</v>
      </c>
      <c r="J3132" s="965"/>
    </row>
    <row r="3133" spans="2:10" ht="24.6" customHeight="1">
      <c r="B3133" s="962"/>
      <c r="C3133" s="963"/>
      <c r="D3133" s="963"/>
      <c r="E3133" s="963" t="s">
        <v>2323</v>
      </c>
      <c r="F3133" s="963"/>
      <c r="G3133" s="963"/>
      <c r="H3133" s="963"/>
      <c r="I3133" s="964" t="s">
        <v>2959</v>
      </c>
      <c r="J3133" s="965"/>
    </row>
    <row r="3134" spans="2:10" ht="24.6" customHeight="1">
      <c r="B3134" s="962"/>
      <c r="C3134" s="963"/>
      <c r="D3134" s="963"/>
      <c r="E3134" s="963" t="s">
        <v>3354</v>
      </c>
      <c r="F3134" s="963"/>
      <c r="G3134" s="963"/>
      <c r="H3134" s="963"/>
      <c r="I3134" s="964" t="s">
        <v>2903</v>
      </c>
      <c r="J3134" s="965"/>
    </row>
    <row r="3135" spans="2:10" ht="24.6" customHeight="1">
      <c r="B3135" s="962"/>
      <c r="C3135" s="963"/>
      <c r="D3135" s="963"/>
      <c r="E3135" s="963" t="s">
        <v>3355</v>
      </c>
      <c r="F3135" s="963"/>
      <c r="G3135" s="963"/>
      <c r="H3135" s="963"/>
      <c r="I3135" s="964" t="s">
        <v>2903</v>
      </c>
      <c r="J3135" s="965"/>
    </row>
    <row r="3136" spans="2:10" ht="24.6" customHeight="1">
      <c r="B3136" s="962"/>
      <c r="C3136" s="963"/>
      <c r="D3136" s="963"/>
      <c r="E3136" s="963" t="s">
        <v>3356</v>
      </c>
      <c r="F3136" s="963"/>
      <c r="G3136" s="963"/>
      <c r="H3136" s="963"/>
      <c r="I3136" s="964" t="s">
        <v>3357</v>
      </c>
      <c r="J3136" s="965"/>
    </row>
    <row r="3137" spans="2:10" ht="24.6" customHeight="1">
      <c r="B3137" s="962"/>
      <c r="C3137" s="963"/>
      <c r="D3137" s="963"/>
      <c r="E3137" s="963" t="s">
        <v>2550</v>
      </c>
      <c r="F3137" s="963"/>
      <c r="G3137" s="963"/>
      <c r="H3137" s="963"/>
      <c r="I3137" s="964" t="s">
        <v>2058</v>
      </c>
      <c r="J3137" s="965"/>
    </row>
    <row r="3138" spans="2:10" ht="24.6" customHeight="1">
      <c r="B3138" s="962"/>
      <c r="C3138" s="963"/>
      <c r="D3138" s="963" t="s">
        <v>1989</v>
      </c>
      <c r="E3138" s="963"/>
      <c r="F3138" s="963"/>
      <c r="G3138" s="963"/>
      <c r="H3138" s="963"/>
      <c r="I3138" s="964" t="s">
        <v>2963</v>
      </c>
      <c r="J3138" s="965"/>
    </row>
    <row r="3139" spans="2:10" ht="24.6" customHeight="1">
      <c r="B3139" s="962"/>
      <c r="C3139" s="963"/>
      <c r="D3139" s="963" t="s">
        <v>1991</v>
      </c>
      <c r="E3139" s="963"/>
      <c r="F3139" s="963"/>
      <c r="G3139" s="963"/>
      <c r="H3139" s="963"/>
      <c r="I3139" s="964"/>
      <c r="J3139" s="965"/>
    </row>
    <row r="3140" spans="2:10" ht="24.6" customHeight="1">
      <c r="B3140" s="962"/>
      <c r="C3140" s="963"/>
      <c r="D3140" s="963"/>
      <c r="E3140" s="963"/>
      <c r="F3140" s="963"/>
      <c r="G3140" s="963"/>
      <c r="H3140" s="963"/>
      <c r="I3140" s="964" t="s">
        <v>3358</v>
      </c>
      <c r="J3140" s="965"/>
    </row>
    <row r="3141" spans="2:10" ht="24.6" customHeight="1">
      <c r="B3141" s="966"/>
      <c r="C3141" s="967"/>
      <c r="D3141" s="967"/>
      <c r="E3141" s="967"/>
      <c r="F3141" s="967"/>
      <c r="G3141" s="967"/>
      <c r="H3141" s="967"/>
      <c r="I3141" s="968"/>
      <c r="J3141" s="969"/>
    </row>
    <row r="3142" spans="2:10" ht="24.6" customHeight="1">
      <c r="B3142" s="959"/>
      <c r="C3142" s="970" t="s">
        <v>3359</v>
      </c>
      <c r="D3142" s="970"/>
      <c r="E3142" s="970"/>
      <c r="F3142" s="970"/>
      <c r="G3142" s="970"/>
      <c r="H3142" s="970"/>
      <c r="I3142" s="971"/>
      <c r="J3142" s="960"/>
    </row>
    <row r="3143" spans="2:10" ht="35.450000000000003" customHeight="1">
      <c r="B3143" s="962"/>
      <c r="C3143" s="963"/>
      <c r="D3143" s="963"/>
      <c r="E3143" s="963"/>
      <c r="F3143" s="963"/>
      <c r="G3143" s="963"/>
      <c r="H3143" s="963"/>
      <c r="I3143" s="964" t="s">
        <v>3360</v>
      </c>
      <c r="J3143" s="965"/>
    </row>
    <row r="3144" spans="2:10" ht="24.6" customHeight="1">
      <c r="B3144" s="966"/>
      <c r="C3144" s="967"/>
      <c r="D3144" s="967"/>
      <c r="E3144" s="967"/>
      <c r="F3144" s="967"/>
      <c r="G3144" s="967"/>
      <c r="H3144" s="967"/>
      <c r="I3144" s="968"/>
      <c r="J3144" s="969"/>
    </row>
    <row r="3145" spans="2:10" ht="24.6" customHeight="1">
      <c r="B3145" s="959"/>
      <c r="C3145" s="970" t="s">
        <v>3361</v>
      </c>
      <c r="D3145" s="970"/>
      <c r="E3145" s="970"/>
      <c r="F3145" s="970"/>
      <c r="G3145" s="970"/>
      <c r="H3145" s="970"/>
      <c r="I3145" s="971"/>
      <c r="J3145" s="960"/>
    </row>
    <row r="3146" spans="2:10" ht="35.450000000000003" customHeight="1">
      <c r="B3146" s="962"/>
      <c r="C3146" s="963"/>
      <c r="D3146" s="963"/>
      <c r="E3146" s="963"/>
      <c r="F3146" s="963"/>
      <c r="G3146" s="963"/>
      <c r="H3146" s="963"/>
      <c r="I3146" s="964" t="s">
        <v>3362</v>
      </c>
      <c r="J3146" s="965"/>
    </row>
    <row r="3147" spans="2:10" ht="24.6" customHeight="1">
      <c r="B3147" s="966"/>
      <c r="C3147" s="967"/>
      <c r="D3147" s="967"/>
      <c r="E3147" s="967"/>
      <c r="F3147" s="967"/>
      <c r="G3147" s="967"/>
      <c r="H3147" s="967"/>
      <c r="I3147" s="968"/>
      <c r="J3147" s="969"/>
    </row>
    <row r="3148" spans="2:10" ht="24.6" customHeight="1">
      <c r="B3148" s="959"/>
      <c r="C3148" s="970" t="s">
        <v>3363</v>
      </c>
      <c r="D3148" s="970"/>
      <c r="E3148" s="970"/>
      <c r="F3148" s="970"/>
      <c r="G3148" s="970"/>
      <c r="H3148" s="970"/>
      <c r="I3148" s="971"/>
      <c r="J3148" s="960"/>
    </row>
    <row r="3149" spans="2:10" ht="69.599999999999994" customHeight="1">
      <c r="B3149" s="962"/>
      <c r="C3149" s="963"/>
      <c r="D3149" s="963"/>
      <c r="E3149" s="963"/>
      <c r="F3149" s="963"/>
      <c r="G3149" s="963"/>
      <c r="H3149" s="963"/>
      <c r="I3149" s="964" t="s">
        <v>3364</v>
      </c>
      <c r="J3149" s="965"/>
    </row>
    <row r="3150" spans="2:10" ht="92.45" customHeight="1">
      <c r="B3150" s="962"/>
      <c r="C3150" s="963"/>
      <c r="D3150" s="963"/>
      <c r="E3150" s="963"/>
      <c r="F3150" s="963"/>
      <c r="G3150" s="963"/>
      <c r="H3150" s="963"/>
      <c r="I3150" s="964" t="s">
        <v>3365</v>
      </c>
      <c r="J3150" s="965"/>
    </row>
    <row r="3151" spans="2:10" ht="92.45" customHeight="1">
      <c r="B3151" s="962"/>
      <c r="C3151" s="963"/>
      <c r="D3151" s="963"/>
      <c r="E3151" s="963"/>
      <c r="F3151" s="963"/>
      <c r="G3151" s="963"/>
      <c r="H3151" s="963"/>
      <c r="I3151" s="964" t="s">
        <v>3366</v>
      </c>
      <c r="J3151" s="965"/>
    </row>
    <row r="3152" spans="2:10" ht="35.450000000000003" customHeight="1">
      <c r="B3152" s="962"/>
      <c r="C3152" s="963"/>
      <c r="D3152" s="963"/>
      <c r="E3152" s="963"/>
      <c r="F3152" s="963"/>
      <c r="G3152" s="963"/>
      <c r="H3152" s="963"/>
      <c r="I3152" s="964" t="s">
        <v>3367</v>
      </c>
      <c r="J3152" s="965"/>
    </row>
    <row r="3153" spans="2:10" ht="24.6" customHeight="1">
      <c r="B3153" s="966"/>
      <c r="C3153" s="967"/>
      <c r="D3153" s="967"/>
      <c r="E3153" s="967"/>
      <c r="F3153" s="967"/>
      <c r="G3153" s="967"/>
      <c r="H3153" s="967"/>
      <c r="I3153" s="968"/>
      <c r="J3153" s="969"/>
    </row>
    <row r="3154" spans="2:10" ht="24.6" customHeight="1">
      <c r="B3154" s="959"/>
      <c r="C3154" s="970" t="s">
        <v>3368</v>
      </c>
      <c r="D3154" s="970"/>
      <c r="E3154" s="970"/>
      <c r="F3154" s="970"/>
      <c r="G3154" s="970"/>
      <c r="H3154" s="970"/>
      <c r="I3154" s="971"/>
      <c r="J3154" s="960"/>
    </row>
    <row r="3155" spans="2:10" ht="114.6" customHeight="1">
      <c r="B3155" s="962"/>
      <c r="C3155" s="963"/>
      <c r="D3155" s="963"/>
      <c r="E3155" s="963"/>
      <c r="F3155" s="963"/>
      <c r="G3155" s="963"/>
      <c r="H3155" s="963"/>
      <c r="I3155" s="964" t="s">
        <v>3369</v>
      </c>
      <c r="J3155" s="965"/>
    </row>
    <row r="3156" spans="2:10" ht="24.6" customHeight="1">
      <c r="B3156" s="966"/>
      <c r="C3156" s="967"/>
      <c r="D3156" s="967"/>
      <c r="E3156" s="967"/>
      <c r="F3156" s="967"/>
      <c r="G3156" s="967"/>
      <c r="H3156" s="967"/>
      <c r="I3156" s="968"/>
      <c r="J3156" s="969"/>
    </row>
    <row r="3157" spans="2:10" ht="24.6" customHeight="1">
      <c r="B3157" s="959"/>
      <c r="C3157" s="970" t="s">
        <v>3370</v>
      </c>
      <c r="D3157" s="970"/>
      <c r="E3157" s="970"/>
      <c r="F3157" s="970"/>
      <c r="G3157" s="970"/>
      <c r="H3157" s="970"/>
      <c r="I3157" s="971"/>
      <c r="J3157" s="960"/>
    </row>
    <row r="3158" spans="2:10" ht="24.6" customHeight="1">
      <c r="B3158" s="962"/>
      <c r="C3158" s="963"/>
      <c r="D3158" s="963" t="s">
        <v>1968</v>
      </c>
      <c r="E3158" s="963"/>
      <c r="F3158" s="963"/>
      <c r="G3158" s="963"/>
      <c r="H3158" s="963"/>
      <c r="I3158" s="964" t="s">
        <v>2058</v>
      </c>
      <c r="J3158" s="965"/>
    </row>
    <row r="3159" spans="2:10" ht="24.6" customHeight="1">
      <c r="B3159" s="962"/>
      <c r="C3159" s="963"/>
      <c r="D3159" s="963" t="s">
        <v>1970</v>
      </c>
      <c r="E3159" s="963"/>
      <c r="F3159" s="963"/>
      <c r="G3159" s="963"/>
      <c r="H3159" s="963"/>
      <c r="I3159" s="964" t="s">
        <v>2130</v>
      </c>
      <c r="J3159" s="965"/>
    </row>
    <row r="3160" spans="2:10" ht="24.6" customHeight="1">
      <c r="B3160" s="962"/>
      <c r="C3160" s="963"/>
      <c r="D3160" s="963" t="s">
        <v>3371</v>
      </c>
      <c r="E3160" s="963"/>
      <c r="F3160" s="963"/>
      <c r="G3160" s="963"/>
      <c r="H3160" s="963"/>
      <c r="I3160" s="964" t="s">
        <v>3372</v>
      </c>
      <c r="J3160" s="965"/>
    </row>
    <row r="3161" spans="2:10" ht="24.6" customHeight="1">
      <c r="B3161" s="962"/>
      <c r="C3161" s="963"/>
      <c r="D3161" s="963"/>
      <c r="E3161" s="963"/>
      <c r="F3161" s="963"/>
      <c r="G3161" s="963"/>
      <c r="H3161" s="963"/>
      <c r="I3161" s="964" t="s">
        <v>3373</v>
      </c>
      <c r="J3161" s="965"/>
    </row>
    <row r="3162" spans="2:10" ht="24.6" customHeight="1">
      <c r="B3162" s="962"/>
      <c r="C3162" s="963"/>
      <c r="D3162" s="963" t="s">
        <v>3374</v>
      </c>
      <c r="E3162" s="963"/>
      <c r="F3162" s="963"/>
      <c r="G3162" s="963"/>
      <c r="H3162" s="963"/>
      <c r="I3162" s="964" t="s">
        <v>3375</v>
      </c>
      <c r="J3162" s="965"/>
    </row>
    <row r="3163" spans="2:10" ht="24.6" customHeight="1">
      <c r="B3163" s="962"/>
      <c r="C3163" s="963"/>
      <c r="D3163" s="963" t="s">
        <v>1991</v>
      </c>
      <c r="E3163" s="963"/>
      <c r="F3163" s="963"/>
      <c r="G3163" s="963"/>
      <c r="H3163" s="963"/>
      <c r="I3163" s="964"/>
      <c r="J3163" s="965"/>
    </row>
    <row r="3164" spans="2:10" ht="47.45" customHeight="1">
      <c r="B3164" s="962"/>
      <c r="C3164" s="963"/>
      <c r="D3164" s="963"/>
      <c r="E3164" s="963"/>
      <c r="F3164" s="963"/>
      <c r="G3164" s="963"/>
      <c r="H3164" s="963"/>
      <c r="I3164" s="964" t="s">
        <v>3376</v>
      </c>
      <c r="J3164" s="965"/>
    </row>
    <row r="3165" spans="2:10" ht="58.5" customHeight="1">
      <c r="B3165" s="962"/>
      <c r="C3165" s="963"/>
      <c r="D3165" s="963"/>
      <c r="E3165" s="963"/>
      <c r="F3165" s="963"/>
      <c r="G3165" s="963"/>
      <c r="H3165" s="963"/>
      <c r="I3165" s="964" t="s">
        <v>3377</v>
      </c>
      <c r="J3165" s="965"/>
    </row>
    <row r="3166" spans="2:10" ht="47.45" customHeight="1">
      <c r="B3166" s="962"/>
      <c r="C3166" s="963"/>
      <c r="D3166" s="963"/>
      <c r="E3166" s="963"/>
      <c r="F3166" s="963"/>
      <c r="G3166" s="963"/>
      <c r="H3166" s="963"/>
      <c r="I3166" s="964" t="s">
        <v>3378</v>
      </c>
      <c r="J3166" s="965"/>
    </row>
    <row r="3167" spans="2:10" ht="24.6" customHeight="1">
      <c r="B3167" s="966"/>
      <c r="C3167" s="967"/>
      <c r="D3167" s="967"/>
      <c r="E3167" s="967"/>
      <c r="F3167" s="967"/>
      <c r="G3167" s="967"/>
      <c r="H3167" s="967"/>
      <c r="I3167" s="968"/>
      <c r="J3167" s="969"/>
    </row>
    <row r="3168" spans="2:10" ht="24.6" customHeight="1">
      <c r="B3168" s="959"/>
      <c r="C3168" s="970" t="s">
        <v>3379</v>
      </c>
      <c r="D3168" s="970"/>
      <c r="E3168" s="970"/>
      <c r="F3168" s="970"/>
      <c r="G3168" s="970"/>
      <c r="H3168" s="970"/>
      <c r="I3168" s="971"/>
      <c r="J3168" s="960"/>
    </row>
    <row r="3169" spans="2:10" ht="24.6" customHeight="1">
      <c r="B3169" s="962"/>
      <c r="C3169" s="963"/>
      <c r="D3169" s="963" t="s">
        <v>1968</v>
      </c>
      <c r="E3169" s="963"/>
      <c r="F3169" s="963"/>
      <c r="G3169" s="963"/>
      <c r="H3169" s="963"/>
      <c r="I3169" s="964"/>
      <c r="J3169" s="965"/>
    </row>
    <row r="3170" spans="2:10" ht="24.6" customHeight="1">
      <c r="B3170" s="962"/>
      <c r="C3170" s="963"/>
      <c r="D3170" s="963"/>
      <c r="E3170" s="963" t="s">
        <v>3380</v>
      </c>
      <c r="F3170" s="963"/>
      <c r="G3170" s="963"/>
      <c r="H3170" s="963"/>
      <c r="I3170" s="964" t="s">
        <v>3381</v>
      </c>
      <c r="J3170" s="965"/>
    </row>
    <row r="3171" spans="2:10" ht="24.6" customHeight="1">
      <c r="B3171" s="962"/>
      <c r="C3171" s="963"/>
      <c r="D3171" s="963"/>
      <c r="E3171" s="963" t="s">
        <v>3382</v>
      </c>
      <c r="F3171" s="963"/>
      <c r="G3171" s="963"/>
      <c r="H3171" s="963"/>
      <c r="I3171" s="964" t="s">
        <v>3383</v>
      </c>
      <c r="J3171" s="965"/>
    </row>
    <row r="3172" spans="2:10" ht="24.6" customHeight="1">
      <c r="B3172" s="962"/>
      <c r="C3172" s="963"/>
      <c r="D3172" s="963" t="s">
        <v>3384</v>
      </c>
      <c r="E3172" s="963"/>
      <c r="F3172" s="963"/>
      <c r="G3172" s="963"/>
      <c r="H3172" s="963"/>
      <c r="I3172" s="964"/>
      <c r="J3172" s="965"/>
    </row>
    <row r="3173" spans="2:10" ht="24.6" customHeight="1">
      <c r="B3173" s="962"/>
      <c r="C3173" s="963"/>
      <c r="D3173" s="963"/>
      <c r="E3173" s="963" t="s">
        <v>3385</v>
      </c>
      <c r="F3173" s="963"/>
      <c r="G3173" s="963"/>
      <c r="H3173" s="963"/>
      <c r="I3173" s="964" t="s">
        <v>3386</v>
      </c>
      <c r="J3173" s="965"/>
    </row>
    <row r="3174" spans="2:10" ht="24.6" customHeight="1">
      <c r="B3174" s="962"/>
      <c r="C3174" s="963"/>
      <c r="D3174" s="963"/>
      <c r="E3174" s="963" t="s">
        <v>3382</v>
      </c>
      <c r="F3174" s="963"/>
      <c r="G3174" s="963"/>
      <c r="H3174" s="963"/>
      <c r="I3174" s="964" t="s">
        <v>3386</v>
      </c>
      <c r="J3174" s="965"/>
    </row>
    <row r="3175" spans="2:10" ht="24.6" customHeight="1">
      <c r="B3175" s="962"/>
      <c r="C3175" s="963"/>
      <c r="D3175" s="963" t="s">
        <v>3387</v>
      </c>
      <c r="E3175" s="963"/>
      <c r="F3175" s="963"/>
      <c r="G3175" s="963"/>
      <c r="H3175" s="963"/>
      <c r="I3175" s="964"/>
      <c r="J3175" s="965"/>
    </row>
    <row r="3176" spans="2:10" ht="24.6" customHeight="1">
      <c r="B3176" s="962"/>
      <c r="C3176" s="963"/>
      <c r="D3176" s="963"/>
      <c r="E3176" s="963"/>
      <c r="F3176" s="963"/>
      <c r="G3176" s="963"/>
      <c r="H3176" s="963"/>
      <c r="I3176" s="964" t="s">
        <v>3388</v>
      </c>
      <c r="J3176" s="965"/>
    </row>
    <row r="3177" spans="2:10" ht="24.6" customHeight="1">
      <c r="B3177" s="966"/>
      <c r="C3177" s="967"/>
      <c r="D3177" s="967"/>
      <c r="E3177" s="967"/>
      <c r="F3177" s="967"/>
      <c r="G3177" s="967"/>
      <c r="H3177" s="967"/>
      <c r="I3177" s="968"/>
      <c r="J3177" s="969"/>
    </row>
    <row r="3178" spans="2:10" ht="24.6" customHeight="1">
      <c r="B3178" s="959"/>
      <c r="C3178" s="970" t="s">
        <v>3389</v>
      </c>
      <c r="D3178" s="970"/>
      <c r="E3178" s="970"/>
      <c r="F3178" s="970"/>
      <c r="G3178" s="970"/>
      <c r="H3178" s="970"/>
      <c r="I3178" s="971"/>
      <c r="J3178" s="960"/>
    </row>
    <row r="3179" spans="2:10" ht="103.5" customHeight="1">
      <c r="B3179" s="962"/>
      <c r="C3179" s="963"/>
      <c r="D3179" s="963"/>
      <c r="E3179" s="963"/>
      <c r="F3179" s="963"/>
      <c r="G3179" s="963"/>
      <c r="H3179" s="963"/>
      <c r="I3179" s="964" t="s">
        <v>3390</v>
      </c>
      <c r="J3179" s="965"/>
    </row>
    <row r="3180" spans="2:10" ht="69.599999999999994" customHeight="1">
      <c r="B3180" s="962"/>
      <c r="C3180" s="963"/>
      <c r="D3180" s="963"/>
      <c r="E3180" s="963"/>
      <c r="F3180" s="963"/>
      <c r="G3180" s="963"/>
      <c r="H3180" s="963"/>
      <c r="I3180" s="964" t="s">
        <v>3391</v>
      </c>
      <c r="J3180" s="965"/>
    </row>
    <row r="3181" spans="2:10" ht="81.599999999999994" customHeight="1">
      <c r="B3181" s="962"/>
      <c r="C3181" s="963"/>
      <c r="D3181" s="963"/>
      <c r="E3181" s="963"/>
      <c r="F3181" s="963"/>
      <c r="G3181" s="963"/>
      <c r="H3181" s="963"/>
      <c r="I3181" s="964" t="s">
        <v>3392</v>
      </c>
      <c r="J3181" s="965"/>
    </row>
    <row r="3182" spans="2:10" ht="35.450000000000003" customHeight="1">
      <c r="B3182" s="962"/>
      <c r="C3182" s="963"/>
      <c r="D3182" s="963"/>
      <c r="E3182" s="963"/>
      <c r="F3182" s="963"/>
      <c r="G3182" s="963"/>
      <c r="H3182" s="963"/>
      <c r="I3182" s="964" t="s">
        <v>3393</v>
      </c>
      <c r="J3182" s="965"/>
    </row>
    <row r="3183" spans="2:10" ht="24.6" customHeight="1">
      <c r="B3183" s="966"/>
      <c r="C3183" s="967"/>
      <c r="D3183" s="967"/>
      <c r="E3183" s="967"/>
      <c r="F3183" s="967"/>
      <c r="G3183" s="967"/>
      <c r="H3183" s="967"/>
      <c r="I3183" s="968"/>
      <c r="J3183" s="969"/>
    </row>
    <row r="3184" spans="2:10" ht="24.6" customHeight="1">
      <c r="B3184" s="959"/>
      <c r="C3184" s="970" t="s">
        <v>3394</v>
      </c>
      <c r="D3184" s="970"/>
      <c r="E3184" s="970"/>
      <c r="F3184" s="970"/>
      <c r="G3184" s="970"/>
      <c r="H3184" s="970"/>
      <c r="I3184" s="971"/>
      <c r="J3184" s="960"/>
    </row>
    <row r="3185" spans="2:10" ht="24.6" customHeight="1">
      <c r="B3185" s="962"/>
      <c r="C3185" s="963"/>
      <c r="D3185" s="963" t="s">
        <v>1968</v>
      </c>
      <c r="E3185" s="963"/>
      <c r="F3185" s="963"/>
      <c r="G3185" s="963"/>
      <c r="H3185" s="963"/>
      <c r="I3185" s="964" t="s">
        <v>2058</v>
      </c>
      <c r="J3185" s="965"/>
    </row>
    <row r="3186" spans="2:10" ht="24.6" customHeight="1">
      <c r="B3186" s="962"/>
      <c r="C3186" s="963"/>
      <c r="D3186" s="963" t="s">
        <v>1970</v>
      </c>
      <c r="E3186" s="963"/>
      <c r="F3186" s="963"/>
      <c r="G3186" s="963"/>
      <c r="H3186" s="963"/>
      <c r="I3186" s="964" t="s">
        <v>1576</v>
      </c>
      <c r="J3186" s="965"/>
    </row>
    <row r="3187" spans="2:10" ht="24.6" customHeight="1">
      <c r="B3187" s="962"/>
      <c r="C3187" s="963"/>
      <c r="D3187" s="963" t="s">
        <v>3387</v>
      </c>
      <c r="E3187" s="963"/>
      <c r="F3187" s="963"/>
      <c r="G3187" s="963"/>
      <c r="H3187" s="963"/>
      <c r="I3187" s="964"/>
      <c r="J3187" s="965"/>
    </row>
    <row r="3188" spans="2:10" ht="35.450000000000003" customHeight="1">
      <c r="B3188" s="962"/>
      <c r="C3188" s="963"/>
      <c r="D3188" s="963"/>
      <c r="E3188" s="963"/>
      <c r="F3188" s="963"/>
      <c r="G3188" s="963"/>
      <c r="H3188" s="963"/>
      <c r="I3188" s="964" t="s">
        <v>3395</v>
      </c>
      <c r="J3188" s="965"/>
    </row>
    <row r="3189" spans="2:10" ht="58.5" customHeight="1">
      <c r="B3189" s="962"/>
      <c r="C3189" s="963"/>
      <c r="D3189" s="963"/>
      <c r="E3189" s="963"/>
      <c r="F3189" s="963"/>
      <c r="G3189" s="963"/>
      <c r="H3189" s="963"/>
      <c r="I3189" s="964" t="s">
        <v>3396</v>
      </c>
      <c r="J3189" s="965"/>
    </row>
    <row r="3190" spans="2:10" ht="47.45" customHeight="1">
      <c r="B3190" s="962"/>
      <c r="C3190" s="963"/>
      <c r="D3190" s="963"/>
      <c r="E3190" s="963"/>
      <c r="F3190" s="963"/>
      <c r="G3190" s="963"/>
      <c r="H3190" s="963"/>
      <c r="I3190" s="964" t="s">
        <v>3397</v>
      </c>
      <c r="J3190" s="965"/>
    </row>
    <row r="3191" spans="2:10" ht="35.450000000000003" customHeight="1">
      <c r="B3191" s="962"/>
      <c r="C3191" s="963"/>
      <c r="D3191" s="963"/>
      <c r="E3191" s="963"/>
      <c r="F3191" s="963"/>
      <c r="G3191" s="963"/>
      <c r="H3191" s="963"/>
      <c r="I3191" s="964" t="s">
        <v>3398</v>
      </c>
      <c r="J3191" s="965"/>
    </row>
    <row r="3192" spans="2:10" ht="24.6" customHeight="1">
      <c r="B3192" s="966"/>
      <c r="C3192" s="967"/>
      <c r="D3192" s="967"/>
      <c r="E3192" s="967"/>
      <c r="F3192" s="967"/>
      <c r="G3192" s="967"/>
      <c r="H3192" s="967"/>
      <c r="I3192" s="968"/>
      <c r="J3192" s="969"/>
    </row>
    <row r="3193" spans="2:10" ht="24.6" customHeight="1">
      <c r="B3193" s="959"/>
      <c r="C3193" s="970" t="s">
        <v>3399</v>
      </c>
      <c r="D3193" s="970"/>
      <c r="E3193" s="970"/>
      <c r="F3193" s="970"/>
      <c r="G3193" s="970"/>
      <c r="H3193" s="970"/>
      <c r="I3193" s="971"/>
      <c r="J3193" s="960"/>
    </row>
    <row r="3194" spans="2:10" ht="47.45" customHeight="1">
      <c r="B3194" s="962"/>
      <c r="C3194" s="963"/>
      <c r="D3194" s="963"/>
      <c r="E3194" s="963"/>
      <c r="F3194" s="963"/>
      <c r="G3194" s="963"/>
      <c r="H3194" s="963"/>
      <c r="I3194" s="964" t="s">
        <v>3400</v>
      </c>
      <c r="J3194" s="965"/>
    </row>
    <row r="3195" spans="2:10" ht="24.6" customHeight="1">
      <c r="B3195" s="962"/>
      <c r="C3195" s="963"/>
      <c r="D3195" s="963" t="s">
        <v>1968</v>
      </c>
      <c r="E3195" s="963"/>
      <c r="F3195" s="963"/>
      <c r="G3195" s="963"/>
      <c r="H3195" s="963"/>
      <c r="I3195" s="964" t="s">
        <v>2058</v>
      </c>
      <c r="J3195" s="965"/>
    </row>
    <row r="3196" spans="2:10" ht="24.6" customHeight="1">
      <c r="B3196" s="962"/>
      <c r="C3196" s="963"/>
      <c r="D3196" s="963" t="s">
        <v>1970</v>
      </c>
      <c r="E3196" s="963"/>
      <c r="F3196" s="963"/>
      <c r="G3196" s="963"/>
      <c r="H3196" s="963"/>
      <c r="I3196" s="964" t="s">
        <v>2130</v>
      </c>
      <c r="J3196" s="965"/>
    </row>
    <row r="3197" spans="2:10" ht="24.6" customHeight="1">
      <c r="B3197" s="962"/>
      <c r="C3197" s="963"/>
      <c r="D3197" s="963" t="s">
        <v>3387</v>
      </c>
      <c r="E3197" s="963"/>
      <c r="F3197" s="963"/>
      <c r="G3197" s="963"/>
      <c r="H3197" s="963"/>
      <c r="I3197" s="964"/>
      <c r="J3197" s="965"/>
    </row>
    <row r="3198" spans="2:10" ht="58.5" customHeight="1">
      <c r="B3198" s="962"/>
      <c r="C3198" s="963"/>
      <c r="D3198" s="963"/>
      <c r="E3198" s="963"/>
      <c r="F3198" s="963"/>
      <c r="G3198" s="963"/>
      <c r="H3198" s="963"/>
      <c r="I3198" s="964" t="s">
        <v>3401</v>
      </c>
      <c r="J3198" s="965"/>
    </row>
    <row r="3199" spans="2:10" ht="24.6" customHeight="1">
      <c r="B3199" s="962"/>
      <c r="C3199" s="963"/>
      <c r="D3199" s="963"/>
      <c r="E3199" s="963"/>
      <c r="F3199" s="963"/>
      <c r="G3199" s="963"/>
      <c r="H3199" s="963"/>
      <c r="I3199" s="964"/>
      <c r="J3199" s="965"/>
    </row>
    <row r="3200" spans="2:10" ht="24.6" customHeight="1">
      <c r="B3200" s="966"/>
      <c r="C3200" s="967"/>
      <c r="D3200" s="967"/>
      <c r="E3200" s="967"/>
      <c r="F3200" s="967"/>
      <c r="G3200" s="967"/>
      <c r="H3200" s="967"/>
      <c r="I3200" s="968"/>
      <c r="J3200" s="969"/>
    </row>
    <row r="3201" spans="2:10" ht="24.6" customHeight="1">
      <c r="B3201" s="972" t="s">
        <v>3402</v>
      </c>
      <c r="C3201" s="973"/>
      <c r="D3201" s="973"/>
      <c r="E3201" s="973"/>
      <c r="F3201" s="973"/>
      <c r="G3201" s="973"/>
      <c r="H3201" s="973"/>
      <c r="I3201" s="974"/>
      <c r="J3201" s="975"/>
    </row>
    <row r="3202" spans="2:10" ht="24.6" customHeight="1">
      <c r="B3202" s="889" t="s">
        <v>3403</v>
      </c>
      <c r="C3202" s="980"/>
      <c r="D3202" s="980"/>
      <c r="E3202" s="980"/>
      <c r="F3202" s="980"/>
      <c r="G3202" s="980"/>
      <c r="H3202" s="980"/>
      <c r="I3202" s="981"/>
      <c r="J3202" s="982"/>
    </row>
    <row r="3203" spans="2:10" ht="24.6" customHeight="1">
      <c r="B3203" s="976"/>
      <c r="C3203" s="977" t="s">
        <v>3404</v>
      </c>
      <c r="D3203" s="977"/>
      <c r="E3203" s="977"/>
      <c r="F3203" s="977"/>
      <c r="G3203" s="977"/>
      <c r="H3203" s="977"/>
      <c r="I3203" s="978"/>
      <c r="J3203" s="979"/>
    </row>
    <row r="3204" spans="2:10" ht="35.450000000000003" customHeight="1">
      <c r="B3204" s="962"/>
      <c r="C3204" s="963"/>
      <c r="D3204" s="963"/>
      <c r="E3204" s="963"/>
      <c r="F3204" s="963"/>
      <c r="G3204" s="963"/>
      <c r="H3204" s="963"/>
      <c r="I3204" s="964" t="s">
        <v>3405</v>
      </c>
      <c r="J3204" s="965"/>
    </row>
    <row r="3205" spans="2:10" ht="24.6" customHeight="1">
      <c r="B3205" s="966"/>
      <c r="C3205" s="967"/>
      <c r="D3205" s="967"/>
      <c r="E3205" s="967"/>
      <c r="F3205" s="967"/>
      <c r="G3205" s="967"/>
      <c r="H3205" s="967"/>
      <c r="I3205" s="968"/>
      <c r="J3205" s="969"/>
    </row>
    <row r="3206" spans="2:10" ht="24.6" customHeight="1">
      <c r="B3206" s="959"/>
      <c r="C3206" s="970" t="s">
        <v>3406</v>
      </c>
      <c r="D3206" s="970"/>
      <c r="E3206" s="970"/>
      <c r="F3206" s="970"/>
      <c r="G3206" s="970"/>
      <c r="H3206" s="970"/>
      <c r="I3206" s="971"/>
      <c r="J3206" s="960"/>
    </row>
    <row r="3207" spans="2:10" ht="24.6" customHeight="1">
      <c r="B3207" s="962"/>
      <c r="C3207" s="963"/>
      <c r="D3207" s="963"/>
      <c r="E3207" s="963"/>
      <c r="F3207" s="963"/>
      <c r="G3207" s="963"/>
      <c r="H3207" s="963"/>
      <c r="I3207" s="964" t="s">
        <v>3407</v>
      </c>
      <c r="J3207" s="965"/>
    </row>
    <row r="3208" spans="2:10" ht="24.6" customHeight="1">
      <c r="B3208" s="966"/>
      <c r="C3208" s="967"/>
      <c r="D3208" s="967"/>
      <c r="E3208" s="967"/>
      <c r="F3208" s="967"/>
      <c r="G3208" s="967"/>
      <c r="H3208" s="967"/>
      <c r="I3208" s="968"/>
      <c r="J3208" s="969"/>
    </row>
    <row r="3209" spans="2:10" ht="24.6" customHeight="1">
      <c r="B3209" s="959"/>
      <c r="C3209" s="970" t="s">
        <v>3408</v>
      </c>
      <c r="D3209" s="970"/>
      <c r="E3209" s="970"/>
      <c r="F3209" s="970"/>
      <c r="G3209" s="970"/>
      <c r="H3209" s="970"/>
      <c r="I3209" s="971"/>
      <c r="J3209" s="960"/>
    </row>
    <row r="3210" spans="2:10" ht="24.6" customHeight="1">
      <c r="B3210" s="962"/>
      <c r="C3210" s="963"/>
      <c r="D3210" s="963"/>
      <c r="E3210" s="963"/>
      <c r="F3210" s="963"/>
      <c r="G3210" s="963"/>
      <c r="H3210" s="963"/>
      <c r="I3210" s="964" t="s">
        <v>3409</v>
      </c>
      <c r="J3210" s="965"/>
    </row>
    <row r="3211" spans="2:10" ht="24.6" customHeight="1">
      <c r="B3211" s="966"/>
      <c r="C3211" s="967"/>
      <c r="D3211" s="967"/>
      <c r="E3211" s="967"/>
      <c r="F3211" s="967"/>
      <c r="G3211" s="967"/>
      <c r="H3211" s="967"/>
      <c r="I3211" s="968"/>
      <c r="J3211" s="969"/>
    </row>
    <row r="3212" spans="2:10" ht="24.6" customHeight="1">
      <c r="B3212" s="959"/>
      <c r="C3212" s="970" t="s">
        <v>3410</v>
      </c>
      <c r="D3212" s="970"/>
      <c r="E3212" s="970"/>
      <c r="F3212" s="970"/>
      <c r="G3212" s="970"/>
      <c r="H3212" s="970"/>
      <c r="I3212" s="971"/>
      <c r="J3212" s="960"/>
    </row>
    <row r="3213" spans="2:10" ht="24.6" customHeight="1">
      <c r="B3213" s="962"/>
      <c r="C3213" s="963"/>
      <c r="D3213" s="963"/>
      <c r="E3213" s="963"/>
      <c r="F3213" s="963"/>
      <c r="G3213" s="963"/>
      <c r="H3213" s="963"/>
      <c r="I3213" s="964" t="s">
        <v>3411</v>
      </c>
      <c r="J3213" s="965"/>
    </row>
    <row r="3214" spans="2:10" ht="24.6" customHeight="1">
      <c r="B3214" s="966"/>
      <c r="C3214" s="967"/>
      <c r="D3214" s="967"/>
      <c r="E3214" s="967"/>
      <c r="F3214" s="967"/>
      <c r="G3214" s="967"/>
      <c r="H3214" s="967"/>
      <c r="I3214" s="968"/>
      <c r="J3214" s="969"/>
    </row>
    <row r="3215" spans="2:10" ht="24.6" customHeight="1">
      <c r="B3215" s="959"/>
      <c r="C3215" s="970" t="s">
        <v>3412</v>
      </c>
      <c r="D3215" s="970"/>
      <c r="E3215" s="970"/>
      <c r="F3215" s="970"/>
      <c r="G3215" s="970"/>
      <c r="H3215" s="970"/>
      <c r="I3215" s="971"/>
      <c r="J3215" s="960"/>
    </row>
    <row r="3216" spans="2:10" ht="35.450000000000003" customHeight="1">
      <c r="B3216" s="962"/>
      <c r="C3216" s="963"/>
      <c r="D3216" s="963"/>
      <c r="E3216" s="963"/>
      <c r="F3216" s="963"/>
      <c r="G3216" s="963"/>
      <c r="H3216" s="963"/>
      <c r="I3216" s="964" t="s">
        <v>3413</v>
      </c>
      <c r="J3216" s="965"/>
    </row>
    <row r="3217" spans="2:10" ht="24.6" customHeight="1">
      <c r="B3217" s="966"/>
      <c r="C3217" s="967"/>
      <c r="D3217" s="967"/>
      <c r="E3217" s="967"/>
      <c r="F3217" s="967"/>
      <c r="G3217" s="967"/>
      <c r="H3217" s="967"/>
      <c r="I3217" s="968"/>
      <c r="J3217" s="969"/>
    </row>
    <row r="3218" spans="2:10" ht="24.6" customHeight="1">
      <c r="B3218" s="959"/>
      <c r="C3218" s="970" t="s">
        <v>3414</v>
      </c>
      <c r="D3218" s="970"/>
      <c r="E3218" s="970"/>
      <c r="F3218" s="970"/>
      <c r="G3218" s="970"/>
      <c r="H3218" s="970"/>
      <c r="I3218" s="971"/>
      <c r="J3218" s="960"/>
    </row>
    <row r="3219" spans="2:10" ht="24.6" customHeight="1">
      <c r="B3219" s="962"/>
      <c r="C3219" s="963"/>
      <c r="D3219" s="963"/>
      <c r="E3219" s="963"/>
      <c r="F3219" s="963"/>
      <c r="G3219" s="963"/>
      <c r="H3219" s="963"/>
      <c r="I3219" s="964" t="s">
        <v>3415</v>
      </c>
      <c r="J3219" s="965"/>
    </row>
    <row r="3220" spans="2:10" ht="24.6" customHeight="1">
      <c r="B3220" s="966"/>
      <c r="C3220" s="967"/>
      <c r="D3220" s="967"/>
      <c r="E3220" s="967"/>
      <c r="F3220" s="967"/>
      <c r="G3220" s="967"/>
      <c r="H3220" s="967"/>
      <c r="I3220" s="968"/>
      <c r="J3220" s="969"/>
    </row>
    <row r="3221" spans="2:10" ht="24.6" customHeight="1">
      <c r="B3221" s="959"/>
      <c r="C3221" s="970" t="s">
        <v>3416</v>
      </c>
      <c r="D3221" s="970"/>
      <c r="E3221" s="970"/>
      <c r="F3221" s="970"/>
      <c r="G3221" s="970"/>
      <c r="H3221" s="970"/>
      <c r="I3221" s="971"/>
      <c r="J3221" s="960"/>
    </row>
    <row r="3222" spans="2:10" ht="24.6" customHeight="1">
      <c r="B3222" s="962"/>
      <c r="C3222" s="963"/>
      <c r="D3222" s="963"/>
      <c r="E3222" s="963"/>
      <c r="F3222" s="963"/>
      <c r="G3222" s="963"/>
      <c r="H3222" s="963"/>
      <c r="I3222" s="964" t="s">
        <v>3417</v>
      </c>
      <c r="J3222" s="965"/>
    </row>
    <row r="3223" spans="2:10" ht="24.6" customHeight="1">
      <c r="B3223" s="966"/>
      <c r="C3223" s="967"/>
      <c r="D3223" s="967"/>
      <c r="E3223" s="967"/>
      <c r="F3223" s="967"/>
      <c r="G3223" s="967"/>
      <c r="H3223" s="967"/>
      <c r="I3223" s="968"/>
      <c r="J3223" s="969"/>
    </row>
    <row r="3224" spans="2:10" ht="24.6" customHeight="1">
      <c r="B3224" s="959"/>
      <c r="C3224" s="970" t="s">
        <v>3418</v>
      </c>
      <c r="D3224" s="970"/>
      <c r="E3224" s="970"/>
      <c r="F3224" s="970"/>
      <c r="G3224" s="970"/>
      <c r="H3224" s="970"/>
      <c r="I3224" s="971"/>
      <c r="J3224" s="960"/>
    </row>
    <row r="3225" spans="2:10" ht="24.6" customHeight="1">
      <c r="B3225" s="962"/>
      <c r="C3225" s="963"/>
      <c r="D3225" s="963"/>
      <c r="E3225" s="963"/>
      <c r="F3225" s="963"/>
      <c r="G3225" s="963"/>
      <c r="H3225" s="963"/>
      <c r="I3225" s="964" t="s">
        <v>3419</v>
      </c>
      <c r="J3225" s="965"/>
    </row>
    <row r="3226" spans="2:10" ht="24.6" customHeight="1">
      <c r="B3226" s="966"/>
      <c r="C3226" s="967"/>
      <c r="D3226" s="967"/>
      <c r="E3226" s="967"/>
      <c r="F3226" s="967"/>
      <c r="G3226" s="967"/>
      <c r="H3226" s="967"/>
      <c r="I3226" s="968"/>
      <c r="J3226" s="969"/>
    </row>
    <row r="3227" spans="2:10" ht="24.6" customHeight="1">
      <c r="B3227" s="959"/>
      <c r="C3227" s="970" t="s">
        <v>3420</v>
      </c>
      <c r="D3227" s="970"/>
      <c r="E3227" s="970"/>
      <c r="F3227" s="970"/>
      <c r="G3227" s="970"/>
      <c r="H3227" s="970"/>
      <c r="I3227" s="971"/>
      <c r="J3227" s="960"/>
    </row>
    <row r="3228" spans="2:10" ht="24.6" customHeight="1">
      <c r="B3228" s="962"/>
      <c r="C3228" s="963"/>
      <c r="D3228" s="963"/>
      <c r="E3228" s="963"/>
      <c r="F3228" s="963"/>
      <c r="G3228" s="963"/>
      <c r="H3228" s="963"/>
      <c r="I3228" s="964" t="s">
        <v>3421</v>
      </c>
      <c r="J3228" s="965"/>
    </row>
    <row r="3229" spans="2:10" ht="24.6" customHeight="1">
      <c r="B3229" s="966"/>
      <c r="C3229" s="967"/>
      <c r="D3229" s="967"/>
      <c r="E3229" s="967"/>
      <c r="F3229" s="967"/>
      <c r="G3229" s="967"/>
      <c r="H3229" s="967"/>
      <c r="I3229" s="968"/>
      <c r="J3229" s="969"/>
    </row>
    <row r="3230" spans="2:10" ht="24.6" customHeight="1">
      <c r="B3230" s="959"/>
      <c r="C3230" s="970" t="s">
        <v>3422</v>
      </c>
      <c r="D3230" s="970"/>
      <c r="E3230" s="970"/>
      <c r="F3230" s="970"/>
      <c r="G3230" s="970"/>
      <c r="H3230" s="970"/>
      <c r="I3230" s="971"/>
      <c r="J3230" s="960"/>
    </row>
    <row r="3231" spans="2:10" ht="24.6" customHeight="1">
      <c r="B3231" s="962"/>
      <c r="C3231" s="963"/>
      <c r="D3231" s="963"/>
      <c r="E3231" s="963"/>
      <c r="F3231" s="963"/>
      <c r="G3231" s="963"/>
      <c r="H3231" s="963"/>
      <c r="I3231" s="964" t="s">
        <v>3423</v>
      </c>
      <c r="J3231" s="965"/>
    </row>
    <row r="3232" spans="2:10" ht="24.6" customHeight="1">
      <c r="B3232" s="966"/>
      <c r="C3232" s="967"/>
      <c r="D3232" s="967"/>
      <c r="E3232" s="967"/>
      <c r="F3232" s="967"/>
      <c r="G3232" s="967"/>
      <c r="H3232" s="967"/>
      <c r="I3232" s="968"/>
      <c r="J3232" s="969"/>
    </row>
    <row r="3233" spans="2:10" ht="24.6" customHeight="1">
      <c r="B3233" s="959"/>
      <c r="C3233" s="970" t="s">
        <v>3424</v>
      </c>
      <c r="D3233" s="970"/>
      <c r="E3233" s="970"/>
      <c r="F3233" s="970"/>
      <c r="G3233" s="970"/>
      <c r="H3233" s="970"/>
      <c r="I3233" s="971"/>
      <c r="J3233" s="960"/>
    </row>
    <row r="3234" spans="2:10" ht="24.6" customHeight="1">
      <c r="B3234" s="962"/>
      <c r="C3234" s="963"/>
      <c r="D3234" s="963"/>
      <c r="E3234" s="963"/>
      <c r="F3234" s="963"/>
      <c r="G3234" s="963"/>
      <c r="H3234" s="963"/>
      <c r="I3234" s="964" t="s">
        <v>3425</v>
      </c>
      <c r="J3234" s="965"/>
    </row>
    <row r="3235" spans="2:10" ht="24.6" customHeight="1">
      <c r="B3235" s="966"/>
      <c r="C3235" s="967"/>
      <c r="D3235" s="967"/>
      <c r="E3235" s="967"/>
      <c r="F3235" s="967"/>
      <c r="G3235" s="967"/>
      <c r="H3235" s="967"/>
      <c r="I3235" s="968"/>
      <c r="J3235" s="969"/>
    </row>
    <row r="3236" spans="2:10" ht="24.6" customHeight="1">
      <c r="B3236" s="959"/>
      <c r="C3236" s="970" t="s">
        <v>3426</v>
      </c>
      <c r="D3236" s="970"/>
      <c r="E3236" s="970"/>
      <c r="F3236" s="970"/>
      <c r="G3236" s="970"/>
      <c r="H3236" s="970"/>
      <c r="I3236" s="971"/>
      <c r="J3236" s="960"/>
    </row>
    <row r="3237" spans="2:10" ht="24.6" customHeight="1">
      <c r="B3237" s="962"/>
      <c r="C3237" s="963"/>
      <c r="D3237" s="963"/>
      <c r="E3237" s="963"/>
      <c r="F3237" s="963"/>
      <c r="G3237" s="963"/>
      <c r="H3237" s="963"/>
      <c r="I3237" s="964" t="s">
        <v>3427</v>
      </c>
      <c r="J3237" s="965"/>
    </row>
    <row r="3238" spans="2:10" ht="24.6" customHeight="1">
      <c r="B3238" s="966"/>
      <c r="C3238" s="967"/>
      <c r="D3238" s="967"/>
      <c r="E3238" s="967"/>
      <c r="F3238" s="967"/>
      <c r="G3238" s="967"/>
      <c r="H3238" s="967"/>
      <c r="I3238" s="968"/>
      <c r="J3238" s="969"/>
    </row>
    <row r="3239" spans="2:10" ht="24.6" customHeight="1">
      <c r="B3239" s="972" t="s">
        <v>3428</v>
      </c>
      <c r="C3239" s="973"/>
      <c r="D3239" s="973"/>
      <c r="E3239" s="973"/>
      <c r="F3239" s="973"/>
      <c r="G3239" s="973"/>
      <c r="H3239" s="973"/>
      <c r="I3239" s="974"/>
      <c r="J3239" s="975"/>
    </row>
    <row r="3240" spans="2:10" ht="35.450000000000003" customHeight="1">
      <c r="B3240" s="962"/>
      <c r="C3240" s="963"/>
      <c r="D3240" s="963"/>
      <c r="E3240" s="963"/>
      <c r="F3240" s="963"/>
      <c r="G3240" s="963"/>
      <c r="H3240" s="963"/>
      <c r="I3240" s="964" t="s">
        <v>3429</v>
      </c>
      <c r="J3240" s="965"/>
    </row>
    <row r="3241" spans="2:10" ht="24.6" customHeight="1">
      <c r="B3241" s="966"/>
      <c r="C3241" s="967"/>
      <c r="D3241" s="967"/>
      <c r="E3241" s="967"/>
      <c r="F3241" s="967"/>
      <c r="G3241" s="967"/>
      <c r="H3241" s="967"/>
      <c r="I3241" s="968"/>
      <c r="J3241" s="969"/>
    </row>
    <row r="3242" spans="2:10" ht="24.6" customHeight="1">
      <c r="B3242" s="959"/>
      <c r="C3242" s="970" t="s">
        <v>3430</v>
      </c>
      <c r="D3242" s="970"/>
      <c r="E3242" s="970"/>
      <c r="F3242" s="970"/>
      <c r="G3242" s="970"/>
      <c r="H3242" s="970"/>
      <c r="I3242" s="971"/>
      <c r="J3242" s="960"/>
    </row>
    <row r="3243" spans="2:10" ht="24.6" customHeight="1">
      <c r="B3243" s="966"/>
      <c r="C3243" s="967"/>
      <c r="D3243" s="967"/>
      <c r="E3243" s="967"/>
      <c r="F3243" s="967"/>
      <c r="G3243" s="967"/>
      <c r="H3243" s="967"/>
      <c r="I3243" s="968"/>
      <c r="J3243" s="969"/>
    </row>
    <row r="3244" spans="2:10" ht="24.6" customHeight="1">
      <c r="B3244" s="959"/>
      <c r="C3244" s="970" t="s">
        <v>3431</v>
      </c>
      <c r="D3244" s="970"/>
      <c r="E3244" s="970"/>
      <c r="F3244" s="970"/>
      <c r="G3244" s="970"/>
      <c r="H3244" s="970"/>
      <c r="I3244" s="971"/>
      <c r="J3244" s="960"/>
    </row>
    <row r="3245" spans="2:10" ht="24.6" customHeight="1">
      <c r="B3245" s="962"/>
      <c r="C3245" s="963"/>
      <c r="D3245" s="963" t="s">
        <v>1968</v>
      </c>
      <c r="E3245" s="963"/>
      <c r="F3245" s="963"/>
      <c r="G3245" s="963"/>
      <c r="H3245" s="963"/>
      <c r="I3245" s="964" t="s">
        <v>3432</v>
      </c>
      <c r="J3245" s="965"/>
    </row>
    <row r="3246" spans="2:10" ht="35.450000000000003" customHeight="1">
      <c r="B3246" s="962"/>
      <c r="C3246" s="963"/>
      <c r="D3246" s="963" t="s">
        <v>2018</v>
      </c>
      <c r="E3246" s="963"/>
      <c r="F3246" s="963"/>
      <c r="G3246" s="963"/>
      <c r="H3246" s="963"/>
      <c r="I3246" s="964" t="s">
        <v>3433</v>
      </c>
      <c r="J3246" s="965"/>
    </row>
    <row r="3247" spans="2:10" ht="24.6" customHeight="1">
      <c r="B3247" s="962"/>
      <c r="C3247" s="963"/>
      <c r="D3247" s="963" t="s">
        <v>2020</v>
      </c>
      <c r="E3247" s="963"/>
      <c r="F3247" s="963"/>
      <c r="G3247" s="963"/>
      <c r="H3247" s="963"/>
      <c r="I3247" s="964" t="s">
        <v>1576</v>
      </c>
      <c r="J3247" s="965"/>
    </row>
    <row r="3248" spans="2:10" ht="35.450000000000003" customHeight="1">
      <c r="B3248" s="962"/>
      <c r="C3248" s="963"/>
      <c r="D3248" s="963" t="s">
        <v>2021</v>
      </c>
      <c r="E3248" s="963"/>
      <c r="F3248" s="963"/>
      <c r="G3248" s="963"/>
      <c r="H3248" s="963"/>
      <c r="I3248" s="964" t="s">
        <v>3434</v>
      </c>
      <c r="J3248" s="965"/>
    </row>
    <row r="3249" spans="2:10" ht="24.6" customHeight="1">
      <c r="B3249" s="962"/>
      <c r="C3249" s="963"/>
      <c r="D3249" s="963" t="s">
        <v>2023</v>
      </c>
      <c r="E3249" s="963"/>
      <c r="F3249" s="963"/>
      <c r="G3249" s="963"/>
      <c r="H3249" s="963"/>
      <c r="I3249" s="964"/>
      <c r="J3249" s="965"/>
    </row>
    <row r="3250" spans="2:10" ht="24.6" customHeight="1">
      <c r="B3250" s="962"/>
      <c r="C3250" s="963"/>
      <c r="D3250" s="963"/>
      <c r="E3250" s="963" t="s">
        <v>3435</v>
      </c>
      <c r="F3250" s="963"/>
      <c r="G3250" s="963"/>
      <c r="H3250" s="963"/>
      <c r="I3250" s="964" t="s">
        <v>3436</v>
      </c>
      <c r="J3250" s="965"/>
    </row>
    <row r="3251" spans="2:10" ht="24.6" customHeight="1">
      <c r="B3251" s="962"/>
      <c r="C3251" s="963"/>
      <c r="D3251" s="963"/>
      <c r="E3251" s="963"/>
      <c r="F3251" s="963"/>
      <c r="G3251" s="963"/>
      <c r="H3251" s="963"/>
      <c r="I3251" s="964" t="s">
        <v>3437</v>
      </c>
      <c r="J3251" s="965"/>
    </row>
    <row r="3252" spans="2:10" ht="24.6" customHeight="1">
      <c r="B3252" s="962"/>
      <c r="C3252" s="963"/>
      <c r="D3252" s="963"/>
      <c r="E3252" s="963"/>
      <c r="F3252" s="963"/>
      <c r="G3252" s="963"/>
      <c r="H3252" s="963"/>
      <c r="I3252" s="964" t="s">
        <v>3438</v>
      </c>
      <c r="J3252" s="965"/>
    </row>
    <row r="3253" spans="2:10" ht="35.450000000000003" customHeight="1">
      <c r="B3253" s="962"/>
      <c r="C3253" s="963"/>
      <c r="D3253" s="963"/>
      <c r="E3253" s="963" t="s">
        <v>3439</v>
      </c>
      <c r="F3253" s="963"/>
      <c r="G3253" s="963"/>
      <c r="H3253" s="963"/>
      <c r="I3253" s="964" t="s">
        <v>3440</v>
      </c>
      <c r="J3253" s="965"/>
    </row>
    <row r="3254" spans="2:10" ht="24.6" customHeight="1">
      <c r="B3254" s="962"/>
      <c r="C3254" s="963"/>
      <c r="D3254" s="963" t="s">
        <v>2030</v>
      </c>
      <c r="E3254" s="963"/>
      <c r="F3254" s="963"/>
      <c r="G3254" s="963"/>
      <c r="H3254" s="963"/>
      <c r="I3254" s="964"/>
      <c r="J3254" s="965"/>
    </row>
    <row r="3255" spans="2:10" ht="69.599999999999994" customHeight="1">
      <c r="B3255" s="962"/>
      <c r="C3255" s="963"/>
      <c r="D3255" s="963"/>
      <c r="E3255" s="963"/>
      <c r="F3255" s="963"/>
      <c r="G3255" s="963"/>
      <c r="H3255" s="963"/>
      <c r="I3255" s="964" t="s">
        <v>3441</v>
      </c>
      <c r="J3255" s="965"/>
    </row>
    <row r="3256" spans="2:10" ht="58.5" customHeight="1">
      <c r="B3256" s="962"/>
      <c r="C3256" s="963"/>
      <c r="D3256" s="963"/>
      <c r="E3256" s="963"/>
      <c r="F3256" s="963"/>
      <c r="G3256" s="963"/>
      <c r="H3256" s="963"/>
      <c r="I3256" s="964" t="s">
        <v>3442</v>
      </c>
      <c r="J3256" s="965"/>
    </row>
    <row r="3257" spans="2:10" ht="47.45" customHeight="1">
      <c r="B3257" s="962"/>
      <c r="C3257" s="963"/>
      <c r="D3257" s="963"/>
      <c r="E3257" s="963"/>
      <c r="F3257" s="963"/>
      <c r="G3257" s="963"/>
      <c r="H3257" s="963"/>
      <c r="I3257" s="964" t="s">
        <v>3443</v>
      </c>
      <c r="J3257" s="965"/>
    </row>
    <row r="3258" spans="2:10" ht="47.45" customHeight="1">
      <c r="B3258" s="962"/>
      <c r="C3258" s="963"/>
      <c r="D3258" s="963"/>
      <c r="E3258" s="963"/>
      <c r="F3258" s="963"/>
      <c r="G3258" s="963"/>
      <c r="H3258" s="963"/>
      <c r="I3258" s="964" t="s">
        <v>3444</v>
      </c>
      <c r="J3258" s="965"/>
    </row>
    <row r="3259" spans="2:10" ht="58.5" customHeight="1">
      <c r="B3259" s="962"/>
      <c r="C3259" s="963"/>
      <c r="D3259" s="963"/>
      <c r="E3259" s="963"/>
      <c r="F3259" s="963"/>
      <c r="G3259" s="963"/>
      <c r="H3259" s="963"/>
      <c r="I3259" s="964" t="s">
        <v>3445</v>
      </c>
      <c r="J3259" s="965"/>
    </row>
    <row r="3260" spans="2:10" ht="47.45" customHeight="1">
      <c r="B3260" s="962"/>
      <c r="C3260" s="963"/>
      <c r="D3260" s="963"/>
      <c r="E3260" s="963"/>
      <c r="F3260" s="963"/>
      <c r="G3260" s="963"/>
      <c r="H3260" s="963"/>
      <c r="I3260" s="964" t="s">
        <v>3446</v>
      </c>
      <c r="J3260" s="965"/>
    </row>
    <row r="3261" spans="2:10" ht="69.599999999999994" customHeight="1">
      <c r="B3261" s="962"/>
      <c r="C3261" s="963"/>
      <c r="D3261" s="963"/>
      <c r="E3261" s="963"/>
      <c r="F3261" s="963"/>
      <c r="G3261" s="963"/>
      <c r="H3261" s="963"/>
      <c r="I3261" s="964" t="s">
        <v>3447</v>
      </c>
      <c r="J3261" s="965"/>
    </row>
    <row r="3262" spans="2:10" ht="92.45" customHeight="1">
      <c r="B3262" s="962"/>
      <c r="C3262" s="963"/>
      <c r="D3262" s="963"/>
      <c r="E3262" s="963"/>
      <c r="F3262" s="963"/>
      <c r="G3262" s="963"/>
      <c r="H3262" s="963"/>
      <c r="I3262" s="964" t="s">
        <v>3448</v>
      </c>
      <c r="J3262" s="965"/>
    </row>
    <row r="3263" spans="2:10" ht="35.450000000000003" customHeight="1">
      <c r="B3263" s="962"/>
      <c r="C3263" s="963"/>
      <c r="D3263" s="963"/>
      <c r="E3263" s="963"/>
      <c r="F3263" s="963"/>
      <c r="G3263" s="963"/>
      <c r="H3263" s="963"/>
      <c r="I3263" s="964" t="s">
        <v>3449</v>
      </c>
      <c r="J3263" s="965"/>
    </row>
    <row r="3264" spans="2:10" ht="103.5" customHeight="1">
      <c r="B3264" s="962"/>
      <c r="C3264" s="963"/>
      <c r="D3264" s="963"/>
      <c r="E3264" s="963"/>
      <c r="F3264" s="963"/>
      <c r="G3264" s="963"/>
      <c r="H3264" s="963"/>
      <c r="I3264" s="964" t="s">
        <v>3450</v>
      </c>
      <c r="J3264" s="965"/>
    </row>
    <row r="3265" spans="2:10" ht="47.45" customHeight="1">
      <c r="B3265" s="962"/>
      <c r="C3265" s="963"/>
      <c r="D3265" s="963"/>
      <c r="E3265" s="963"/>
      <c r="F3265" s="963"/>
      <c r="G3265" s="963"/>
      <c r="H3265" s="963"/>
      <c r="I3265" s="964" t="s">
        <v>3451</v>
      </c>
      <c r="J3265" s="965"/>
    </row>
    <row r="3266" spans="2:10" ht="92.45" customHeight="1">
      <c r="B3266" s="962"/>
      <c r="C3266" s="963"/>
      <c r="D3266" s="963"/>
      <c r="E3266" s="963"/>
      <c r="F3266" s="963"/>
      <c r="G3266" s="963"/>
      <c r="H3266" s="963"/>
      <c r="I3266" s="964" t="s">
        <v>3452</v>
      </c>
      <c r="J3266" s="965"/>
    </row>
    <row r="3267" spans="2:10" ht="58.5" customHeight="1">
      <c r="B3267" s="962"/>
      <c r="C3267" s="963"/>
      <c r="D3267" s="963"/>
      <c r="E3267" s="963"/>
      <c r="F3267" s="963"/>
      <c r="G3267" s="963"/>
      <c r="H3267" s="963"/>
      <c r="I3267" s="964" t="s">
        <v>3453</v>
      </c>
      <c r="J3267" s="965"/>
    </row>
    <row r="3268" spans="2:10" ht="47.45" customHeight="1">
      <c r="B3268" s="962"/>
      <c r="C3268" s="963"/>
      <c r="D3268" s="963"/>
      <c r="E3268" s="963"/>
      <c r="F3268" s="963"/>
      <c r="G3268" s="963"/>
      <c r="H3268" s="963"/>
      <c r="I3268" s="964" t="s">
        <v>3454</v>
      </c>
      <c r="J3268" s="965"/>
    </row>
    <row r="3269" spans="2:10" ht="58.5" customHeight="1">
      <c r="B3269" s="962"/>
      <c r="C3269" s="963"/>
      <c r="D3269" s="963"/>
      <c r="E3269" s="963"/>
      <c r="F3269" s="963"/>
      <c r="G3269" s="963"/>
      <c r="H3269" s="963"/>
      <c r="I3269" s="964" t="s">
        <v>3455</v>
      </c>
      <c r="J3269" s="965"/>
    </row>
    <row r="3270" spans="2:10" ht="47.45" customHeight="1">
      <c r="B3270" s="962"/>
      <c r="C3270" s="963"/>
      <c r="D3270" s="963"/>
      <c r="E3270" s="963"/>
      <c r="F3270" s="963"/>
      <c r="G3270" s="963"/>
      <c r="H3270" s="963"/>
      <c r="I3270" s="964" t="s">
        <v>3456</v>
      </c>
      <c r="J3270" s="965"/>
    </row>
    <row r="3271" spans="2:10" ht="159.6" customHeight="1">
      <c r="B3271" s="962"/>
      <c r="C3271" s="963"/>
      <c r="D3271" s="963"/>
      <c r="E3271" s="963"/>
      <c r="F3271" s="963"/>
      <c r="G3271" s="963"/>
      <c r="H3271" s="963"/>
      <c r="I3271" s="964" t="s">
        <v>3457</v>
      </c>
      <c r="J3271" s="965"/>
    </row>
    <row r="3272" spans="2:10" ht="47.45" customHeight="1">
      <c r="B3272" s="962"/>
      <c r="C3272" s="963"/>
      <c r="D3272" s="963"/>
      <c r="E3272" s="963"/>
      <c r="F3272" s="963"/>
      <c r="G3272" s="963"/>
      <c r="H3272" s="963"/>
      <c r="I3272" s="964" t="s">
        <v>3458</v>
      </c>
      <c r="J3272" s="965"/>
    </row>
    <row r="3273" spans="2:10" ht="24.6" customHeight="1">
      <c r="B3273" s="962"/>
      <c r="C3273" s="963"/>
      <c r="D3273" s="963"/>
      <c r="E3273" s="963"/>
      <c r="F3273" s="963"/>
      <c r="G3273" s="963"/>
      <c r="H3273" s="963"/>
      <c r="I3273" s="964" t="s">
        <v>3459</v>
      </c>
      <c r="J3273" s="965"/>
    </row>
    <row r="3274" spans="2:10" ht="35.450000000000003" customHeight="1">
      <c r="B3274" s="962"/>
      <c r="C3274" s="963"/>
      <c r="D3274" s="963"/>
      <c r="E3274" s="963"/>
      <c r="F3274" s="963"/>
      <c r="G3274" s="963"/>
      <c r="H3274" s="963"/>
      <c r="I3274" s="964" t="s">
        <v>3460</v>
      </c>
      <c r="J3274" s="965"/>
    </row>
    <row r="3275" spans="2:10" ht="47.45" customHeight="1">
      <c r="B3275" s="962"/>
      <c r="C3275" s="963"/>
      <c r="D3275" s="963"/>
      <c r="E3275" s="963"/>
      <c r="F3275" s="963"/>
      <c r="G3275" s="963"/>
      <c r="H3275" s="963"/>
      <c r="I3275" s="964" t="s">
        <v>3461</v>
      </c>
      <c r="J3275" s="965"/>
    </row>
    <row r="3276" spans="2:10" ht="58.5" customHeight="1">
      <c r="B3276" s="962"/>
      <c r="C3276" s="963"/>
      <c r="D3276" s="963"/>
      <c r="E3276" s="963"/>
      <c r="F3276" s="963"/>
      <c r="G3276" s="963"/>
      <c r="H3276" s="963"/>
      <c r="I3276" s="964" t="s">
        <v>3462</v>
      </c>
      <c r="J3276" s="965"/>
    </row>
    <row r="3277" spans="2:10" ht="58.5" customHeight="1">
      <c r="B3277" s="962"/>
      <c r="C3277" s="963"/>
      <c r="D3277" s="963"/>
      <c r="E3277" s="963"/>
      <c r="F3277" s="963"/>
      <c r="G3277" s="963"/>
      <c r="H3277" s="963"/>
      <c r="I3277" s="964" t="s">
        <v>3463</v>
      </c>
      <c r="J3277" s="965"/>
    </row>
    <row r="3278" spans="2:10" ht="24.6" customHeight="1">
      <c r="B3278" s="966"/>
      <c r="C3278" s="967"/>
      <c r="D3278" s="967"/>
      <c r="E3278" s="967"/>
      <c r="F3278" s="967"/>
      <c r="G3278" s="967"/>
      <c r="H3278" s="967"/>
      <c r="I3278" s="968"/>
      <c r="J3278" s="969"/>
    </row>
    <row r="3279" spans="2:10" ht="24.6" customHeight="1">
      <c r="B3279" s="959"/>
      <c r="C3279" s="970" t="s">
        <v>3464</v>
      </c>
      <c r="D3279" s="970"/>
      <c r="E3279" s="970"/>
      <c r="F3279" s="970"/>
      <c r="G3279" s="970"/>
      <c r="H3279" s="970"/>
      <c r="I3279" s="971"/>
      <c r="J3279" s="960"/>
    </row>
    <row r="3280" spans="2:10" ht="24.6" customHeight="1">
      <c r="B3280" s="962"/>
      <c r="C3280" s="963"/>
      <c r="D3280" s="963" t="s">
        <v>1968</v>
      </c>
      <c r="E3280" s="963"/>
      <c r="F3280" s="963"/>
      <c r="G3280" s="963"/>
      <c r="H3280" s="963"/>
      <c r="I3280" s="964" t="s">
        <v>2051</v>
      </c>
      <c r="J3280" s="965"/>
    </row>
    <row r="3281" spans="2:10" ht="35.450000000000003" customHeight="1">
      <c r="B3281" s="962"/>
      <c r="C3281" s="963"/>
      <c r="D3281" s="963" t="s">
        <v>1970</v>
      </c>
      <c r="E3281" s="963"/>
      <c r="F3281" s="963"/>
      <c r="G3281" s="963"/>
      <c r="H3281" s="963"/>
      <c r="I3281" s="964" t="s">
        <v>3465</v>
      </c>
      <c r="J3281" s="965"/>
    </row>
    <row r="3282" spans="2:10" ht="24.6" customHeight="1">
      <c r="B3282" s="962"/>
      <c r="C3282" s="963"/>
      <c r="D3282" s="963" t="s">
        <v>3466</v>
      </c>
      <c r="E3282" s="963"/>
      <c r="F3282" s="963"/>
      <c r="G3282" s="963"/>
      <c r="H3282" s="963"/>
      <c r="I3282" s="964"/>
      <c r="J3282" s="965"/>
    </row>
    <row r="3283" spans="2:10" ht="24.6" customHeight="1">
      <c r="B3283" s="962"/>
      <c r="C3283" s="963"/>
      <c r="D3283" s="963"/>
      <c r="E3283" s="963" t="s">
        <v>2054</v>
      </c>
      <c r="F3283" s="963"/>
      <c r="G3283" s="963"/>
      <c r="H3283" s="963"/>
      <c r="I3283" s="964" t="s">
        <v>2055</v>
      </c>
      <c r="J3283" s="965"/>
    </row>
    <row r="3284" spans="2:10" ht="24.6" customHeight="1">
      <c r="B3284" s="962"/>
      <c r="C3284" s="963"/>
      <c r="D3284" s="963"/>
      <c r="E3284" s="963"/>
      <c r="F3284" s="963"/>
      <c r="G3284" s="963"/>
      <c r="H3284" s="963"/>
      <c r="I3284" s="964" t="s">
        <v>2056</v>
      </c>
      <c r="J3284" s="965"/>
    </row>
    <row r="3285" spans="2:10" ht="24.6" customHeight="1">
      <c r="B3285" s="962"/>
      <c r="C3285" s="963"/>
      <c r="D3285" s="963"/>
      <c r="E3285" s="963" t="s">
        <v>2057</v>
      </c>
      <c r="F3285" s="963"/>
      <c r="G3285" s="963"/>
      <c r="H3285" s="963"/>
      <c r="I3285" s="964" t="s">
        <v>2058</v>
      </c>
      <c r="J3285" s="965"/>
    </row>
    <row r="3286" spans="2:10" ht="24.6" customHeight="1">
      <c r="B3286" s="962"/>
      <c r="C3286" s="963"/>
      <c r="D3286" s="963"/>
      <c r="E3286" s="963" t="s">
        <v>2059</v>
      </c>
      <c r="F3286" s="963"/>
      <c r="G3286" s="963"/>
      <c r="H3286" s="963"/>
      <c r="I3286" s="964" t="s">
        <v>2058</v>
      </c>
      <c r="J3286" s="965"/>
    </row>
    <row r="3287" spans="2:10" ht="35.450000000000003" customHeight="1">
      <c r="B3287" s="962"/>
      <c r="C3287" s="963"/>
      <c r="D3287" s="963"/>
      <c r="E3287" s="963" t="s">
        <v>2060</v>
      </c>
      <c r="F3287" s="963"/>
      <c r="G3287" s="963"/>
      <c r="H3287" s="963"/>
      <c r="I3287" s="964" t="s">
        <v>3467</v>
      </c>
      <c r="J3287" s="965"/>
    </row>
    <row r="3288" spans="2:10" ht="24.6" customHeight="1">
      <c r="B3288" s="962"/>
      <c r="C3288" s="963"/>
      <c r="D3288" s="963"/>
      <c r="E3288" s="963" t="s">
        <v>2062</v>
      </c>
      <c r="F3288" s="963"/>
      <c r="G3288" s="963"/>
      <c r="H3288" s="963"/>
      <c r="I3288" s="964" t="s">
        <v>2058</v>
      </c>
      <c r="J3288" s="965"/>
    </row>
    <row r="3289" spans="2:10" ht="24.6" customHeight="1">
      <c r="B3289" s="962"/>
      <c r="C3289" s="963"/>
      <c r="D3289" s="963"/>
      <c r="E3289" s="963" t="s">
        <v>2063</v>
      </c>
      <c r="F3289" s="963"/>
      <c r="G3289" s="963"/>
      <c r="H3289" s="963"/>
      <c r="I3289" s="964" t="s">
        <v>2064</v>
      </c>
      <c r="J3289" s="965"/>
    </row>
    <row r="3290" spans="2:10" ht="24.6" customHeight="1">
      <c r="B3290" s="962"/>
      <c r="C3290" s="963"/>
      <c r="D3290" s="963"/>
      <c r="E3290" s="963" t="s">
        <v>2065</v>
      </c>
      <c r="F3290" s="963"/>
      <c r="G3290" s="963"/>
      <c r="H3290" s="963"/>
      <c r="I3290" s="964" t="s">
        <v>2058</v>
      </c>
      <c r="J3290" s="965"/>
    </row>
    <row r="3291" spans="2:10" ht="24.6" customHeight="1">
      <c r="B3291" s="962"/>
      <c r="C3291" s="963"/>
      <c r="D3291" s="963" t="s">
        <v>1989</v>
      </c>
      <c r="E3291" s="963"/>
      <c r="F3291" s="963"/>
      <c r="G3291" s="963"/>
      <c r="H3291" s="963"/>
      <c r="I3291" s="964" t="s">
        <v>2058</v>
      </c>
      <c r="J3291" s="965"/>
    </row>
    <row r="3292" spans="2:10" ht="24.6" customHeight="1">
      <c r="B3292" s="962"/>
      <c r="C3292" s="963"/>
      <c r="D3292" s="963" t="s">
        <v>1991</v>
      </c>
      <c r="E3292" s="963"/>
      <c r="F3292" s="963"/>
      <c r="G3292" s="963"/>
      <c r="H3292" s="963"/>
      <c r="I3292" s="964"/>
      <c r="J3292" s="965"/>
    </row>
    <row r="3293" spans="2:10" ht="69.599999999999994" customHeight="1">
      <c r="B3293" s="962"/>
      <c r="C3293" s="963"/>
      <c r="D3293" s="963"/>
      <c r="E3293" s="963"/>
      <c r="F3293" s="963"/>
      <c r="G3293" s="963"/>
      <c r="H3293" s="963"/>
      <c r="I3293" s="964" t="s">
        <v>3468</v>
      </c>
      <c r="J3293" s="965"/>
    </row>
    <row r="3294" spans="2:10" ht="47.45" customHeight="1">
      <c r="B3294" s="962"/>
      <c r="C3294" s="963"/>
      <c r="D3294" s="963"/>
      <c r="E3294" s="963"/>
      <c r="F3294" s="963"/>
      <c r="G3294" s="963"/>
      <c r="H3294" s="963"/>
      <c r="I3294" s="964" t="s">
        <v>3469</v>
      </c>
      <c r="J3294" s="965"/>
    </row>
    <row r="3295" spans="2:10" ht="35.450000000000003" customHeight="1">
      <c r="B3295" s="962"/>
      <c r="C3295" s="963"/>
      <c r="D3295" s="963"/>
      <c r="E3295" s="963"/>
      <c r="F3295" s="963"/>
      <c r="G3295" s="963"/>
      <c r="H3295" s="963"/>
      <c r="I3295" s="964" t="s">
        <v>3470</v>
      </c>
      <c r="J3295" s="965"/>
    </row>
    <row r="3296" spans="2:10" ht="47.45" customHeight="1">
      <c r="B3296" s="962"/>
      <c r="C3296" s="963"/>
      <c r="D3296" s="963"/>
      <c r="E3296" s="963"/>
      <c r="F3296" s="963"/>
      <c r="G3296" s="963"/>
      <c r="H3296" s="963"/>
      <c r="I3296" s="964" t="s">
        <v>3471</v>
      </c>
      <c r="J3296" s="965"/>
    </row>
    <row r="3297" spans="2:10" ht="24.6" customHeight="1">
      <c r="B3297" s="966"/>
      <c r="C3297" s="967"/>
      <c r="D3297" s="967"/>
      <c r="E3297" s="967"/>
      <c r="F3297" s="967"/>
      <c r="G3297" s="967"/>
      <c r="H3297" s="967"/>
      <c r="I3297" s="968"/>
      <c r="J3297" s="969"/>
    </row>
    <row r="3298" spans="2:10" ht="24.6" customHeight="1">
      <c r="B3298" s="959"/>
      <c r="C3298" s="970" t="s">
        <v>3472</v>
      </c>
      <c r="D3298" s="970"/>
      <c r="E3298" s="970"/>
      <c r="F3298" s="970"/>
      <c r="G3298" s="970"/>
      <c r="H3298" s="970"/>
      <c r="I3298" s="971"/>
      <c r="J3298" s="960"/>
    </row>
    <row r="3299" spans="2:10" ht="81.599999999999994" customHeight="1">
      <c r="B3299" s="962"/>
      <c r="C3299" s="963"/>
      <c r="D3299" s="963"/>
      <c r="E3299" s="963"/>
      <c r="F3299" s="963"/>
      <c r="G3299" s="963"/>
      <c r="H3299" s="963"/>
      <c r="I3299" s="964" t="s">
        <v>3473</v>
      </c>
      <c r="J3299" s="965"/>
    </row>
    <row r="3300" spans="2:10" ht="35.450000000000003" customHeight="1">
      <c r="B3300" s="962"/>
      <c r="C3300" s="963"/>
      <c r="D3300" s="963"/>
      <c r="E3300" s="963"/>
      <c r="F3300" s="963"/>
      <c r="G3300" s="963"/>
      <c r="H3300" s="963"/>
      <c r="I3300" s="964" t="s">
        <v>3474</v>
      </c>
      <c r="J3300" s="965"/>
    </row>
    <row r="3301" spans="2:10" ht="24.6" customHeight="1">
      <c r="B3301" s="966"/>
      <c r="C3301" s="967"/>
      <c r="D3301" s="967"/>
      <c r="E3301" s="967"/>
      <c r="F3301" s="967"/>
      <c r="G3301" s="967"/>
      <c r="H3301" s="967"/>
      <c r="I3301" s="968"/>
      <c r="J3301" s="969"/>
    </row>
    <row r="3302" spans="2:10" ht="24.6" customHeight="1">
      <c r="B3302" s="959"/>
      <c r="C3302" s="970" t="s">
        <v>3475</v>
      </c>
      <c r="D3302" s="970"/>
      <c r="E3302" s="970"/>
      <c r="F3302" s="970"/>
      <c r="G3302" s="970"/>
      <c r="H3302" s="970"/>
      <c r="I3302" s="971"/>
      <c r="J3302" s="960"/>
    </row>
    <row r="3303" spans="2:10" ht="24.6" customHeight="1">
      <c r="B3303" s="962"/>
      <c r="C3303" s="963"/>
      <c r="D3303" s="963" t="s">
        <v>1968</v>
      </c>
      <c r="E3303" s="963"/>
      <c r="F3303" s="963"/>
      <c r="G3303" s="963"/>
      <c r="H3303" s="963"/>
      <c r="I3303" s="964" t="s">
        <v>3476</v>
      </c>
      <c r="J3303" s="965"/>
    </row>
    <row r="3304" spans="2:10" ht="24.6" customHeight="1">
      <c r="B3304" s="962"/>
      <c r="C3304" s="963"/>
      <c r="D3304" s="963" t="s">
        <v>1970</v>
      </c>
      <c r="E3304" s="963"/>
      <c r="F3304" s="963"/>
      <c r="G3304" s="963"/>
      <c r="H3304" s="963"/>
      <c r="I3304" s="964" t="s">
        <v>3477</v>
      </c>
      <c r="J3304" s="965"/>
    </row>
    <row r="3305" spans="2:10" ht="24.6" customHeight="1">
      <c r="B3305" s="962"/>
      <c r="C3305" s="963"/>
      <c r="D3305" s="963" t="s">
        <v>1973</v>
      </c>
      <c r="E3305" s="963"/>
      <c r="F3305" s="963"/>
      <c r="G3305" s="963"/>
      <c r="H3305" s="963"/>
      <c r="I3305" s="964"/>
      <c r="J3305" s="965"/>
    </row>
    <row r="3306" spans="2:10" ht="24.6" customHeight="1">
      <c r="B3306" s="962"/>
      <c r="C3306" s="963"/>
      <c r="D3306" s="963"/>
      <c r="E3306" s="963" t="s">
        <v>2131</v>
      </c>
      <c r="F3306" s="963"/>
      <c r="G3306" s="963"/>
      <c r="H3306" s="963"/>
      <c r="I3306" s="964" t="s">
        <v>3478</v>
      </c>
      <c r="J3306" s="965"/>
    </row>
    <row r="3307" spans="2:10" ht="24.6" customHeight="1">
      <c r="B3307" s="962"/>
      <c r="C3307" s="963"/>
      <c r="D3307" s="963"/>
      <c r="E3307" s="963"/>
      <c r="F3307" s="963"/>
      <c r="G3307" s="963"/>
      <c r="H3307" s="963"/>
      <c r="I3307" s="964" t="s">
        <v>3479</v>
      </c>
      <c r="J3307" s="965"/>
    </row>
    <row r="3308" spans="2:10" ht="24.6" customHeight="1">
      <c r="B3308" s="962"/>
      <c r="C3308" s="963"/>
      <c r="D3308" s="963"/>
      <c r="E3308" s="963" t="s">
        <v>3480</v>
      </c>
      <c r="F3308" s="963"/>
      <c r="G3308" s="963"/>
      <c r="H3308" s="963"/>
      <c r="I3308" s="964"/>
      <c r="J3308" s="965"/>
    </row>
    <row r="3309" spans="2:10" ht="24.6" customHeight="1">
      <c r="B3309" s="962"/>
      <c r="C3309" s="963"/>
      <c r="D3309" s="963"/>
      <c r="E3309" s="963"/>
      <c r="F3309" s="963" t="s">
        <v>3481</v>
      </c>
      <c r="G3309" s="963"/>
      <c r="H3309" s="963"/>
      <c r="I3309" s="964" t="s">
        <v>3482</v>
      </c>
      <c r="J3309" s="965"/>
    </row>
    <row r="3310" spans="2:10" ht="24.6" customHeight="1">
      <c r="B3310" s="962"/>
      <c r="C3310" s="963"/>
      <c r="D3310" s="963"/>
      <c r="E3310" s="963"/>
      <c r="F3310" s="963"/>
      <c r="G3310" s="963"/>
      <c r="H3310" s="963"/>
      <c r="I3310" s="964" t="s">
        <v>2112</v>
      </c>
      <c r="J3310" s="965"/>
    </row>
    <row r="3311" spans="2:10" ht="24.6" customHeight="1">
      <c r="B3311" s="962"/>
      <c r="C3311" s="963"/>
      <c r="D3311" s="963"/>
      <c r="E3311" s="963"/>
      <c r="F3311" s="963"/>
      <c r="G3311" s="963"/>
      <c r="H3311" s="963"/>
      <c r="I3311" s="964" t="s">
        <v>2113</v>
      </c>
      <c r="J3311" s="965"/>
    </row>
    <row r="3312" spans="2:10" ht="24.6" customHeight="1">
      <c r="B3312" s="962"/>
      <c r="C3312" s="963"/>
      <c r="D3312" s="963"/>
      <c r="E3312" s="963"/>
      <c r="F3312" s="963" t="s">
        <v>3483</v>
      </c>
      <c r="G3312" s="963"/>
      <c r="H3312" s="963"/>
      <c r="I3312" s="964" t="s">
        <v>3482</v>
      </c>
      <c r="J3312" s="965"/>
    </row>
    <row r="3313" spans="2:10" ht="24.6" customHeight="1">
      <c r="B3313" s="962"/>
      <c r="C3313" s="963"/>
      <c r="D3313" s="963"/>
      <c r="E3313" s="963"/>
      <c r="F3313" s="963"/>
      <c r="G3313" s="963"/>
      <c r="H3313" s="963"/>
      <c r="I3313" s="964" t="s">
        <v>2112</v>
      </c>
      <c r="J3313" s="965"/>
    </row>
    <row r="3314" spans="2:10" ht="24.6" customHeight="1">
      <c r="B3314" s="962"/>
      <c r="C3314" s="963"/>
      <c r="D3314" s="963"/>
      <c r="E3314" s="963"/>
      <c r="F3314" s="963"/>
      <c r="G3314" s="963"/>
      <c r="H3314" s="963"/>
      <c r="I3314" s="964" t="s">
        <v>2113</v>
      </c>
      <c r="J3314" s="965"/>
    </row>
    <row r="3315" spans="2:10" ht="24.6" customHeight="1">
      <c r="B3315" s="962"/>
      <c r="C3315" s="963"/>
      <c r="D3315" s="963" t="s">
        <v>1989</v>
      </c>
      <c r="E3315" s="963"/>
      <c r="F3315" s="963"/>
      <c r="G3315" s="963"/>
      <c r="H3315" s="963"/>
      <c r="I3315" s="964" t="s">
        <v>2058</v>
      </c>
      <c r="J3315" s="965"/>
    </row>
    <row r="3316" spans="2:10" ht="24.6" customHeight="1">
      <c r="B3316" s="962"/>
      <c r="C3316" s="963"/>
      <c r="D3316" s="963" t="s">
        <v>1991</v>
      </c>
      <c r="E3316" s="963"/>
      <c r="F3316" s="963"/>
      <c r="G3316" s="963"/>
      <c r="H3316" s="963"/>
      <c r="I3316" s="964"/>
      <c r="J3316" s="965"/>
    </row>
    <row r="3317" spans="2:10" ht="58.5" customHeight="1">
      <c r="B3317" s="962"/>
      <c r="C3317" s="963"/>
      <c r="D3317" s="963"/>
      <c r="E3317" s="963"/>
      <c r="F3317" s="963"/>
      <c r="G3317" s="963"/>
      <c r="H3317" s="963"/>
      <c r="I3317" s="964" t="s">
        <v>3484</v>
      </c>
      <c r="J3317" s="965"/>
    </row>
    <row r="3318" spans="2:10" ht="58.5" customHeight="1">
      <c r="B3318" s="962"/>
      <c r="C3318" s="963"/>
      <c r="D3318" s="963"/>
      <c r="E3318" s="963"/>
      <c r="F3318" s="963"/>
      <c r="G3318" s="963"/>
      <c r="H3318" s="963"/>
      <c r="I3318" s="964" t="s">
        <v>3485</v>
      </c>
      <c r="J3318" s="965"/>
    </row>
    <row r="3319" spans="2:10" ht="35.450000000000003" customHeight="1">
      <c r="B3319" s="962"/>
      <c r="C3319" s="963"/>
      <c r="D3319" s="963"/>
      <c r="E3319" s="963"/>
      <c r="F3319" s="963"/>
      <c r="G3319" s="963"/>
      <c r="H3319" s="963"/>
      <c r="I3319" s="964" t="s">
        <v>3486</v>
      </c>
      <c r="J3319" s="965"/>
    </row>
    <row r="3320" spans="2:10" ht="58.5" customHeight="1">
      <c r="B3320" s="962"/>
      <c r="C3320" s="963"/>
      <c r="D3320" s="963"/>
      <c r="E3320" s="963"/>
      <c r="F3320" s="963"/>
      <c r="G3320" s="963"/>
      <c r="H3320" s="963"/>
      <c r="I3320" s="964" t="s">
        <v>3487</v>
      </c>
      <c r="J3320" s="965"/>
    </row>
    <row r="3321" spans="2:10" ht="69.599999999999994" customHeight="1">
      <c r="B3321" s="962"/>
      <c r="C3321" s="963"/>
      <c r="D3321" s="963"/>
      <c r="E3321" s="963"/>
      <c r="F3321" s="963"/>
      <c r="G3321" s="963"/>
      <c r="H3321" s="963"/>
      <c r="I3321" s="964" t="s">
        <v>3488</v>
      </c>
      <c r="J3321" s="965"/>
    </row>
    <row r="3322" spans="2:10" ht="47.45" customHeight="1">
      <c r="B3322" s="962"/>
      <c r="C3322" s="963"/>
      <c r="D3322" s="963"/>
      <c r="E3322" s="963"/>
      <c r="F3322" s="963"/>
      <c r="G3322" s="963"/>
      <c r="H3322" s="963"/>
      <c r="I3322" s="964" t="s">
        <v>3489</v>
      </c>
      <c r="J3322" s="965"/>
    </row>
    <row r="3323" spans="2:10" ht="35.450000000000003" customHeight="1">
      <c r="B3323" s="962"/>
      <c r="C3323" s="963"/>
      <c r="D3323" s="963"/>
      <c r="E3323" s="963"/>
      <c r="F3323" s="963"/>
      <c r="G3323" s="963"/>
      <c r="H3323" s="963"/>
      <c r="I3323" s="964" t="s">
        <v>3490</v>
      </c>
      <c r="J3323" s="965"/>
    </row>
    <row r="3324" spans="2:10" ht="24.6" customHeight="1">
      <c r="B3324" s="966"/>
      <c r="C3324" s="967"/>
      <c r="D3324" s="967"/>
      <c r="E3324" s="967"/>
      <c r="F3324" s="967"/>
      <c r="G3324" s="967"/>
      <c r="H3324" s="967"/>
      <c r="I3324" s="968"/>
      <c r="J3324" s="969"/>
    </row>
    <row r="3325" spans="2:10" ht="24.6" customHeight="1">
      <c r="B3325" s="959"/>
      <c r="C3325" s="970" t="s">
        <v>3491</v>
      </c>
      <c r="D3325" s="970"/>
      <c r="E3325" s="970"/>
      <c r="F3325" s="970"/>
      <c r="G3325" s="970"/>
      <c r="H3325" s="970"/>
      <c r="I3325" s="971"/>
      <c r="J3325" s="960"/>
    </row>
    <row r="3326" spans="2:10" ht="24.6" customHeight="1">
      <c r="B3326" s="962"/>
      <c r="C3326" s="963"/>
      <c r="D3326" s="963" t="s">
        <v>1968</v>
      </c>
      <c r="E3326" s="963"/>
      <c r="F3326" s="963"/>
      <c r="G3326" s="963"/>
      <c r="H3326" s="963"/>
      <c r="I3326" s="964" t="s">
        <v>2058</v>
      </c>
      <c r="J3326" s="965"/>
    </row>
    <row r="3327" spans="2:10" ht="24.6" customHeight="1">
      <c r="B3327" s="962"/>
      <c r="C3327" s="963"/>
      <c r="D3327" s="963" t="s">
        <v>1970</v>
      </c>
      <c r="E3327" s="963"/>
      <c r="F3327" s="963"/>
      <c r="G3327" s="963"/>
      <c r="H3327" s="963"/>
      <c r="I3327" s="964" t="s">
        <v>3492</v>
      </c>
      <c r="J3327" s="965"/>
    </row>
    <row r="3328" spans="2:10" ht="24.6" customHeight="1">
      <c r="B3328" s="962"/>
      <c r="C3328" s="963"/>
      <c r="D3328" s="963" t="s">
        <v>2053</v>
      </c>
      <c r="E3328" s="963"/>
      <c r="F3328" s="963"/>
      <c r="G3328" s="963"/>
      <c r="H3328" s="963"/>
      <c r="I3328" s="964"/>
      <c r="J3328" s="965"/>
    </row>
    <row r="3329" spans="2:10" ht="24.6" customHeight="1">
      <c r="B3329" s="962"/>
      <c r="C3329" s="963"/>
      <c r="D3329" s="963"/>
      <c r="E3329" s="963" t="s">
        <v>2430</v>
      </c>
      <c r="F3329" s="963"/>
      <c r="G3329" s="963"/>
      <c r="H3329" s="963"/>
      <c r="I3329" s="964" t="s">
        <v>2392</v>
      </c>
      <c r="J3329" s="965"/>
    </row>
    <row r="3330" spans="2:10" ht="24.6" customHeight="1">
      <c r="B3330" s="962"/>
      <c r="C3330" s="963"/>
      <c r="D3330" s="963"/>
      <c r="E3330" s="963"/>
      <c r="F3330" s="963"/>
      <c r="G3330" s="963"/>
      <c r="H3330" s="963"/>
      <c r="I3330" s="964" t="s">
        <v>2393</v>
      </c>
      <c r="J3330" s="965"/>
    </row>
    <row r="3331" spans="2:10" ht="24.6" customHeight="1">
      <c r="B3331" s="962"/>
      <c r="C3331" s="963"/>
      <c r="D3331" s="963"/>
      <c r="E3331" s="963" t="s">
        <v>3493</v>
      </c>
      <c r="F3331" s="963"/>
      <c r="G3331" s="963"/>
      <c r="H3331" s="963"/>
      <c r="I3331" s="964" t="s">
        <v>2058</v>
      </c>
      <c r="J3331" s="965"/>
    </row>
    <row r="3332" spans="2:10" ht="24.6" customHeight="1">
      <c r="B3332" s="962"/>
      <c r="C3332" s="963"/>
      <c r="D3332" s="963" t="s">
        <v>2223</v>
      </c>
      <c r="E3332" s="963"/>
      <c r="F3332" s="963"/>
      <c r="G3332" s="963"/>
      <c r="H3332" s="963"/>
      <c r="I3332" s="964"/>
      <c r="J3332" s="965"/>
    </row>
    <row r="3333" spans="2:10" ht="35.450000000000003" customHeight="1">
      <c r="B3333" s="962"/>
      <c r="C3333" s="963"/>
      <c r="D3333" s="963"/>
      <c r="E3333" s="963"/>
      <c r="F3333" s="963"/>
      <c r="G3333" s="963"/>
      <c r="H3333" s="963"/>
      <c r="I3333" s="964" t="s">
        <v>3494</v>
      </c>
      <c r="J3333" s="965"/>
    </row>
    <row r="3334" spans="2:10" ht="58.5" customHeight="1">
      <c r="B3334" s="962"/>
      <c r="C3334" s="963"/>
      <c r="D3334" s="963"/>
      <c r="E3334" s="963"/>
      <c r="F3334" s="963"/>
      <c r="G3334" s="963"/>
      <c r="H3334" s="963"/>
      <c r="I3334" s="964" t="s">
        <v>3495</v>
      </c>
      <c r="J3334" s="965"/>
    </row>
    <row r="3335" spans="2:10" ht="24.6" customHeight="1">
      <c r="B3335" s="962"/>
      <c r="C3335" s="963"/>
      <c r="D3335" s="963"/>
      <c r="E3335" s="963"/>
      <c r="F3335" s="963"/>
      <c r="G3335" s="963"/>
      <c r="H3335" s="963"/>
      <c r="I3335" s="964" t="s">
        <v>3496</v>
      </c>
      <c r="J3335" s="965"/>
    </row>
    <row r="3336" spans="2:10" ht="35.450000000000003" customHeight="1">
      <c r="B3336" s="962"/>
      <c r="C3336" s="963"/>
      <c r="D3336" s="963"/>
      <c r="E3336" s="963"/>
      <c r="F3336" s="963"/>
      <c r="G3336" s="963"/>
      <c r="H3336" s="963"/>
      <c r="I3336" s="964" t="s">
        <v>3497</v>
      </c>
      <c r="J3336" s="965"/>
    </row>
    <row r="3337" spans="2:10" ht="24.6" customHeight="1">
      <c r="B3337" s="966"/>
      <c r="C3337" s="967"/>
      <c r="D3337" s="967"/>
      <c r="E3337" s="967"/>
      <c r="F3337" s="967"/>
      <c r="G3337" s="967"/>
      <c r="H3337" s="967"/>
      <c r="I3337" s="968"/>
      <c r="J3337" s="969"/>
    </row>
    <row r="3338" spans="2:10" ht="24.6" customHeight="1">
      <c r="B3338" s="959"/>
      <c r="C3338" s="970" t="s">
        <v>3498</v>
      </c>
      <c r="D3338" s="970"/>
      <c r="E3338" s="970"/>
      <c r="F3338" s="970"/>
      <c r="G3338" s="970"/>
      <c r="H3338" s="970"/>
      <c r="I3338" s="971"/>
      <c r="J3338" s="960"/>
    </row>
    <row r="3339" spans="2:10" ht="24.6" customHeight="1">
      <c r="B3339" s="962"/>
      <c r="C3339" s="963"/>
      <c r="D3339" s="963" t="s">
        <v>1968</v>
      </c>
      <c r="E3339" s="963"/>
      <c r="F3339" s="963"/>
      <c r="G3339" s="963"/>
      <c r="H3339" s="963"/>
      <c r="I3339" s="964" t="s">
        <v>2058</v>
      </c>
      <c r="J3339" s="965"/>
    </row>
    <row r="3340" spans="2:10" ht="24.6" customHeight="1">
      <c r="B3340" s="962"/>
      <c r="C3340" s="963"/>
      <c r="D3340" s="963" t="s">
        <v>1970</v>
      </c>
      <c r="E3340" s="963"/>
      <c r="F3340" s="963"/>
      <c r="G3340" s="963"/>
      <c r="H3340" s="963"/>
      <c r="I3340" s="964" t="s">
        <v>3492</v>
      </c>
      <c r="J3340" s="965"/>
    </row>
    <row r="3341" spans="2:10" ht="24.6" customHeight="1">
      <c r="B3341" s="962"/>
      <c r="C3341" s="963"/>
      <c r="D3341" s="963" t="s">
        <v>3499</v>
      </c>
      <c r="E3341" s="963"/>
      <c r="F3341" s="963"/>
      <c r="G3341" s="963"/>
      <c r="H3341" s="963"/>
      <c r="I3341" s="964"/>
      <c r="J3341" s="965"/>
    </row>
    <row r="3342" spans="2:10" ht="24.6" customHeight="1">
      <c r="B3342" s="962"/>
      <c r="C3342" s="963"/>
      <c r="D3342" s="963"/>
      <c r="E3342" s="963" t="s">
        <v>2340</v>
      </c>
      <c r="F3342" s="963"/>
      <c r="G3342" s="963"/>
      <c r="H3342" s="963"/>
      <c r="I3342" s="964" t="s">
        <v>2562</v>
      </c>
      <c r="J3342" s="965"/>
    </row>
    <row r="3343" spans="2:10" ht="24.6" customHeight="1">
      <c r="B3343" s="962"/>
      <c r="C3343" s="963"/>
      <c r="D3343" s="963"/>
      <c r="E3343" s="963" t="s">
        <v>2079</v>
      </c>
      <c r="F3343" s="963"/>
      <c r="G3343" s="963"/>
      <c r="H3343" s="963"/>
      <c r="I3343" s="964" t="s">
        <v>2112</v>
      </c>
      <c r="J3343" s="965"/>
    </row>
    <row r="3344" spans="2:10" ht="24.6" customHeight="1">
      <c r="B3344" s="962"/>
      <c r="C3344" s="963"/>
      <c r="D3344" s="963"/>
      <c r="E3344" s="963"/>
      <c r="F3344" s="963"/>
      <c r="G3344" s="963"/>
      <c r="H3344" s="963"/>
      <c r="I3344" s="964" t="s">
        <v>2326</v>
      </c>
      <c r="J3344" s="965"/>
    </row>
    <row r="3345" spans="2:10" ht="24.6" customHeight="1">
      <c r="B3345" s="962"/>
      <c r="C3345" s="963"/>
      <c r="D3345" s="963"/>
      <c r="E3345" s="963" t="s">
        <v>2736</v>
      </c>
      <c r="F3345" s="963"/>
      <c r="G3345" s="963"/>
      <c r="H3345" s="963"/>
      <c r="I3345" s="964" t="s">
        <v>2058</v>
      </c>
      <c r="J3345" s="965"/>
    </row>
    <row r="3346" spans="2:10" ht="24.6" customHeight="1">
      <c r="B3346" s="962"/>
      <c r="C3346" s="963"/>
      <c r="D3346" s="963"/>
      <c r="E3346" s="963" t="s">
        <v>2086</v>
      </c>
      <c r="F3346" s="963"/>
      <c r="G3346" s="963"/>
      <c r="H3346" s="963"/>
      <c r="I3346" s="964" t="s">
        <v>2058</v>
      </c>
      <c r="J3346" s="965"/>
    </row>
    <row r="3347" spans="2:10" ht="24.6" customHeight="1">
      <c r="B3347" s="962"/>
      <c r="C3347" s="963"/>
      <c r="D3347" s="963"/>
      <c r="E3347" s="963" t="s">
        <v>2549</v>
      </c>
      <c r="F3347" s="963"/>
      <c r="G3347" s="963"/>
      <c r="H3347" s="963"/>
      <c r="I3347" s="964" t="s">
        <v>2218</v>
      </c>
      <c r="J3347" s="965"/>
    </row>
    <row r="3348" spans="2:10" ht="24.6" customHeight="1">
      <c r="B3348" s="962"/>
      <c r="C3348" s="963"/>
      <c r="D3348" s="963"/>
      <c r="E3348" s="963"/>
      <c r="F3348" s="963"/>
      <c r="G3348" s="963"/>
      <c r="H3348" s="963"/>
      <c r="I3348" s="964" t="s">
        <v>2219</v>
      </c>
      <c r="J3348" s="965"/>
    </row>
    <row r="3349" spans="2:10" ht="24.6" customHeight="1">
      <c r="B3349" s="962"/>
      <c r="C3349" s="963"/>
      <c r="D3349" s="963"/>
      <c r="E3349" s="963"/>
      <c r="F3349" s="963"/>
      <c r="G3349" s="963"/>
      <c r="H3349" s="963"/>
      <c r="I3349" s="964" t="s">
        <v>2220</v>
      </c>
      <c r="J3349" s="965"/>
    </row>
    <row r="3350" spans="2:10" ht="24.6" customHeight="1">
      <c r="B3350" s="962"/>
      <c r="C3350" s="963"/>
      <c r="D3350" s="963" t="s">
        <v>1989</v>
      </c>
      <c r="E3350" s="963"/>
      <c r="F3350" s="963"/>
      <c r="G3350" s="963"/>
      <c r="H3350" s="963"/>
      <c r="I3350" s="964" t="s">
        <v>2058</v>
      </c>
      <c r="J3350" s="965"/>
    </row>
    <row r="3351" spans="2:10" ht="24.6" customHeight="1">
      <c r="B3351" s="962"/>
      <c r="C3351" s="963"/>
      <c r="D3351" s="963" t="s">
        <v>1991</v>
      </c>
      <c r="E3351" s="963"/>
      <c r="F3351" s="963"/>
      <c r="G3351" s="963"/>
      <c r="H3351" s="963"/>
      <c r="I3351" s="964"/>
      <c r="J3351" s="965"/>
    </row>
    <row r="3352" spans="2:10" ht="35.450000000000003" customHeight="1">
      <c r="B3352" s="962"/>
      <c r="C3352" s="963"/>
      <c r="D3352" s="963"/>
      <c r="E3352" s="963"/>
      <c r="F3352" s="963"/>
      <c r="G3352" s="963"/>
      <c r="H3352" s="963"/>
      <c r="I3352" s="964" t="s">
        <v>3500</v>
      </c>
      <c r="J3352" s="965"/>
    </row>
    <row r="3353" spans="2:10" ht="35.450000000000003" customHeight="1">
      <c r="B3353" s="962"/>
      <c r="C3353" s="963"/>
      <c r="D3353" s="963"/>
      <c r="E3353" s="963"/>
      <c r="F3353" s="963"/>
      <c r="G3353" s="963"/>
      <c r="H3353" s="963"/>
      <c r="I3353" s="964" t="s">
        <v>3188</v>
      </c>
      <c r="J3353" s="965"/>
    </row>
    <row r="3354" spans="2:10" ht="35.450000000000003" customHeight="1">
      <c r="B3354" s="962"/>
      <c r="C3354" s="963"/>
      <c r="D3354" s="963"/>
      <c r="E3354" s="963"/>
      <c r="F3354" s="963"/>
      <c r="G3354" s="963"/>
      <c r="H3354" s="963"/>
      <c r="I3354" s="964" t="s">
        <v>3189</v>
      </c>
      <c r="J3354" s="965"/>
    </row>
    <row r="3355" spans="2:10" ht="47.45" customHeight="1">
      <c r="B3355" s="962"/>
      <c r="C3355" s="963"/>
      <c r="D3355" s="963"/>
      <c r="E3355" s="963"/>
      <c r="F3355" s="963"/>
      <c r="G3355" s="963"/>
      <c r="H3355" s="963"/>
      <c r="I3355" s="964" t="s">
        <v>3501</v>
      </c>
      <c r="J3355" s="965"/>
    </row>
    <row r="3356" spans="2:10" ht="35.450000000000003" customHeight="1">
      <c r="B3356" s="962"/>
      <c r="C3356" s="963"/>
      <c r="D3356" s="963"/>
      <c r="E3356" s="963"/>
      <c r="F3356" s="963"/>
      <c r="G3356" s="963"/>
      <c r="H3356" s="963"/>
      <c r="I3356" s="964" t="s">
        <v>3502</v>
      </c>
      <c r="J3356" s="965"/>
    </row>
    <row r="3357" spans="2:10" ht="47.45" customHeight="1">
      <c r="B3357" s="962"/>
      <c r="C3357" s="963"/>
      <c r="D3357" s="963"/>
      <c r="E3357" s="963"/>
      <c r="F3357" s="963"/>
      <c r="G3357" s="963"/>
      <c r="H3357" s="963"/>
      <c r="I3357" s="964" t="s">
        <v>3503</v>
      </c>
      <c r="J3357" s="965"/>
    </row>
    <row r="3358" spans="2:10" ht="58.5" customHeight="1">
      <c r="B3358" s="962"/>
      <c r="C3358" s="963"/>
      <c r="D3358" s="963"/>
      <c r="E3358" s="963"/>
      <c r="F3358" s="963"/>
      <c r="G3358" s="963"/>
      <c r="H3358" s="963"/>
      <c r="I3358" s="964" t="s">
        <v>3504</v>
      </c>
      <c r="J3358" s="965"/>
    </row>
    <row r="3359" spans="2:10" ht="24.6" customHeight="1">
      <c r="B3359" s="966"/>
      <c r="C3359" s="967"/>
      <c r="D3359" s="967"/>
      <c r="E3359" s="967"/>
      <c r="F3359" s="967"/>
      <c r="G3359" s="967"/>
      <c r="H3359" s="967"/>
      <c r="I3359" s="968"/>
      <c r="J3359" s="969"/>
    </row>
    <row r="3360" spans="2:10" ht="24.6" customHeight="1">
      <c r="B3360" s="959"/>
      <c r="C3360" s="970" t="s">
        <v>3505</v>
      </c>
      <c r="D3360" s="970"/>
      <c r="E3360" s="970"/>
      <c r="F3360" s="970"/>
      <c r="G3360" s="970"/>
      <c r="H3360" s="970"/>
      <c r="I3360" s="971"/>
      <c r="J3360" s="960"/>
    </row>
    <row r="3361" spans="2:10" ht="24.6" customHeight="1">
      <c r="B3361" s="962"/>
      <c r="C3361" s="963"/>
      <c r="D3361" s="963" t="s">
        <v>1968</v>
      </c>
      <c r="E3361" s="963"/>
      <c r="F3361" s="963"/>
      <c r="G3361" s="963"/>
      <c r="H3361" s="963"/>
      <c r="I3361" s="964" t="s">
        <v>2058</v>
      </c>
      <c r="J3361" s="965"/>
    </row>
    <row r="3362" spans="2:10" ht="24.6" customHeight="1">
      <c r="B3362" s="962"/>
      <c r="C3362" s="963"/>
      <c r="D3362" s="963" t="s">
        <v>1970</v>
      </c>
      <c r="E3362" s="963"/>
      <c r="F3362" s="963"/>
      <c r="G3362" s="963"/>
      <c r="H3362" s="963"/>
      <c r="I3362" s="964" t="s">
        <v>3492</v>
      </c>
      <c r="J3362" s="965"/>
    </row>
    <row r="3363" spans="2:10" ht="24.6" customHeight="1">
      <c r="B3363" s="962"/>
      <c r="C3363" s="963"/>
      <c r="D3363" s="963" t="s">
        <v>2053</v>
      </c>
      <c r="E3363" s="963"/>
      <c r="F3363" s="963"/>
      <c r="G3363" s="963"/>
      <c r="H3363" s="963"/>
      <c r="I3363" s="964"/>
      <c r="J3363" s="965"/>
    </row>
    <row r="3364" spans="2:10" ht="24.6" customHeight="1">
      <c r="B3364" s="962"/>
      <c r="C3364" s="963"/>
      <c r="D3364" s="963"/>
      <c r="E3364" s="963" t="s">
        <v>3506</v>
      </c>
      <c r="F3364" s="963"/>
      <c r="G3364" s="963"/>
      <c r="H3364" s="963"/>
      <c r="I3364" s="964" t="s">
        <v>2392</v>
      </c>
      <c r="J3364" s="965"/>
    </row>
    <row r="3365" spans="2:10" ht="24.6" customHeight="1">
      <c r="B3365" s="962"/>
      <c r="C3365" s="963"/>
      <c r="D3365" s="963"/>
      <c r="E3365" s="963"/>
      <c r="F3365" s="963"/>
      <c r="G3365" s="963"/>
      <c r="H3365" s="963"/>
      <c r="I3365" s="964" t="s">
        <v>2393</v>
      </c>
      <c r="J3365" s="965"/>
    </row>
    <row r="3366" spans="2:10" ht="24.6" customHeight="1">
      <c r="B3366" s="962"/>
      <c r="C3366" s="963"/>
      <c r="D3366" s="963"/>
      <c r="E3366" s="963" t="s">
        <v>3493</v>
      </c>
      <c r="F3366" s="963"/>
      <c r="G3366" s="963"/>
      <c r="H3366" s="963"/>
      <c r="I3366" s="964" t="s">
        <v>2058</v>
      </c>
      <c r="J3366" s="965"/>
    </row>
    <row r="3367" spans="2:10" ht="24.6" customHeight="1">
      <c r="B3367" s="962"/>
      <c r="C3367" s="963"/>
      <c r="D3367" s="963" t="s">
        <v>2223</v>
      </c>
      <c r="E3367" s="963"/>
      <c r="F3367" s="963"/>
      <c r="G3367" s="963"/>
      <c r="H3367" s="963"/>
      <c r="I3367" s="964"/>
      <c r="J3367" s="965"/>
    </row>
    <row r="3368" spans="2:10" ht="47.45" customHeight="1">
      <c r="B3368" s="962"/>
      <c r="C3368" s="963"/>
      <c r="D3368" s="963"/>
      <c r="E3368" s="963"/>
      <c r="F3368" s="963"/>
      <c r="G3368" s="963"/>
      <c r="H3368" s="963"/>
      <c r="I3368" s="964" t="s">
        <v>3507</v>
      </c>
      <c r="J3368" s="965"/>
    </row>
    <row r="3369" spans="2:10" ht="58.5" customHeight="1">
      <c r="B3369" s="962"/>
      <c r="C3369" s="963"/>
      <c r="D3369" s="963"/>
      <c r="E3369" s="963"/>
      <c r="F3369" s="963"/>
      <c r="G3369" s="963"/>
      <c r="H3369" s="963"/>
      <c r="I3369" s="964" t="s">
        <v>3495</v>
      </c>
      <c r="J3369" s="965"/>
    </row>
    <row r="3370" spans="2:10" ht="24.6" customHeight="1">
      <c r="B3370" s="962"/>
      <c r="C3370" s="963"/>
      <c r="D3370" s="963"/>
      <c r="E3370" s="963"/>
      <c r="F3370" s="963"/>
      <c r="G3370" s="963"/>
      <c r="H3370" s="963"/>
      <c r="I3370" s="964" t="s">
        <v>3496</v>
      </c>
      <c r="J3370" s="965"/>
    </row>
    <row r="3371" spans="2:10" ht="35.450000000000003" customHeight="1">
      <c r="B3371" s="962"/>
      <c r="C3371" s="963"/>
      <c r="D3371" s="963"/>
      <c r="E3371" s="963"/>
      <c r="F3371" s="963"/>
      <c r="G3371" s="963"/>
      <c r="H3371" s="963"/>
      <c r="I3371" s="964" t="s">
        <v>3497</v>
      </c>
      <c r="J3371" s="965"/>
    </row>
    <row r="3372" spans="2:10" ht="24.6" customHeight="1">
      <c r="B3372" s="966"/>
      <c r="C3372" s="967"/>
      <c r="D3372" s="967"/>
      <c r="E3372" s="967"/>
      <c r="F3372" s="967"/>
      <c r="G3372" s="967"/>
      <c r="H3372" s="967"/>
      <c r="I3372" s="968"/>
      <c r="J3372" s="969"/>
    </row>
    <row r="3373" spans="2:10" ht="24.6" customHeight="1">
      <c r="B3373" s="959"/>
      <c r="C3373" s="970" t="s">
        <v>3508</v>
      </c>
      <c r="D3373" s="970"/>
      <c r="E3373" s="970"/>
      <c r="F3373" s="970"/>
      <c r="G3373" s="970"/>
      <c r="H3373" s="970"/>
      <c r="I3373" s="971"/>
      <c r="J3373" s="960"/>
    </row>
    <row r="3374" spans="2:10" ht="24.6" customHeight="1">
      <c r="B3374" s="962"/>
      <c r="C3374" s="963"/>
      <c r="D3374" s="963" t="s">
        <v>1968</v>
      </c>
      <c r="E3374" s="963"/>
      <c r="F3374" s="963"/>
      <c r="G3374" s="963"/>
      <c r="H3374" s="963"/>
      <c r="I3374" s="964" t="s">
        <v>2058</v>
      </c>
      <c r="J3374" s="965"/>
    </row>
    <row r="3375" spans="2:10" ht="24.6" customHeight="1">
      <c r="B3375" s="962"/>
      <c r="C3375" s="963"/>
      <c r="D3375" s="963" t="s">
        <v>1970</v>
      </c>
      <c r="E3375" s="963"/>
      <c r="F3375" s="963"/>
      <c r="G3375" s="963"/>
      <c r="H3375" s="963"/>
      <c r="I3375" s="964" t="s">
        <v>3492</v>
      </c>
      <c r="J3375" s="965"/>
    </row>
    <row r="3376" spans="2:10" ht="24.6" customHeight="1">
      <c r="B3376" s="962"/>
      <c r="C3376" s="963"/>
      <c r="D3376" s="963" t="s">
        <v>3499</v>
      </c>
      <c r="E3376" s="963"/>
      <c r="F3376" s="963"/>
      <c r="G3376" s="963"/>
      <c r="H3376" s="963"/>
      <c r="I3376" s="964"/>
      <c r="J3376" s="965"/>
    </row>
    <row r="3377" spans="2:10" ht="24.6" customHeight="1">
      <c r="B3377" s="962"/>
      <c r="C3377" s="963"/>
      <c r="D3377" s="963"/>
      <c r="E3377" s="963" t="s">
        <v>2340</v>
      </c>
      <c r="F3377" s="963"/>
      <c r="G3377" s="963"/>
      <c r="H3377" s="963"/>
      <c r="I3377" s="964" t="s">
        <v>2562</v>
      </c>
      <c r="J3377" s="965"/>
    </row>
    <row r="3378" spans="2:10" ht="24.6" customHeight="1">
      <c r="B3378" s="962"/>
      <c r="C3378" s="963"/>
      <c r="D3378" s="963"/>
      <c r="E3378" s="963" t="s">
        <v>2079</v>
      </c>
      <c r="F3378" s="963"/>
      <c r="G3378" s="963"/>
      <c r="H3378" s="963"/>
      <c r="I3378" s="964" t="s">
        <v>2112</v>
      </c>
      <c r="J3378" s="965"/>
    </row>
    <row r="3379" spans="2:10" ht="24.6" customHeight="1">
      <c r="B3379" s="962"/>
      <c r="C3379" s="963"/>
      <c r="D3379" s="963"/>
      <c r="E3379" s="963"/>
      <c r="F3379" s="963"/>
      <c r="G3379" s="963"/>
      <c r="H3379" s="963"/>
      <c r="I3379" s="964" t="s">
        <v>2326</v>
      </c>
      <c r="J3379" s="965"/>
    </row>
    <row r="3380" spans="2:10" ht="24.6" customHeight="1">
      <c r="B3380" s="962"/>
      <c r="C3380" s="963"/>
      <c r="D3380" s="963"/>
      <c r="E3380" s="963" t="s">
        <v>2736</v>
      </c>
      <c r="F3380" s="963"/>
      <c r="G3380" s="963"/>
      <c r="H3380" s="963"/>
      <c r="I3380" s="964" t="s">
        <v>2058</v>
      </c>
      <c r="J3380" s="965"/>
    </row>
    <row r="3381" spans="2:10" ht="24.6" customHeight="1">
      <c r="B3381" s="962"/>
      <c r="C3381" s="963"/>
      <c r="D3381" s="963"/>
      <c r="E3381" s="963" t="s">
        <v>2086</v>
      </c>
      <c r="F3381" s="963"/>
      <c r="G3381" s="963"/>
      <c r="H3381" s="963"/>
      <c r="I3381" s="964" t="s">
        <v>2058</v>
      </c>
      <c r="J3381" s="965"/>
    </row>
    <row r="3382" spans="2:10" ht="24.6" customHeight="1">
      <c r="B3382" s="962"/>
      <c r="C3382" s="963"/>
      <c r="D3382" s="963"/>
      <c r="E3382" s="963" t="s">
        <v>2549</v>
      </c>
      <c r="F3382" s="963"/>
      <c r="G3382" s="963"/>
      <c r="H3382" s="963"/>
      <c r="I3382" s="964" t="s">
        <v>2218</v>
      </c>
      <c r="J3382" s="965"/>
    </row>
    <row r="3383" spans="2:10" ht="24.6" customHeight="1">
      <c r="B3383" s="962"/>
      <c r="C3383" s="963"/>
      <c r="D3383" s="963"/>
      <c r="E3383" s="963"/>
      <c r="F3383" s="963"/>
      <c r="G3383" s="963"/>
      <c r="H3383" s="963"/>
      <c r="I3383" s="964" t="s">
        <v>2219</v>
      </c>
      <c r="J3383" s="965"/>
    </row>
    <row r="3384" spans="2:10" ht="24.6" customHeight="1">
      <c r="B3384" s="962"/>
      <c r="C3384" s="963"/>
      <c r="D3384" s="963"/>
      <c r="E3384" s="963"/>
      <c r="F3384" s="963"/>
      <c r="G3384" s="963"/>
      <c r="H3384" s="963"/>
      <c r="I3384" s="964" t="s">
        <v>2220</v>
      </c>
      <c r="J3384" s="965"/>
    </row>
    <row r="3385" spans="2:10" ht="24.6" customHeight="1">
      <c r="B3385" s="962"/>
      <c r="C3385" s="963"/>
      <c r="D3385" s="963" t="s">
        <v>1989</v>
      </c>
      <c r="E3385" s="963"/>
      <c r="F3385" s="963"/>
      <c r="G3385" s="963"/>
      <c r="H3385" s="963"/>
      <c r="I3385" s="964" t="s">
        <v>2058</v>
      </c>
      <c r="J3385" s="965"/>
    </row>
    <row r="3386" spans="2:10" ht="24.6" customHeight="1">
      <c r="B3386" s="962"/>
      <c r="C3386" s="963"/>
      <c r="D3386" s="963" t="s">
        <v>1991</v>
      </c>
      <c r="E3386" s="963"/>
      <c r="F3386" s="963"/>
      <c r="G3386" s="963"/>
      <c r="H3386" s="963"/>
      <c r="I3386" s="964"/>
      <c r="J3386" s="965"/>
    </row>
    <row r="3387" spans="2:10" ht="47.45" customHeight="1">
      <c r="B3387" s="962"/>
      <c r="C3387" s="963"/>
      <c r="D3387" s="963"/>
      <c r="E3387" s="963"/>
      <c r="F3387" s="963"/>
      <c r="G3387" s="963"/>
      <c r="H3387" s="963"/>
      <c r="I3387" s="964" t="s">
        <v>3509</v>
      </c>
      <c r="J3387" s="965"/>
    </row>
    <row r="3388" spans="2:10" ht="35.450000000000003" customHeight="1">
      <c r="B3388" s="962"/>
      <c r="C3388" s="963"/>
      <c r="D3388" s="963"/>
      <c r="E3388" s="963"/>
      <c r="F3388" s="963"/>
      <c r="G3388" s="963"/>
      <c r="H3388" s="963"/>
      <c r="I3388" s="964" t="s">
        <v>3188</v>
      </c>
      <c r="J3388" s="965"/>
    </row>
    <row r="3389" spans="2:10" ht="35.450000000000003" customHeight="1">
      <c r="B3389" s="962"/>
      <c r="C3389" s="963"/>
      <c r="D3389" s="963"/>
      <c r="E3389" s="963"/>
      <c r="F3389" s="963"/>
      <c r="G3389" s="963"/>
      <c r="H3389" s="963"/>
      <c r="I3389" s="964" t="s">
        <v>3189</v>
      </c>
      <c r="J3389" s="965"/>
    </row>
    <row r="3390" spans="2:10" ht="47.45" customHeight="1">
      <c r="B3390" s="962"/>
      <c r="C3390" s="963"/>
      <c r="D3390" s="963"/>
      <c r="E3390" s="963"/>
      <c r="F3390" s="963"/>
      <c r="G3390" s="963"/>
      <c r="H3390" s="963"/>
      <c r="I3390" s="964" t="s">
        <v>3501</v>
      </c>
      <c r="J3390" s="965"/>
    </row>
    <row r="3391" spans="2:10" ht="35.450000000000003" customHeight="1">
      <c r="B3391" s="962"/>
      <c r="C3391" s="963"/>
      <c r="D3391" s="963"/>
      <c r="E3391" s="963"/>
      <c r="F3391" s="963"/>
      <c r="G3391" s="963"/>
      <c r="H3391" s="963"/>
      <c r="I3391" s="964" t="s">
        <v>3502</v>
      </c>
      <c r="J3391" s="965"/>
    </row>
    <row r="3392" spans="2:10" ht="47.45" customHeight="1">
      <c r="B3392" s="962"/>
      <c r="C3392" s="963"/>
      <c r="D3392" s="963"/>
      <c r="E3392" s="963"/>
      <c r="F3392" s="963"/>
      <c r="G3392" s="963"/>
      <c r="H3392" s="963"/>
      <c r="I3392" s="964" t="s">
        <v>3503</v>
      </c>
      <c r="J3392" s="965"/>
    </row>
    <row r="3393" spans="2:10" ht="58.5" customHeight="1">
      <c r="B3393" s="962"/>
      <c r="C3393" s="963"/>
      <c r="D3393" s="963"/>
      <c r="E3393" s="963"/>
      <c r="F3393" s="963"/>
      <c r="G3393" s="963"/>
      <c r="H3393" s="963"/>
      <c r="I3393" s="964" t="s">
        <v>3504</v>
      </c>
      <c r="J3393" s="965"/>
    </row>
    <row r="3394" spans="2:10" ht="24.6" customHeight="1">
      <c r="B3394" s="966"/>
      <c r="C3394" s="967"/>
      <c r="D3394" s="967"/>
      <c r="E3394" s="967"/>
      <c r="F3394" s="967"/>
      <c r="G3394" s="967"/>
      <c r="H3394" s="967"/>
      <c r="I3394" s="968"/>
      <c r="J3394" s="969"/>
    </row>
    <row r="3395" spans="2:10" ht="24.6" customHeight="1">
      <c r="B3395" s="959"/>
      <c r="C3395" s="970" t="s">
        <v>3510</v>
      </c>
      <c r="D3395" s="970"/>
      <c r="E3395" s="970"/>
      <c r="F3395" s="970"/>
      <c r="G3395" s="970"/>
      <c r="H3395" s="970"/>
      <c r="I3395" s="971"/>
      <c r="J3395" s="960"/>
    </row>
    <row r="3396" spans="2:10" ht="24.6" customHeight="1">
      <c r="B3396" s="962"/>
      <c r="C3396" s="963"/>
      <c r="D3396" s="963" t="s">
        <v>1968</v>
      </c>
      <c r="E3396" s="963"/>
      <c r="F3396" s="963"/>
      <c r="G3396" s="963"/>
      <c r="H3396" s="963"/>
      <c r="I3396" s="964" t="s">
        <v>2058</v>
      </c>
      <c r="J3396" s="965"/>
    </row>
    <row r="3397" spans="2:10" ht="24.6" customHeight="1">
      <c r="B3397" s="962"/>
      <c r="C3397" s="963"/>
      <c r="D3397" s="963" t="s">
        <v>1970</v>
      </c>
      <c r="E3397" s="963"/>
      <c r="F3397" s="963"/>
      <c r="G3397" s="963"/>
      <c r="H3397" s="963"/>
      <c r="I3397" s="964" t="s">
        <v>2206</v>
      </c>
      <c r="J3397" s="965"/>
    </row>
    <row r="3398" spans="2:10" ht="24.6" customHeight="1">
      <c r="B3398" s="962"/>
      <c r="C3398" s="963"/>
      <c r="D3398" s="963" t="s">
        <v>3499</v>
      </c>
      <c r="E3398" s="963"/>
      <c r="F3398" s="963"/>
      <c r="G3398" s="963"/>
      <c r="H3398" s="963"/>
      <c r="I3398" s="964"/>
      <c r="J3398" s="965"/>
    </row>
    <row r="3399" spans="2:10" ht="24.6" customHeight="1">
      <c r="B3399" s="962"/>
      <c r="C3399" s="963"/>
      <c r="D3399" s="963"/>
      <c r="E3399" s="963" t="s">
        <v>2340</v>
      </c>
      <c r="F3399" s="963"/>
      <c r="G3399" s="963"/>
      <c r="H3399" s="963"/>
      <c r="I3399" s="964" t="s">
        <v>3511</v>
      </c>
      <c r="J3399" s="965"/>
    </row>
    <row r="3400" spans="2:10" ht="24.6" customHeight="1">
      <c r="B3400" s="962"/>
      <c r="C3400" s="963"/>
      <c r="D3400" s="963"/>
      <c r="E3400" s="963" t="s">
        <v>3512</v>
      </c>
      <c r="F3400" s="963"/>
      <c r="G3400" s="963"/>
      <c r="H3400" s="963"/>
      <c r="I3400" s="964" t="s">
        <v>3513</v>
      </c>
      <c r="J3400" s="965"/>
    </row>
    <row r="3401" spans="2:10" ht="24.6" customHeight="1">
      <c r="B3401" s="962"/>
      <c r="C3401" s="963"/>
      <c r="D3401" s="963"/>
      <c r="E3401" s="963" t="s">
        <v>3514</v>
      </c>
      <c r="F3401" s="963"/>
      <c r="G3401" s="963"/>
      <c r="H3401" s="963"/>
      <c r="I3401" s="964" t="s">
        <v>3515</v>
      </c>
      <c r="J3401" s="965"/>
    </row>
    <row r="3402" spans="2:10" ht="24.6" customHeight="1">
      <c r="B3402" s="962"/>
      <c r="C3402" s="963"/>
      <c r="D3402" s="963"/>
      <c r="E3402" s="963"/>
      <c r="F3402" s="963"/>
      <c r="G3402" s="963"/>
      <c r="H3402" s="963"/>
      <c r="I3402" s="964" t="s">
        <v>3516</v>
      </c>
      <c r="J3402" s="965"/>
    </row>
    <row r="3403" spans="2:10" ht="24.6" customHeight="1">
      <c r="B3403" s="962"/>
      <c r="C3403" s="963"/>
      <c r="D3403" s="963"/>
      <c r="E3403" s="963"/>
      <c r="F3403" s="963"/>
      <c r="G3403" s="963"/>
      <c r="H3403" s="963"/>
      <c r="I3403" s="964" t="s">
        <v>3517</v>
      </c>
      <c r="J3403" s="965"/>
    </row>
    <row r="3404" spans="2:10" ht="24.6" customHeight="1">
      <c r="B3404" s="962"/>
      <c r="C3404" s="963"/>
      <c r="D3404" s="963"/>
      <c r="E3404" s="963" t="s">
        <v>3518</v>
      </c>
      <c r="F3404" s="963"/>
      <c r="G3404" s="963"/>
      <c r="H3404" s="963"/>
      <c r="I3404" s="964" t="s">
        <v>2058</v>
      </c>
      <c r="J3404" s="965"/>
    </row>
    <row r="3405" spans="2:10" ht="24.6" customHeight="1">
      <c r="B3405" s="962"/>
      <c r="C3405" s="963"/>
      <c r="D3405" s="963"/>
      <c r="E3405" s="963" t="s">
        <v>2088</v>
      </c>
      <c r="F3405" s="963"/>
      <c r="G3405" s="963"/>
      <c r="H3405" s="963"/>
      <c r="I3405" s="964" t="s">
        <v>2058</v>
      </c>
      <c r="J3405" s="965"/>
    </row>
    <row r="3406" spans="2:10" ht="24.6" customHeight="1">
      <c r="B3406" s="962"/>
      <c r="C3406" s="963"/>
      <c r="D3406" s="963"/>
      <c r="E3406" s="963" t="s">
        <v>2330</v>
      </c>
      <c r="F3406" s="963"/>
      <c r="G3406" s="963"/>
      <c r="H3406" s="963"/>
      <c r="I3406" s="964" t="s">
        <v>2058</v>
      </c>
      <c r="J3406" s="965"/>
    </row>
    <row r="3407" spans="2:10" ht="24.6" customHeight="1">
      <c r="B3407" s="962"/>
      <c r="C3407" s="963"/>
      <c r="D3407" s="963"/>
      <c r="E3407" s="963" t="s">
        <v>2217</v>
      </c>
      <c r="F3407" s="963"/>
      <c r="G3407" s="963"/>
      <c r="H3407" s="963"/>
      <c r="I3407" s="964" t="s">
        <v>2248</v>
      </c>
      <c r="J3407" s="965"/>
    </row>
    <row r="3408" spans="2:10" ht="24.6" customHeight="1">
      <c r="B3408" s="962"/>
      <c r="C3408" s="963"/>
      <c r="D3408" s="963"/>
      <c r="E3408" s="963"/>
      <c r="F3408" s="963"/>
      <c r="G3408" s="963"/>
      <c r="H3408" s="963"/>
      <c r="I3408" s="964" t="s">
        <v>2249</v>
      </c>
      <c r="J3408" s="965"/>
    </row>
    <row r="3409" spans="2:10" ht="24.6" customHeight="1">
      <c r="B3409" s="962"/>
      <c r="C3409" s="963"/>
      <c r="D3409" s="963"/>
      <c r="E3409" s="963" t="s">
        <v>2221</v>
      </c>
      <c r="F3409" s="963"/>
      <c r="G3409" s="963"/>
      <c r="H3409" s="963"/>
      <c r="I3409" s="964" t="s">
        <v>2058</v>
      </c>
      <c r="J3409" s="965"/>
    </row>
    <row r="3410" spans="2:10" ht="24.6" customHeight="1">
      <c r="B3410" s="962"/>
      <c r="C3410" s="963"/>
      <c r="D3410" s="963" t="s">
        <v>3519</v>
      </c>
      <c r="E3410" s="963"/>
      <c r="F3410" s="963"/>
      <c r="G3410" s="963"/>
      <c r="H3410" s="963"/>
      <c r="I3410" s="964"/>
      <c r="J3410" s="965"/>
    </row>
    <row r="3411" spans="2:10" ht="24.6" customHeight="1">
      <c r="B3411" s="962"/>
      <c r="C3411" s="963"/>
      <c r="D3411" s="963"/>
      <c r="E3411" s="963" t="s">
        <v>3520</v>
      </c>
      <c r="F3411" s="963"/>
      <c r="G3411" s="963"/>
      <c r="H3411" s="963"/>
      <c r="I3411" s="964" t="s">
        <v>1576</v>
      </c>
      <c r="J3411" s="965"/>
    </row>
    <row r="3412" spans="2:10" ht="24.6" customHeight="1">
      <c r="B3412" s="962"/>
      <c r="C3412" s="963"/>
      <c r="D3412" s="963"/>
      <c r="E3412" s="963" t="s">
        <v>3521</v>
      </c>
      <c r="F3412" s="963"/>
      <c r="G3412" s="963"/>
      <c r="H3412" s="963"/>
      <c r="I3412" s="964" t="s">
        <v>1576</v>
      </c>
      <c r="J3412" s="965"/>
    </row>
    <row r="3413" spans="2:10" ht="24.6" customHeight="1">
      <c r="B3413" s="962"/>
      <c r="C3413" s="963"/>
      <c r="D3413" s="963"/>
      <c r="E3413" s="963" t="s">
        <v>3522</v>
      </c>
      <c r="F3413" s="963"/>
      <c r="G3413" s="963"/>
      <c r="H3413" s="963"/>
      <c r="I3413" s="964" t="s">
        <v>1576</v>
      </c>
      <c r="J3413" s="965"/>
    </row>
    <row r="3414" spans="2:10" ht="24.6" customHeight="1">
      <c r="B3414" s="962"/>
      <c r="C3414" s="963"/>
      <c r="D3414" s="963" t="s">
        <v>1991</v>
      </c>
      <c r="E3414" s="963"/>
      <c r="F3414" s="963"/>
      <c r="G3414" s="963"/>
      <c r="H3414" s="963"/>
      <c r="I3414" s="964"/>
      <c r="J3414" s="965"/>
    </row>
    <row r="3415" spans="2:10" ht="58.5" customHeight="1">
      <c r="B3415" s="962"/>
      <c r="C3415" s="963"/>
      <c r="D3415" s="963"/>
      <c r="E3415" s="963"/>
      <c r="F3415" s="963"/>
      <c r="G3415" s="963"/>
      <c r="H3415" s="963"/>
      <c r="I3415" s="964" t="s">
        <v>3523</v>
      </c>
      <c r="J3415" s="965"/>
    </row>
    <row r="3416" spans="2:10" ht="35.450000000000003" customHeight="1">
      <c r="B3416" s="962"/>
      <c r="C3416" s="963"/>
      <c r="D3416" s="963"/>
      <c r="E3416" s="963"/>
      <c r="F3416" s="963"/>
      <c r="G3416" s="963"/>
      <c r="H3416" s="963"/>
      <c r="I3416" s="964" t="s">
        <v>3524</v>
      </c>
      <c r="J3416" s="965"/>
    </row>
    <row r="3417" spans="2:10" ht="35.450000000000003" customHeight="1">
      <c r="B3417" s="962"/>
      <c r="C3417" s="963"/>
      <c r="D3417" s="963"/>
      <c r="E3417" s="963"/>
      <c r="F3417" s="963"/>
      <c r="G3417" s="963"/>
      <c r="H3417" s="963"/>
      <c r="I3417" s="964" t="s">
        <v>3525</v>
      </c>
      <c r="J3417" s="965"/>
    </row>
    <row r="3418" spans="2:10" ht="35.450000000000003" customHeight="1">
      <c r="B3418" s="962"/>
      <c r="C3418" s="963"/>
      <c r="D3418" s="963"/>
      <c r="E3418" s="963"/>
      <c r="F3418" s="963"/>
      <c r="G3418" s="963"/>
      <c r="H3418" s="963"/>
      <c r="I3418" s="964" t="s">
        <v>3526</v>
      </c>
      <c r="J3418" s="965"/>
    </row>
    <row r="3419" spans="2:10" ht="24.6" customHeight="1">
      <c r="B3419" s="966"/>
      <c r="C3419" s="967"/>
      <c r="D3419" s="967"/>
      <c r="E3419" s="967"/>
      <c r="F3419" s="967"/>
      <c r="G3419" s="967"/>
      <c r="H3419" s="967"/>
      <c r="I3419" s="968"/>
      <c r="J3419" s="969"/>
    </row>
    <row r="3420" spans="2:10" ht="24.6" customHeight="1">
      <c r="B3420" s="972" t="s">
        <v>3527</v>
      </c>
      <c r="C3420" s="973"/>
      <c r="D3420" s="973"/>
      <c r="E3420" s="973"/>
      <c r="F3420" s="973"/>
      <c r="G3420" s="973"/>
      <c r="H3420" s="973"/>
      <c r="I3420" s="974"/>
      <c r="J3420" s="975"/>
    </row>
    <row r="3421" spans="2:10" ht="24.6" customHeight="1">
      <c r="B3421" s="976"/>
      <c r="C3421" s="977" t="s">
        <v>3528</v>
      </c>
      <c r="D3421" s="977"/>
      <c r="E3421" s="977"/>
      <c r="F3421" s="977"/>
      <c r="G3421" s="977"/>
      <c r="H3421" s="977"/>
      <c r="I3421" s="978"/>
      <c r="J3421" s="979"/>
    </row>
    <row r="3422" spans="2:10" ht="24.6" customHeight="1">
      <c r="B3422" s="962"/>
      <c r="C3422" s="963"/>
      <c r="D3422" s="963" t="s">
        <v>1968</v>
      </c>
      <c r="E3422" s="963"/>
      <c r="F3422" s="963"/>
      <c r="G3422" s="963"/>
      <c r="H3422" s="963"/>
      <c r="I3422" s="964" t="s">
        <v>3529</v>
      </c>
      <c r="J3422" s="965"/>
    </row>
    <row r="3423" spans="2:10" ht="35.450000000000003" customHeight="1">
      <c r="B3423" s="962"/>
      <c r="C3423" s="963"/>
      <c r="D3423" s="963" t="s">
        <v>1970</v>
      </c>
      <c r="E3423" s="963"/>
      <c r="F3423" s="963"/>
      <c r="G3423" s="963"/>
      <c r="H3423" s="963"/>
      <c r="I3423" s="964" t="s">
        <v>3530</v>
      </c>
      <c r="J3423" s="965"/>
    </row>
    <row r="3424" spans="2:10" ht="24.6" customHeight="1">
      <c r="B3424" s="962"/>
      <c r="C3424" s="963"/>
      <c r="D3424" s="963" t="s">
        <v>3466</v>
      </c>
      <c r="E3424" s="963"/>
      <c r="F3424" s="963"/>
      <c r="G3424" s="963"/>
      <c r="H3424" s="963"/>
      <c r="I3424" s="964"/>
      <c r="J3424" s="965"/>
    </row>
    <row r="3425" spans="2:10" ht="24.6" customHeight="1">
      <c r="B3425" s="962"/>
      <c r="C3425" s="963"/>
      <c r="D3425" s="963"/>
      <c r="E3425" s="963" t="s">
        <v>3531</v>
      </c>
      <c r="F3425" s="963"/>
      <c r="G3425" s="963"/>
      <c r="H3425" s="963"/>
      <c r="I3425" s="964" t="s">
        <v>3532</v>
      </c>
      <c r="J3425" s="965"/>
    </row>
    <row r="3426" spans="2:10" ht="24.6" customHeight="1">
      <c r="B3426" s="962"/>
      <c r="C3426" s="963"/>
      <c r="D3426" s="963"/>
      <c r="E3426" s="963" t="s">
        <v>3533</v>
      </c>
      <c r="F3426" s="963"/>
      <c r="G3426" s="963"/>
      <c r="H3426" s="963"/>
      <c r="I3426" s="964" t="s">
        <v>2112</v>
      </c>
      <c r="J3426" s="965"/>
    </row>
    <row r="3427" spans="2:10" ht="24.6" customHeight="1">
      <c r="B3427" s="962"/>
      <c r="C3427" s="963"/>
      <c r="D3427" s="963"/>
      <c r="E3427" s="963"/>
      <c r="F3427" s="963"/>
      <c r="G3427" s="963"/>
      <c r="H3427" s="963"/>
      <c r="I3427" s="964" t="s">
        <v>3534</v>
      </c>
      <c r="J3427" s="965"/>
    </row>
    <row r="3428" spans="2:10" ht="24.6" customHeight="1">
      <c r="B3428" s="962"/>
      <c r="C3428" s="963"/>
      <c r="D3428" s="963"/>
      <c r="E3428" s="963"/>
      <c r="F3428" s="963"/>
      <c r="G3428" s="963"/>
      <c r="H3428" s="963"/>
      <c r="I3428" s="964" t="s">
        <v>2113</v>
      </c>
      <c r="J3428" s="965"/>
    </row>
    <row r="3429" spans="2:10" ht="24.6" customHeight="1">
      <c r="B3429" s="962"/>
      <c r="C3429" s="963"/>
      <c r="D3429" s="963"/>
      <c r="E3429" s="963" t="s">
        <v>3535</v>
      </c>
      <c r="F3429" s="963"/>
      <c r="G3429" s="963"/>
      <c r="H3429" s="963"/>
      <c r="I3429" s="964" t="s">
        <v>3536</v>
      </c>
      <c r="J3429" s="965"/>
    </row>
    <row r="3430" spans="2:10" ht="24.6" customHeight="1">
      <c r="B3430" s="962"/>
      <c r="C3430" s="963"/>
      <c r="D3430" s="963"/>
      <c r="E3430" s="963" t="s">
        <v>3537</v>
      </c>
      <c r="F3430" s="963"/>
      <c r="G3430" s="963"/>
      <c r="H3430" s="963"/>
      <c r="I3430" s="964" t="s">
        <v>3538</v>
      </c>
      <c r="J3430" s="965"/>
    </row>
    <row r="3431" spans="2:10" ht="24.6" customHeight="1">
      <c r="B3431" s="962"/>
      <c r="C3431" s="963"/>
      <c r="D3431" s="963"/>
      <c r="E3431" s="963" t="s">
        <v>3539</v>
      </c>
      <c r="F3431" s="963"/>
      <c r="G3431" s="963"/>
      <c r="H3431" s="963"/>
      <c r="I3431" s="964" t="s">
        <v>2058</v>
      </c>
      <c r="J3431" s="965"/>
    </row>
    <row r="3432" spans="2:10" ht="24.6" customHeight="1">
      <c r="B3432" s="962"/>
      <c r="C3432" s="963"/>
      <c r="D3432" s="963"/>
      <c r="E3432" s="963" t="s">
        <v>3540</v>
      </c>
      <c r="F3432" s="963"/>
      <c r="G3432" s="963"/>
      <c r="H3432" s="963"/>
      <c r="I3432" s="964" t="s">
        <v>2112</v>
      </c>
      <c r="J3432" s="965"/>
    </row>
    <row r="3433" spans="2:10" ht="24.6" customHeight="1">
      <c r="B3433" s="962"/>
      <c r="C3433" s="963"/>
      <c r="D3433" s="963"/>
      <c r="E3433" s="963"/>
      <c r="F3433" s="963"/>
      <c r="G3433" s="963"/>
      <c r="H3433" s="963"/>
      <c r="I3433" s="964" t="s">
        <v>2113</v>
      </c>
      <c r="J3433" s="965"/>
    </row>
    <row r="3434" spans="2:10" ht="24.6" customHeight="1">
      <c r="B3434" s="962"/>
      <c r="C3434" s="963"/>
      <c r="D3434" s="963"/>
      <c r="E3434" s="963" t="s">
        <v>3541</v>
      </c>
      <c r="F3434" s="963"/>
      <c r="G3434" s="963"/>
      <c r="H3434" s="963"/>
      <c r="I3434" s="964" t="s">
        <v>2058</v>
      </c>
      <c r="J3434" s="965"/>
    </row>
    <row r="3435" spans="2:10" ht="24.6" customHeight="1">
      <c r="B3435" s="962"/>
      <c r="C3435" s="963"/>
      <c r="D3435" s="963"/>
      <c r="E3435" s="963" t="s">
        <v>3542</v>
      </c>
      <c r="F3435" s="963"/>
      <c r="G3435" s="963"/>
      <c r="H3435" s="963"/>
      <c r="I3435" s="964" t="s">
        <v>2058</v>
      </c>
      <c r="J3435" s="965"/>
    </row>
    <row r="3436" spans="2:10" ht="24.6" customHeight="1">
      <c r="B3436" s="962"/>
      <c r="C3436" s="963"/>
      <c r="D3436" s="963"/>
      <c r="E3436" s="963" t="s">
        <v>3543</v>
      </c>
      <c r="F3436" s="963"/>
      <c r="G3436" s="963"/>
      <c r="H3436" s="963"/>
      <c r="I3436" s="964" t="s">
        <v>2218</v>
      </c>
      <c r="J3436" s="965"/>
    </row>
    <row r="3437" spans="2:10" ht="24.6" customHeight="1">
      <c r="B3437" s="962"/>
      <c r="C3437" s="963"/>
      <c r="D3437" s="963"/>
      <c r="E3437" s="963"/>
      <c r="F3437" s="963"/>
      <c r="G3437" s="963"/>
      <c r="H3437" s="963"/>
      <c r="I3437" s="964" t="s">
        <v>2219</v>
      </c>
      <c r="J3437" s="965"/>
    </row>
    <row r="3438" spans="2:10" ht="24.6" customHeight="1">
      <c r="B3438" s="962"/>
      <c r="C3438" s="963"/>
      <c r="D3438" s="963"/>
      <c r="E3438" s="963"/>
      <c r="F3438" s="963"/>
      <c r="G3438" s="963"/>
      <c r="H3438" s="963"/>
      <c r="I3438" s="964" t="s">
        <v>2220</v>
      </c>
      <c r="J3438" s="965"/>
    </row>
    <row r="3439" spans="2:10" ht="24.6" customHeight="1">
      <c r="B3439" s="962"/>
      <c r="C3439" s="963"/>
      <c r="D3439" s="963" t="s">
        <v>1989</v>
      </c>
      <c r="E3439" s="963"/>
      <c r="F3439" s="963"/>
      <c r="G3439" s="963"/>
      <c r="H3439" s="963"/>
      <c r="I3439" s="964" t="s">
        <v>2058</v>
      </c>
      <c r="J3439" s="965"/>
    </row>
    <row r="3440" spans="2:10" ht="24.6" customHeight="1">
      <c r="B3440" s="962"/>
      <c r="C3440" s="963"/>
      <c r="D3440" s="963" t="s">
        <v>1991</v>
      </c>
      <c r="E3440" s="963"/>
      <c r="F3440" s="963"/>
      <c r="G3440" s="963"/>
      <c r="H3440" s="963"/>
      <c r="I3440" s="964"/>
      <c r="J3440" s="965"/>
    </row>
    <row r="3441" spans="2:10" ht="35.450000000000003" customHeight="1">
      <c r="B3441" s="962"/>
      <c r="C3441" s="963"/>
      <c r="D3441" s="963"/>
      <c r="E3441" s="963"/>
      <c r="F3441" s="963"/>
      <c r="G3441" s="963"/>
      <c r="H3441" s="963"/>
      <c r="I3441" s="964" t="s">
        <v>3544</v>
      </c>
      <c r="J3441" s="965"/>
    </row>
    <row r="3442" spans="2:10" ht="35.450000000000003" customHeight="1">
      <c r="B3442" s="962"/>
      <c r="C3442" s="963"/>
      <c r="D3442" s="963"/>
      <c r="E3442" s="963"/>
      <c r="F3442" s="963"/>
      <c r="G3442" s="963"/>
      <c r="H3442" s="963"/>
      <c r="I3442" s="964" t="s">
        <v>3545</v>
      </c>
      <c r="J3442" s="965"/>
    </row>
    <row r="3443" spans="2:10" ht="35.450000000000003" customHeight="1">
      <c r="B3443" s="962"/>
      <c r="C3443" s="963"/>
      <c r="D3443" s="963"/>
      <c r="E3443" s="963"/>
      <c r="F3443" s="963"/>
      <c r="G3443" s="963"/>
      <c r="H3443" s="963"/>
      <c r="I3443" s="964" t="s">
        <v>3546</v>
      </c>
      <c r="J3443" s="965"/>
    </row>
    <row r="3444" spans="2:10" ht="35.450000000000003" customHeight="1">
      <c r="B3444" s="962"/>
      <c r="C3444" s="963"/>
      <c r="D3444" s="963"/>
      <c r="E3444" s="963"/>
      <c r="F3444" s="963"/>
      <c r="G3444" s="963"/>
      <c r="H3444" s="963"/>
      <c r="I3444" s="964" t="s">
        <v>3547</v>
      </c>
      <c r="J3444" s="965"/>
    </row>
    <row r="3445" spans="2:10" ht="35.450000000000003" customHeight="1">
      <c r="B3445" s="962"/>
      <c r="C3445" s="963"/>
      <c r="D3445" s="963"/>
      <c r="E3445" s="963"/>
      <c r="F3445" s="963"/>
      <c r="G3445" s="963"/>
      <c r="H3445" s="963"/>
      <c r="I3445" s="964" t="s">
        <v>3548</v>
      </c>
      <c r="J3445" s="965"/>
    </row>
    <row r="3446" spans="2:10" ht="35.450000000000003" customHeight="1">
      <c r="B3446" s="962"/>
      <c r="C3446" s="963"/>
      <c r="D3446" s="963"/>
      <c r="E3446" s="963"/>
      <c r="F3446" s="963"/>
      <c r="G3446" s="963"/>
      <c r="H3446" s="963"/>
      <c r="I3446" s="964" t="s">
        <v>3549</v>
      </c>
      <c r="J3446" s="965"/>
    </row>
    <row r="3447" spans="2:10" ht="24.6" customHeight="1">
      <c r="B3447" s="966"/>
      <c r="C3447" s="967"/>
      <c r="D3447" s="967"/>
      <c r="E3447" s="967"/>
      <c r="F3447" s="967"/>
      <c r="G3447" s="967"/>
      <c r="H3447" s="967"/>
      <c r="I3447" s="968"/>
      <c r="J3447" s="969"/>
    </row>
    <row r="3448" spans="2:10" ht="24.6" customHeight="1">
      <c r="B3448" s="959"/>
      <c r="C3448" s="970" t="s">
        <v>3550</v>
      </c>
      <c r="D3448" s="970"/>
      <c r="E3448" s="970"/>
      <c r="F3448" s="970"/>
      <c r="G3448" s="970"/>
      <c r="H3448" s="970"/>
      <c r="I3448" s="971"/>
      <c r="J3448" s="960"/>
    </row>
    <row r="3449" spans="2:10" ht="24.6" customHeight="1">
      <c r="B3449" s="962"/>
      <c r="C3449" s="963"/>
      <c r="D3449" s="963" t="s">
        <v>1968</v>
      </c>
      <c r="E3449" s="963"/>
      <c r="F3449" s="963"/>
      <c r="G3449" s="963"/>
      <c r="H3449" s="963"/>
      <c r="I3449" s="964" t="s">
        <v>3551</v>
      </c>
      <c r="J3449" s="965"/>
    </row>
    <row r="3450" spans="2:10" ht="24.6" customHeight="1">
      <c r="B3450" s="962"/>
      <c r="C3450" s="963"/>
      <c r="D3450" s="963" t="s">
        <v>1970</v>
      </c>
      <c r="E3450" s="963"/>
      <c r="F3450" s="963"/>
      <c r="G3450" s="963"/>
      <c r="H3450" s="963"/>
      <c r="I3450" s="964" t="s">
        <v>3492</v>
      </c>
      <c r="J3450" s="965"/>
    </row>
    <row r="3451" spans="2:10" ht="24.6" customHeight="1">
      <c r="B3451" s="962"/>
      <c r="C3451" s="963"/>
      <c r="D3451" s="963" t="s">
        <v>3466</v>
      </c>
      <c r="E3451" s="963"/>
      <c r="F3451" s="963"/>
      <c r="G3451" s="963"/>
      <c r="H3451" s="963"/>
      <c r="I3451" s="964"/>
      <c r="J3451" s="965"/>
    </row>
    <row r="3452" spans="2:10" ht="24.6" customHeight="1">
      <c r="B3452" s="962"/>
      <c r="C3452" s="963"/>
      <c r="D3452" s="963"/>
      <c r="E3452" s="963" t="s">
        <v>3531</v>
      </c>
      <c r="F3452" s="963"/>
      <c r="G3452" s="963"/>
      <c r="H3452" s="963"/>
      <c r="I3452" s="964" t="s">
        <v>3552</v>
      </c>
      <c r="J3452" s="965"/>
    </row>
    <row r="3453" spans="2:10" ht="24.6" customHeight="1">
      <c r="B3453" s="962"/>
      <c r="C3453" s="963"/>
      <c r="D3453" s="963"/>
      <c r="E3453" s="963" t="s">
        <v>3533</v>
      </c>
      <c r="F3453" s="963"/>
      <c r="G3453" s="963"/>
      <c r="H3453" s="963"/>
      <c r="I3453" s="964" t="s">
        <v>2112</v>
      </c>
      <c r="J3453" s="965"/>
    </row>
    <row r="3454" spans="2:10" ht="24.6" customHeight="1">
      <c r="B3454" s="962"/>
      <c r="C3454" s="963"/>
      <c r="D3454" s="963"/>
      <c r="E3454" s="963"/>
      <c r="F3454" s="963"/>
      <c r="G3454" s="963"/>
      <c r="H3454" s="963"/>
      <c r="I3454" s="964" t="s">
        <v>3534</v>
      </c>
      <c r="J3454" s="965"/>
    </row>
    <row r="3455" spans="2:10" ht="24.6" customHeight="1">
      <c r="B3455" s="962"/>
      <c r="C3455" s="963"/>
      <c r="D3455" s="963"/>
      <c r="E3455" s="963"/>
      <c r="F3455" s="963"/>
      <c r="G3455" s="963"/>
      <c r="H3455" s="963"/>
      <c r="I3455" s="964" t="s">
        <v>2113</v>
      </c>
      <c r="J3455" s="965"/>
    </row>
    <row r="3456" spans="2:10" ht="24.6" customHeight="1">
      <c r="B3456" s="962"/>
      <c r="C3456" s="963"/>
      <c r="D3456" s="963"/>
      <c r="E3456" s="963" t="s">
        <v>3553</v>
      </c>
      <c r="F3456" s="963"/>
      <c r="G3456" s="963"/>
      <c r="H3456" s="963"/>
      <c r="I3456" s="964" t="s">
        <v>3554</v>
      </c>
      <c r="J3456" s="965"/>
    </row>
    <row r="3457" spans="2:10" ht="24.6" customHeight="1">
      <c r="B3457" s="962"/>
      <c r="C3457" s="963"/>
      <c r="D3457" s="963"/>
      <c r="E3457" s="963" t="s">
        <v>3555</v>
      </c>
      <c r="F3457" s="963"/>
      <c r="G3457" s="963"/>
      <c r="H3457" s="963"/>
      <c r="I3457" s="964" t="s">
        <v>3556</v>
      </c>
      <c r="J3457" s="965"/>
    </row>
    <row r="3458" spans="2:10" ht="24.6" customHeight="1">
      <c r="B3458" s="962"/>
      <c r="C3458" s="963"/>
      <c r="D3458" s="963"/>
      <c r="E3458" s="963" t="s">
        <v>3539</v>
      </c>
      <c r="F3458" s="963"/>
      <c r="G3458" s="963"/>
      <c r="H3458" s="963"/>
      <c r="I3458" s="964" t="s">
        <v>2301</v>
      </c>
      <c r="J3458" s="965"/>
    </row>
    <row r="3459" spans="2:10" ht="24.6" customHeight="1">
      <c r="B3459" s="962"/>
      <c r="C3459" s="963"/>
      <c r="D3459" s="963"/>
      <c r="E3459" s="963" t="s">
        <v>3540</v>
      </c>
      <c r="F3459" s="963"/>
      <c r="G3459" s="963"/>
      <c r="H3459" s="963"/>
      <c r="I3459" s="964" t="s">
        <v>2112</v>
      </c>
      <c r="J3459" s="965"/>
    </row>
    <row r="3460" spans="2:10" ht="24.6" customHeight="1">
      <c r="B3460" s="962"/>
      <c r="C3460" s="963"/>
      <c r="D3460" s="963"/>
      <c r="E3460" s="963"/>
      <c r="F3460" s="963"/>
      <c r="G3460" s="963"/>
      <c r="H3460" s="963"/>
      <c r="I3460" s="964" t="s">
        <v>2113</v>
      </c>
      <c r="J3460" s="965"/>
    </row>
    <row r="3461" spans="2:10" ht="24.6" customHeight="1">
      <c r="B3461" s="962"/>
      <c r="C3461" s="963"/>
      <c r="D3461" s="963"/>
      <c r="E3461" s="963" t="s">
        <v>3541</v>
      </c>
      <c r="F3461" s="963"/>
      <c r="G3461" s="963"/>
      <c r="H3461" s="963"/>
      <c r="I3461" s="964" t="s">
        <v>2058</v>
      </c>
      <c r="J3461" s="965"/>
    </row>
    <row r="3462" spans="2:10" ht="24.6" customHeight="1">
      <c r="B3462" s="962"/>
      <c r="C3462" s="963"/>
      <c r="D3462" s="963"/>
      <c r="E3462" s="963" t="s">
        <v>3542</v>
      </c>
      <c r="F3462" s="963"/>
      <c r="G3462" s="963"/>
      <c r="H3462" s="963"/>
      <c r="I3462" s="964" t="s">
        <v>2058</v>
      </c>
      <c r="J3462" s="965"/>
    </row>
    <row r="3463" spans="2:10" ht="24.6" customHeight="1">
      <c r="B3463" s="962"/>
      <c r="C3463" s="963"/>
      <c r="D3463" s="963"/>
      <c r="E3463" s="963" t="s">
        <v>3543</v>
      </c>
      <c r="F3463" s="963"/>
      <c r="G3463" s="963"/>
      <c r="H3463" s="963"/>
      <c r="I3463" s="964" t="s">
        <v>2218</v>
      </c>
      <c r="J3463" s="965"/>
    </row>
    <row r="3464" spans="2:10" ht="24.6" customHeight="1">
      <c r="B3464" s="962"/>
      <c r="C3464" s="963"/>
      <c r="D3464" s="963"/>
      <c r="E3464" s="963"/>
      <c r="F3464" s="963"/>
      <c r="G3464" s="963"/>
      <c r="H3464" s="963"/>
      <c r="I3464" s="964" t="s">
        <v>2219</v>
      </c>
      <c r="J3464" s="965"/>
    </row>
    <row r="3465" spans="2:10" ht="24.6" customHeight="1">
      <c r="B3465" s="962"/>
      <c r="C3465" s="963"/>
      <c r="D3465" s="963"/>
      <c r="E3465" s="963"/>
      <c r="F3465" s="963"/>
      <c r="G3465" s="963"/>
      <c r="H3465" s="963"/>
      <c r="I3465" s="964" t="s">
        <v>2220</v>
      </c>
      <c r="J3465" s="965"/>
    </row>
    <row r="3466" spans="2:10" ht="24.6" customHeight="1">
      <c r="B3466" s="962"/>
      <c r="C3466" s="963"/>
      <c r="D3466" s="963" t="s">
        <v>1989</v>
      </c>
      <c r="E3466" s="963"/>
      <c r="F3466" s="963"/>
      <c r="G3466" s="963"/>
      <c r="H3466" s="963"/>
      <c r="I3466" s="964" t="s">
        <v>2058</v>
      </c>
      <c r="J3466" s="965"/>
    </row>
    <row r="3467" spans="2:10" ht="24.6" customHeight="1">
      <c r="B3467" s="962"/>
      <c r="C3467" s="963"/>
      <c r="D3467" s="963" t="s">
        <v>1991</v>
      </c>
      <c r="E3467" s="963"/>
      <c r="F3467" s="963"/>
      <c r="G3467" s="963"/>
      <c r="H3467" s="963"/>
      <c r="I3467" s="964"/>
      <c r="J3467" s="965"/>
    </row>
    <row r="3468" spans="2:10" ht="47.45" customHeight="1">
      <c r="B3468" s="962"/>
      <c r="C3468" s="963"/>
      <c r="D3468" s="963"/>
      <c r="E3468" s="963"/>
      <c r="F3468" s="963"/>
      <c r="G3468" s="963"/>
      <c r="H3468" s="963"/>
      <c r="I3468" s="964" t="s">
        <v>3557</v>
      </c>
      <c r="J3468" s="965"/>
    </row>
    <row r="3469" spans="2:10" ht="35.450000000000003" customHeight="1">
      <c r="B3469" s="962"/>
      <c r="C3469" s="963"/>
      <c r="D3469" s="963"/>
      <c r="E3469" s="963"/>
      <c r="F3469" s="963"/>
      <c r="G3469" s="963"/>
      <c r="H3469" s="963"/>
      <c r="I3469" s="964" t="s">
        <v>3558</v>
      </c>
      <c r="J3469" s="965"/>
    </row>
    <row r="3470" spans="2:10" ht="47.45" customHeight="1">
      <c r="B3470" s="962"/>
      <c r="C3470" s="963"/>
      <c r="D3470" s="963"/>
      <c r="E3470" s="963"/>
      <c r="F3470" s="963"/>
      <c r="G3470" s="963"/>
      <c r="H3470" s="963"/>
      <c r="I3470" s="964" t="s">
        <v>3559</v>
      </c>
      <c r="J3470" s="965"/>
    </row>
    <row r="3471" spans="2:10" ht="35.450000000000003" customHeight="1">
      <c r="B3471" s="962"/>
      <c r="C3471" s="963"/>
      <c r="D3471" s="963"/>
      <c r="E3471" s="963"/>
      <c r="F3471" s="963"/>
      <c r="G3471" s="963"/>
      <c r="H3471" s="963"/>
      <c r="I3471" s="964" t="s">
        <v>3560</v>
      </c>
      <c r="J3471" s="965"/>
    </row>
    <row r="3472" spans="2:10" ht="24.6" customHeight="1">
      <c r="B3472" s="962"/>
      <c r="C3472" s="963"/>
      <c r="D3472" s="963"/>
      <c r="E3472" s="963"/>
      <c r="F3472" s="963"/>
      <c r="G3472" s="963"/>
      <c r="H3472" s="963"/>
      <c r="I3472" s="964" t="s">
        <v>3561</v>
      </c>
      <c r="J3472" s="965"/>
    </row>
    <row r="3473" spans="2:10" ht="24.6" customHeight="1">
      <c r="B3473" s="962"/>
      <c r="C3473" s="963"/>
      <c r="D3473" s="963"/>
      <c r="E3473" s="963"/>
      <c r="F3473" s="963"/>
      <c r="G3473" s="963"/>
      <c r="H3473" s="963"/>
      <c r="I3473" s="964" t="s">
        <v>3562</v>
      </c>
      <c r="J3473" s="965"/>
    </row>
    <row r="3474" spans="2:10" ht="35.450000000000003" customHeight="1">
      <c r="B3474" s="962"/>
      <c r="C3474" s="963"/>
      <c r="D3474" s="963"/>
      <c r="E3474" s="963"/>
      <c r="F3474" s="963"/>
      <c r="G3474" s="963"/>
      <c r="H3474" s="963"/>
      <c r="I3474" s="964" t="s">
        <v>3563</v>
      </c>
      <c r="J3474" s="965"/>
    </row>
    <row r="3475" spans="2:10" ht="58.5" customHeight="1">
      <c r="B3475" s="962"/>
      <c r="C3475" s="963"/>
      <c r="D3475" s="963"/>
      <c r="E3475" s="963"/>
      <c r="F3475" s="963"/>
      <c r="G3475" s="963"/>
      <c r="H3475" s="963"/>
      <c r="I3475" s="964" t="s">
        <v>3564</v>
      </c>
      <c r="J3475" s="965"/>
    </row>
    <row r="3476" spans="2:10" ht="58.5" customHeight="1">
      <c r="B3476" s="962"/>
      <c r="C3476" s="963"/>
      <c r="D3476" s="963"/>
      <c r="E3476" s="963"/>
      <c r="F3476" s="963"/>
      <c r="G3476" s="963"/>
      <c r="H3476" s="963"/>
      <c r="I3476" s="964" t="s">
        <v>3565</v>
      </c>
      <c r="J3476" s="965"/>
    </row>
    <row r="3477" spans="2:10" ht="58.5" customHeight="1">
      <c r="B3477" s="962"/>
      <c r="C3477" s="963"/>
      <c r="D3477" s="963"/>
      <c r="E3477" s="963"/>
      <c r="F3477" s="963"/>
      <c r="G3477" s="963"/>
      <c r="H3477" s="963"/>
      <c r="I3477" s="964" t="s">
        <v>3566</v>
      </c>
      <c r="J3477" s="965"/>
    </row>
    <row r="3478" spans="2:10" ht="35.450000000000003" customHeight="1">
      <c r="B3478" s="962"/>
      <c r="C3478" s="963"/>
      <c r="D3478" s="963"/>
      <c r="E3478" s="963"/>
      <c r="F3478" s="963"/>
      <c r="G3478" s="963"/>
      <c r="H3478" s="963"/>
      <c r="I3478" s="964" t="s">
        <v>3567</v>
      </c>
      <c r="J3478" s="965"/>
    </row>
    <row r="3479" spans="2:10" ht="81.599999999999994" customHeight="1">
      <c r="B3479" s="962"/>
      <c r="C3479" s="963"/>
      <c r="D3479" s="963"/>
      <c r="E3479" s="963"/>
      <c r="F3479" s="963"/>
      <c r="G3479" s="963"/>
      <c r="H3479" s="963"/>
      <c r="I3479" s="964" t="s">
        <v>3568</v>
      </c>
      <c r="J3479" s="965"/>
    </row>
    <row r="3480" spans="2:10" ht="47.45" customHeight="1">
      <c r="B3480" s="962"/>
      <c r="C3480" s="963"/>
      <c r="D3480" s="963"/>
      <c r="E3480" s="963"/>
      <c r="F3480" s="963"/>
      <c r="G3480" s="963"/>
      <c r="H3480" s="963"/>
      <c r="I3480" s="964" t="s">
        <v>3569</v>
      </c>
      <c r="J3480" s="965"/>
    </row>
    <row r="3481" spans="2:10" ht="24.6" customHeight="1">
      <c r="B3481" s="966"/>
      <c r="C3481" s="967"/>
      <c r="D3481" s="967"/>
      <c r="E3481" s="967"/>
      <c r="F3481" s="967"/>
      <c r="G3481" s="967"/>
      <c r="H3481" s="967"/>
      <c r="I3481" s="968"/>
      <c r="J3481" s="969"/>
    </row>
    <row r="3482" spans="2:10" ht="24.6" customHeight="1">
      <c r="B3482" s="959"/>
      <c r="C3482" s="970" t="s">
        <v>3570</v>
      </c>
      <c r="D3482" s="970"/>
      <c r="E3482" s="970"/>
      <c r="F3482" s="970"/>
      <c r="G3482" s="970"/>
      <c r="H3482" s="970"/>
      <c r="I3482" s="971"/>
      <c r="J3482" s="960"/>
    </row>
    <row r="3483" spans="2:10" ht="24.6" customHeight="1">
      <c r="B3483" s="962"/>
      <c r="C3483" s="963"/>
      <c r="D3483" s="963" t="s">
        <v>1968</v>
      </c>
      <c r="E3483" s="963"/>
      <c r="F3483" s="963"/>
      <c r="G3483" s="963"/>
      <c r="H3483" s="963"/>
      <c r="I3483" s="964" t="s">
        <v>3571</v>
      </c>
      <c r="J3483" s="965"/>
    </row>
    <row r="3484" spans="2:10" ht="24.6" customHeight="1">
      <c r="B3484" s="962"/>
      <c r="C3484" s="963"/>
      <c r="D3484" s="963" t="s">
        <v>1970</v>
      </c>
      <c r="E3484" s="963"/>
      <c r="F3484" s="963"/>
      <c r="G3484" s="963"/>
      <c r="H3484" s="963"/>
      <c r="I3484" s="964" t="s">
        <v>2206</v>
      </c>
      <c r="J3484" s="965"/>
    </row>
    <row r="3485" spans="2:10" ht="24.6" customHeight="1">
      <c r="B3485" s="962"/>
      <c r="C3485" s="963"/>
      <c r="D3485" s="963" t="s">
        <v>3466</v>
      </c>
      <c r="E3485" s="963"/>
      <c r="F3485" s="963"/>
      <c r="G3485" s="963"/>
      <c r="H3485" s="963"/>
      <c r="I3485" s="964"/>
      <c r="J3485" s="965"/>
    </row>
    <row r="3486" spans="2:10" ht="24.6" customHeight="1">
      <c r="B3486" s="962"/>
      <c r="C3486" s="963"/>
      <c r="D3486" s="963"/>
      <c r="E3486" s="963" t="s">
        <v>3531</v>
      </c>
      <c r="F3486" s="963"/>
      <c r="G3486" s="963"/>
      <c r="H3486" s="963"/>
      <c r="I3486" s="964" t="s">
        <v>3552</v>
      </c>
      <c r="J3486" s="965"/>
    </row>
    <row r="3487" spans="2:10" ht="24.6" customHeight="1">
      <c r="B3487" s="962"/>
      <c r="C3487" s="963"/>
      <c r="D3487" s="963"/>
      <c r="E3487" s="963" t="s">
        <v>3533</v>
      </c>
      <c r="F3487" s="963"/>
      <c r="G3487" s="963"/>
      <c r="H3487" s="963"/>
      <c r="I3487" s="964" t="s">
        <v>2112</v>
      </c>
      <c r="J3487" s="965"/>
    </row>
    <row r="3488" spans="2:10" ht="24.6" customHeight="1">
      <c r="B3488" s="962"/>
      <c r="C3488" s="963"/>
      <c r="D3488" s="963"/>
      <c r="E3488" s="963"/>
      <c r="F3488" s="963"/>
      <c r="G3488" s="963"/>
      <c r="H3488" s="963"/>
      <c r="I3488" s="964" t="s">
        <v>3534</v>
      </c>
      <c r="J3488" s="965"/>
    </row>
    <row r="3489" spans="2:10" ht="24.6" customHeight="1">
      <c r="B3489" s="962"/>
      <c r="C3489" s="963"/>
      <c r="D3489" s="963"/>
      <c r="E3489" s="963"/>
      <c r="F3489" s="963"/>
      <c r="G3489" s="963"/>
      <c r="H3489" s="963"/>
      <c r="I3489" s="964" t="s">
        <v>2113</v>
      </c>
      <c r="J3489" s="965"/>
    </row>
    <row r="3490" spans="2:10" ht="24.6" customHeight="1">
      <c r="B3490" s="962"/>
      <c r="C3490" s="963"/>
      <c r="D3490" s="963"/>
      <c r="E3490" s="963" t="s">
        <v>3535</v>
      </c>
      <c r="F3490" s="963"/>
      <c r="G3490" s="963"/>
      <c r="H3490" s="963"/>
      <c r="I3490" s="964" t="s">
        <v>3556</v>
      </c>
      <c r="J3490" s="965"/>
    </row>
    <row r="3491" spans="2:10" ht="24.6" customHeight="1">
      <c r="B3491" s="962"/>
      <c r="C3491" s="963"/>
      <c r="D3491" s="963"/>
      <c r="E3491" s="963" t="s">
        <v>2713</v>
      </c>
      <c r="F3491" s="963"/>
      <c r="G3491" s="963"/>
      <c r="H3491" s="963"/>
      <c r="I3491" s="964" t="s">
        <v>2301</v>
      </c>
      <c r="J3491" s="965"/>
    </row>
    <row r="3492" spans="2:10" ht="24.6" customHeight="1">
      <c r="B3492" s="962"/>
      <c r="C3492" s="963"/>
      <c r="D3492" s="963"/>
      <c r="E3492" s="963" t="s">
        <v>3572</v>
      </c>
      <c r="F3492" s="963"/>
      <c r="G3492" s="963"/>
      <c r="H3492" s="963"/>
      <c r="I3492" s="964" t="s">
        <v>2112</v>
      </c>
      <c r="J3492" s="965"/>
    </row>
    <row r="3493" spans="2:10" ht="24.6" customHeight="1">
      <c r="B3493" s="962"/>
      <c r="C3493" s="963"/>
      <c r="D3493" s="963"/>
      <c r="E3493" s="963"/>
      <c r="F3493" s="963"/>
      <c r="G3493" s="963"/>
      <c r="H3493" s="963"/>
      <c r="I3493" s="964" t="s">
        <v>2113</v>
      </c>
      <c r="J3493" s="965"/>
    </row>
    <row r="3494" spans="2:10" ht="24.6" customHeight="1">
      <c r="B3494" s="962"/>
      <c r="C3494" s="963"/>
      <c r="D3494" s="963"/>
      <c r="E3494" s="963" t="s">
        <v>3573</v>
      </c>
      <c r="F3494" s="963"/>
      <c r="G3494" s="963"/>
      <c r="H3494" s="963"/>
      <c r="I3494" s="964" t="s">
        <v>2058</v>
      </c>
      <c r="J3494" s="965"/>
    </row>
    <row r="3495" spans="2:10" ht="24.6" customHeight="1">
      <c r="B3495" s="962"/>
      <c r="C3495" s="963"/>
      <c r="D3495" s="963"/>
      <c r="E3495" s="963" t="s">
        <v>3574</v>
      </c>
      <c r="F3495" s="963"/>
      <c r="G3495" s="963"/>
      <c r="H3495" s="963"/>
      <c r="I3495" s="964" t="s">
        <v>2058</v>
      </c>
      <c r="J3495" s="965"/>
    </row>
    <row r="3496" spans="2:10" ht="24.6" customHeight="1">
      <c r="B3496" s="962"/>
      <c r="C3496" s="963"/>
      <c r="D3496" s="963"/>
      <c r="E3496" s="963" t="s">
        <v>3575</v>
      </c>
      <c r="F3496" s="963"/>
      <c r="G3496" s="963"/>
      <c r="H3496" s="963"/>
      <c r="I3496" s="964" t="s">
        <v>2218</v>
      </c>
      <c r="J3496" s="965"/>
    </row>
    <row r="3497" spans="2:10" ht="24.6" customHeight="1">
      <c r="B3497" s="962"/>
      <c r="C3497" s="963"/>
      <c r="D3497" s="963"/>
      <c r="E3497" s="963"/>
      <c r="F3497" s="963"/>
      <c r="G3497" s="963"/>
      <c r="H3497" s="963"/>
      <c r="I3497" s="964" t="s">
        <v>2219</v>
      </c>
      <c r="J3497" s="965"/>
    </row>
    <row r="3498" spans="2:10" ht="24.6" customHeight="1">
      <c r="B3498" s="962"/>
      <c r="C3498" s="963"/>
      <c r="D3498" s="963"/>
      <c r="E3498" s="963"/>
      <c r="F3498" s="963"/>
      <c r="G3498" s="963"/>
      <c r="H3498" s="963"/>
      <c r="I3498" s="964" t="s">
        <v>2220</v>
      </c>
      <c r="J3498" s="965"/>
    </row>
    <row r="3499" spans="2:10" ht="24.6" customHeight="1">
      <c r="B3499" s="962"/>
      <c r="C3499" s="963"/>
      <c r="D3499" s="963" t="s">
        <v>1989</v>
      </c>
      <c r="E3499" s="963"/>
      <c r="F3499" s="963"/>
      <c r="G3499" s="963"/>
      <c r="H3499" s="963"/>
      <c r="I3499" s="964" t="s">
        <v>2058</v>
      </c>
      <c r="J3499" s="965"/>
    </row>
    <row r="3500" spans="2:10" ht="24.6" customHeight="1">
      <c r="B3500" s="962"/>
      <c r="C3500" s="963"/>
      <c r="D3500" s="963" t="s">
        <v>1991</v>
      </c>
      <c r="E3500" s="963"/>
      <c r="F3500" s="963"/>
      <c r="G3500" s="963"/>
      <c r="H3500" s="963"/>
      <c r="I3500" s="964"/>
      <c r="J3500" s="965"/>
    </row>
    <row r="3501" spans="2:10" ht="47.45" customHeight="1">
      <c r="B3501" s="962"/>
      <c r="C3501" s="963"/>
      <c r="D3501" s="963"/>
      <c r="E3501" s="963"/>
      <c r="F3501" s="963"/>
      <c r="G3501" s="963"/>
      <c r="H3501" s="963"/>
      <c r="I3501" s="964" t="s">
        <v>3576</v>
      </c>
      <c r="J3501" s="965"/>
    </row>
    <row r="3502" spans="2:10" ht="35.450000000000003" customHeight="1">
      <c r="B3502" s="962"/>
      <c r="C3502" s="963"/>
      <c r="D3502" s="963"/>
      <c r="E3502" s="963"/>
      <c r="F3502" s="963"/>
      <c r="G3502" s="963"/>
      <c r="H3502" s="963"/>
      <c r="I3502" s="964" t="s">
        <v>3558</v>
      </c>
      <c r="J3502" s="965"/>
    </row>
    <row r="3503" spans="2:10" ht="35.450000000000003" customHeight="1">
      <c r="B3503" s="962"/>
      <c r="C3503" s="963"/>
      <c r="D3503" s="963"/>
      <c r="E3503" s="963"/>
      <c r="F3503" s="963"/>
      <c r="G3503" s="963"/>
      <c r="H3503" s="963"/>
      <c r="I3503" s="964" t="s">
        <v>3577</v>
      </c>
      <c r="J3503" s="965"/>
    </row>
    <row r="3504" spans="2:10" ht="35.450000000000003" customHeight="1">
      <c r="B3504" s="962"/>
      <c r="C3504" s="963"/>
      <c r="D3504" s="963"/>
      <c r="E3504" s="963"/>
      <c r="F3504" s="963"/>
      <c r="G3504" s="963"/>
      <c r="H3504" s="963"/>
      <c r="I3504" s="964" t="s">
        <v>3578</v>
      </c>
      <c r="J3504" s="965"/>
    </row>
    <row r="3505" spans="2:10" ht="35.450000000000003" customHeight="1">
      <c r="B3505" s="962"/>
      <c r="C3505" s="963"/>
      <c r="D3505" s="963"/>
      <c r="E3505" s="963"/>
      <c r="F3505" s="963"/>
      <c r="G3505" s="963"/>
      <c r="H3505" s="963"/>
      <c r="I3505" s="964" t="s">
        <v>3579</v>
      </c>
      <c r="J3505" s="965"/>
    </row>
    <row r="3506" spans="2:10" ht="24.6" customHeight="1">
      <c r="B3506" s="962"/>
      <c r="C3506" s="963"/>
      <c r="D3506" s="963"/>
      <c r="E3506" s="963"/>
      <c r="F3506" s="963"/>
      <c r="G3506" s="963"/>
      <c r="H3506" s="963"/>
      <c r="I3506" s="964" t="s">
        <v>3580</v>
      </c>
      <c r="J3506" s="965"/>
    </row>
    <row r="3507" spans="2:10" ht="24.6" customHeight="1">
      <c r="B3507" s="962"/>
      <c r="C3507" s="963"/>
      <c r="D3507" s="963"/>
      <c r="E3507" s="963"/>
      <c r="F3507" s="963"/>
      <c r="G3507" s="963"/>
      <c r="H3507" s="963"/>
      <c r="I3507" s="964" t="s">
        <v>3581</v>
      </c>
      <c r="J3507" s="965"/>
    </row>
    <row r="3508" spans="2:10" ht="35.450000000000003" customHeight="1">
      <c r="B3508" s="962"/>
      <c r="C3508" s="963"/>
      <c r="D3508" s="963"/>
      <c r="E3508" s="963"/>
      <c r="F3508" s="963"/>
      <c r="G3508" s="963"/>
      <c r="H3508" s="963"/>
      <c r="I3508" s="964" t="s">
        <v>3582</v>
      </c>
      <c r="J3508" s="965"/>
    </row>
    <row r="3509" spans="2:10" ht="58.5" customHeight="1">
      <c r="B3509" s="962"/>
      <c r="C3509" s="963"/>
      <c r="D3509" s="963"/>
      <c r="E3509" s="963"/>
      <c r="F3509" s="963"/>
      <c r="G3509" s="963"/>
      <c r="H3509" s="963"/>
      <c r="I3509" s="964" t="s">
        <v>3583</v>
      </c>
      <c r="J3509" s="965"/>
    </row>
    <row r="3510" spans="2:10" ht="58.5" customHeight="1">
      <c r="B3510" s="962"/>
      <c r="C3510" s="963"/>
      <c r="D3510" s="963"/>
      <c r="E3510" s="963"/>
      <c r="F3510" s="963"/>
      <c r="G3510" s="963"/>
      <c r="H3510" s="963"/>
      <c r="I3510" s="964" t="s">
        <v>3584</v>
      </c>
      <c r="J3510" s="965"/>
    </row>
    <row r="3511" spans="2:10" ht="58.5" customHeight="1">
      <c r="B3511" s="962"/>
      <c r="C3511" s="963"/>
      <c r="D3511" s="963"/>
      <c r="E3511" s="963"/>
      <c r="F3511" s="963"/>
      <c r="G3511" s="963"/>
      <c r="H3511" s="963"/>
      <c r="I3511" s="964" t="s">
        <v>3585</v>
      </c>
      <c r="J3511" s="965"/>
    </row>
    <row r="3512" spans="2:10" ht="35.450000000000003" customHeight="1">
      <c r="B3512" s="962"/>
      <c r="C3512" s="963"/>
      <c r="D3512" s="963"/>
      <c r="E3512" s="963"/>
      <c r="F3512" s="963"/>
      <c r="G3512" s="963"/>
      <c r="H3512" s="963"/>
      <c r="I3512" s="964" t="s">
        <v>3586</v>
      </c>
      <c r="J3512" s="965"/>
    </row>
    <row r="3513" spans="2:10" ht="47.45" customHeight="1">
      <c r="B3513" s="962"/>
      <c r="C3513" s="963"/>
      <c r="D3513" s="963"/>
      <c r="E3513" s="963"/>
      <c r="F3513" s="963"/>
      <c r="G3513" s="963"/>
      <c r="H3513" s="963"/>
      <c r="I3513" s="964" t="s">
        <v>3587</v>
      </c>
      <c r="J3513" s="965"/>
    </row>
    <row r="3514" spans="2:10" ht="47.45" customHeight="1">
      <c r="B3514" s="962"/>
      <c r="C3514" s="963"/>
      <c r="D3514" s="963"/>
      <c r="E3514" s="963"/>
      <c r="F3514" s="963"/>
      <c r="G3514" s="963"/>
      <c r="H3514" s="963"/>
      <c r="I3514" s="964" t="s">
        <v>3588</v>
      </c>
      <c r="J3514" s="965"/>
    </row>
    <row r="3515" spans="2:10" ht="24.6" customHeight="1">
      <c r="B3515" s="966"/>
      <c r="C3515" s="967"/>
      <c r="D3515" s="967"/>
      <c r="E3515" s="967"/>
      <c r="F3515" s="967"/>
      <c r="G3515" s="967"/>
      <c r="H3515" s="967"/>
      <c r="I3515" s="968"/>
      <c r="J3515" s="969"/>
    </row>
    <row r="3516" spans="2:10" ht="24.6" customHeight="1">
      <c r="B3516" s="983" t="s">
        <v>3589</v>
      </c>
      <c r="C3516" s="984"/>
      <c r="D3516" s="984"/>
      <c r="E3516" s="984"/>
      <c r="F3516" s="984"/>
      <c r="G3516" s="984"/>
      <c r="H3516" s="984"/>
      <c r="I3516" s="985"/>
      <c r="J3516" s="986"/>
    </row>
    <row r="3517" spans="2:10" ht="24.6" customHeight="1">
      <c r="B3517" s="959"/>
      <c r="C3517" s="970" t="s">
        <v>3590</v>
      </c>
      <c r="D3517" s="970"/>
      <c r="E3517" s="970"/>
      <c r="F3517" s="970"/>
      <c r="G3517" s="970"/>
      <c r="H3517" s="970"/>
      <c r="I3517" s="971"/>
      <c r="J3517" s="960"/>
    </row>
    <row r="3518" spans="2:10" ht="24.6" customHeight="1">
      <c r="B3518" s="962"/>
      <c r="C3518" s="963"/>
      <c r="D3518" s="963" t="s">
        <v>1968</v>
      </c>
      <c r="E3518" s="963"/>
      <c r="F3518" s="963"/>
      <c r="G3518" s="963"/>
      <c r="H3518" s="963"/>
      <c r="I3518" s="964" t="s">
        <v>2058</v>
      </c>
      <c r="J3518" s="965"/>
    </row>
    <row r="3519" spans="2:10" ht="24.6" customHeight="1">
      <c r="B3519" s="962"/>
      <c r="C3519" s="963"/>
      <c r="D3519" s="963" t="s">
        <v>1970</v>
      </c>
      <c r="E3519" s="963"/>
      <c r="F3519" s="963"/>
      <c r="G3519" s="963"/>
      <c r="H3519" s="963"/>
      <c r="I3519" s="964" t="s">
        <v>2130</v>
      </c>
      <c r="J3519" s="965"/>
    </row>
    <row r="3520" spans="2:10" ht="24.6" customHeight="1">
      <c r="B3520" s="962"/>
      <c r="C3520" s="963"/>
      <c r="D3520" s="963" t="s">
        <v>2053</v>
      </c>
      <c r="E3520" s="963"/>
      <c r="F3520" s="963"/>
      <c r="G3520" s="963"/>
      <c r="H3520" s="963"/>
      <c r="I3520" s="964"/>
      <c r="J3520" s="965"/>
    </row>
    <row r="3521" spans="2:10" ht="24.6" customHeight="1">
      <c r="B3521" s="962"/>
      <c r="C3521" s="963"/>
      <c r="D3521" s="963"/>
      <c r="E3521" s="963" t="s">
        <v>2340</v>
      </c>
      <c r="F3521" s="963"/>
      <c r="G3521" s="963"/>
      <c r="H3521" s="963"/>
      <c r="I3521" s="964" t="s">
        <v>2562</v>
      </c>
      <c r="J3521" s="965"/>
    </row>
    <row r="3522" spans="2:10" ht="24.6" customHeight="1">
      <c r="B3522" s="962"/>
      <c r="C3522" s="963"/>
      <c r="D3522" s="963"/>
      <c r="E3522" s="963" t="s">
        <v>2079</v>
      </c>
      <c r="F3522" s="963"/>
      <c r="G3522" s="963"/>
      <c r="H3522" s="963"/>
      <c r="I3522" s="964" t="s">
        <v>2112</v>
      </c>
      <c r="J3522" s="965"/>
    </row>
    <row r="3523" spans="2:10" ht="24.6" customHeight="1">
      <c r="B3523" s="962"/>
      <c r="C3523" s="963"/>
      <c r="D3523" s="963"/>
      <c r="E3523" s="963"/>
      <c r="F3523" s="963"/>
      <c r="G3523" s="963"/>
      <c r="H3523" s="963"/>
      <c r="I3523" s="964" t="s">
        <v>2326</v>
      </c>
      <c r="J3523" s="965"/>
    </row>
    <row r="3524" spans="2:10" ht="24.6" customHeight="1">
      <c r="B3524" s="962"/>
      <c r="C3524" s="963"/>
      <c r="D3524" s="963"/>
      <c r="E3524" s="963" t="s">
        <v>2736</v>
      </c>
      <c r="F3524" s="963"/>
      <c r="G3524" s="963"/>
      <c r="H3524" s="963"/>
      <c r="I3524" s="964" t="s">
        <v>2058</v>
      </c>
      <c r="J3524" s="965"/>
    </row>
    <row r="3525" spans="2:10" ht="24.6" customHeight="1">
      <c r="B3525" s="962"/>
      <c r="C3525" s="963"/>
      <c r="D3525" s="963"/>
      <c r="E3525" s="963" t="s">
        <v>2086</v>
      </c>
      <c r="F3525" s="963"/>
      <c r="G3525" s="963"/>
      <c r="H3525" s="963"/>
      <c r="I3525" s="964" t="s">
        <v>2058</v>
      </c>
      <c r="J3525" s="965"/>
    </row>
    <row r="3526" spans="2:10" ht="24.6" customHeight="1">
      <c r="B3526" s="962"/>
      <c r="C3526" s="963"/>
      <c r="D3526" s="963"/>
      <c r="E3526" s="963" t="s">
        <v>2549</v>
      </c>
      <c r="F3526" s="963"/>
      <c r="G3526" s="963"/>
      <c r="H3526" s="963"/>
      <c r="I3526" s="964" t="s">
        <v>2218</v>
      </c>
      <c r="J3526" s="965"/>
    </row>
    <row r="3527" spans="2:10" ht="24.6" customHeight="1">
      <c r="B3527" s="962"/>
      <c r="C3527" s="963"/>
      <c r="D3527" s="963"/>
      <c r="E3527" s="963"/>
      <c r="F3527" s="963"/>
      <c r="G3527" s="963"/>
      <c r="H3527" s="963"/>
      <c r="I3527" s="964" t="s">
        <v>2219</v>
      </c>
      <c r="J3527" s="965"/>
    </row>
    <row r="3528" spans="2:10" ht="24.6" customHeight="1">
      <c r="B3528" s="962"/>
      <c r="C3528" s="963"/>
      <c r="D3528" s="963"/>
      <c r="E3528" s="963"/>
      <c r="F3528" s="963"/>
      <c r="G3528" s="963"/>
      <c r="H3528" s="963"/>
      <c r="I3528" s="964" t="s">
        <v>2220</v>
      </c>
      <c r="J3528" s="965"/>
    </row>
    <row r="3529" spans="2:10" ht="24.6" customHeight="1">
      <c r="B3529" s="962"/>
      <c r="C3529" s="963"/>
      <c r="D3529" s="963" t="s">
        <v>1989</v>
      </c>
      <c r="E3529" s="963"/>
      <c r="F3529" s="963"/>
      <c r="G3529" s="963"/>
      <c r="H3529" s="963"/>
      <c r="I3529" s="964" t="s">
        <v>2058</v>
      </c>
      <c r="J3529" s="965"/>
    </row>
    <row r="3530" spans="2:10" ht="24.6" customHeight="1">
      <c r="B3530" s="962"/>
      <c r="C3530" s="963"/>
      <c r="D3530" s="963" t="s">
        <v>1991</v>
      </c>
      <c r="E3530" s="963"/>
      <c r="F3530" s="963"/>
      <c r="G3530" s="963"/>
      <c r="H3530" s="963"/>
      <c r="I3530" s="964"/>
      <c r="J3530" s="965"/>
    </row>
    <row r="3531" spans="2:10" ht="35.450000000000003" customHeight="1">
      <c r="B3531" s="962"/>
      <c r="C3531" s="963"/>
      <c r="D3531" s="963"/>
      <c r="E3531" s="963"/>
      <c r="F3531" s="963"/>
      <c r="G3531" s="963"/>
      <c r="H3531" s="963"/>
      <c r="I3531" s="964" t="s">
        <v>3591</v>
      </c>
      <c r="J3531" s="965"/>
    </row>
    <row r="3532" spans="2:10" ht="35.450000000000003" customHeight="1">
      <c r="B3532" s="962"/>
      <c r="C3532" s="963"/>
      <c r="D3532" s="963"/>
      <c r="E3532" s="963"/>
      <c r="F3532" s="963"/>
      <c r="G3532" s="963"/>
      <c r="H3532" s="963"/>
      <c r="I3532" s="964" t="s">
        <v>3592</v>
      </c>
      <c r="J3532" s="965"/>
    </row>
    <row r="3533" spans="2:10" ht="47.45" customHeight="1">
      <c r="B3533" s="962"/>
      <c r="C3533" s="963"/>
      <c r="D3533" s="963"/>
      <c r="E3533" s="963"/>
      <c r="F3533" s="963"/>
      <c r="G3533" s="963"/>
      <c r="H3533" s="963"/>
      <c r="I3533" s="964" t="s">
        <v>3593</v>
      </c>
      <c r="J3533" s="965"/>
    </row>
    <row r="3534" spans="2:10" ht="47.45" customHeight="1">
      <c r="B3534" s="962"/>
      <c r="C3534" s="963"/>
      <c r="D3534" s="963"/>
      <c r="E3534" s="963"/>
      <c r="F3534" s="963"/>
      <c r="G3534" s="963"/>
      <c r="H3534" s="963"/>
      <c r="I3534" s="964" t="s">
        <v>3594</v>
      </c>
      <c r="J3534" s="965"/>
    </row>
    <row r="3535" spans="2:10" ht="24.6" customHeight="1">
      <c r="B3535" s="966"/>
      <c r="C3535" s="967"/>
      <c r="D3535" s="967"/>
      <c r="E3535" s="967"/>
      <c r="F3535" s="967"/>
      <c r="G3535" s="967"/>
      <c r="H3535" s="967"/>
      <c r="I3535" s="968"/>
      <c r="J3535" s="969"/>
    </row>
    <row r="3536" spans="2:10" ht="24.6" customHeight="1">
      <c r="B3536" s="959"/>
      <c r="C3536" s="970" t="s">
        <v>3595</v>
      </c>
      <c r="D3536" s="970"/>
      <c r="E3536" s="970"/>
      <c r="F3536" s="970"/>
      <c r="G3536" s="970"/>
      <c r="H3536" s="970"/>
      <c r="I3536" s="971"/>
      <c r="J3536" s="960"/>
    </row>
    <row r="3537" spans="2:10" ht="24.6" customHeight="1">
      <c r="B3537" s="962"/>
      <c r="C3537" s="963"/>
      <c r="D3537" s="963" t="s">
        <v>1968</v>
      </c>
      <c r="E3537" s="963"/>
      <c r="F3537" s="963"/>
      <c r="G3537" s="963"/>
      <c r="H3537" s="963"/>
      <c r="I3537" s="964" t="s">
        <v>2058</v>
      </c>
      <c r="J3537" s="965"/>
    </row>
    <row r="3538" spans="2:10" ht="24.6" customHeight="1">
      <c r="B3538" s="962"/>
      <c r="C3538" s="963"/>
      <c r="D3538" s="963" t="s">
        <v>1970</v>
      </c>
      <c r="E3538" s="963"/>
      <c r="F3538" s="963"/>
      <c r="G3538" s="963"/>
      <c r="H3538" s="963"/>
      <c r="I3538" s="964" t="s">
        <v>2130</v>
      </c>
      <c r="J3538" s="965"/>
    </row>
    <row r="3539" spans="2:10" ht="24.6" customHeight="1">
      <c r="B3539" s="962"/>
      <c r="C3539" s="963"/>
      <c r="D3539" s="963" t="s">
        <v>2053</v>
      </c>
      <c r="E3539" s="963"/>
      <c r="F3539" s="963"/>
      <c r="G3539" s="963"/>
      <c r="H3539" s="963"/>
      <c r="I3539" s="964"/>
      <c r="J3539" s="965"/>
    </row>
    <row r="3540" spans="2:10" ht="24.6" customHeight="1">
      <c r="B3540" s="962"/>
      <c r="C3540" s="963"/>
      <c r="D3540" s="963"/>
      <c r="E3540" s="963" t="s">
        <v>2340</v>
      </c>
      <c r="F3540" s="963"/>
      <c r="G3540" s="963"/>
      <c r="H3540" s="963"/>
      <c r="I3540" s="964" t="s">
        <v>2562</v>
      </c>
      <c r="J3540" s="965"/>
    </row>
    <row r="3541" spans="2:10" ht="24.6" customHeight="1">
      <c r="B3541" s="962"/>
      <c r="C3541" s="963"/>
      <c r="D3541" s="963"/>
      <c r="E3541" s="963" t="s">
        <v>2079</v>
      </c>
      <c r="F3541" s="963"/>
      <c r="G3541" s="963"/>
      <c r="H3541" s="963"/>
      <c r="I3541" s="964" t="s">
        <v>2112</v>
      </c>
      <c r="J3541" s="965"/>
    </row>
    <row r="3542" spans="2:10" ht="24.6" customHeight="1">
      <c r="B3542" s="962"/>
      <c r="C3542" s="963"/>
      <c r="D3542" s="963"/>
      <c r="E3542" s="963"/>
      <c r="F3542" s="963"/>
      <c r="G3542" s="963"/>
      <c r="H3542" s="963"/>
      <c r="I3542" s="964" t="s">
        <v>2326</v>
      </c>
      <c r="J3542" s="965"/>
    </row>
    <row r="3543" spans="2:10" ht="24.6" customHeight="1">
      <c r="B3543" s="962"/>
      <c r="C3543" s="963"/>
      <c r="D3543" s="963"/>
      <c r="E3543" s="963" t="s">
        <v>2736</v>
      </c>
      <c r="F3543" s="963"/>
      <c r="G3543" s="963"/>
      <c r="H3543" s="963"/>
      <c r="I3543" s="964" t="s">
        <v>2058</v>
      </c>
      <c r="J3543" s="965"/>
    </row>
    <row r="3544" spans="2:10" ht="24.6" customHeight="1">
      <c r="B3544" s="962"/>
      <c r="C3544" s="963"/>
      <c r="D3544" s="963"/>
      <c r="E3544" s="963" t="s">
        <v>2086</v>
      </c>
      <c r="F3544" s="963"/>
      <c r="G3544" s="963"/>
      <c r="H3544" s="963"/>
      <c r="I3544" s="964" t="s">
        <v>2058</v>
      </c>
      <c r="J3544" s="965"/>
    </row>
    <row r="3545" spans="2:10" ht="24.6" customHeight="1">
      <c r="B3545" s="962"/>
      <c r="C3545" s="963"/>
      <c r="D3545" s="963"/>
      <c r="E3545" s="963" t="s">
        <v>2549</v>
      </c>
      <c r="F3545" s="963"/>
      <c r="G3545" s="963"/>
      <c r="H3545" s="963"/>
      <c r="I3545" s="964" t="s">
        <v>2218</v>
      </c>
      <c r="J3545" s="965"/>
    </row>
    <row r="3546" spans="2:10" ht="24.6" customHeight="1">
      <c r="B3546" s="962"/>
      <c r="C3546" s="963"/>
      <c r="D3546" s="963"/>
      <c r="E3546" s="963"/>
      <c r="F3546" s="963"/>
      <c r="G3546" s="963"/>
      <c r="H3546" s="963"/>
      <c r="I3546" s="964" t="s">
        <v>2219</v>
      </c>
      <c r="J3546" s="965"/>
    </row>
    <row r="3547" spans="2:10" ht="24.6" customHeight="1">
      <c r="B3547" s="962"/>
      <c r="C3547" s="963"/>
      <c r="D3547" s="963"/>
      <c r="E3547" s="963"/>
      <c r="F3547" s="963"/>
      <c r="G3547" s="963"/>
      <c r="H3547" s="963"/>
      <c r="I3547" s="964" t="s">
        <v>2220</v>
      </c>
      <c r="J3547" s="965"/>
    </row>
    <row r="3548" spans="2:10" ht="24.6" customHeight="1">
      <c r="B3548" s="962"/>
      <c r="C3548" s="963"/>
      <c r="D3548" s="963" t="s">
        <v>1989</v>
      </c>
      <c r="E3548" s="963"/>
      <c r="F3548" s="963"/>
      <c r="G3548" s="963"/>
      <c r="H3548" s="963"/>
      <c r="I3548" s="964" t="s">
        <v>2058</v>
      </c>
      <c r="J3548" s="965"/>
    </row>
    <row r="3549" spans="2:10" ht="24.6" customHeight="1">
      <c r="B3549" s="962"/>
      <c r="C3549" s="963"/>
      <c r="D3549" s="963" t="s">
        <v>1991</v>
      </c>
      <c r="E3549" s="963"/>
      <c r="F3549" s="963"/>
      <c r="G3549" s="963"/>
      <c r="H3549" s="963"/>
      <c r="I3549" s="964"/>
      <c r="J3549" s="965"/>
    </row>
    <row r="3550" spans="2:10" ht="35.450000000000003" customHeight="1">
      <c r="B3550" s="962"/>
      <c r="C3550" s="963"/>
      <c r="D3550" s="963"/>
      <c r="E3550" s="963"/>
      <c r="F3550" s="963"/>
      <c r="G3550" s="963"/>
      <c r="H3550" s="963"/>
      <c r="I3550" s="964" t="s">
        <v>3596</v>
      </c>
      <c r="J3550" s="965"/>
    </row>
    <row r="3551" spans="2:10" ht="35.450000000000003" customHeight="1">
      <c r="B3551" s="962"/>
      <c r="C3551" s="963"/>
      <c r="D3551" s="963"/>
      <c r="E3551" s="963"/>
      <c r="F3551" s="963"/>
      <c r="G3551" s="963"/>
      <c r="H3551" s="963"/>
      <c r="I3551" s="964" t="s">
        <v>3592</v>
      </c>
      <c r="J3551" s="965"/>
    </row>
    <row r="3552" spans="2:10" ht="47.45" customHeight="1">
      <c r="B3552" s="962"/>
      <c r="C3552" s="963"/>
      <c r="D3552" s="963"/>
      <c r="E3552" s="963"/>
      <c r="F3552" s="963"/>
      <c r="G3552" s="963"/>
      <c r="H3552" s="963"/>
      <c r="I3552" s="964" t="s">
        <v>3593</v>
      </c>
      <c r="J3552" s="965"/>
    </row>
    <row r="3553" spans="2:10" ht="47.25" customHeight="1">
      <c r="B3553" s="962"/>
      <c r="C3553" s="963"/>
      <c r="D3553" s="963"/>
      <c r="E3553" s="963"/>
      <c r="F3553" s="963"/>
      <c r="G3553" s="963"/>
      <c r="H3553" s="963"/>
      <c r="I3553" s="964" t="s">
        <v>3597</v>
      </c>
      <c r="J3553" s="965"/>
    </row>
    <row r="3554" spans="2:10" ht="24.6" customHeight="1">
      <c r="B3554" s="966"/>
      <c r="C3554" s="967"/>
      <c r="D3554" s="967"/>
      <c r="E3554" s="967"/>
      <c r="F3554" s="967"/>
      <c r="G3554" s="967"/>
      <c r="H3554" s="967"/>
      <c r="I3554" s="968"/>
      <c r="J3554" s="969"/>
    </row>
    <row r="3555" spans="2:10" ht="24.6" customHeight="1">
      <c r="B3555" s="959"/>
      <c r="C3555" s="970" t="s">
        <v>3598</v>
      </c>
      <c r="D3555" s="970"/>
      <c r="E3555" s="970"/>
      <c r="F3555" s="970"/>
      <c r="G3555" s="970"/>
      <c r="H3555" s="970"/>
      <c r="I3555" s="971"/>
      <c r="J3555" s="960"/>
    </row>
    <row r="3556" spans="2:10" ht="24.6" customHeight="1">
      <c r="B3556" s="962"/>
      <c r="C3556" s="963"/>
      <c r="D3556" s="963" t="s">
        <v>1968</v>
      </c>
      <c r="E3556" s="963"/>
      <c r="F3556" s="963"/>
      <c r="G3556" s="963"/>
      <c r="H3556" s="963"/>
      <c r="I3556" s="964" t="s">
        <v>3599</v>
      </c>
      <c r="J3556" s="965"/>
    </row>
    <row r="3557" spans="2:10" ht="24.6" customHeight="1">
      <c r="B3557" s="962"/>
      <c r="C3557" s="963"/>
      <c r="D3557" s="963" t="s">
        <v>1970</v>
      </c>
      <c r="E3557" s="963"/>
      <c r="F3557" s="963"/>
      <c r="G3557" s="963"/>
      <c r="H3557" s="963"/>
      <c r="I3557" s="964" t="s">
        <v>2130</v>
      </c>
      <c r="J3557" s="965"/>
    </row>
    <row r="3558" spans="2:10" ht="24.6" customHeight="1">
      <c r="B3558" s="962"/>
      <c r="C3558" s="963"/>
      <c r="D3558" s="963" t="s">
        <v>2053</v>
      </c>
      <c r="E3558" s="963"/>
      <c r="F3558" s="963"/>
      <c r="G3558" s="963"/>
      <c r="H3558" s="963"/>
      <c r="I3558" s="964"/>
      <c r="J3558" s="965"/>
    </row>
    <row r="3559" spans="2:10" ht="24.6" customHeight="1">
      <c r="B3559" s="962"/>
      <c r="C3559" s="963"/>
      <c r="D3559" s="963"/>
      <c r="E3559" s="963" t="s">
        <v>2340</v>
      </c>
      <c r="F3559" s="963"/>
      <c r="G3559" s="963"/>
      <c r="H3559" s="963"/>
      <c r="I3559" s="964" t="s">
        <v>2562</v>
      </c>
      <c r="J3559" s="965"/>
    </row>
    <row r="3560" spans="2:10" ht="24.6" customHeight="1">
      <c r="B3560" s="962"/>
      <c r="C3560" s="963"/>
      <c r="D3560" s="963"/>
      <c r="E3560" s="963" t="s">
        <v>3600</v>
      </c>
      <c r="F3560" s="963"/>
      <c r="G3560" s="963"/>
      <c r="H3560" s="963"/>
      <c r="I3560" s="964" t="s">
        <v>3601</v>
      </c>
      <c r="J3560" s="965"/>
    </row>
    <row r="3561" spans="2:10" ht="24.6" customHeight="1">
      <c r="B3561" s="962"/>
      <c r="C3561" s="963"/>
      <c r="D3561" s="963"/>
      <c r="E3561" s="963"/>
      <c r="F3561" s="963"/>
      <c r="G3561" s="963"/>
      <c r="H3561" s="963"/>
      <c r="I3561" s="964" t="s">
        <v>3602</v>
      </c>
      <c r="J3561" s="965"/>
    </row>
    <row r="3562" spans="2:10" ht="24.6" customHeight="1">
      <c r="B3562" s="962"/>
      <c r="C3562" s="963"/>
      <c r="D3562" s="963"/>
      <c r="E3562" s="963" t="s">
        <v>2736</v>
      </c>
      <c r="F3562" s="963"/>
      <c r="G3562" s="963"/>
      <c r="H3562" s="963"/>
      <c r="I3562" s="964" t="s">
        <v>2058</v>
      </c>
      <c r="J3562" s="965"/>
    </row>
    <row r="3563" spans="2:10" ht="24.6" customHeight="1">
      <c r="B3563" s="962"/>
      <c r="C3563" s="963"/>
      <c r="D3563" s="963"/>
      <c r="E3563" s="963" t="s">
        <v>2737</v>
      </c>
      <c r="F3563" s="963"/>
      <c r="G3563" s="963"/>
      <c r="H3563" s="963"/>
      <c r="I3563" s="964" t="s">
        <v>2218</v>
      </c>
      <c r="J3563" s="965"/>
    </row>
    <row r="3564" spans="2:10" ht="24.6" customHeight="1">
      <c r="B3564" s="962"/>
      <c r="C3564" s="963"/>
      <c r="D3564" s="963"/>
      <c r="E3564" s="963"/>
      <c r="F3564" s="963"/>
      <c r="G3564" s="963"/>
      <c r="H3564" s="963"/>
      <c r="I3564" s="964" t="s">
        <v>2219</v>
      </c>
      <c r="J3564" s="965"/>
    </row>
    <row r="3565" spans="2:10" ht="24.6" customHeight="1">
      <c r="B3565" s="962"/>
      <c r="C3565" s="963"/>
      <c r="D3565" s="963"/>
      <c r="E3565" s="963"/>
      <c r="F3565" s="963"/>
      <c r="G3565" s="963"/>
      <c r="H3565" s="963"/>
      <c r="I3565" s="964" t="s">
        <v>2220</v>
      </c>
      <c r="J3565" s="965"/>
    </row>
    <row r="3566" spans="2:10" ht="24.6" customHeight="1">
      <c r="B3566" s="962"/>
      <c r="C3566" s="963"/>
      <c r="D3566" s="963" t="s">
        <v>1989</v>
      </c>
      <c r="E3566" s="963"/>
      <c r="F3566" s="963"/>
      <c r="G3566" s="963"/>
      <c r="H3566" s="963"/>
      <c r="I3566" s="964" t="s">
        <v>2058</v>
      </c>
      <c r="J3566" s="965"/>
    </row>
    <row r="3567" spans="2:10" ht="24.6" customHeight="1">
      <c r="B3567" s="962"/>
      <c r="C3567" s="963"/>
      <c r="D3567" s="963" t="s">
        <v>1991</v>
      </c>
      <c r="E3567" s="963"/>
      <c r="F3567" s="963"/>
      <c r="G3567" s="963"/>
      <c r="H3567" s="963"/>
      <c r="I3567" s="964"/>
      <c r="J3567" s="965"/>
    </row>
    <row r="3568" spans="2:10" ht="35.450000000000003" customHeight="1">
      <c r="B3568" s="962"/>
      <c r="C3568" s="963"/>
      <c r="D3568" s="963"/>
      <c r="E3568" s="963"/>
      <c r="F3568" s="963"/>
      <c r="G3568" s="963"/>
      <c r="H3568" s="963"/>
      <c r="I3568" s="964" t="s">
        <v>3603</v>
      </c>
      <c r="J3568" s="965"/>
    </row>
    <row r="3569" spans="2:10" ht="35.450000000000003" customHeight="1">
      <c r="B3569" s="962"/>
      <c r="C3569" s="963"/>
      <c r="D3569" s="963"/>
      <c r="E3569" s="963"/>
      <c r="F3569" s="963"/>
      <c r="G3569" s="963"/>
      <c r="H3569" s="963"/>
      <c r="I3569" s="964" t="s">
        <v>3604</v>
      </c>
      <c r="J3569" s="965"/>
    </row>
    <row r="3570" spans="2:10" ht="35.450000000000003" customHeight="1">
      <c r="B3570" s="962"/>
      <c r="C3570" s="963"/>
      <c r="D3570" s="963"/>
      <c r="E3570" s="963"/>
      <c r="F3570" s="963"/>
      <c r="G3570" s="963"/>
      <c r="H3570" s="963"/>
      <c r="I3570" s="964" t="s">
        <v>3605</v>
      </c>
      <c r="J3570" s="965"/>
    </row>
    <row r="3571" spans="2:10" ht="35.450000000000003" customHeight="1">
      <c r="B3571" s="962"/>
      <c r="C3571" s="963"/>
      <c r="D3571" s="963"/>
      <c r="E3571" s="963"/>
      <c r="F3571" s="963"/>
      <c r="G3571" s="963"/>
      <c r="H3571" s="963"/>
      <c r="I3571" s="964" t="s">
        <v>3606</v>
      </c>
      <c r="J3571" s="965"/>
    </row>
    <row r="3572" spans="2:10" ht="35.450000000000003" customHeight="1">
      <c r="B3572" s="962"/>
      <c r="C3572" s="963"/>
      <c r="D3572" s="963"/>
      <c r="E3572" s="963"/>
      <c r="F3572" s="963"/>
      <c r="G3572" s="963"/>
      <c r="H3572" s="963"/>
      <c r="I3572" s="964" t="s">
        <v>3607</v>
      </c>
      <c r="J3572" s="965"/>
    </row>
    <row r="3573" spans="2:10" ht="24.6" customHeight="1">
      <c r="B3573" s="962"/>
      <c r="C3573" s="963"/>
      <c r="D3573" s="963"/>
      <c r="E3573" s="963"/>
      <c r="F3573" s="963"/>
      <c r="G3573" s="963"/>
      <c r="H3573" s="963"/>
      <c r="I3573" s="964" t="s">
        <v>3608</v>
      </c>
      <c r="J3573" s="965"/>
    </row>
    <row r="3574" spans="2:10" ht="24.6" customHeight="1">
      <c r="B3574" s="966"/>
      <c r="C3574" s="967"/>
      <c r="D3574" s="967"/>
      <c r="E3574" s="967"/>
      <c r="F3574" s="967"/>
      <c r="G3574" s="967"/>
      <c r="H3574" s="967"/>
      <c r="I3574" s="968"/>
      <c r="J3574" s="969"/>
    </row>
    <row r="3575" spans="2:10" ht="24.6" customHeight="1">
      <c r="B3575" s="959"/>
      <c r="C3575" s="970" t="s">
        <v>3609</v>
      </c>
      <c r="D3575" s="970"/>
      <c r="E3575" s="970"/>
      <c r="F3575" s="970"/>
      <c r="G3575" s="970"/>
      <c r="H3575" s="970"/>
      <c r="I3575" s="971"/>
      <c r="J3575" s="960"/>
    </row>
    <row r="3576" spans="2:10" ht="24.6" customHeight="1">
      <c r="B3576" s="962"/>
      <c r="C3576" s="963"/>
      <c r="D3576" s="963" t="s">
        <v>1968</v>
      </c>
      <c r="E3576" s="963"/>
      <c r="F3576" s="963"/>
      <c r="G3576" s="963"/>
      <c r="H3576" s="963"/>
      <c r="I3576" s="964" t="s">
        <v>2058</v>
      </c>
      <c r="J3576" s="965"/>
    </row>
    <row r="3577" spans="2:10" ht="24.6" customHeight="1">
      <c r="B3577" s="962"/>
      <c r="C3577" s="963"/>
      <c r="D3577" s="963" t="s">
        <v>1970</v>
      </c>
      <c r="E3577" s="963"/>
      <c r="F3577" s="963"/>
      <c r="G3577" s="963"/>
      <c r="H3577" s="963"/>
      <c r="I3577" s="964" t="s">
        <v>2130</v>
      </c>
      <c r="J3577" s="965"/>
    </row>
    <row r="3578" spans="2:10" ht="24.6" customHeight="1">
      <c r="B3578" s="962"/>
      <c r="C3578" s="963"/>
      <c r="D3578" s="963" t="s">
        <v>2053</v>
      </c>
      <c r="E3578" s="963"/>
      <c r="F3578" s="963"/>
      <c r="G3578" s="963"/>
      <c r="H3578" s="963"/>
      <c r="I3578" s="964"/>
      <c r="J3578" s="965"/>
    </row>
    <row r="3579" spans="2:10" ht="24.6" customHeight="1">
      <c r="B3579" s="962"/>
      <c r="C3579" s="963"/>
      <c r="D3579" s="963"/>
      <c r="E3579" s="963" t="s">
        <v>2340</v>
      </c>
      <c r="F3579" s="963"/>
      <c r="G3579" s="963"/>
      <c r="H3579" s="963"/>
      <c r="I3579" s="964" t="s">
        <v>2562</v>
      </c>
      <c r="J3579" s="965"/>
    </row>
    <row r="3580" spans="2:10" ht="24.6" customHeight="1">
      <c r="B3580" s="962"/>
      <c r="C3580" s="963"/>
      <c r="D3580" s="963"/>
      <c r="E3580" s="963" t="s">
        <v>2079</v>
      </c>
      <c r="F3580" s="963"/>
      <c r="G3580" s="963"/>
      <c r="H3580" s="963"/>
      <c r="I3580" s="964" t="s">
        <v>2112</v>
      </c>
      <c r="J3580" s="965"/>
    </row>
    <row r="3581" spans="2:10" ht="24.6" customHeight="1">
      <c r="B3581" s="962"/>
      <c r="C3581" s="963"/>
      <c r="D3581" s="963"/>
      <c r="E3581" s="963"/>
      <c r="F3581" s="963"/>
      <c r="G3581" s="963"/>
      <c r="H3581" s="963"/>
      <c r="I3581" s="964" t="s">
        <v>2326</v>
      </c>
      <c r="J3581" s="965"/>
    </row>
    <row r="3582" spans="2:10" ht="24.6" customHeight="1">
      <c r="B3582" s="962"/>
      <c r="C3582" s="963"/>
      <c r="D3582" s="963"/>
      <c r="E3582" s="963" t="s">
        <v>2736</v>
      </c>
      <c r="F3582" s="963"/>
      <c r="G3582" s="963"/>
      <c r="H3582" s="963"/>
      <c r="I3582" s="964" t="s">
        <v>2058</v>
      </c>
      <c r="J3582" s="965"/>
    </row>
    <row r="3583" spans="2:10" ht="24.6" customHeight="1">
      <c r="B3583" s="962"/>
      <c r="C3583" s="963"/>
      <c r="D3583" s="963"/>
      <c r="E3583" s="963" t="s">
        <v>2086</v>
      </c>
      <c r="F3583" s="963"/>
      <c r="G3583" s="963"/>
      <c r="H3583" s="963"/>
      <c r="I3583" s="964" t="s">
        <v>2058</v>
      </c>
      <c r="J3583" s="965"/>
    </row>
    <row r="3584" spans="2:10" ht="24.6" customHeight="1">
      <c r="B3584" s="962"/>
      <c r="C3584" s="963"/>
      <c r="D3584" s="963"/>
      <c r="E3584" s="963" t="s">
        <v>2549</v>
      </c>
      <c r="F3584" s="963"/>
      <c r="G3584" s="963"/>
      <c r="H3584" s="963"/>
      <c r="I3584" s="964" t="s">
        <v>2218</v>
      </c>
      <c r="J3584" s="965"/>
    </row>
    <row r="3585" spans="2:10" ht="24.6" customHeight="1">
      <c r="B3585" s="962"/>
      <c r="C3585" s="963"/>
      <c r="D3585" s="963"/>
      <c r="E3585" s="963"/>
      <c r="F3585" s="963"/>
      <c r="G3585" s="963"/>
      <c r="H3585" s="963"/>
      <c r="I3585" s="964" t="s">
        <v>2219</v>
      </c>
      <c r="J3585" s="965"/>
    </row>
    <row r="3586" spans="2:10" ht="24.6" customHeight="1">
      <c r="B3586" s="962"/>
      <c r="C3586" s="963"/>
      <c r="D3586" s="963"/>
      <c r="E3586" s="963"/>
      <c r="F3586" s="963"/>
      <c r="G3586" s="963"/>
      <c r="H3586" s="963"/>
      <c r="I3586" s="964" t="s">
        <v>2220</v>
      </c>
      <c r="J3586" s="965"/>
    </row>
    <row r="3587" spans="2:10" ht="24.6" customHeight="1">
      <c r="B3587" s="962"/>
      <c r="C3587" s="963"/>
      <c r="D3587" s="963" t="s">
        <v>1989</v>
      </c>
      <c r="E3587" s="963"/>
      <c r="F3587" s="963"/>
      <c r="G3587" s="963"/>
      <c r="H3587" s="963"/>
      <c r="I3587" s="988" t="s">
        <v>2058</v>
      </c>
      <c r="J3587" s="965"/>
    </row>
    <row r="3588" spans="2:10" ht="24.6" customHeight="1">
      <c r="B3588" s="962"/>
      <c r="C3588" s="963"/>
      <c r="D3588" s="963" t="s">
        <v>1991</v>
      </c>
      <c r="E3588" s="963"/>
      <c r="F3588" s="963"/>
      <c r="G3588" s="963"/>
      <c r="H3588" s="963"/>
      <c r="I3588" s="964"/>
      <c r="J3588" s="965"/>
    </row>
    <row r="3589" spans="2:10" ht="35.450000000000003" customHeight="1">
      <c r="B3589" s="962"/>
      <c r="C3589" s="963"/>
      <c r="D3589" s="963"/>
      <c r="E3589" s="963"/>
      <c r="F3589" s="963"/>
      <c r="G3589" s="963"/>
      <c r="H3589" s="963"/>
      <c r="I3589" s="964" t="s">
        <v>3610</v>
      </c>
      <c r="J3589" s="965"/>
    </row>
    <row r="3590" spans="2:10" ht="24.6" customHeight="1">
      <c r="B3590" s="962"/>
      <c r="C3590" s="963"/>
      <c r="D3590" s="963"/>
      <c r="E3590" s="963"/>
      <c r="F3590" s="963"/>
      <c r="G3590" s="963"/>
      <c r="H3590" s="963"/>
      <c r="I3590" s="964" t="s">
        <v>3611</v>
      </c>
      <c r="J3590" s="965"/>
    </row>
    <row r="3591" spans="2:10" ht="24.6" customHeight="1">
      <c r="B3591" s="962"/>
      <c r="C3591" s="963"/>
      <c r="D3591" s="963"/>
      <c r="E3591" s="963"/>
      <c r="F3591" s="963"/>
      <c r="G3591" s="963"/>
      <c r="H3591" s="963"/>
      <c r="I3591" s="964" t="s">
        <v>3612</v>
      </c>
      <c r="J3591" s="965"/>
    </row>
    <row r="3592" spans="2:10" ht="47.45" customHeight="1">
      <c r="B3592" s="962"/>
      <c r="C3592" s="963"/>
      <c r="D3592" s="963"/>
      <c r="E3592" s="963"/>
      <c r="F3592" s="963"/>
      <c r="G3592" s="963"/>
      <c r="H3592" s="963"/>
      <c r="I3592" s="964" t="s">
        <v>3613</v>
      </c>
      <c r="J3592" s="965"/>
    </row>
    <row r="3593" spans="2:10" ht="24.6" customHeight="1">
      <c r="B3593" s="966"/>
      <c r="C3593" s="967"/>
      <c r="D3593" s="967"/>
      <c r="E3593" s="967"/>
      <c r="F3593" s="967"/>
      <c r="G3593" s="967"/>
      <c r="H3593" s="967"/>
      <c r="I3593" s="968"/>
      <c r="J3593" s="969"/>
    </row>
    <row r="3594" spans="2:10" ht="24.6" customHeight="1">
      <c r="B3594" s="959"/>
      <c r="C3594" s="970" t="s">
        <v>3614</v>
      </c>
      <c r="D3594" s="970"/>
      <c r="E3594" s="970"/>
      <c r="F3594" s="970"/>
      <c r="G3594" s="970"/>
      <c r="H3594" s="970"/>
      <c r="I3594" s="971"/>
      <c r="J3594" s="960"/>
    </row>
    <row r="3595" spans="2:10" ht="24.6" customHeight="1">
      <c r="B3595" s="962"/>
      <c r="C3595" s="963"/>
      <c r="D3595" s="963" t="s">
        <v>1968</v>
      </c>
      <c r="E3595" s="963"/>
      <c r="F3595" s="963"/>
      <c r="G3595" s="963"/>
      <c r="H3595" s="963"/>
      <c r="I3595" s="964" t="s">
        <v>2058</v>
      </c>
      <c r="J3595" s="965"/>
    </row>
    <row r="3596" spans="2:10" ht="24.6" customHeight="1">
      <c r="B3596" s="962"/>
      <c r="C3596" s="963"/>
      <c r="D3596" s="963" t="s">
        <v>1970</v>
      </c>
      <c r="E3596" s="963"/>
      <c r="F3596" s="963"/>
      <c r="G3596" s="963"/>
      <c r="H3596" s="963"/>
      <c r="I3596" s="964" t="s">
        <v>2130</v>
      </c>
      <c r="J3596" s="965"/>
    </row>
    <row r="3597" spans="2:10" ht="24.6" customHeight="1">
      <c r="B3597" s="962"/>
      <c r="C3597" s="963"/>
      <c r="D3597" s="963" t="s">
        <v>2053</v>
      </c>
      <c r="E3597" s="963"/>
      <c r="F3597" s="963"/>
      <c r="G3597" s="963"/>
      <c r="H3597" s="963"/>
      <c r="I3597" s="964"/>
      <c r="J3597" s="965"/>
    </row>
    <row r="3598" spans="2:10" ht="24.6" customHeight="1">
      <c r="B3598" s="962"/>
      <c r="C3598" s="963"/>
      <c r="D3598" s="963"/>
      <c r="E3598" s="963" t="s">
        <v>2340</v>
      </c>
      <c r="F3598" s="963"/>
      <c r="G3598" s="963"/>
      <c r="H3598" s="963"/>
      <c r="I3598" s="964" t="s">
        <v>2562</v>
      </c>
      <c r="J3598" s="965"/>
    </row>
    <row r="3599" spans="2:10" ht="24.6" customHeight="1">
      <c r="B3599" s="962"/>
      <c r="C3599" s="963"/>
      <c r="D3599" s="963"/>
      <c r="E3599" s="963" t="s">
        <v>2079</v>
      </c>
      <c r="F3599" s="963"/>
      <c r="G3599" s="963"/>
      <c r="H3599" s="963"/>
      <c r="I3599" s="964" t="s">
        <v>2112</v>
      </c>
      <c r="J3599" s="965"/>
    </row>
    <row r="3600" spans="2:10" ht="24.6" customHeight="1">
      <c r="B3600" s="962"/>
      <c r="C3600" s="963"/>
      <c r="D3600" s="963"/>
      <c r="E3600" s="963"/>
      <c r="F3600" s="963"/>
      <c r="G3600" s="963"/>
      <c r="H3600" s="963"/>
      <c r="I3600" s="964" t="s">
        <v>2326</v>
      </c>
      <c r="J3600" s="965"/>
    </row>
    <row r="3601" spans="2:10" ht="24.6" customHeight="1">
      <c r="B3601" s="962"/>
      <c r="C3601" s="963"/>
      <c r="D3601" s="963"/>
      <c r="E3601" s="963" t="s">
        <v>2736</v>
      </c>
      <c r="F3601" s="963"/>
      <c r="G3601" s="963"/>
      <c r="H3601" s="963"/>
      <c r="I3601" s="964" t="s">
        <v>2058</v>
      </c>
      <c r="J3601" s="965"/>
    </row>
    <row r="3602" spans="2:10" ht="24.6" customHeight="1">
      <c r="B3602" s="962"/>
      <c r="C3602" s="963"/>
      <c r="D3602" s="963"/>
      <c r="E3602" s="963" t="s">
        <v>2086</v>
      </c>
      <c r="F3602" s="963"/>
      <c r="G3602" s="963"/>
      <c r="H3602" s="963"/>
      <c r="I3602" s="964" t="s">
        <v>2058</v>
      </c>
      <c r="J3602" s="965"/>
    </row>
    <row r="3603" spans="2:10" ht="24.6" customHeight="1">
      <c r="B3603" s="962"/>
      <c r="C3603" s="963"/>
      <c r="D3603" s="963"/>
      <c r="E3603" s="963" t="s">
        <v>2549</v>
      </c>
      <c r="F3603" s="963"/>
      <c r="G3603" s="963"/>
      <c r="H3603" s="963"/>
      <c r="I3603" s="964" t="s">
        <v>2218</v>
      </c>
      <c r="J3603" s="965"/>
    </row>
    <row r="3604" spans="2:10" ht="24.6" customHeight="1">
      <c r="B3604" s="962"/>
      <c r="C3604" s="963"/>
      <c r="D3604" s="963"/>
      <c r="E3604" s="963"/>
      <c r="F3604" s="963"/>
      <c r="G3604" s="963"/>
      <c r="H3604" s="963"/>
      <c r="I3604" s="964" t="s">
        <v>2219</v>
      </c>
      <c r="J3604" s="965"/>
    </row>
    <row r="3605" spans="2:10" ht="24.6" customHeight="1">
      <c r="B3605" s="962"/>
      <c r="C3605" s="963"/>
      <c r="D3605" s="963"/>
      <c r="E3605" s="963"/>
      <c r="F3605" s="963"/>
      <c r="G3605" s="963"/>
      <c r="H3605" s="963"/>
      <c r="I3605" s="964" t="s">
        <v>2220</v>
      </c>
      <c r="J3605" s="965"/>
    </row>
    <row r="3606" spans="2:10" ht="24.6" customHeight="1">
      <c r="B3606" s="962"/>
      <c r="C3606" s="963"/>
      <c r="D3606" s="963" t="s">
        <v>1989</v>
      </c>
      <c r="E3606" s="963"/>
      <c r="F3606" s="963"/>
      <c r="G3606" s="963"/>
      <c r="H3606" s="963"/>
      <c r="I3606" s="964" t="s">
        <v>2058</v>
      </c>
      <c r="J3606" s="965"/>
    </row>
    <row r="3607" spans="2:10" ht="24.6" customHeight="1">
      <c r="B3607" s="962"/>
      <c r="C3607" s="963"/>
      <c r="D3607" s="963" t="s">
        <v>1991</v>
      </c>
      <c r="E3607" s="963"/>
      <c r="F3607" s="963"/>
      <c r="G3607" s="963"/>
      <c r="H3607" s="963"/>
      <c r="I3607" s="964"/>
      <c r="J3607" s="965"/>
    </row>
    <row r="3608" spans="2:10" ht="35.450000000000003" customHeight="1">
      <c r="B3608" s="962"/>
      <c r="C3608" s="963"/>
      <c r="D3608" s="963"/>
      <c r="E3608" s="963"/>
      <c r="F3608" s="963"/>
      <c r="G3608" s="963"/>
      <c r="H3608" s="963"/>
      <c r="I3608" s="964" t="s">
        <v>3615</v>
      </c>
      <c r="J3608" s="965"/>
    </row>
    <row r="3609" spans="2:10" ht="24.6" customHeight="1">
      <c r="B3609" s="962"/>
      <c r="C3609" s="963"/>
      <c r="D3609" s="963"/>
      <c r="E3609" s="963"/>
      <c r="F3609" s="963"/>
      <c r="G3609" s="963"/>
      <c r="H3609" s="963"/>
      <c r="I3609" s="964" t="s">
        <v>3611</v>
      </c>
      <c r="J3609" s="965"/>
    </row>
    <row r="3610" spans="2:10" ht="24.6" customHeight="1">
      <c r="B3610" s="962"/>
      <c r="C3610" s="963"/>
      <c r="D3610" s="963"/>
      <c r="E3610" s="963"/>
      <c r="F3610" s="963"/>
      <c r="G3610" s="963"/>
      <c r="H3610" s="963"/>
      <c r="I3610" s="964" t="s">
        <v>3612</v>
      </c>
      <c r="J3610" s="965"/>
    </row>
    <row r="3611" spans="2:10" ht="47.45" customHeight="1">
      <c r="B3611" s="962"/>
      <c r="C3611" s="963"/>
      <c r="D3611" s="963"/>
      <c r="E3611" s="963"/>
      <c r="F3611" s="963"/>
      <c r="G3611" s="963"/>
      <c r="H3611" s="963"/>
      <c r="I3611" s="964" t="s">
        <v>3613</v>
      </c>
      <c r="J3611" s="965"/>
    </row>
    <row r="3612" spans="2:10" ht="24.6" customHeight="1">
      <c r="B3612" s="966"/>
      <c r="C3612" s="967"/>
      <c r="D3612" s="967"/>
      <c r="E3612" s="967"/>
      <c r="F3612" s="967"/>
      <c r="G3612" s="967"/>
      <c r="H3612" s="967"/>
      <c r="I3612" s="968"/>
      <c r="J3612" s="969"/>
    </row>
    <row r="3613" spans="2:10" ht="24.6" customHeight="1">
      <c r="B3613" s="972" t="s">
        <v>3616</v>
      </c>
      <c r="C3613" s="973"/>
      <c r="D3613" s="973"/>
      <c r="E3613" s="973"/>
      <c r="F3613" s="973"/>
      <c r="G3613" s="973"/>
      <c r="H3613" s="973"/>
      <c r="I3613" s="974"/>
      <c r="J3613" s="975"/>
    </row>
    <row r="3614" spans="2:10" ht="81.599999999999994" customHeight="1">
      <c r="B3614" s="962"/>
      <c r="C3614" s="963"/>
      <c r="D3614" s="963"/>
      <c r="E3614" s="963"/>
      <c r="F3614" s="963"/>
      <c r="G3614" s="963"/>
      <c r="H3614" s="963"/>
      <c r="I3614" s="964" t="s">
        <v>3617</v>
      </c>
      <c r="J3614" s="965"/>
    </row>
    <row r="3615" spans="2:10" ht="81.599999999999994" customHeight="1">
      <c r="B3615" s="962"/>
      <c r="C3615" s="963"/>
      <c r="D3615" s="963"/>
      <c r="E3615" s="963"/>
      <c r="F3615" s="963"/>
      <c r="G3615" s="963"/>
      <c r="H3615" s="963"/>
      <c r="I3615" s="964" t="s">
        <v>3618</v>
      </c>
      <c r="J3615" s="965"/>
    </row>
    <row r="3616" spans="2:10" ht="69.599999999999994" customHeight="1">
      <c r="B3616" s="962"/>
      <c r="C3616" s="963"/>
      <c r="D3616" s="963"/>
      <c r="E3616" s="963"/>
      <c r="F3616" s="963"/>
      <c r="G3616" s="963"/>
      <c r="H3616" s="963"/>
      <c r="I3616" s="964" t="s">
        <v>3619</v>
      </c>
      <c r="J3616" s="965"/>
    </row>
    <row r="3617" spans="2:10" ht="47.45" customHeight="1">
      <c r="B3617" s="962"/>
      <c r="C3617" s="963"/>
      <c r="D3617" s="963"/>
      <c r="E3617" s="963"/>
      <c r="F3617" s="963"/>
      <c r="G3617" s="963"/>
      <c r="H3617" s="963"/>
      <c r="I3617" s="964" t="s">
        <v>3620</v>
      </c>
      <c r="J3617" s="965"/>
    </row>
    <row r="3618" spans="2:10" ht="35.450000000000003" customHeight="1">
      <c r="B3618" s="962"/>
      <c r="C3618" s="963"/>
      <c r="D3618" s="963"/>
      <c r="E3618" s="963"/>
      <c r="F3618" s="963"/>
      <c r="G3618" s="963"/>
      <c r="H3618" s="963"/>
      <c r="I3618" s="964" t="s">
        <v>3621</v>
      </c>
      <c r="J3618" s="965"/>
    </row>
    <row r="3619" spans="2:10" ht="58.5" customHeight="1">
      <c r="B3619" s="962"/>
      <c r="C3619" s="963"/>
      <c r="D3619" s="963"/>
      <c r="E3619" s="963"/>
      <c r="F3619" s="963"/>
      <c r="G3619" s="963"/>
      <c r="H3619" s="963"/>
      <c r="I3619" s="964" t="s">
        <v>3622</v>
      </c>
      <c r="J3619" s="965"/>
    </row>
    <row r="3620" spans="2:10" ht="35.450000000000003" customHeight="1">
      <c r="B3620" s="962"/>
      <c r="C3620" s="963"/>
      <c r="D3620" s="963"/>
      <c r="E3620" s="963"/>
      <c r="F3620" s="963"/>
      <c r="G3620" s="963"/>
      <c r="H3620" s="963"/>
      <c r="I3620" s="964" t="s">
        <v>3623</v>
      </c>
      <c r="J3620" s="965"/>
    </row>
    <row r="3621" spans="2:10" ht="24.6" customHeight="1">
      <c r="B3621" s="966"/>
      <c r="C3621" s="967"/>
      <c r="D3621" s="967"/>
      <c r="E3621" s="967"/>
      <c r="F3621" s="967"/>
      <c r="G3621" s="967"/>
      <c r="H3621" s="967"/>
      <c r="I3621" s="968"/>
      <c r="J3621" s="969"/>
    </row>
    <row r="3622" spans="2:10" ht="24.6" customHeight="1">
      <c r="B3622" s="959"/>
      <c r="C3622" s="970" t="s">
        <v>3624</v>
      </c>
      <c r="D3622" s="970"/>
      <c r="E3622" s="970"/>
      <c r="F3622" s="970"/>
      <c r="G3622" s="970"/>
      <c r="H3622" s="970"/>
      <c r="I3622" s="971"/>
      <c r="J3622" s="960"/>
    </row>
    <row r="3623" spans="2:10" ht="24.6" customHeight="1">
      <c r="B3623" s="962"/>
      <c r="C3623" s="963"/>
      <c r="D3623" s="963" t="s">
        <v>1968</v>
      </c>
      <c r="E3623" s="963"/>
      <c r="F3623" s="963"/>
      <c r="G3623" s="963"/>
      <c r="H3623" s="963"/>
      <c r="I3623" s="964" t="s">
        <v>2058</v>
      </c>
      <c r="J3623" s="965"/>
    </row>
    <row r="3624" spans="2:10" ht="24.6" customHeight="1">
      <c r="B3624" s="962"/>
      <c r="C3624" s="963"/>
      <c r="D3624" s="963" t="s">
        <v>1970</v>
      </c>
      <c r="E3624" s="963"/>
      <c r="F3624" s="963"/>
      <c r="G3624" s="963"/>
      <c r="H3624" s="963"/>
      <c r="I3624" s="964" t="s">
        <v>2130</v>
      </c>
      <c r="J3624" s="965"/>
    </row>
    <row r="3625" spans="2:10" ht="24.6" customHeight="1">
      <c r="B3625" s="962"/>
      <c r="C3625" s="963"/>
      <c r="D3625" s="963" t="s">
        <v>2053</v>
      </c>
      <c r="E3625" s="963"/>
      <c r="F3625" s="963"/>
      <c r="G3625" s="963"/>
      <c r="H3625" s="963"/>
      <c r="I3625" s="964"/>
      <c r="J3625" s="965"/>
    </row>
    <row r="3626" spans="2:10" ht="24.6" customHeight="1">
      <c r="B3626" s="962"/>
      <c r="C3626" s="963"/>
      <c r="D3626" s="963"/>
      <c r="E3626" s="963" t="s">
        <v>2340</v>
      </c>
      <c r="F3626" s="963"/>
      <c r="G3626" s="963"/>
      <c r="H3626" s="963"/>
      <c r="I3626" s="964" t="s">
        <v>2562</v>
      </c>
      <c r="J3626" s="965"/>
    </row>
    <row r="3627" spans="2:10" ht="24.6" customHeight="1">
      <c r="B3627" s="962"/>
      <c r="C3627" s="963"/>
      <c r="D3627" s="963"/>
      <c r="E3627" s="963" t="s">
        <v>2079</v>
      </c>
      <c r="F3627" s="963"/>
      <c r="G3627" s="963"/>
      <c r="H3627" s="963"/>
      <c r="I3627" s="964" t="s">
        <v>2112</v>
      </c>
      <c r="J3627" s="965"/>
    </row>
    <row r="3628" spans="2:10" ht="24.6" customHeight="1">
      <c r="B3628" s="962"/>
      <c r="C3628" s="963"/>
      <c r="D3628" s="963"/>
      <c r="E3628" s="963"/>
      <c r="F3628" s="963"/>
      <c r="G3628" s="963"/>
      <c r="H3628" s="963"/>
      <c r="I3628" s="964" t="s">
        <v>2326</v>
      </c>
      <c r="J3628" s="965"/>
    </row>
    <row r="3629" spans="2:10" ht="24.6" customHeight="1">
      <c r="B3629" s="962"/>
      <c r="C3629" s="963"/>
      <c r="D3629" s="963"/>
      <c r="E3629" s="963" t="s">
        <v>2736</v>
      </c>
      <c r="F3629" s="963"/>
      <c r="G3629" s="963"/>
      <c r="H3629" s="963"/>
      <c r="I3629" s="964" t="s">
        <v>2058</v>
      </c>
      <c r="J3629" s="965"/>
    </row>
    <row r="3630" spans="2:10" ht="24.6" customHeight="1">
      <c r="B3630" s="962"/>
      <c r="C3630" s="963"/>
      <c r="D3630" s="963"/>
      <c r="E3630" s="963" t="s">
        <v>2086</v>
      </c>
      <c r="F3630" s="963"/>
      <c r="G3630" s="963"/>
      <c r="H3630" s="963"/>
      <c r="I3630" s="964" t="s">
        <v>2058</v>
      </c>
      <c r="J3630" s="965"/>
    </row>
    <row r="3631" spans="2:10" ht="24.6" customHeight="1">
      <c r="B3631" s="962"/>
      <c r="C3631" s="963"/>
      <c r="D3631" s="963"/>
      <c r="E3631" s="963" t="s">
        <v>2549</v>
      </c>
      <c r="F3631" s="963"/>
      <c r="G3631" s="963"/>
      <c r="H3631" s="963"/>
      <c r="I3631" s="964" t="s">
        <v>2218</v>
      </c>
      <c r="J3631" s="965"/>
    </row>
    <row r="3632" spans="2:10" ht="24.6" customHeight="1">
      <c r="B3632" s="962"/>
      <c r="C3632" s="963"/>
      <c r="D3632" s="963"/>
      <c r="E3632" s="963"/>
      <c r="F3632" s="963"/>
      <c r="G3632" s="963"/>
      <c r="H3632" s="963"/>
      <c r="I3632" s="964" t="s">
        <v>2219</v>
      </c>
      <c r="J3632" s="965"/>
    </row>
    <row r="3633" spans="2:10" ht="24.6" customHeight="1">
      <c r="B3633" s="962"/>
      <c r="C3633" s="963"/>
      <c r="D3633" s="963"/>
      <c r="E3633" s="963"/>
      <c r="F3633" s="963"/>
      <c r="G3633" s="963"/>
      <c r="H3633" s="963"/>
      <c r="I3633" s="964" t="s">
        <v>2220</v>
      </c>
      <c r="J3633" s="965"/>
    </row>
    <row r="3634" spans="2:10" ht="24.6" customHeight="1">
      <c r="B3634" s="962"/>
      <c r="C3634" s="963"/>
      <c r="D3634" s="963" t="s">
        <v>1989</v>
      </c>
      <c r="E3634" s="963"/>
      <c r="F3634" s="963"/>
      <c r="G3634" s="963"/>
      <c r="H3634" s="963"/>
      <c r="I3634" s="964" t="s">
        <v>3625</v>
      </c>
      <c r="J3634" s="965"/>
    </row>
    <row r="3635" spans="2:10" ht="24.6" customHeight="1">
      <c r="B3635" s="962"/>
      <c r="C3635" s="963"/>
      <c r="D3635" s="963" t="s">
        <v>1991</v>
      </c>
      <c r="E3635" s="963"/>
      <c r="F3635" s="963"/>
      <c r="G3635" s="963"/>
      <c r="H3635" s="963"/>
      <c r="I3635" s="964"/>
      <c r="J3635" s="965"/>
    </row>
    <row r="3636" spans="2:10" ht="35.450000000000003" customHeight="1">
      <c r="B3636" s="962"/>
      <c r="C3636" s="963"/>
      <c r="D3636" s="963"/>
      <c r="E3636" s="963"/>
      <c r="F3636" s="963"/>
      <c r="G3636" s="963"/>
      <c r="H3636" s="963"/>
      <c r="I3636" s="964" t="s">
        <v>3626</v>
      </c>
      <c r="J3636" s="965"/>
    </row>
    <row r="3637" spans="2:10" ht="69.599999999999994" customHeight="1">
      <c r="B3637" s="962"/>
      <c r="C3637" s="963"/>
      <c r="D3637" s="963"/>
      <c r="E3637" s="963"/>
      <c r="F3637" s="963"/>
      <c r="G3637" s="963"/>
      <c r="H3637" s="963"/>
      <c r="I3637" s="964" t="s">
        <v>3627</v>
      </c>
      <c r="J3637" s="965"/>
    </row>
    <row r="3638" spans="2:10" ht="35.450000000000003" customHeight="1">
      <c r="B3638" s="962"/>
      <c r="C3638" s="963"/>
      <c r="D3638" s="963"/>
      <c r="E3638" s="963"/>
      <c r="F3638" s="963"/>
      <c r="G3638" s="963"/>
      <c r="H3638" s="963"/>
      <c r="I3638" s="964" t="s">
        <v>3628</v>
      </c>
      <c r="J3638" s="965"/>
    </row>
    <row r="3639" spans="2:10" ht="35.450000000000003" customHeight="1">
      <c r="B3639" s="962"/>
      <c r="C3639" s="963"/>
      <c r="D3639" s="963"/>
      <c r="E3639" s="963"/>
      <c r="F3639" s="963"/>
      <c r="G3639" s="963"/>
      <c r="H3639" s="963"/>
      <c r="I3639" s="964" t="s">
        <v>3629</v>
      </c>
      <c r="J3639" s="965"/>
    </row>
    <row r="3640" spans="2:10" ht="35.450000000000003" customHeight="1">
      <c r="B3640" s="962"/>
      <c r="C3640" s="963"/>
      <c r="D3640" s="963"/>
      <c r="E3640" s="963"/>
      <c r="F3640" s="963"/>
      <c r="G3640" s="963"/>
      <c r="H3640" s="963"/>
      <c r="I3640" s="964" t="s">
        <v>3630</v>
      </c>
      <c r="J3640" s="965"/>
    </row>
    <row r="3641" spans="2:10" ht="35.450000000000003" customHeight="1">
      <c r="B3641" s="962"/>
      <c r="C3641" s="963"/>
      <c r="D3641" s="963"/>
      <c r="E3641" s="963"/>
      <c r="F3641" s="963"/>
      <c r="G3641" s="963"/>
      <c r="H3641" s="963"/>
      <c r="I3641" s="964" t="s">
        <v>3631</v>
      </c>
      <c r="J3641" s="965"/>
    </row>
    <row r="3642" spans="2:10" ht="24.6" customHeight="1">
      <c r="B3642" s="962"/>
      <c r="C3642" s="963"/>
      <c r="D3642" s="963"/>
      <c r="E3642" s="963"/>
      <c r="F3642" s="963"/>
      <c r="G3642" s="963"/>
      <c r="H3642" s="963"/>
      <c r="I3642" s="964" t="s">
        <v>3632</v>
      </c>
      <c r="J3642" s="965"/>
    </row>
    <row r="3643" spans="2:10" ht="35.450000000000003" customHeight="1">
      <c r="B3643" s="962"/>
      <c r="C3643" s="963"/>
      <c r="D3643" s="963"/>
      <c r="E3643" s="963"/>
      <c r="F3643" s="963"/>
      <c r="G3643" s="963"/>
      <c r="H3643" s="963"/>
      <c r="I3643" s="964" t="s">
        <v>3633</v>
      </c>
      <c r="J3643" s="965"/>
    </row>
    <row r="3644" spans="2:10" ht="24.6" customHeight="1">
      <c r="B3644" s="962"/>
      <c r="C3644" s="963"/>
      <c r="D3644" s="963"/>
      <c r="E3644" s="963"/>
      <c r="F3644" s="963"/>
      <c r="G3644" s="963"/>
      <c r="H3644" s="963"/>
      <c r="I3644" s="964"/>
      <c r="J3644" s="965"/>
    </row>
    <row r="3645" spans="2:10" ht="24.6" customHeight="1">
      <c r="B3645" s="966"/>
      <c r="C3645" s="967"/>
      <c r="D3645" s="967"/>
      <c r="E3645" s="967"/>
      <c r="F3645" s="967"/>
      <c r="G3645" s="967"/>
      <c r="H3645" s="967"/>
      <c r="I3645" s="968"/>
      <c r="J3645" s="969"/>
    </row>
    <row r="3646" spans="2:10" ht="24.6" customHeight="1">
      <c r="B3646" s="959"/>
      <c r="C3646" s="970" t="s">
        <v>3634</v>
      </c>
      <c r="D3646" s="970"/>
      <c r="E3646" s="970"/>
      <c r="F3646" s="970"/>
      <c r="G3646" s="970"/>
      <c r="H3646" s="970"/>
      <c r="I3646" s="971"/>
      <c r="J3646" s="960"/>
    </row>
    <row r="3647" spans="2:10" ht="24.6" customHeight="1">
      <c r="B3647" s="962"/>
      <c r="C3647" s="963"/>
      <c r="D3647" s="963" t="s">
        <v>1968</v>
      </c>
      <c r="E3647" s="963"/>
      <c r="F3647" s="963"/>
      <c r="G3647" s="963"/>
      <c r="H3647" s="963"/>
      <c r="I3647" s="964" t="s">
        <v>2058</v>
      </c>
      <c r="J3647" s="965"/>
    </row>
    <row r="3648" spans="2:10" ht="24.6" customHeight="1">
      <c r="B3648" s="962"/>
      <c r="C3648" s="963"/>
      <c r="D3648" s="963" t="s">
        <v>1970</v>
      </c>
      <c r="E3648" s="963"/>
      <c r="F3648" s="963"/>
      <c r="G3648" s="963"/>
      <c r="H3648" s="963"/>
      <c r="I3648" s="964" t="s">
        <v>3492</v>
      </c>
      <c r="J3648" s="965"/>
    </row>
    <row r="3649" spans="2:10" ht="24.6" customHeight="1">
      <c r="B3649" s="962"/>
      <c r="C3649" s="963"/>
      <c r="D3649" s="963" t="s">
        <v>2053</v>
      </c>
      <c r="E3649" s="963"/>
      <c r="F3649" s="963"/>
      <c r="G3649" s="963"/>
      <c r="H3649" s="963"/>
      <c r="I3649" s="964"/>
      <c r="J3649" s="965"/>
    </row>
    <row r="3650" spans="2:10" ht="24.6" customHeight="1">
      <c r="B3650" s="962"/>
      <c r="C3650" s="963"/>
      <c r="D3650" s="963"/>
      <c r="E3650" s="963" t="s">
        <v>2340</v>
      </c>
      <c r="F3650" s="963"/>
      <c r="G3650" s="963"/>
      <c r="H3650" s="963"/>
      <c r="I3650" s="964" t="s">
        <v>2562</v>
      </c>
      <c r="J3650" s="965"/>
    </row>
    <row r="3651" spans="2:10" ht="24.6" customHeight="1">
      <c r="B3651" s="962"/>
      <c r="C3651" s="963"/>
      <c r="D3651" s="963"/>
      <c r="E3651" s="963" t="s">
        <v>2079</v>
      </c>
      <c r="F3651" s="963"/>
      <c r="G3651" s="963"/>
      <c r="H3651" s="963"/>
      <c r="I3651" s="964" t="s">
        <v>2112</v>
      </c>
      <c r="J3651" s="965"/>
    </row>
    <row r="3652" spans="2:10" ht="24.6" customHeight="1">
      <c r="B3652" s="962"/>
      <c r="C3652" s="963"/>
      <c r="D3652" s="963"/>
      <c r="E3652" s="963"/>
      <c r="F3652" s="963"/>
      <c r="G3652" s="963"/>
      <c r="H3652" s="963"/>
      <c r="I3652" s="964" t="s">
        <v>2326</v>
      </c>
      <c r="J3652" s="965"/>
    </row>
    <row r="3653" spans="2:10" ht="24.6" customHeight="1">
      <c r="B3653" s="962"/>
      <c r="C3653" s="963"/>
      <c r="D3653" s="963"/>
      <c r="E3653" s="963" t="s">
        <v>2736</v>
      </c>
      <c r="F3653" s="963"/>
      <c r="G3653" s="963"/>
      <c r="H3653" s="963"/>
      <c r="I3653" s="964" t="s">
        <v>2058</v>
      </c>
      <c r="J3653" s="965"/>
    </row>
    <row r="3654" spans="2:10" ht="24.6" customHeight="1">
      <c r="B3654" s="962"/>
      <c r="C3654" s="963"/>
      <c r="D3654" s="963"/>
      <c r="E3654" s="963" t="s">
        <v>2086</v>
      </c>
      <c r="F3654" s="963"/>
      <c r="G3654" s="963"/>
      <c r="H3654" s="963"/>
      <c r="I3654" s="964" t="s">
        <v>2058</v>
      </c>
      <c r="J3654" s="965"/>
    </row>
    <row r="3655" spans="2:10" ht="24.6" customHeight="1">
      <c r="B3655" s="962"/>
      <c r="C3655" s="963"/>
      <c r="D3655" s="963"/>
      <c r="E3655" s="963" t="s">
        <v>2549</v>
      </c>
      <c r="F3655" s="963"/>
      <c r="G3655" s="963"/>
      <c r="H3655" s="963"/>
      <c r="I3655" s="964" t="s">
        <v>2218</v>
      </c>
      <c r="J3655" s="965"/>
    </row>
    <row r="3656" spans="2:10" ht="24.6" customHeight="1">
      <c r="B3656" s="962"/>
      <c r="C3656" s="963"/>
      <c r="D3656" s="963"/>
      <c r="E3656" s="963"/>
      <c r="F3656" s="963"/>
      <c r="G3656" s="963"/>
      <c r="H3656" s="963"/>
      <c r="I3656" s="964" t="s">
        <v>2219</v>
      </c>
      <c r="J3656" s="965"/>
    </row>
    <row r="3657" spans="2:10" ht="24.6" customHeight="1">
      <c r="B3657" s="962"/>
      <c r="C3657" s="963"/>
      <c r="D3657" s="963"/>
      <c r="E3657" s="963"/>
      <c r="F3657" s="963"/>
      <c r="G3657" s="963"/>
      <c r="H3657" s="963"/>
      <c r="I3657" s="964" t="s">
        <v>2220</v>
      </c>
      <c r="J3657" s="965"/>
    </row>
    <row r="3658" spans="2:10" ht="24.6" customHeight="1">
      <c r="B3658" s="962"/>
      <c r="C3658" s="963"/>
      <c r="D3658" s="963" t="s">
        <v>1989</v>
      </c>
      <c r="E3658" s="963"/>
      <c r="F3658" s="963"/>
      <c r="G3658" s="963"/>
      <c r="H3658" s="963"/>
      <c r="I3658" s="964" t="s">
        <v>2058</v>
      </c>
      <c r="J3658" s="965"/>
    </row>
    <row r="3659" spans="2:10" ht="24.6" customHeight="1">
      <c r="B3659" s="962"/>
      <c r="C3659" s="963"/>
      <c r="D3659" s="963" t="s">
        <v>1991</v>
      </c>
      <c r="E3659" s="963"/>
      <c r="F3659" s="963"/>
      <c r="G3659" s="963"/>
      <c r="H3659" s="963"/>
      <c r="I3659" s="964"/>
      <c r="J3659" s="965"/>
    </row>
    <row r="3660" spans="2:10" ht="47.45" customHeight="1">
      <c r="B3660" s="962"/>
      <c r="C3660" s="963"/>
      <c r="D3660" s="963"/>
      <c r="E3660" s="963"/>
      <c r="F3660" s="963"/>
      <c r="G3660" s="963"/>
      <c r="H3660" s="963"/>
      <c r="I3660" s="964" t="s">
        <v>3635</v>
      </c>
      <c r="J3660" s="965"/>
    </row>
    <row r="3661" spans="2:10" ht="35.450000000000003" customHeight="1">
      <c r="B3661" s="962"/>
      <c r="C3661" s="963"/>
      <c r="D3661" s="963"/>
      <c r="E3661" s="963"/>
      <c r="F3661" s="963"/>
      <c r="G3661" s="963"/>
      <c r="H3661" s="963"/>
      <c r="I3661" s="964" t="s">
        <v>3636</v>
      </c>
      <c r="J3661" s="965"/>
    </row>
    <row r="3662" spans="2:10" ht="35.450000000000003" customHeight="1">
      <c r="B3662" s="962"/>
      <c r="C3662" s="963"/>
      <c r="D3662" s="963"/>
      <c r="E3662" s="963"/>
      <c r="F3662" s="963"/>
      <c r="G3662" s="963"/>
      <c r="H3662" s="963"/>
      <c r="I3662" s="964" t="s">
        <v>3637</v>
      </c>
      <c r="J3662" s="965"/>
    </row>
    <row r="3663" spans="2:10" ht="35.450000000000003" customHeight="1">
      <c r="B3663" s="962"/>
      <c r="C3663" s="963"/>
      <c r="D3663" s="963"/>
      <c r="E3663" s="963"/>
      <c r="F3663" s="963"/>
      <c r="G3663" s="963"/>
      <c r="H3663" s="963"/>
      <c r="I3663" s="964" t="s">
        <v>3638</v>
      </c>
      <c r="J3663" s="965"/>
    </row>
    <row r="3664" spans="2:10" ht="35.450000000000003" customHeight="1">
      <c r="B3664" s="962"/>
      <c r="C3664" s="963"/>
      <c r="D3664" s="963"/>
      <c r="E3664" s="963"/>
      <c r="F3664" s="963"/>
      <c r="G3664" s="963"/>
      <c r="H3664" s="963"/>
      <c r="I3664" s="964" t="s">
        <v>3639</v>
      </c>
      <c r="J3664" s="965"/>
    </row>
    <row r="3665" spans="2:10" ht="24.6" customHeight="1">
      <c r="B3665" s="962"/>
      <c r="C3665" s="963"/>
      <c r="D3665" s="963"/>
      <c r="E3665" s="963"/>
      <c r="F3665" s="963"/>
      <c r="G3665" s="963"/>
      <c r="H3665" s="963"/>
      <c r="I3665" s="964" t="s">
        <v>3608</v>
      </c>
      <c r="J3665" s="965"/>
    </row>
    <row r="3666" spans="2:10" ht="35.450000000000003" customHeight="1">
      <c r="B3666" s="962"/>
      <c r="C3666" s="963"/>
      <c r="D3666" s="963"/>
      <c r="E3666" s="963"/>
      <c r="F3666" s="963"/>
      <c r="G3666" s="963"/>
      <c r="H3666" s="963"/>
      <c r="I3666" s="964" t="s">
        <v>3640</v>
      </c>
      <c r="J3666" s="965"/>
    </row>
    <row r="3667" spans="2:10" ht="24.6" customHeight="1">
      <c r="B3667" s="966"/>
      <c r="C3667" s="967"/>
      <c r="D3667" s="967"/>
      <c r="E3667" s="967"/>
      <c r="F3667" s="967"/>
      <c r="G3667" s="967"/>
      <c r="H3667" s="967"/>
      <c r="I3667" s="968"/>
      <c r="J3667" s="969"/>
    </row>
    <row r="3668" spans="2:10" ht="24.6" customHeight="1">
      <c r="B3668" s="959"/>
      <c r="C3668" s="970" t="s">
        <v>3641</v>
      </c>
      <c r="D3668" s="970"/>
      <c r="E3668" s="970"/>
      <c r="F3668" s="970"/>
      <c r="G3668" s="970"/>
      <c r="H3668" s="970"/>
      <c r="I3668" s="971"/>
      <c r="J3668" s="960"/>
    </row>
    <row r="3669" spans="2:10" ht="24.6" customHeight="1">
      <c r="B3669" s="962"/>
      <c r="C3669" s="963"/>
      <c r="D3669" s="963" t="s">
        <v>1968</v>
      </c>
      <c r="E3669" s="963"/>
      <c r="F3669" s="963"/>
      <c r="G3669" s="963"/>
      <c r="H3669" s="963"/>
      <c r="I3669" s="964" t="s">
        <v>2058</v>
      </c>
      <c r="J3669" s="965"/>
    </row>
    <row r="3670" spans="2:10" ht="24.6" customHeight="1">
      <c r="B3670" s="962"/>
      <c r="C3670" s="963"/>
      <c r="D3670" s="963" t="s">
        <v>1970</v>
      </c>
      <c r="E3670" s="963"/>
      <c r="F3670" s="963"/>
      <c r="G3670" s="963"/>
      <c r="H3670" s="963"/>
      <c r="I3670" s="964" t="s">
        <v>2130</v>
      </c>
      <c r="J3670" s="965"/>
    </row>
    <row r="3671" spans="2:10" ht="24.6" customHeight="1">
      <c r="B3671" s="962"/>
      <c r="C3671" s="963"/>
      <c r="D3671" s="963" t="s">
        <v>2053</v>
      </c>
      <c r="E3671" s="963"/>
      <c r="F3671" s="963"/>
      <c r="G3671" s="963"/>
      <c r="H3671" s="963"/>
      <c r="I3671" s="964"/>
      <c r="J3671" s="965"/>
    </row>
    <row r="3672" spans="2:10" ht="24.6" customHeight="1">
      <c r="B3672" s="962"/>
      <c r="C3672" s="963"/>
      <c r="D3672" s="963"/>
      <c r="E3672" s="963" t="s">
        <v>2340</v>
      </c>
      <c r="F3672" s="963"/>
      <c r="G3672" s="963"/>
      <c r="H3672" s="963"/>
      <c r="I3672" s="964" t="s">
        <v>2562</v>
      </c>
      <c r="J3672" s="965"/>
    </row>
    <row r="3673" spans="2:10" ht="24.6" customHeight="1">
      <c r="B3673" s="962"/>
      <c r="C3673" s="963"/>
      <c r="D3673" s="963"/>
      <c r="E3673" s="963" t="s">
        <v>2079</v>
      </c>
      <c r="F3673" s="963"/>
      <c r="G3673" s="963"/>
      <c r="H3673" s="963"/>
      <c r="I3673" s="964" t="s">
        <v>2112</v>
      </c>
      <c r="J3673" s="965"/>
    </row>
    <row r="3674" spans="2:10" ht="24.6" customHeight="1">
      <c r="B3674" s="962"/>
      <c r="C3674" s="963"/>
      <c r="D3674" s="963"/>
      <c r="E3674" s="963"/>
      <c r="F3674" s="963"/>
      <c r="G3674" s="963"/>
      <c r="H3674" s="963"/>
      <c r="I3674" s="964" t="s">
        <v>2326</v>
      </c>
      <c r="J3674" s="965"/>
    </row>
    <row r="3675" spans="2:10" ht="24.6" customHeight="1">
      <c r="B3675" s="962"/>
      <c r="C3675" s="963"/>
      <c r="D3675" s="963"/>
      <c r="E3675" s="963" t="s">
        <v>2736</v>
      </c>
      <c r="F3675" s="963"/>
      <c r="G3675" s="963"/>
      <c r="H3675" s="963"/>
      <c r="I3675" s="964" t="s">
        <v>2058</v>
      </c>
      <c r="J3675" s="965"/>
    </row>
    <row r="3676" spans="2:10" ht="24.6" customHeight="1">
      <c r="B3676" s="962"/>
      <c r="C3676" s="963"/>
      <c r="D3676" s="963"/>
      <c r="E3676" s="963" t="s">
        <v>2086</v>
      </c>
      <c r="F3676" s="963"/>
      <c r="G3676" s="963"/>
      <c r="H3676" s="963"/>
      <c r="I3676" s="964" t="s">
        <v>2058</v>
      </c>
      <c r="J3676" s="965"/>
    </row>
    <row r="3677" spans="2:10" ht="24.6" customHeight="1">
      <c r="B3677" s="962"/>
      <c r="C3677" s="963"/>
      <c r="D3677" s="963"/>
      <c r="E3677" s="963" t="s">
        <v>2549</v>
      </c>
      <c r="F3677" s="963"/>
      <c r="G3677" s="963"/>
      <c r="H3677" s="963"/>
      <c r="I3677" s="964" t="s">
        <v>2218</v>
      </c>
      <c r="J3677" s="965"/>
    </row>
    <row r="3678" spans="2:10" ht="24.6" customHeight="1">
      <c r="B3678" s="962"/>
      <c r="C3678" s="963"/>
      <c r="D3678" s="963"/>
      <c r="E3678" s="963"/>
      <c r="F3678" s="963"/>
      <c r="G3678" s="963"/>
      <c r="H3678" s="963"/>
      <c r="I3678" s="964" t="s">
        <v>2219</v>
      </c>
      <c r="J3678" s="965"/>
    </row>
    <row r="3679" spans="2:10" ht="24.6" customHeight="1">
      <c r="B3679" s="962"/>
      <c r="C3679" s="963"/>
      <c r="D3679" s="963"/>
      <c r="E3679" s="963"/>
      <c r="F3679" s="963"/>
      <c r="G3679" s="963"/>
      <c r="H3679" s="963"/>
      <c r="I3679" s="964" t="s">
        <v>2220</v>
      </c>
      <c r="J3679" s="965"/>
    </row>
    <row r="3680" spans="2:10" ht="24.6" customHeight="1">
      <c r="B3680" s="962"/>
      <c r="C3680" s="963"/>
      <c r="D3680" s="963" t="s">
        <v>1989</v>
      </c>
      <c r="E3680" s="963"/>
      <c r="F3680" s="963"/>
      <c r="G3680" s="963"/>
      <c r="H3680" s="963"/>
      <c r="I3680" s="964" t="s">
        <v>2058</v>
      </c>
      <c r="J3680" s="965"/>
    </row>
    <row r="3681" spans="2:10" ht="24.6" customHeight="1">
      <c r="B3681" s="962"/>
      <c r="C3681" s="963"/>
      <c r="D3681" s="963" t="s">
        <v>1991</v>
      </c>
      <c r="E3681" s="963"/>
      <c r="F3681" s="963"/>
      <c r="G3681" s="963"/>
      <c r="H3681" s="963"/>
      <c r="I3681" s="964"/>
      <c r="J3681" s="965"/>
    </row>
    <row r="3682" spans="2:10" ht="35.450000000000003" customHeight="1">
      <c r="B3682" s="962"/>
      <c r="C3682" s="963"/>
      <c r="D3682" s="963"/>
      <c r="E3682" s="963"/>
      <c r="F3682" s="963"/>
      <c r="G3682" s="963"/>
      <c r="H3682" s="963"/>
      <c r="I3682" s="964" t="s">
        <v>3642</v>
      </c>
      <c r="J3682" s="965"/>
    </row>
    <row r="3683" spans="2:10" ht="35.450000000000003" customHeight="1">
      <c r="B3683" s="962"/>
      <c r="C3683" s="963"/>
      <c r="D3683" s="963"/>
      <c r="E3683" s="963"/>
      <c r="F3683" s="963"/>
      <c r="G3683" s="963"/>
      <c r="H3683" s="963"/>
      <c r="I3683" s="964" t="s">
        <v>3636</v>
      </c>
      <c r="J3683" s="965"/>
    </row>
    <row r="3684" spans="2:10" ht="35.450000000000003" customHeight="1">
      <c r="B3684" s="962"/>
      <c r="C3684" s="963"/>
      <c r="D3684" s="963"/>
      <c r="E3684" s="963"/>
      <c r="F3684" s="963"/>
      <c r="G3684" s="963"/>
      <c r="H3684" s="963"/>
      <c r="I3684" s="964" t="s">
        <v>3637</v>
      </c>
      <c r="J3684" s="965"/>
    </row>
    <row r="3685" spans="2:10" ht="35.450000000000003" customHeight="1">
      <c r="B3685" s="962"/>
      <c r="C3685" s="963"/>
      <c r="D3685" s="963"/>
      <c r="E3685" s="963"/>
      <c r="F3685" s="963"/>
      <c r="G3685" s="963"/>
      <c r="H3685" s="963"/>
      <c r="I3685" s="964" t="s">
        <v>3638</v>
      </c>
      <c r="J3685" s="965"/>
    </row>
    <row r="3686" spans="2:10" ht="47.45" customHeight="1">
      <c r="B3686" s="962"/>
      <c r="C3686" s="963"/>
      <c r="D3686" s="963"/>
      <c r="E3686" s="963"/>
      <c r="F3686" s="963"/>
      <c r="G3686" s="963"/>
      <c r="H3686" s="963"/>
      <c r="I3686" s="964" t="s">
        <v>3643</v>
      </c>
      <c r="J3686" s="965"/>
    </row>
    <row r="3687" spans="2:10" ht="24.6" customHeight="1">
      <c r="B3687" s="962"/>
      <c r="C3687" s="963"/>
      <c r="D3687" s="963"/>
      <c r="E3687" s="963"/>
      <c r="F3687" s="963"/>
      <c r="G3687" s="963"/>
      <c r="H3687" s="963"/>
      <c r="I3687" s="964" t="s">
        <v>3608</v>
      </c>
      <c r="J3687" s="965"/>
    </row>
    <row r="3688" spans="2:10" ht="35.450000000000003" customHeight="1">
      <c r="B3688" s="962"/>
      <c r="C3688" s="963"/>
      <c r="D3688" s="963"/>
      <c r="E3688" s="963"/>
      <c r="F3688" s="963"/>
      <c r="G3688" s="963"/>
      <c r="H3688" s="963"/>
      <c r="I3688" s="964" t="s">
        <v>3640</v>
      </c>
      <c r="J3688" s="965"/>
    </row>
    <row r="3689" spans="2:10" ht="24.6" customHeight="1">
      <c r="B3689" s="966"/>
      <c r="C3689" s="967"/>
      <c r="D3689" s="967"/>
      <c r="E3689" s="967"/>
      <c r="F3689" s="967"/>
      <c r="G3689" s="967"/>
      <c r="H3689" s="967"/>
      <c r="I3689" s="968"/>
      <c r="J3689" s="969"/>
    </row>
    <row r="3690" spans="2:10" ht="24.6" customHeight="1">
      <c r="B3690" s="959"/>
      <c r="C3690" s="970" t="s">
        <v>3644</v>
      </c>
      <c r="D3690" s="970"/>
      <c r="E3690" s="970"/>
      <c r="F3690" s="970"/>
      <c r="G3690" s="970"/>
      <c r="H3690" s="970"/>
      <c r="I3690" s="971"/>
      <c r="J3690" s="960"/>
    </row>
    <row r="3691" spans="2:10" ht="24.6" customHeight="1">
      <c r="B3691" s="962"/>
      <c r="C3691" s="963"/>
      <c r="D3691" s="963" t="s">
        <v>1968</v>
      </c>
      <c r="E3691" s="963"/>
      <c r="F3691" s="963"/>
      <c r="G3691" s="963"/>
      <c r="H3691" s="963"/>
      <c r="I3691" s="964" t="s">
        <v>2058</v>
      </c>
      <c r="J3691" s="965"/>
    </row>
    <row r="3692" spans="2:10" ht="24.6" customHeight="1">
      <c r="B3692" s="962"/>
      <c r="C3692" s="963"/>
      <c r="D3692" s="963" t="s">
        <v>1970</v>
      </c>
      <c r="E3692" s="963"/>
      <c r="F3692" s="963"/>
      <c r="G3692" s="963"/>
      <c r="H3692" s="963"/>
      <c r="I3692" s="964" t="s">
        <v>2130</v>
      </c>
      <c r="J3692" s="965"/>
    </row>
    <row r="3693" spans="2:10" ht="24.6" customHeight="1">
      <c r="B3693" s="962"/>
      <c r="C3693" s="963"/>
      <c r="D3693" s="963" t="s">
        <v>2053</v>
      </c>
      <c r="E3693" s="963"/>
      <c r="F3693" s="963"/>
      <c r="G3693" s="963"/>
      <c r="H3693" s="963"/>
      <c r="I3693" s="964"/>
      <c r="J3693" s="965"/>
    </row>
    <row r="3694" spans="2:10" ht="24.6" customHeight="1">
      <c r="B3694" s="962"/>
      <c r="C3694" s="963"/>
      <c r="D3694" s="963"/>
      <c r="E3694" s="963" t="s">
        <v>2340</v>
      </c>
      <c r="F3694" s="963"/>
      <c r="G3694" s="963"/>
      <c r="H3694" s="963"/>
      <c r="I3694" s="964" t="s">
        <v>2562</v>
      </c>
      <c r="J3694" s="965"/>
    </row>
    <row r="3695" spans="2:10" ht="24.6" customHeight="1">
      <c r="B3695" s="962"/>
      <c r="C3695" s="963"/>
      <c r="D3695" s="963"/>
      <c r="E3695" s="963" t="s">
        <v>2079</v>
      </c>
      <c r="F3695" s="963"/>
      <c r="G3695" s="963"/>
      <c r="H3695" s="963"/>
      <c r="I3695" s="964" t="s">
        <v>2112</v>
      </c>
      <c r="J3695" s="965"/>
    </row>
    <row r="3696" spans="2:10" ht="24.6" customHeight="1">
      <c r="B3696" s="962"/>
      <c r="C3696" s="963"/>
      <c r="D3696" s="963"/>
      <c r="E3696" s="963"/>
      <c r="F3696" s="963"/>
      <c r="G3696" s="963"/>
      <c r="H3696" s="963"/>
      <c r="I3696" s="964" t="s">
        <v>2326</v>
      </c>
      <c r="J3696" s="965"/>
    </row>
    <row r="3697" spans="2:10" ht="24.6" customHeight="1">
      <c r="B3697" s="962"/>
      <c r="C3697" s="963"/>
      <c r="D3697" s="963"/>
      <c r="E3697" s="963" t="s">
        <v>2736</v>
      </c>
      <c r="F3697" s="963"/>
      <c r="G3697" s="963"/>
      <c r="H3697" s="963"/>
      <c r="I3697" s="964" t="s">
        <v>2058</v>
      </c>
      <c r="J3697" s="965"/>
    </row>
    <row r="3698" spans="2:10" ht="24.6" customHeight="1">
      <c r="B3698" s="962"/>
      <c r="C3698" s="963"/>
      <c r="D3698" s="963"/>
      <c r="E3698" s="963" t="s">
        <v>2086</v>
      </c>
      <c r="F3698" s="963"/>
      <c r="G3698" s="963"/>
      <c r="H3698" s="963"/>
      <c r="I3698" s="964" t="s">
        <v>2058</v>
      </c>
      <c r="J3698" s="965"/>
    </row>
    <row r="3699" spans="2:10" ht="24.6" customHeight="1">
      <c r="B3699" s="962"/>
      <c r="C3699" s="963"/>
      <c r="D3699" s="963"/>
      <c r="E3699" s="963" t="s">
        <v>2549</v>
      </c>
      <c r="F3699" s="963"/>
      <c r="G3699" s="963"/>
      <c r="H3699" s="963"/>
      <c r="I3699" s="964" t="s">
        <v>2218</v>
      </c>
      <c r="J3699" s="965"/>
    </row>
    <row r="3700" spans="2:10" ht="24.6" customHeight="1">
      <c r="B3700" s="962"/>
      <c r="C3700" s="963"/>
      <c r="D3700" s="963"/>
      <c r="E3700" s="963"/>
      <c r="F3700" s="963"/>
      <c r="G3700" s="963"/>
      <c r="H3700" s="963"/>
      <c r="I3700" s="964" t="s">
        <v>2219</v>
      </c>
      <c r="J3700" s="965"/>
    </row>
    <row r="3701" spans="2:10" ht="24.6" customHeight="1">
      <c r="B3701" s="962"/>
      <c r="C3701" s="963"/>
      <c r="D3701" s="963"/>
      <c r="E3701" s="963"/>
      <c r="F3701" s="963"/>
      <c r="G3701" s="963"/>
      <c r="H3701" s="963"/>
      <c r="I3701" s="964" t="s">
        <v>2220</v>
      </c>
      <c r="J3701" s="965"/>
    </row>
    <row r="3702" spans="2:10" ht="24.6" customHeight="1">
      <c r="B3702" s="962"/>
      <c r="C3702" s="963"/>
      <c r="D3702" s="963" t="s">
        <v>1989</v>
      </c>
      <c r="E3702" s="963"/>
      <c r="F3702" s="963"/>
      <c r="G3702" s="963"/>
      <c r="H3702" s="963"/>
      <c r="I3702" s="964" t="s">
        <v>2058</v>
      </c>
      <c r="J3702" s="965"/>
    </row>
    <row r="3703" spans="2:10" ht="24.6" customHeight="1">
      <c r="B3703" s="962"/>
      <c r="C3703" s="963"/>
      <c r="D3703" s="963" t="s">
        <v>1991</v>
      </c>
      <c r="E3703" s="963"/>
      <c r="F3703" s="963"/>
      <c r="G3703" s="963"/>
      <c r="H3703" s="963"/>
      <c r="I3703" s="964"/>
      <c r="J3703" s="965"/>
    </row>
    <row r="3704" spans="2:10" ht="69.599999999999994" customHeight="1">
      <c r="B3704" s="962"/>
      <c r="C3704" s="963"/>
      <c r="D3704" s="963"/>
      <c r="E3704" s="963"/>
      <c r="F3704" s="963"/>
      <c r="G3704" s="963"/>
      <c r="H3704" s="963"/>
      <c r="I3704" s="964" t="s">
        <v>3645</v>
      </c>
      <c r="J3704" s="965"/>
    </row>
    <row r="3705" spans="2:10" ht="35.450000000000003" customHeight="1">
      <c r="B3705" s="962"/>
      <c r="C3705" s="963"/>
      <c r="D3705" s="963"/>
      <c r="E3705" s="963"/>
      <c r="F3705" s="963"/>
      <c r="G3705" s="963"/>
      <c r="H3705" s="963"/>
      <c r="I3705" s="964" t="s">
        <v>3636</v>
      </c>
      <c r="J3705" s="965"/>
    </row>
    <row r="3706" spans="2:10" ht="35.450000000000003" customHeight="1">
      <c r="B3706" s="962"/>
      <c r="C3706" s="963"/>
      <c r="D3706" s="963"/>
      <c r="E3706" s="963"/>
      <c r="F3706" s="963"/>
      <c r="G3706" s="963"/>
      <c r="H3706" s="963"/>
      <c r="I3706" s="964" t="s">
        <v>3637</v>
      </c>
      <c r="J3706" s="965"/>
    </row>
    <row r="3707" spans="2:10" ht="35.450000000000003" customHeight="1">
      <c r="B3707" s="962"/>
      <c r="C3707" s="963"/>
      <c r="D3707" s="963"/>
      <c r="E3707" s="963"/>
      <c r="F3707" s="963"/>
      <c r="G3707" s="963"/>
      <c r="H3707" s="963"/>
      <c r="I3707" s="964" t="s">
        <v>3638</v>
      </c>
      <c r="J3707" s="965"/>
    </row>
    <row r="3708" spans="2:10" ht="35.450000000000003" customHeight="1">
      <c r="B3708" s="962"/>
      <c r="C3708" s="963"/>
      <c r="D3708" s="963"/>
      <c r="E3708" s="963"/>
      <c r="F3708" s="963"/>
      <c r="G3708" s="963"/>
      <c r="H3708" s="963"/>
      <c r="I3708" s="964" t="s">
        <v>3639</v>
      </c>
      <c r="J3708" s="965"/>
    </row>
    <row r="3709" spans="2:10" ht="24.6" customHeight="1">
      <c r="B3709" s="962"/>
      <c r="C3709" s="963"/>
      <c r="D3709" s="963"/>
      <c r="E3709" s="963"/>
      <c r="F3709" s="963"/>
      <c r="G3709" s="963"/>
      <c r="H3709" s="963"/>
      <c r="I3709" s="964" t="s">
        <v>3608</v>
      </c>
      <c r="J3709" s="965"/>
    </row>
    <row r="3710" spans="2:10" ht="35.450000000000003" customHeight="1">
      <c r="B3710" s="962"/>
      <c r="C3710" s="963"/>
      <c r="D3710" s="963"/>
      <c r="E3710" s="963"/>
      <c r="F3710" s="963"/>
      <c r="G3710" s="963"/>
      <c r="H3710" s="963"/>
      <c r="I3710" s="964" t="s">
        <v>3640</v>
      </c>
      <c r="J3710" s="965"/>
    </row>
    <row r="3711" spans="2:10" ht="24.6" customHeight="1">
      <c r="B3711" s="966"/>
      <c r="C3711" s="967"/>
      <c r="D3711" s="967"/>
      <c r="E3711" s="967"/>
      <c r="F3711" s="967"/>
      <c r="G3711" s="967"/>
      <c r="H3711" s="967"/>
      <c r="I3711" s="968"/>
      <c r="J3711" s="969"/>
    </row>
    <row r="3712" spans="2:10" ht="24.6" customHeight="1">
      <c r="B3712" s="959"/>
      <c r="C3712" s="970" t="s">
        <v>3646</v>
      </c>
      <c r="D3712" s="970"/>
      <c r="E3712" s="970"/>
      <c r="F3712" s="970"/>
      <c r="G3712" s="970"/>
      <c r="H3712" s="970"/>
      <c r="I3712" s="971"/>
      <c r="J3712" s="960"/>
    </row>
    <row r="3713" spans="2:10" ht="24.6" customHeight="1">
      <c r="B3713" s="962"/>
      <c r="C3713" s="963"/>
      <c r="D3713" s="963" t="s">
        <v>1968</v>
      </c>
      <c r="E3713" s="963"/>
      <c r="F3713" s="963"/>
      <c r="G3713" s="963"/>
      <c r="H3713" s="963"/>
      <c r="I3713" s="964" t="s">
        <v>2058</v>
      </c>
      <c r="J3713" s="965"/>
    </row>
    <row r="3714" spans="2:10" ht="24.6" customHeight="1">
      <c r="B3714" s="962"/>
      <c r="C3714" s="963"/>
      <c r="D3714" s="963" t="s">
        <v>1970</v>
      </c>
      <c r="E3714" s="963"/>
      <c r="F3714" s="963"/>
      <c r="G3714" s="963"/>
      <c r="H3714" s="963"/>
      <c r="I3714" s="964" t="s">
        <v>2130</v>
      </c>
      <c r="J3714" s="965"/>
    </row>
    <row r="3715" spans="2:10" ht="24.6" customHeight="1">
      <c r="B3715" s="962"/>
      <c r="C3715" s="963"/>
      <c r="D3715" s="963" t="s">
        <v>2053</v>
      </c>
      <c r="E3715" s="963"/>
      <c r="F3715" s="963"/>
      <c r="G3715" s="963"/>
      <c r="H3715" s="963"/>
      <c r="I3715" s="964"/>
      <c r="J3715" s="965"/>
    </row>
    <row r="3716" spans="2:10" ht="24.6" customHeight="1">
      <c r="B3716" s="962"/>
      <c r="C3716" s="963"/>
      <c r="D3716" s="963"/>
      <c r="E3716" s="963" t="s">
        <v>2340</v>
      </c>
      <c r="F3716" s="963"/>
      <c r="G3716" s="963"/>
      <c r="H3716" s="963"/>
      <c r="I3716" s="964" t="s">
        <v>2562</v>
      </c>
      <c r="J3716" s="965"/>
    </row>
    <row r="3717" spans="2:10" ht="24.6" customHeight="1">
      <c r="B3717" s="962"/>
      <c r="C3717" s="963"/>
      <c r="D3717" s="963"/>
      <c r="E3717" s="963" t="s">
        <v>2079</v>
      </c>
      <c r="F3717" s="963"/>
      <c r="G3717" s="963"/>
      <c r="H3717" s="963"/>
      <c r="I3717" s="964" t="s">
        <v>2112</v>
      </c>
      <c r="J3717" s="965"/>
    </row>
    <row r="3718" spans="2:10" ht="24.6" customHeight="1">
      <c r="B3718" s="962"/>
      <c r="C3718" s="963"/>
      <c r="D3718" s="963"/>
      <c r="E3718" s="963"/>
      <c r="F3718" s="963"/>
      <c r="G3718" s="963"/>
      <c r="H3718" s="963"/>
      <c r="I3718" s="964" t="s">
        <v>2326</v>
      </c>
      <c r="J3718" s="965"/>
    </row>
    <row r="3719" spans="2:10" ht="24.6" customHeight="1">
      <c r="B3719" s="962"/>
      <c r="C3719" s="963"/>
      <c r="D3719" s="963"/>
      <c r="E3719" s="963" t="s">
        <v>2736</v>
      </c>
      <c r="F3719" s="963"/>
      <c r="G3719" s="963"/>
      <c r="H3719" s="963"/>
      <c r="I3719" s="964" t="s">
        <v>2058</v>
      </c>
      <c r="J3719" s="965"/>
    </row>
    <row r="3720" spans="2:10" ht="24.6" customHeight="1">
      <c r="B3720" s="962"/>
      <c r="C3720" s="963"/>
      <c r="D3720" s="963"/>
      <c r="E3720" s="963" t="s">
        <v>2086</v>
      </c>
      <c r="F3720" s="963"/>
      <c r="G3720" s="963"/>
      <c r="H3720" s="963"/>
      <c r="I3720" s="964" t="s">
        <v>2058</v>
      </c>
      <c r="J3720" s="965"/>
    </row>
    <row r="3721" spans="2:10" ht="24.6" customHeight="1">
      <c r="B3721" s="962"/>
      <c r="C3721" s="963"/>
      <c r="D3721" s="963"/>
      <c r="E3721" s="963" t="s">
        <v>2549</v>
      </c>
      <c r="F3721" s="963"/>
      <c r="G3721" s="963"/>
      <c r="H3721" s="963"/>
      <c r="I3721" s="964" t="s">
        <v>2218</v>
      </c>
      <c r="J3721" s="965"/>
    </row>
    <row r="3722" spans="2:10" ht="24.6" customHeight="1">
      <c r="B3722" s="962"/>
      <c r="C3722" s="963"/>
      <c r="D3722" s="963"/>
      <c r="E3722" s="963"/>
      <c r="F3722" s="963"/>
      <c r="G3722" s="963"/>
      <c r="H3722" s="963"/>
      <c r="I3722" s="964" t="s">
        <v>3647</v>
      </c>
      <c r="J3722" s="965"/>
    </row>
    <row r="3723" spans="2:10" ht="24.6" customHeight="1">
      <c r="B3723" s="962"/>
      <c r="C3723" s="963"/>
      <c r="D3723" s="963" t="s">
        <v>1989</v>
      </c>
      <c r="E3723" s="963"/>
      <c r="F3723" s="963"/>
      <c r="G3723" s="963"/>
      <c r="H3723" s="963"/>
      <c r="I3723" s="964" t="s">
        <v>2058</v>
      </c>
      <c r="J3723" s="965"/>
    </row>
    <row r="3724" spans="2:10" ht="24.6" customHeight="1">
      <c r="B3724" s="962"/>
      <c r="C3724" s="963"/>
      <c r="D3724" s="963" t="s">
        <v>1991</v>
      </c>
      <c r="E3724" s="963"/>
      <c r="F3724" s="963"/>
      <c r="G3724" s="963"/>
      <c r="H3724" s="963"/>
      <c r="I3724" s="964"/>
      <c r="J3724" s="965"/>
    </row>
    <row r="3725" spans="2:10" ht="24.6" customHeight="1">
      <c r="B3725" s="962"/>
      <c r="C3725" s="963"/>
      <c r="D3725" s="963"/>
      <c r="E3725" s="963"/>
      <c r="F3725" s="963"/>
      <c r="G3725" s="963"/>
      <c r="H3725" s="963"/>
      <c r="I3725" s="964" t="s">
        <v>3648</v>
      </c>
      <c r="J3725" s="965"/>
    </row>
    <row r="3726" spans="2:10" ht="35.450000000000003" customHeight="1">
      <c r="B3726" s="962"/>
      <c r="C3726" s="963"/>
      <c r="D3726" s="963"/>
      <c r="E3726" s="963"/>
      <c r="F3726" s="963"/>
      <c r="G3726" s="963"/>
      <c r="H3726" s="963"/>
      <c r="I3726" s="964" t="s">
        <v>3649</v>
      </c>
      <c r="J3726" s="965"/>
    </row>
    <row r="3727" spans="2:10" ht="24.6" customHeight="1">
      <c r="B3727" s="966"/>
      <c r="C3727" s="967"/>
      <c r="D3727" s="967"/>
      <c r="E3727" s="967"/>
      <c r="F3727" s="967"/>
      <c r="G3727" s="967"/>
      <c r="H3727" s="967"/>
      <c r="I3727" s="968"/>
      <c r="J3727" s="969"/>
    </row>
    <row r="3728" spans="2:10" ht="24.6" customHeight="1">
      <c r="B3728" s="972" t="s">
        <v>3650</v>
      </c>
      <c r="C3728" s="973"/>
      <c r="D3728" s="973"/>
      <c r="E3728" s="973"/>
      <c r="F3728" s="973"/>
      <c r="G3728" s="973"/>
      <c r="H3728" s="973"/>
      <c r="I3728" s="974"/>
      <c r="J3728" s="975"/>
    </row>
    <row r="3729" spans="2:10" ht="69.599999999999994" customHeight="1">
      <c r="B3729" s="962"/>
      <c r="C3729" s="963"/>
      <c r="D3729" s="963"/>
      <c r="E3729" s="963"/>
      <c r="F3729" s="963"/>
      <c r="G3729" s="963"/>
      <c r="H3729" s="963"/>
      <c r="I3729" s="964" t="s">
        <v>3651</v>
      </c>
      <c r="J3729" s="965"/>
    </row>
    <row r="3730" spans="2:10" ht="47.45" customHeight="1">
      <c r="B3730" s="962"/>
      <c r="C3730" s="963"/>
      <c r="D3730" s="963"/>
      <c r="E3730" s="963"/>
      <c r="F3730" s="963"/>
      <c r="G3730" s="963"/>
      <c r="H3730" s="963"/>
      <c r="I3730" s="964" t="s">
        <v>3652</v>
      </c>
      <c r="J3730" s="965"/>
    </row>
    <row r="3731" spans="2:10" ht="123" customHeight="1">
      <c r="B3731" s="962"/>
      <c r="C3731" s="963"/>
      <c r="D3731" s="963"/>
      <c r="E3731" s="963"/>
      <c r="F3731" s="963"/>
      <c r="G3731" s="963"/>
      <c r="H3731" s="963"/>
      <c r="I3731" s="964" t="s">
        <v>3653</v>
      </c>
      <c r="J3731" s="965"/>
    </row>
    <row r="3732" spans="2:10" ht="24.6" customHeight="1">
      <c r="B3732" s="966"/>
      <c r="C3732" s="967"/>
      <c r="D3732" s="967"/>
      <c r="E3732" s="967"/>
      <c r="F3732" s="967"/>
      <c r="G3732" s="967"/>
      <c r="H3732" s="967"/>
      <c r="I3732" s="968"/>
      <c r="J3732" s="969"/>
    </row>
    <row r="3733" spans="2:10" ht="24.6" customHeight="1">
      <c r="B3733" s="959"/>
      <c r="C3733" s="970" t="s">
        <v>3654</v>
      </c>
      <c r="D3733" s="970"/>
      <c r="E3733" s="970"/>
      <c r="F3733" s="970"/>
      <c r="G3733" s="970"/>
      <c r="H3733" s="970"/>
      <c r="I3733" s="971"/>
      <c r="J3733" s="960"/>
    </row>
    <row r="3734" spans="2:10" ht="24.6" customHeight="1">
      <c r="B3734" s="962"/>
      <c r="C3734" s="963"/>
      <c r="D3734" s="963" t="s">
        <v>1968</v>
      </c>
      <c r="E3734" s="963"/>
      <c r="F3734" s="963"/>
      <c r="G3734" s="963"/>
      <c r="H3734" s="963"/>
      <c r="I3734" s="964" t="s">
        <v>2058</v>
      </c>
      <c r="J3734" s="965"/>
    </row>
    <row r="3735" spans="2:10" ht="24.6" customHeight="1">
      <c r="B3735" s="962"/>
      <c r="C3735" s="963"/>
      <c r="D3735" s="963" t="s">
        <v>1970</v>
      </c>
      <c r="E3735" s="963"/>
      <c r="F3735" s="963"/>
      <c r="G3735" s="963"/>
      <c r="H3735" s="963"/>
      <c r="I3735" s="964" t="s">
        <v>2130</v>
      </c>
      <c r="J3735" s="965"/>
    </row>
    <row r="3736" spans="2:10" ht="24.6" customHeight="1">
      <c r="B3736" s="962"/>
      <c r="C3736" s="963"/>
      <c r="D3736" s="963" t="s">
        <v>3466</v>
      </c>
      <c r="E3736" s="963"/>
      <c r="F3736" s="963"/>
      <c r="G3736" s="963"/>
      <c r="H3736" s="963"/>
      <c r="I3736" s="964"/>
      <c r="J3736" s="965"/>
    </row>
    <row r="3737" spans="2:10" ht="24.6" customHeight="1">
      <c r="B3737" s="962"/>
      <c r="C3737" s="963"/>
      <c r="D3737" s="963"/>
      <c r="E3737" s="963" t="s">
        <v>2131</v>
      </c>
      <c r="F3737" s="963"/>
      <c r="G3737" s="963"/>
      <c r="H3737" s="963"/>
      <c r="I3737" s="964" t="s">
        <v>2160</v>
      </c>
      <c r="J3737" s="965"/>
    </row>
    <row r="3738" spans="2:10" ht="24.6" customHeight="1">
      <c r="B3738" s="962"/>
      <c r="C3738" s="963"/>
      <c r="D3738" s="963"/>
      <c r="E3738" s="963" t="s">
        <v>2292</v>
      </c>
      <c r="F3738" s="963"/>
      <c r="G3738" s="963"/>
      <c r="H3738" s="963"/>
      <c r="I3738" s="964" t="s">
        <v>2058</v>
      </c>
      <c r="J3738" s="965"/>
    </row>
    <row r="3739" spans="2:10" ht="24.6" customHeight="1">
      <c r="B3739" s="962"/>
      <c r="C3739" s="963"/>
      <c r="D3739" s="963"/>
      <c r="E3739" s="963" t="s">
        <v>2296</v>
      </c>
      <c r="F3739" s="963"/>
      <c r="G3739" s="963"/>
      <c r="H3739" s="963"/>
      <c r="I3739" s="964" t="s">
        <v>2404</v>
      </c>
      <c r="J3739" s="965"/>
    </row>
    <row r="3740" spans="2:10" ht="24.6" customHeight="1">
      <c r="B3740" s="962"/>
      <c r="C3740" s="963"/>
      <c r="D3740" s="963"/>
      <c r="E3740" s="963" t="s">
        <v>3655</v>
      </c>
      <c r="F3740" s="963"/>
      <c r="G3740" s="963"/>
      <c r="H3740" s="963"/>
      <c r="I3740" s="964" t="s">
        <v>2058</v>
      </c>
      <c r="J3740" s="965"/>
    </row>
    <row r="3741" spans="2:10" ht="24.6" customHeight="1">
      <c r="B3741" s="962"/>
      <c r="C3741" s="963"/>
      <c r="D3741" s="963"/>
      <c r="E3741" s="963" t="s">
        <v>3656</v>
      </c>
      <c r="F3741" s="963"/>
      <c r="G3741" s="963"/>
      <c r="H3741" s="963"/>
      <c r="I3741" s="964" t="s">
        <v>2788</v>
      </c>
      <c r="J3741" s="965"/>
    </row>
    <row r="3742" spans="2:10" ht="24.6" customHeight="1">
      <c r="B3742" s="962"/>
      <c r="C3742" s="963"/>
      <c r="D3742" s="963" t="s">
        <v>1989</v>
      </c>
      <c r="E3742" s="963"/>
      <c r="F3742" s="963"/>
      <c r="G3742" s="963"/>
      <c r="H3742" s="963"/>
      <c r="I3742" s="964" t="s">
        <v>3657</v>
      </c>
      <c r="J3742" s="965"/>
    </row>
    <row r="3743" spans="2:10" ht="24.6" customHeight="1">
      <c r="B3743" s="962"/>
      <c r="C3743" s="963"/>
      <c r="D3743" s="963" t="s">
        <v>1991</v>
      </c>
      <c r="E3743" s="963"/>
      <c r="F3743" s="963"/>
      <c r="G3743" s="963"/>
      <c r="H3743" s="963"/>
      <c r="I3743" s="964"/>
      <c r="J3743" s="965"/>
    </row>
    <row r="3744" spans="2:10" ht="58.5" customHeight="1">
      <c r="B3744" s="962"/>
      <c r="C3744" s="963"/>
      <c r="D3744" s="963"/>
      <c r="E3744" s="963"/>
      <c r="F3744" s="963"/>
      <c r="G3744" s="963"/>
      <c r="H3744" s="963"/>
      <c r="I3744" s="964" t="s">
        <v>3658</v>
      </c>
      <c r="J3744" s="965"/>
    </row>
    <row r="3745" spans="2:10" ht="35.450000000000003" customHeight="1">
      <c r="B3745" s="962"/>
      <c r="C3745" s="963"/>
      <c r="D3745" s="963"/>
      <c r="E3745" s="963"/>
      <c r="F3745" s="963"/>
      <c r="G3745" s="963"/>
      <c r="H3745" s="963"/>
      <c r="I3745" s="964" t="s">
        <v>3659</v>
      </c>
      <c r="J3745" s="965"/>
    </row>
    <row r="3746" spans="2:10" ht="24.6" customHeight="1">
      <c r="B3746" s="966"/>
      <c r="C3746" s="967"/>
      <c r="D3746" s="967"/>
      <c r="E3746" s="967"/>
      <c r="F3746" s="967"/>
      <c r="G3746" s="967"/>
      <c r="H3746" s="967"/>
      <c r="I3746" s="968"/>
      <c r="J3746" s="969"/>
    </row>
    <row r="3747" spans="2:10" ht="24.6" customHeight="1">
      <c r="B3747" s="959"/>
      <c r="C3747" s="970" t="s">
        <v>3660</v>
      </c>
      <c r="D3747" s="970"/>
      <c r="E3747" s="970"/>
      <c r="F3747" s="970"/>
      <c r="G3747" s="970"/>
      <c r="H3747" s="970"/>
      <c r="I3747" s="971"/>
      <c r="J3747" s="960"/>
    </row>
    <row r="3748" spans="2:10" ht="24.6" customHeight="1">
      <c r="B3748" s="962"/>
      <c r="C3748" s="963"/>
      <c r="D3748" s="963" t="s">
        <v>1968</v>
      </c>
      <c r="E3748" s="963"/>
      <c r="F3748" s="963"/>
      <c r="G3748" s="963"/>
      <c r="H3748" s="963"/>
      <c r="I3748" s="964" t="s">
        <v>2058</v>
      </c>
      <c r="J3748" s="965"/>
    </row>
    <row r="3749" spans="2:10" ht="24.6" customHeight="1">
      <c r="B3749" s="962"/>
      <c r="C3749" s="963"/>
      <c r="D3749" s="963" t="s">
        <v>1970</v>
      </c>
      <c r="E3749" s="963"/>
      <c r="F3749" s="963"/>
      <c r="G3749" s="963"/>
      <c r="H3749" s="963"/>
      <c r="I3749" s="964" t="s">
        <v>2130</v>
      </c>
      <c r="J3749" s="965"/>
    </row>
    <row r="3750" spans="2:10" ht="24.6" customHeight="1">
      <c r="B3750" s="962"/>
      <c r="C3750" s="963"/>
      <c r="D3750" s="963" t="s">
        <v>3466</v>
      </c>
      <c r="E3750" s="963"/>
      <c r="F3750" s="963"/>
      <c r="G3750" s="963"/>
      <c r="H3750" s="963"/>
      <c r="I3750" s="964"/>
      <c r="J3750" s="965"/>
    </row>
    <row r="3751" spans="2:10" ht="24.6" customHeight="1">
      <c r="B3751" s="962"/>
      <c r="C3751" s="963"/>
      <c r="D3751" s="963"/>
      <c r="E3751" s="963" t="s">
        <v>2131</v>
      </c>
      <c r="F3751" s="963"/>
      <c r="G3751" s="963"/>
      <c r="H3751" s="963"/>
      <c r="I3751" s="964" t="s">
        <v>2160</v>
      </c>
      <c r="J3751" s="965"/>
    </row>
    <row r="3752" spans="2:10" ht="24.6" customHeight="1">
      <c r="B3752" s="962"/>
      <c r="C3752" s="963"/>
      <c r="D3752" s="963"/>
      <c r="E3752" s="963" t="s">
        <v>2292</v>
      </c>
      <c r="F3752" s="963"/>
      <c r="G3752" s="963"/>
      <c r="H3752" s="963"/>
      <c r="I3752" s="964" t="s">
        <v>2058</v>
      </c>
      <c r="J3752" s="965"/>
    </row>
    <row r="3753" spans="2:10" ht="24.6" customHeight="1">
      <c r="B3753" s="962"/>
      <c r="C3753" s="963"/>
      <c r="D3753" s="963"/>
      <c r="E3753" s="963" t="s">
        <v>2296</v>
      </c>
      <c r="F3753" s="963"/>
      <c r="G3753" s="963"/>
      <c r="H3753" s="963"/>
      <c r="I3753" s="964" t="s">
        <v>2404</v>
      </c>
      <c r="J3753" s="965"/>
    </row>
    <row r="3754" spans="2:10" ht="24.6" customHeight="1">
      <c r="B3754" s="962"/>
      <c r="C3754" s="963"/>
      <c r="D3754" s="963"/>
      <c r="E3754" s="963" t="s">
        <v>3655</v>
      </c>
      <c r="F3754" s="963"/>
      <c r="G3754" s="963"/>
      <c r="H3754" s="963"/>
      <c r="I3754" s="964" t="s">
        <v>2058</v>
      </c>
      <c r="J3754" s="965"/>
    </row>
    <row r="3755" spans="2:10" ht="24.6" customHeight="1">
      <c r="B3755" s="962"/>
      <c r="C3755" s="963"/>
      <c r="D3755" s="963"/>
      <c r="E3755" s="963" t="s">
        <v>3656</v>
      </c>
      <c r="F3755" s="963"/>
      <c r="G3755" s="963"/>
      <c r="H3755" s="963"/>
      <c r="I3755" s="964" t="s">
        <v>2788</v>
      </c>
      <c r="J3755" s="965"/>
    </row>
    <row r="3756" spans="2:10" ht="24.6" customHeight="1">
      <c r="B3756" s="962"/>
      <c r="C3756" s="963"/>
      <c r="D3756" s="963" t="s">
        <v>1989</v>
      </c>
      <c r="E3756" s="963"/>
      <c r="F3756" s="963"/>
      <c r="G3756" s="963"/>
      <c r="H3756" s="963"/>
      <c r="I3756" s="964" t="s">
        <v>2058</v>
      </c>
      <c r="J3756" s="965"/>
    </row>
    <row r="3757" spans="2:10" ht="24.6" customHeight="1">
      <c r="B3757" s="962"/>
      <c r="C3757" s="963"/>
      <c r="D3757" s="963" t="s">
        <v>1991</v>
      </c>
      <c r="E3757" s="963"/>
      <c r="F3757" s="963"/>
      <c r="G3757" s="963"/>
      <c r="H3757" s="963"/>
      <c r="I3757" s="964"/>
      <c r="J3757" s="965"/>
    </row>
    <row r="3758" spans="2:10" ht="35.450000000000003" customHeight="1">
      <c r="B3758" s="962"/>
      <c r="C3758" s="963"/>
      <c r="D3758" s="963"/>
      <c r="E3758" s="963"/>
      <c r="F3758" s="963"/>
      <c r="G3758" s="963"/>
      <c r="H3758" s="963"/>
      <c r="I3758" s="964" t="s">
        <v>3661</v>
      </c>
      <c r="J3758" s="965"/>
    </row>
    <row r="3759" spans="2:10" ht="24.6" customHeight="1">
      <c r="B3759" s="962"/>
      <c r="C3759" s="963"/>
      <c r="D3759" s="963"/>
      <c r="E3759" s="963"/>
      <c r="F3759" s="963"/>
      <c r="G3759" s="963"/>
      <c r="H3759" s="963"/>
      <c r="I3759" s="964" t="s">
        <v>3662</v>
      </c>
      <c r="J3759" s="965"/>
    </row>
    <row r="3760" spans="2:10" ht="35.450000000000003" customHeight="1">
      <c r="B3760" s="962"/>
      <c r="C3760" s="963"/>
      <c r="D3760" s="963"/>
      <c r="E3760" s="963"/>
      <c r="F3760" s="963"/>
      <c r="G3760" s="963"/>
      <c r="H3760" s="963"/>
      <c r="I3760" s="964" t="s">
        <v>3663</v>
      </c>
      <c r="J3760" s="965"/>
    </row>
    <row r="3761" spans="2:10" ht="24.6" customHeight="1">
      <c r="B3761" s="966"/>
      <c r="C3761" s="967"/>
      <c r="D3761" s="967"/>
      <c r="E3761" s="967"/>
      <c r="F3761" s="967"/>
      <c r="G3761" s="967"/>
      <c r="H3761" s="967"/>
      <c r="I3761" s="968"/>
      <c r="J3761" s="969"/>
    </row>
    <row r="3762" spans="2:10" ht="24.6" customHeight="1">
      <c r="B3762" s="959"/>
      <c r="C3762" s="970" t="s">
        <v>3664</v>
      </c>
      <c r="D3762" s="970"/>
      <c r="E3762" s="970"/>
      <c r="F3762" s="970"/>
      <c r="G3762" s="970"/>
      <c r="H3762" s="970"/>
      <c r="I3762" s="971"/>
      <c r="J3762" s="960"/>
    </row>
    <row r="3763" spans="2:10" ht="24.6" customHeight="1">
      <c r="B3763" s="962"/>
      <c r="C3763" s="963"/>
      <c r="D3763" s="963" t="s">
        <v>1968</v>
      </c>
      <c r="E3763" s="963"/>
      <c r="F3763" s="963"/>
      <c r="G3763" s="963"/>
      <c r="H3763" s="963"/>
      <c r="I3763" s="964" t="s">
        <v>3476</v>
      </c>
      <c r="J3763" s="965"/>
    </row>
    <row r="3764" spans="2:10" ht="24.6" customHeight="1">
      <c r="B3764" s="962"/>
      <c r="C3764" s="963"/>
      <c r="D3764" s="963" t="s">
        <v>1970</v>
      </c>
      <c r="E3764" s="963"/>
      <c r="F3764" s="963"/>
      <c r="G3764" s="963"/>
      <c r="H3764" s="963"/>
      <c r="I3764" s="964" t="s">
        <v>3477</v>
      </c>
      <c r="J3764" s="965"/>
    </row>
    <row r="3765" spans="2:10" ht="24.6" customHeight="1">
      <c r="B3765" s="962"/>
      <c r="C3765" s="963"/>
      <c r="D3765" s="963" t="s">
        <v>1973</v>
      </c>
      <c r="E3765" s="963"/>
      <c r="F3765" s="963"/>
      <c r="G3765" s="963"/>
      <c r="H3765" s="963"/>
      <c r="I3765" s="964"/>
      <c r="J3765" s="965"/>
    </row>
    <row r="3766" spans="2:10" ht="24.6" customHeight="1">
      <c r="B3766" s="962"/>
      <c r="C3766" s="963"/>
      <c r="D3766" s="963"/>
      <c r="E3766" s="963" t="s">
        <v>2131</v>
      </c>
      <c r="F3766" s="963"/>
      <c r="G3766" s="963"/>
      <c r="H3766" s="963"/>
      <c r="I3766" s="964" t="s">
        <v>3478</v>
      </c>
      <c r="J3766" s="965"/>
    </row>
    <row r="3767" spans="2:10" ht="24.6" customHeight="1">
      <c r="B3767" s="962"/>
      <c r="C3767" s="963"/>
      <c r="D3767" s="963"/>
      <c r="E3767" s="963"/>
      <c r="F3767" s="963"/>
      <c r="G3767" s="963"/>
      <c r="H3767" s="963"/>
      <c r="I3767" s="964" t="s">
        <v>3479</v>
      </c>
      <c r="J3767" s="965"/>
    </row>
    <row r="3768" spans="2:10" ht="24.6" customHeight="1">
      <c r="B3768" s="962"/>
      <c r="C3768" s="963"/>
      <c r="D3768" s="963"/>
      <c r="E3768" s="963" t="s">
        <v>3480</v>
      </c>
      <c r="F3768" s="963"/>
      <c r="G3768" s="963"/>
      <c r="H3768" s="963"/>
      <c r="I3768" s="964"/>
      <c r="J3768" s="965"/>
    </row>
    <row r="3769" spans="2:10" ht="24.6" customHeight="1">
      <c r="B3769" s="962"/>
      <c r="C3769" s="963"/>
      <c r="D3769" s="963"/>
      <c r="E3769" s="963"/>
      <c r="F3769" s="963" t="s">
        <v>3665</v>
      </c>
      <c r="G3769" s="963"/>
      <c r="H3769" s="963"/>
      <c r="I3769" s="964" t="s">
        <v>3482</v>
      </c>
      <c r="J3769" s="965"/>
    </row>
    <row r="3770" spans="2:10" ht="24.6" customHeight="1">
      <c r="B3770" s="962"/>
      <c r="C3770" s="963"/>
      <c r="D3770" s="963"/>
      <c r="E3770" s="963"/>
      <c r="F3770" s="963"/>
      <c r="G3770" s="963"/>
      <c r="H3770" s="963"/>
      <c r="I3770" s="964" t="s">
        <v>2112</v>
      </c>
      <c r="J3770" s="965"/>
    </row>
    <row r="3771" spans="2:10" ht="24.6" customHeight="1">
      <c r="B3771" s="962"/>
      <c r="C3771" s="963"/>
      <c r="D3771" s="963"/>
      <c r="E3771" s="963"/>
      <c r="F3771" s="963"/>
      <c r="G3771" s="963"/>
      <c r="H3771" s="963"/>
      <c r="I3771" s="964" t="s">
        <v>2113</v>
      </c>
      <c r="J3771" s="965"/>
    </row>
    <row r="3772" spans="2:10" ht="24.6" customHeight="1">
      <c r="B3772" s="962"/>
      <c r="C3772" s="963"/>
      <c r="D3772" s="963"/>
      <c r="E3772" s="963"/>
      <c r="F3772" s="963" t="s">
        <v>3666</v>
      </c>
      <c r="G3772" s="963"/>
      <c r="H3772" s="963"/>
      <c r="I3772" s="964" t="s">
        <v>3482</v>
      </c>
      <c r="J3772" s="965"/>
    </row>
    <row r="3773" spans="2:10" ht="24.6" customHeight="1">
      <c r="B3773" s="962"/>
      <c r="C3773" s="963"/>
      <c r="D3773" s="963"/>
      <c r="E3773" s="963"/>
      <c r="F3773" s="963"/>
      <c r="G3773" s="963"/>
      <c r="H3773" s="963"/>
      <c r="I3773" s="964" t="s">
        <v>2112</v>
      </c>
      <c r="J3773" s="965"/>
    </row>
    <row r="3774" spans="2:10" ht="24.6" customHeight="1">
      <c r="B3774" s="962"/>
      <c r="C3774" s="963"/>
      <c r="D3774" s="963"/>
      <c r="E3774" s="963"/>
      <c r="F3774" s="963"/>
      <c r="G3774" s="963"/>
      <c r="H3774" s="963"/>
      <c r="I3774" s="964" t="s">
        <v>2113</v>
      </c>
      <c r="J3774" s="965"/>
    </row>
    <row r="3775" spans="2:10" ht="24.6" customHeight="1">
      <c r="B3775" s="962"/>
      <c r="C3775" s="963"/>
      <c r="D3775" s="963" t="s">
        <v>1989</v>
      </c>
      <c r="E3775" s="963"/>
      <c r="F3775" s="963"/>
      <c r="G3775" s="963"/>
      <c r="H3775" s="963"/>
      <c r="I3775" s="964" t="s">
        <v>2058</v>
      </c>
      <c r="J3775" s="965"/>
    </row>
    <row r="3776" spans="2:10" ht="24.6" customHeight="1">
      <c r="B3776" s="962"/>
      <c r="C3776" s="963"/>
      <c r="D3776" s="963" t="s">
        <v>1991</v>
      </c>
      <c r="E3776" s="963"/>
      <c r="F3776" s="963"/>
      <c r="G3776" s="963"/>
      <c r="H3776" s="963"/>
      <c r="I3776" s="964"/>
      <c r="J3776" s="965"/>
    </row>
    <row r="3777" spans="2:10" ht="35.450000000000003" customHeight="1">
      <c r="B3777" s="962"/>
      <c r="C3777" s="963"/>
      <c r="D3777" s="963"/>
      <c r="E3777" s="963"/>
      <c r="F3777" s="963"/>
      <c r="G3777" s="963"/>
      <c r="H3777" s="963"/>
      <c r="I3777" s="964" t="s">
        <v>3667</v>
      </c>
      <c r="J3777" s="965"/>
    </row>
    <row r="3778" spans="2:10" ht="24.6" customHeight="1">
      <c r="B3778" s="966"/>
      <c r="C3778" s="967"/>
      <c r="D3778" s="967"/>
      <c r="E3778" s="967"/>
      <c r="F3778" s="967"/>
      <c r="G3778" s="967"/>
      <c r="H3778" s="967"/>
      <c r="I3778" s="968"/>
      <c r="J3778" s="969"/>
    </row>
    <row r="3779" spans="2:10" ht="24.6" customHeight="1">
      <c r="B3779" s="959"/>
      <c r="C3779" s="970" t="s">
        <v>3668</v>
      </c>
      <c r="D3779" s="970"/>
      <c r="E3779" s="970"/>
      <c r="F3779" s="970"/>
      <c r="G3779" s="970"/>
      <c r="H3779" s="970"/>
      <c r="I3779" s="971"/>
      <c r="J3779" s="960"/>
    </row>
    <row r="3780" spans="2:10" ht="24.6" customHeight="1">
      <c r="B3780" s="962"/>
      <c r="C3780" s="963"/>
      <c r="D3780" s="963" t="s">
        <v>1968</v>
      </c>
      <c r="E3780" s="963"/>
      <c r="F3780" s="963"/>
      <c r="G3780" s="963"/>
      <c r="H3780" s="963"/>
      <c r="I3780" s="964" t="s">
        <v>2058</v>
      </c>
      <c r="J3780" s="965"/>
    </row>
    <row r="3781" spans="2:10" ht="24.6" customHeight="1">
      <c r="B3781" s="962"/>
      <c r="C3781" s="963"/>
      <c r="D3781" s="963" t="s">
        <v>1970</v>
      </c>
      <c r="E3781" s="963"/>
      <c r="F3781" s="963"/>
      <c r="G3781" s="963"/>
      <c r="H3781" s="963"/>
      <c r="I3781" s="964" t="s">
        <v>2130</v>
      </c>
      <c r="J3781" s="965"/>
    </row>
    <row r="3782" spans="2:10" ht="24.6" customHeight="1">
      <c r="B3782" s="962"/>
      <c r="C3782" s="963"/>
      <c r="D3782" s="963" t="s">
        <v>3466</v>
      </c>
      <c r="E3782" s="963"/>
      <c r="F3782" s="963"/>
      <c r="G3782" s="963"/>
      <c r="H3782" s="963"/>
      <c r="I3782" s="964"/>
      <c r="J3782" s="965"/>
    </row>
    <row r="3783" spans="2:10" ht="24.6" customHeight="1">
      <c r="B3783" s="962"/>
      <c r="C3783" s="963"/>
      <c r="D3783" s="963"/>
      <c r="E3783" s="963" t="s">
        <v>2131</v>
      </c>
      <c r="F3783" s="963"/>
      <c r="G3783" s="963"/>
      <c r="H3783" s="963"/>
      <c r="I3783" s="964" t="s">
        <v>2160</v>
      </c>
      <c r="J3783" s="965"/>
    </row>
    <row r="3784" spans="2:10" ht="24.6" customHeight="1">
      <c r="B3784" s="962"/>
      <c r="C3784" s="963"/>
      <c r="D3784" s="963"/>
      <c r="E3784" s="963" t="s">
        <v>2292</v>
      </c>
      <c r="F3784" s="963"/>
      <c r="G3784" s="963"/>
      <c r="H3784" s="963"/>
      <c r="I3784" s="964" t="s">
        <v>2058</v>
      </c>
      <c r="J3784" s="965"/>
    </row>
    <row r="3785" spans="2:10" ht="24.6" customHeight="1">
      <c r="B3785" s="962"/>
      <c r="C3785" s="963"/>
      <c r="D3785" s="963"/>
      <c r="E3785" s="963" t="s">
        <v>2296</v>
      </c>
      <c r="F3785" s="963"/>
      <c r="G3785" s="963"/>
      <c r="H3785" s="963"/>
      <c r="I3785" s="964" t="s">
        <v>2404</v>
      </c>
      <c r="J3785" s="965"/>
    </row>
    <row r="3786" spans="2:10" ht="24.6" customHeight="1">
      <c r="B3786" s="962"/>
      <c r="C3786" s="963"/>
      <c r="D3786" s="963"/>
      <c r="E3786" s="963" t="s">
        <v>3655</v>
      </c>
      <c r="F3786" s="963"/>
      <c r="G3786" s="963"/>
      <c r="H3786" s="963"/>
      <c r="I3786" s="964" t="s">
        <v>2058</v>
      </c>
      <c r="J3786" s="965"/>
    </row>
    <row r="3787" spans="2:10" ht="24.6" customHeight="1">
      <c r="B3787" s="962"/>
      <c r="C3787" s="963"/>
      <c r="D3787" s="963"/>
      <c r="E3787" s="963" t="s">
        <v>3656</v>
      </c>
      <c r="F3787" s="963"/>
      <c r="G3787" s="963"/>
      <c r="H3787" s="963"/>
      <c r="I3787" s="964" t="s">
        <v>2788</v>
      </c>
      <c r="J3787" s="965"/>
    </row>
    <row r="3788" spans="2:10" ht="24.6" customHeight="1">
      <c r="B3788" s="962"/>
      <c r="C3788" s="963"/>
      <c r="D3788" s="963" t="s">
        <v>1989</v>
      </c>
      <c r="E3788" s="963"/>
      <c r="F3788" s="963"/>
      <c r="G3788" s="963"/>
      <c r="H3788" s="963"/>
      <c r="I3788" s="964" t="s">
        <v>2058</v>
      </c>
      <c r="J3788" s="965"/>
    </row>
    <row r="3789" spans="2:10" ht="24.6" customHeight="1">
      <c r="B3789" s="962"/>
      <c r="C3789" s="963"/>
      <c r="D3789" s="963" t="s">
        <v>1991</v>
      </c>
      <c r="E3789" s="963"/>
      <c r="F3789" s="963"/>
      <c r="G3789" s="963"/>
      <c r="H3789" s="963"/>
      <c r="I3789" s="964"/>
      <c r="J3789" s="965"/>
    </row>
    <row r="3790" spans="2:10" ht="35.450000000000003" customHeight="1">
      <c r="B3790" s="962"/>
      <c r="C3790" s="963"/>
      <c r="D3790" s="963"/>
      <c r="E3790" s="963"/>
      <c r="F3790" s="963"/>
      <c r="G3790" s="963"/>
      <c r="H3790" s="963"/>
      <c r="I3790" s="964" t="s">
        <v>3669</v>
      </c>
      <c r="J3790" s="965"/>
    </row>
    <row r="3791" spans="2:10" ht="24.6" customHeight="1">
      <c r="B3791" s="962"/>
      <c r="C3791" s="963"/>
      <c r="D3791" s="963"/>
      <c r="E3791" s="963"/>
      <c r="F3791" s="963"/>
      <c r="G3791" s="963"/>
      <c r="H3791" s="963"/>
      <c r="I3791" s="964" t="s">
        <v>3662</v>
      </c>
      <c r="J3791" s="965"/>
    </row>
    <row r="3792" spans="2:10" ht="35.450000000000003" customHeight="1">
      <c r="B3792" s="962"/>
      <c r="C3792" s="963"/>
      <c r="D3792" s="963"/>
      <c r="E3792" s="963"/>
      <c r="F3792" s="963"/>
      <c r="G3792" s="963"/>
      <c r="H3792" s="963"/>
      <c r="I3792" s="964" t="s">
        <v>3663</v>
      </c>
      <c r="J3792" s="965"/>
    </row>
    <row r="3793" spans="2:10" ht="24.6" customHeight="1">
      <c r="B3793" s="966"/>
      <c r="C3793" s="967"/>
      <c r="D3793" s="967"/>
      <c r="E3793" s="967"/>
      <c r="F3793" s="967"/>
      <c r="G3793" s="967"/>
      <c r="H3793" s="967"/>
      <c r="I3793" s="968"/>
      <c r="J3793" s="969"/>
    </row>
    <row r="3794" spans="2:10" ht="24.6" customHeight="1">
      <c r="B3794" s="959"/>
      <c r="C3794" s="970" t="s">
        <v>3670</v>
      </c>
      <c r="D3794" s="970"/>
      <c r="E3794" s="970"/>
      <c r="F3794" s="970"/>
      <c r="G3794" s="970"/>
      <c r="H3794" s="970"/>
      <c r="I3794" s="971"/>
      <c r="J3794" s="960"/>
    </row>
    <row r="3795" spans="2:10" ht="24.6" customHeight="1">
      <c r="B3795" s="962"/>
      <c r="C3795" s="963"/>
      <c r="D3795" s="963" t="s">
        <v>1968</v>
      </c>
      <c r="E3795" s="963"/>
      <c r="F3795" s="963"/>
      <c r="G3795" s="963"/>
      <c r="H3795" s="963"/>
      <c r="I3795" s="964" t="s">
        <v>3476</v>
      </c>
      <c r="J3795" s="965"/>
    </row>
    <row r="3796" spans="2:10" ht="24.6" customHeight="1">
      <c r="B3796" s="962"/>
      <c r="C3796" s="963"/>
      <c r="D3796" s="963" t="s">
        <v>1970</v>
      </c>
      <c r="E3796" s="963"/>
      <c r="F3796" s="963"/>
      <c r="G3796" s="963"/>
      <c r="H3796" s="963"/>
      <c r="I3796" s="964" t="s">
        <v>3477</v>
      </c>
      <c r="J3796" s="965"/>
    </row>
    <row r="3797" spans="2:10" ht="24.6" customHeight="1">
      <c r="B3797" s="962"/>
      <c r="C3797" s="963"/>
      <c r="D3797" s="963" t="s">
        <v>1973</v>
      </c>
      <c r="E3797" s="963"/>
      <c r="F3797" s="963"/>
      <c r="G3797" s="963"/>
      <c r="H3797" s="963"/>
      <c r="I3797" s="964"/>
      <c r="J3797" s="965"/>
    </row>
    <row r="3798" spans="2:10" ht="24.6" customHeight="1">
      <c r="B3798" s="962"/>
      <c r="C3798" s="963"/>
      <c r="D3798" s="963"/>
      <c r="E3798" s="963" t="s">
        <v>2131</v>
      </c>
      <c r="F3798" s="963"/>
      <c r="G3798" s="963"/>
      <c r="H3798" s="963"/>
      <c r="I3798" s="964" t="s">
        <v>3478</v>
      </c>
      <c r="J3798" s="965"/>
    </row>
    <row r="3799" spans="2:10" ht="24.6" customHeight="1">
      <c r="B3799" s="962"/>
      <c r="C3799" s="963"/>
      <c r="D3799" s="963"/>
      <c r="E3799" s="963"/>
      <c r="F3799" s="963"/>
      <c r="G3799" s="963"/>
      <c r="H3799" s="963"/>
      <c r="I3799" s="964" t="s">
        <v>3479</v>
      </c>
      <c r="J3799" s="965"/>
    </row>
    <row r="3800" spans="2:10" ht="24.6" customHeight="1">
      <c r="B3800" s="962"/>
      <c r="C3800" s="963"/>
      <c r="D3800" s="963"/>
      <c r="E3800" s="963" t="s">
        <v>3480</v>
      </c>
      <c r="F3800" s="963"/>
      <c r="G3800" s="963"/>
      <c r="H3800" s="963"/>
      <c r="I3800" s="964"/>
      <c r="J3800" s="965"/>
    </row>
    <row r="3801" spans="2:10" ht="24.6" customHeight="1">
      <c r="B3801" s="962"/>
      <c r="C3801" s="963"/>
      <c r="D3801" s="963"/>
      <c r="E3801" s="963"/>
      <c r="F3801" s="963" t="s">
        <v>3665</v>
      </c>
      <c r="G3801" s="963"/>
      <c r="H3801" s="963"/>
      <c r="I3801" s="964" t="s">
        <v>3482</v>
      </c>
      <c r="J3801" s="965"/>
    </row>
    <row r="3802" spans="2:10" ht="24.6" customHeight="1">
      <c r="B3802" s="962"/>
      <c r="C3802" s="963"/>
      <c r="D3802" s="963"/>
      <c r="E3802" s="963"/>
      <c r="F3802" s="963"/>
      <c r="G3802" s="963"/>
      <c r="H3802" s="963"/>
      <c r="I3802" s="964" t="s">
        <v>2112</v>
      </c>
      <c r="J3802" s="965"/>
    </row>
    <row r="3803" spans="2:10" ht="24.6" customHeight="1">
      <c r="B3803" s="962"/>
      <c r="C3803" s="963"/>
      <c r="D3803" s="963"/>
      <c r="E3803" s="963"/>
      <c r="F3803" s="963"/>
      <c r="G3803" s="963"/>
      <c r="H3803" s="963"/>
      <c r="I3803" s="964" t="s">
        <v>2113</v>
      </c>
      <c r="J3803" s="965"/>
    </row>
    <row r="3804" spans="2:10" ht="24.6" customHeight="1">
      <c r="B3804" s="962"/>
      <c r="C3804" s="963"/>
      <c r="D3804" s="963"/>
      <c r="E3804" s="963"/>
      <c r="F3804" s="963" t="s">
        <v>3666</v>
      </c>
      <c r="G3804" s="963"/>
      <c r="H3804" s="963"/>
      <c r="I3804" s="964" t="s">
        <v>3482</v>
      </c>
      <c r="J3804" s="965"/>
    </row>
    <row r="3805" spans="2:10" ht="24.6" customHeight="1">
      <c r="B3805" s="962"/>
      <c r="C3805" s="963"/>
      <c r="D3805" s="963"/>
      <c r="E3805" s="963"/>
      <c r="F3805" s="963"/>
      <c r="G3805" s="963"/>
      <c r="H3805" s="963"/>
      <c r="I3805" s="964" t="s">
        <v>2112</v>
      </c>
      <c r="J3805" s="965"/>
    </row>
    <row r="3806" spans="2:10" ht="24.6" customHeight="1">
      <c r="B3806" s="962"/>
      <c r="C3806" s="963"/>
      <c r="D3806" s="963"/>
      <c r="E3806" s="963"/>
      <c r="F3806" s="963"/>
      <c r="G3806" s="963"/>
      <c r="H3806" s="963"/>
      <c r="I3806" s="964" t="s">
        <v>2113</v>
      </c>
      <c r="J3806" s="965"/>
    </row>
    <row r="3807" spans="2:10" ht="24.6" customHeight="1">
      <c r="B3807" s="962"/>
      <c r="C3807" s="963"/>
      <c r="D3807" s="963" t="s">
        <v>1989</v>
      </c>
      <c r="E3807" s="963"/>
      <c r="F3807" s="963"/>
      <c r="G3807" s="963"/>
      <c r="H3807" s="963"/>
      <c r="I3807" s="964" t="s">
        <v>2058</v>
      </c>
      <c r="J3807" s="965"/>
    </row>
    <row r="3808" spans="2:10" ht="24.6" customHeight="1">
      <c r="B3808" s="962"/>
      <c r="C3808" s="963"/>
      <c r="D3808" s="963" t="s">
        <v>1991</v>
      </c>
      <c r="E3808" s="963"/>
      <c r="F3808" s="963"/>
      <c r="G3808" s="963"/>
      <c r="H3808" s="963"/>
      <c r="I3808" s="964"/>
      <c r="J3808" s="965"/>
    </row>
    <row r="3809" spans="2:10" ht="35.450000000000003" customHeight="1">
      <c r="B3809" s="962"/>
      <c r="C3809" s="963"/>
      <c r="D3809" s="963"/>
      <c r="E3809" s="963"/>
      <c r="F3809" s="963"/>
      <c r="G3809" s="963"/>
      <c r="H3809" s="963"/>
      <c r="I3809" s="964" t="s">
        <v>3671</v>
      </c>
      <c r="J3809" s="965"/>
    </row>
    <row r="3810" spans="2:10" ht="24.6" customHeight="1">
      <c r="B3810" s="966"/>
      <c r="C3810" s="967"/>
      <c r="D3810" s="967"/>
      <c r="E3810" s="967"/>
      <c r="F3810" s="967"/>
      <c r="G3810" s="967"/>
      <c r="H3810" s="967"/>
      <c r="I3810" s="968"/>
      <c r="J3810" s="969"/>
    </row>
    <row r="3811" spans="2:10" ht="24.6" customHeight="1">
      <c r="B3811" s="959"/>
      <c r="C3811" s="970" t="s">
        <v>3672</v>
      </c>
      <c r="D3811" s="970"/>
      <c r="E3811" s="970"/>
      <c r="F3811" s="970"/>
      <c r="G3811" s="970"/>
      <c r="H3811" s="970"/>
      <c r="I3811" s="971"/>
      <c r="J3811" s="960"/>
    </row>
    <row r="3812" spans="2:10" ht="24.6" customHeight="1">
      <c r="B3812" s="962"/>
      <c r="C3812" s="963"/>
      <c r="D3812" s="963" t="s">
        <v>1968</v>
      </c>
      <c r="E3812" s="963"/>
      <c r="F3812" s="963"/>
      <c r="G3812" s="963"/>
      <c r="H3812" s="963"/>
      <c r="I3812" s="964" t="s">
        <v>2058</v>
      </c>
      <c r="J3812" s="965"/>
    </row>
    <row r="3813" spans="2:10" ht="24.6" customHeight="1">
      <c r="B3813" s="962"/>
      <c r="C3813" s="963"/>
      <c r="D3813" s="963" t="s">
        <v>1970</v>
      </c>
      <c r="E3813" s="963"/>
      <c r="F3813" s="963"/>
      <c r="G3813" s="963"/>
      <c r="H3813" s="963"/>
      <c r="I3813" s="964" t="s">
        <v>2130</v>
      </c>
      <c r="J3813" s="965"/>
    </row>
    <row r="3814" spans="2:10" ht="24.6" customHeight="1">
      <c r="B3814" s="962"/>
      <c r="C3814" s="963"/>
      <c r="D3814" s="963" t="s">
        <v>3466</v>
      </c>
      <c r="E3814" s="963"/>
      <c r="F3814" s="963"/>
      <c r="G3814" s="963"/>
      <c r="H3814" s="963"/>
      <c r="I3814" s="964"/>
      <c r="J3814" s="965"/>
    </row>
    <row r="3815" spans="2:10" ht="24.6" customHeight="1">
      <c r="B3815" s="962"/>
      <c r="C3815" s="963"/>
      <c r="D3815" s="963"/>
      <c r="E3815" s="963" t="s">
        <v>2131</v>
      </c>
      <c r="F3815" s="963"/>
      <c r="G3815" s="963"/>
      <c r="H3815" s="963"/>
      <c r="I3815" s="964" t="s">
        <v>2160</v>
      </c>
      <c r="J3815" s="965"/>
    </row>
    <row r="3816" spans="2:10" ht="24.6" customHeight="1">
      <c r="B3816" s="962"/>
      <c r="C3816" s="963"/>
      <c r="D3816" s="963"/>
      <c r="E3816" s="963" t="s">
        <v>2292</v>
      </c>
      <c r="F3816" s="963"/>
      <c r="G3816" s="963"/>
      <c r="H3816" s="963"/>
      <c r="I3816" s="964" t="s">
        <v>2058</v>
      </c>
      <c r="J3816" s="965"/>
    </row>
    <row r="3817" spans="2:10" ht="24.6" customHeight="1">
      <c r="B3817" s="962"/>
      <c r="C3817" s="963"/>
      <c r="D3817" s="963"/>
      <c r="E3817" s="963" t="s">
        <v>2296</v>
      </c>
      <c r="F3817" s="963"/>
      <c r="G3817" s="963"/>
      <c r="H3817" s="963"/>
      <c r="I3817" s="964" t="s">
        <v>2404</v>
      </c>
      <c r="J3817" s="965"/>
    </row>
    <row r="3818" spans="2:10" ht="24.6" customHeight="1">
      <c r="B3818" s="962"/>
      <c r="C3818" s="963"/>
      <c r="D3818" s="963"/>
      <c r="E3818" s="963" t="s">
        <v>3655</v>
      </c>
      <c r="F3818" s="963"/>
      <c r="G3818" s="963"/>
      <c r="H3818" s="963"/>
      <c r="I3818" s="964" t="s">
        <v>2058</v>
      </c>
      <c r="J3818" s="965"/>
    </row>
    <row r="3819" spans="2:10" ht="24.6" customHeight="1">
      <c r="B3819" s="962"/>
      <c r="C3819" s="963"/>
      <c r="D3819" s="963"/>
      <c r="E3819" s="963" t="s">
        <v>3656</v>
      </c>
      <c r="F3819" s="963"/>
      <c r="G3819" s="963"/>
      <c r="H3819" s="963"/>
      <c r="I3819" s="964" t="s">
        <v>2788</v>
      </c>
      <c r="J3819" s="965"/>
    </row>
    <row r="3820" spans="2:10" ht="24.6" customHeight="1">
      <c r="B3820" s="962"/>
      <c r="C3820" s="963"/>
      <c r="D3820" s="963" t="s">
        <v>1989</v>
      </c>
      <c r="E3820" s="963"/>
      <c r="F3820" s="963"/>
      <c r="G3820" s="963"/>
      <c r="H3820" s="963"/>
      <c r="I3820" s="964" t="s">
        <v>3657</v>
      </c>
      <c r="J3820" s="965"/>
    </row>
    <row r="3821" spans="2:10" ht="24.6" customHeight="1">
      <c r="B3821" s="962"/>
      <c r="C3821" s="963"/>
      <c r="D3821" s="963" t="s">
        <v>1991</v>
      </c>
      <c r="E3821" s="963"/>
      <c r="F3821" s="963"/>
      <c r="G3821" s="963"/>
      <c r="H3821" s="963"/>
      <c r="I3821" s="964"/>
      <c r="J3821" s="965"/>
    </row>
    <row r="3822" spans="2:10" ht="35.450000000000003" customHeight="1">
      <c r="B3822" s="962"/>
      <c r="C3822" s="963"/>
      <c r="D3822" s="963"/>
      <c r="E3822" s="963"/>
      <c r="F3822" s="963"/>
      <c r="G3822" s="963"/>
      <c r="H3822" s="963"/>
      <c r="I3822" s="964" t="s">
        <v>3673</v>
      </c>
      <c r="J3822" s="965"/>
    </row>
    <row r="3823" spans="2:10" ht="35.450000000000003" customHeight="1">
      <c r="B3823" s="962"/>
      <c r="C3823" s="963"/>
      <c r="D3823" s="963"/>
      <c r="E3823" s="963"/>
      <c r="F3823" s="963"/>
      <c r="G3823" s="963"/>
      <c r="H3823" s="963"/>
      <c r="I3823" s="964" t="s">
        <v>3659</v>
      </c>
      <c r="J3823" s="965"/>
    </row>
    <row r="3824" spans="2:10" ht="24.6" customHeight="1">
      <c r="B3824" s="966"/>
      <c r="C3824" s="967"/>
      <c r="D3824" s="967"/>
      <c r="E3824" s="967"/>
      <c r="F3824" s="967"/>
      <c r="G3824" s="967"/>
      <c r="H3824" s="967"/>
      <c r="I3824" s="968"/>
      <c r="J3824" s="969"/>
    </row>
    <row r="3825" spans="2:10" ht="24.6" customHeight="1">
      <c r="B3825" s="959"/>
      <c r="C3825" s="970" t="s">
        <v>3674</v>
      </c>
      <c r="D3825" s="970"/>
      <c r="E3825" s="970"/>
      <c r="F3825" s="970"/>
      <c r="G3825" s="970"/>
      <c r="H3825" s="970"/>
      <c r="I3825" s="971"/>
      <c r="J3825" s="960"/>
    </row>
    <row r="3826" spans="2:10" ht="24.6" customHeight="1">
      <c r="B3826" s="962"/>
      <c r="C3826" s="963"/>
      <c r="D3826" s="963" t="s">
        <v>1968</v>
      </c>
      <c r="E3826" s="963"/>
      <c r="F3826" s="963"/>
      <c r="G3826" s="963"/>
      <c r="H3826" s="963"/>
      <c r="I3826" s="964" t="s">
        <v>3476</v>
      </c>
      <c r="J3826" s="965"/>
    </row>
    <row r="3827" spans="2:10" ht="24.6" customHeight="1">
      <c r="B3827" s="962"/>
      <c r="C3827" s="963"/>
      <c r="D3827" s="963" t="s">
        <v>1970</v>
      </c>
      <c r="E3827" s="963"/>
      <c r="F3827" s="963"/>
      <c r="G3827" s="963"/>
      <c r="H3827" s="963"/>
      <c r="I3827" s="964" t="s">
        <v>3477</v>
      </c>
      <c r="J3827" s="965"/>
    </row>
    <row r="3828" spans="2:10" ht="24.6" customHeight="1">
      <c r="B3828" s="962"/>
      <c r="C3828" s="963"/>
      <c r="D3828" s="963" t="s">
        <v>1973</v>
      </c>
      <c r="E3828" s="963"/>
      <c r="F3828" s="963"/>
      <c r="G3828" s="963"/>
      <c r="H3828" s="963"/>
      <c r="I3828" s="964"/>
      <c r="J3828" s="965"/>
    </row>
    <row r="3829" spans="2:10" ht="24.6" customHeight="1">
      <c r="B3829" s="962"/>
      <c r="C3829" s="963"/>
      <c r="D3829" s="963"/>
      <c r="E3829" s="963" t="s">
        <v>2131</v>
      </c>
      <c r="F3829" s="963"/>
      <c r="G3829" s="963"/>
      <c r="H3829" s="963"/>
      <c r="I3829" s="964" t="s">
        <v>3478</v>
      </c>
      <c r="J3829" s="965"/>
    </row>
    <row r="3830" spans="2:10" ht="24.6" customHeight="1">
      <c r="B3830" s="962"/>
      <c r="C3830" s="963"/>
      <c r="D3830" s="963"/>
      <c r="E3830" s="963"/>
      <c r="F3830" s="963"/>
      <c r="G3830" s="963"/>
      <c r="H3830" s="963"/>
      <c r="I3830" s="964" t="s">
        <v>3479</v>
      </c>
      <c r="J3830" s="965"/>
    </row>
    <row r="3831" spans="2:10" ht="24.6" customHeight="1">
      <c r="B3831" s="962"/>
      <c r="C3831" s="963"/>
      <c r="D3831" s="963"/>
      <c r="E3831" s="963" t="s">
        <v>3480</v>
      </c>
      <c r="F3831" s="963"/>
      <c r="G3831" s="963"/>
      <c r="H3831" s="963"/>
      <c r="I3831" s="964"/>
      <c r="J3831" s="965"/>
    </row>
    <row r="3832" spans="2:10" ht="24.6" customHeight="1">
      <c r="B3832" s="962"/>
      <c r="C3832" s="963"/>
      <c r="D3832" s="963"/>
      <c r="E3832" s="963"/>
      <c r="F3832" s="963" t="s">
        <v>3665</v>
      </c>
      <c r="G3832" s="963"/>
      <c r="H3832" s="963"/>
      <c r="I3832" s="964" t="s">
        <v>3482</v>
      </c>
      <c r="J3832" s="965"/>
    </row>
    <row r="3833" spans="2:10" ht="24.6" customHeight="1">
      <c r="B3833" s="962"/>
      <c r="C3833" s="963"/>
      <c r="D3833" s="963"/>
      <c r="E3833" s="963"/>
      <c r="F3833" s="963"/>
      <c r="G3833" s="963"/>
      <c r="H3833" s="963"/>
      <c r="I3833" s="964" t="s">
        <v>2112</v>
      </c>
      <c r="J3833" s="965"/>
    </row>
    <row r="3834" spans="2:10" ht="24.6" customHeight="1">
      <c r="B3834" s="962"/>
      <c r="C3834" s="963"/>
      <c r="D3834" s="963"/>
      <c r="E3834" s="963"/>
      <c r="F3834" s="963"/>
      <c r="G3834" s="963"/>
      <c r="H3834" s="963"/>
      <c r="I3834" s="964" t="s">
        <v>2113</v>
      </c>
      <c r="J3834" s="965"/>
    </row>
    <row r="3835" spans="2:10" ht="24.6" customHeight="1">
      <c r="B3835" s="962"/>
      <c r="C3835" s="963"/>
      <c r="D3835" s="963"/>
      <c r="E3835" s="963"/>
      <c r="F3835" s="963" t="s">
        <v>3666</v>
      </c>
      <c r="G3835" s="963"/>
      <c r="H3835" s="963"/>
      <c r="I3835" s="964" t="s">
        <v>3482</v>
      </c>
      <c r="J3835" s="965"/>
    </row>
    <row r="3836" spans="2:10" ht="24.6" customHeight="1">
      <c r="B3836" s="962"/>
      <c r="C3836" s="963"/>
      <c r="D3836" s="963"/>
      <c r="E3836" s="963"/>
      <c r="F3836" s="963"/>
      <c r="G3836" s="963"/>
      <c r="H3836" s="963"/>
      <c r="I3836" s="964" t="s">
        <v>2112</v>
      </c>
      <c r="J3836" s="965"/>
    </row>
    <row r="3837" spans="2:10" ht="24.6" customHeight="1">
      <c r="B3837" s="962"/>
      <c r="C3837" s="963"/>
      <c r="D3837" s="963"/>
      <c r="E3837" s="963"/>
      <c r="F3837" s="963"/>
      <c r="G3837" s="963"/>
      <c r="H3837" s="963"/>
      <c r="I3837" s="964" t="s">
        <v>2113</v>
      </c>
      <c r="J3837" s="965"/>
    </row>
    <row r="3838" spans="2:10" ht="24.6" customHeight="1">
      <c r="B3838" s="962"/>
      <c r="C3838" s="963"/>
      <c r="D3838" s="963" t="s">
        <v>1989</v>
      </c>
      <c r="E3838" s="963"/>
      <c r="F3838" s="963"/>
      <c r="G3838" s="963"/>
      <c r="H3838" s="963"/>
      <c r="I3838" s="964" t="s">
        <v>2058</v>
      </c>
      <c r="J3838" s="965"/>
    </row>
    <row r="3839" spans="2:10" ht="24.6" customHeight="1">
      <c r="B3839" s="962"/>
      <c r="C3839" s="963"/>
      <c r="D3839" s="963" t="s">
        <v>1991</v>
      </c>
      <c r="E3839" s="963"/>
      <c r="F3839" s="963"/>
      <c r="G3839" s="963"/>
      <c r="H3839" s="963"/>
      <c r="I3839" s="964"/>
      <c r="J3839" s="965"/>
    </row>
    <row r="3840" spans="2:10" ht="35.450000000000003" customHeight="1">
      <c r="B3840" s="962"/>
      <c r="C3840" s="963"/>
      <c r="D3840" s="963"/>
      <c r="E3840" s="963"/>
      <c r="F3840" s="963"/>
      <c r="G3840" s="963"/>
      <c r="H3840" s="963"/>
      <c r="I3840" s="964" t="s">
        <v>3675</v>
      </c>
      <c r="J3840" s="965"/>
    </row>
    <row r="3841" spans="2:10" ht="24.6" customHeight="1">
      <c r="B3841" s="966"/>
      <c r="C3841" s="967"/>
      <c r="D3841" s="967"/>
      <c r="E3841" s="967"/>
      <c r="F3841" s="967"/>
      <c r="G3841" s="967"/>
      <c r="H3841" s="967"/>
      <c r="I3841" s="968"/>
      <c r="J3841" s="969"/>
    </row>
    <row r="3842" spans="2:10" ht="24.6" customHeight="1">
      <c r="B3842" s="959"/>
      <c r="C3842" s="970" t="s">
        <v>3676</v>
      </c>
      <c r="D3842" s="970"/>
      <c r="E3842" s="970"/>
      <c r="F3842" s="970"/>
      <c r="G3842" s="970"/>
      <c r="H3842" s="970"/>
      <c r="I3842" s="971"/>
      <c r="J3842" s="960"/>
    </row>
    <row r="3843" spans="2:10" ht="24.6" customHeight="1">
      <c r="B3843" s="962"/>
      <c r="C3843" s="963"/>
      <c r="D3843" s="963" t="s">
        <v>1968</v>
      </c>
      <c r="E3843" s="963"/>
      <c r="F3843" s="963"/>
      <c r="G3843" s="963"/>
      <c r="H3843" s="963"/>
      <c r="I3843" s="964" t="s">
        <v>3476</v>
      </c>
      <c r="J3843" s="965"/>
    </row>
    <row r="3844" spans="2:10" ht="24.6" customHeight="1">
      <c r="B3844" s="962"/>
      <c r="C3844" s="963"/>
      <c r="D3844" s="963" t="s">
        <v>1970</v>
      </c>
      <c r="E3844" s="963"/>
      <c r="F3844" s="963"/>
      <c r="G3844" s="963"/>
      <c r="H3844" s="963"/>
      <c r="I3844" s="964" t="s">
        <v>3477</v>
      </c>
      <c r="J3844" s="965"/>
    </row>
    <row r="3845" spans="2:10" ht="35.450000000000003" customHeight="1">
      <c r="B3845" s="962"/>
      <c r="C3845" s="963"/>
      <c r="D3845" s="963" t="s">
        <v>1973</v>
      </c>
      <c r="E3845" s="963"/>
      <c r="F3845" s="963"/>
      <c r="G3845" s="963"/>
      <c r="H3845" s="963"/>
      <c r="I3845" s="964" t="s">
        <v>3677</v>
      </c>
      <c r="J3845" s="965"/>
    </row>
    <row r="3846" spans="2:10" ht="24.6" customHeight="1">
      <c r="B3846" s="962"/>
      <c r="C3846" s="963"/>
      <c r="D3846" s="963" t="s">
        <v>2223</v>
      </c>
      <c r="E3846" s="963"/>
      <c r="F3846" s="963"/>
      <c r="G3846" s="963"/>
      <c r="H3846" s="963"/>
      <c r="I3846" s="964"/>
      <c r="J3846" s="965"/>
    </row>
    <row r="3847" spans="2:10" ht="35.450000000000003" customHeight="1">
      <c r="B3847" s="962"/>
      <c r="C3847" s="963"/>
      <c r="D3847" s="963"/>
      <c r="E3847" s="963"/>
      <c r="F3847" s="963"/>
      <c r="G3847" s="963"/>
      <c r="H3847" s="963"/>
      <c r="I3847" s="964" t="s">
        <v>3678</v>
      </c>
      <c r="J3847" s="965"/>
    </row>
    <row r="3848" spans="2:10" ht="35.450000000000003" customHeight="1">
      <c r="B3848" s="962"/>
      <c r="C3848" s="963"/>
      <c r="D3848" s="963"/>
      <c r="E3848" s="963"/>
      <c r="F3848" s="963"/>
      <c r="G3848" s="963"/>
      <c r="H3848" s="963"/>
      <c r="I3848" s="987" t="s">
        <v>3679</v>
      </c>
      <c r="J3848" s="965"/>
    </row>
    <row r="3849" spans="2:10" ht="24.6" customHeight="1">
      <c r="B3849" s="966"/>
      <c r="C3849" s="967"/>
      <c r="D3849" s="967"/>
      <c r="E3849" s="967"/>
      <c r="F3849" s="967"/>
      <c r="G3849" s="967"/>
      <c r="H3849" s="967"/>
      <c r="I3849" s="968"/>
      <c r="J3849" s="969"/>
    </row>
    <row r="3850" spans="2:10" ht="24.6" customHeight="1">
      <c r="B3850" s="972" t="s">
        <v>3680</v>
      </c>
      <c r="C3850" s="973"/>
      <c r="D3850" s="973"/>
      <c r="E3850" s="973"/>
      <c r="F3850" s="973"/>
      <c r="G3850" s="973"/>
      <c r="H3850" s="973"/>
      <c r="I3850" s="974"/>
      <c r="J3850" s="975"/>
    </row>
    <row r="3851" spans="2:10" ht="69.599999999999994" customHeight="1">
      <c r="B3851" s="962"/>
      <c r="C3851" s="963"/>
      <c r="D3851" s="963"/>
      <c r="E3851" s="963"/>
      <c r="F3851" s="963"/>
      <c r="G3851" s="963"/>
      <c r="H3851" s="963"/>
      <c r="I3851" s="964" t="s">
        <v>3681</v>
      </c>
      <c r="J3851" s="965"/>
    </row>
    <row r="3852" spans="2:10" ht="35.450000000000003" customHeight="1">
      <c r="B3852" s="962"/>
      <c r="C3852" s="963"/>
      <c r="D3852" s="963"/>
      <c r="E3852" s="963"/>
      <c r="F3852" s="963"/>
      <c r="G3852" s="963"/>
      <c r="H3852" s="963"/>
      <c r="I3852" s="964" t="s">
        <v>3682</v>
      </c>
      <c r="J3852" s="965"/>
    </row>
    <row r="3853" spans="2:10" ht="24.6" customHeight="1">
      <c r="B3853" s="966"/>
      <c r="C3853" s="967"/>
      <c r="D3853" s="967"/>
      <c r="E3853" s="967"/>
      <c r="F3853" s="967"/>
      <c r="G3853" s="967"/>
      <c r="H3853" s="967"/>
      <c r="I3853" s="968"/>
      <c r="J3853" s="969"/>
    </row>
    <row r="3854" spans="2:10" ht="24.6" customHeight="1">
      <c r="B3854" s="959"/>
      <c r="C3854" s="970" t="s">
        <v>3683</v>
      </c>
      <c r="D3854" s="970"/>
      <c r="E3854" s="970"/>
      <c r="F3854" s="970"/>
      <c r="G3854" s="970"/>
      <c r="H3854" s="970"/>
      <c r="I3854" s="971"/>
      <c r="J3854" s="960"/>
    </row>
    <row r="3855" spans="2:10" ht="24.6" customHeight="1">
      <c r="B3855" s="962"/>
      <c r="C3855" s="963"/>
      <c r="D3855" s="963" t="s">
        <v>1968</v>
      </c>
      <c r="E3855" s="963"/>
      <c r="F3855" s="963"/>
      <c r="G3855" s="963"/>
      <c r="H3855" s="963"/>
      <c r="I3855" s="964" t="s">
        <v>3684</v>
      </c>
      <c r="J3855" s="965"/>
    </row>
    <row r="3856" spans="2:10" ht="24.6" customHeight="1">
      <c r="B3856" s="962"/>
      <c r="C3856" s="963"/>
      <c r="D3856" s="963" t="s">
        <v>1970</v>
      </c>
      <c r="E3856" s="963"/>
      <c r="F3856" s="963"/>
      <c r="G3856" s="963"/>
      <c r="H3856" s="963"/>
      <c r="I3856" s="964" t="s">
        <v>3492</v>
      </c>
      <c r="J3856" s="965"/>
    </row>
    <row r="3857" spans="2:10" ht="24.6" customHeight="1">
      <c r="B3857" s="962"/>
      <c r="C3857" s="963"/>
      <c r="D3857" s="963" t="s">
        <v>3499</v>
      </c>
      <c r="E3857" s="963"/>
      <c r="F3857" s="963"/>
      <c r="G3857" s="963"/>
      <c r="H3857" s="963"/>
      <c r="I3857" s="964"/>
      <c r="J3857" s="965"/>
    </row>
    <row r="3858" spans="2:10" ht="24.6" customHeight="1">
      <c r="B3858" s="962"/>
      <c r="C3858" s="963"/>
      <c r="D3858" s="963"/>
      <c r="E3858" s="963" t="s">
        <v>3685</v>
      </c>
      <c r="F3858" s="963"/>
      <c r="G3858" s="963"/>
      <c r="H3858" s="963"/>
      <c r="I3858" s="964" t="s">
        <v>2211</v>
      </c>
      <c r="J3858" s="965"/>
    </row>
    <row r="3859" spans="2:10" ht="24.6" customHeight="1">
      <c r="B3859" s="962"/>
      <c r="C3859" s="963"/>
      <c r="D3859" s="963"/>
      <c r="E3859" s="963" t="s">
        <v>2292</v>
      </c>
      <c r="F3859" s="963"/>
      <c r="G3859" s="963"/>
      <c r="H3859" s="963"/>
      <c r="I3859" s="964" t="s">
        <v>2058</v>
      </c>
      <c r="J3859" s="965"/>
    </row>
    <row r="3860" spans="2:10" ht="24.6" customHeight="1">
      <c r="B3860" s="962"/>
      <c r="C3860" s="963"/>
      <c r="D3860" s="963"/>
      <c r="E3860" s="963" t="s">
        <v>3686</v>
      </c>
      <c r="F3860" s="963"/>
      <c r="G3860" s="963"/>
      <c r="H3860" s="963"/>
      <c r="I3860" s="964" t="s">
        <v>3687</v>
      </c>
      <c r="J3860" s="965"/>
    </row>
    <row r="3861" spans="2:10" ht="24.6" customHeight="1">
      <c r="B3861" s="962"/>
      <c r="C3861" s="963"/>
      <c r="D3861" s="963"/>
      <c r="E3861" s="963"/>
      <c r="F3861" s="963"/>
      <c r="G3861" s="963"/>
      <c r="H3861" s="963"/>
      <c r="I3861" s="964" t="s">
        <v>3688</v>
      </c>
      <c r="J3861" s="965"/>
    </row>
    <row r="3862" spans="2:10" ht="24.6" customHeight="1">
      <c r="B3862" s="962"/>
      <c r="C3862" s="963"/>
      <c r="D3862" s="963"/>
      <c r="E3862" s="963" t="s">
        <v>2060</v>
      </c>
      <c r="F3862" s="963"/>
      <c r="G3862" s="963"/>
      <c r="H3862" s="963"/>
      <c r="I3862" s="964" t="s">
        <v>3689</v>
      </c>
      <c r="J3862" s="965"/>
    </row>
    <row r="3863" spans="2:10" ht="24.6" customHeight="1">
      <c r="B3863" s="962"/>
      <c r="C3863" s="963"/>
      <c r="D3863" s="963"/>
      <c r="E3863" s="963" t="s">
        <v>3690</v>
      </c>
      <c r="F3863" s="963"/>
      <c r="G3863" s="963"/>
      <c r="H3863" s="963"/>
      <c r="I3863" s="964" t="s">
        <v>2058</v>
      </c>
      <c r="J3863" s="965"/>
    </row>
    <row r="3864" spans="2:10" ht="24.6" customHeight="1">
      <c r="B3864" s="962"/>
      <c r="C3864" s="963"/>
      <c r="D3864" s="963" t="s">
        <v>3691</v>
      </c>
      <c r="E3864" s="963"/>
      <c r="F3864" s="963"/>
      <c r="G3864" s="963"/>
      <c r="H3864" s="963"/>
      <c r="I3864" s="964" t="s">
        <v>2058</v>
      </c>
      <c r="J3864" s="965"/>
    </row>
    <row r="3865" spans="2:10" ht="24.6" customHeight="1">
      <c r="B3865" s="962"/>
      <c r="C3865" s="963"/>
      <c r="D3865" s="963" t="s">
        <v>3692</v>
      </c>
      <c r="E3865" s="963"/>
      <c r="F3865" s="963"/>
      <c r="G3865" s="963"/>
      <c r="H3865" s="963"/>
      <c r="I3865" s="964" t="s">
        <v>2058</v>
      </c>
      <c r="J3865" s="965"/>
    </row>
    <row r="3866" spans="2:10" ht="24.6" customHeight="1">
      <c r="B3866" s="962"/>
      <c r="C3866" s="963"/>
      <c r="D3866" s="963" t="s">
        <v>2030</v>
      </c>
      <c r="E3866" s="963"/>
      <c r="F3866" s="963"/>
      <c r="G3866" s="963"/>
      <c r="H3866" s="963"/>
      <c r="I3866" s="964"/>
      <c r="J3866" s="965"/>
    </row>
    <row r="3867" spans="2:10" ht="35.450000000000003" customHeight="1">
      <c r="B3867" s="962"/>
      <c r="C3867" s="963"/>
      <c r="D3867" s="963"/>
      <c r="E3867" s="963"/>
      <c r="F3867" s="963"/>
      <c r="G3867" s="963"/>
      <c r="H3867" s="963"/>
      <c r="I3867" s="964" t="s">
        <v>3693</v>
      </c>
      <c r="J3867" s="965"/>
    </row>
    <row r="3868" spans="2:10" ht="35.450000000000003" customHeight="1">
      <c r="B3868" s="962"/>
      <c r="C3868" s="963"/>
      <c r="D3868" s="963"/>
      <c r="E3868" s="963"/>
      <c r="F3868" s="963"/>
      <c r="G3868" s="963"/>
      <c r="H3868" s="963"/>
      <c r="I3868" s="964" t="s">
        <v>3694</v>
      </c>
      <c r="J3868" s="965"/>
    </row>
    <row r="3869" spans="2:10" ht="35.450000000000003" customHeight="1">
      <c r="B3869" s="962"/>
      <c r="C3869" s="963"/>
      <c r="D3869" s="963"/>
      <c r="E3869" s="963"/>
      <c r="F3869" s="963"/>
      <c r="G3869" s="963"/>
      <c r="H3869" s="963"/>
      <c r="I3869" s="964" t="s">
        <v>3695</v>
      </c>
      <c r="J3869" s="965"/>
    </row>
    <row r="3870" spans="2:10" ht="24.6" customHeight="1">
      <c r="B3870" s="966"/>
      <c r="C3870" s="967"/>
      <c r="D3870" s="967"/>
      <c r="E3870" s="967"/>
      <c r="F3870" s="967"/>
      <c r="G3870" s="967"/>
      <c r="H3870" s="967"/>
      <c r="I3870" s="968"/>
      <c r="J3870" s="969"/>
    </row>
    <row r="3871" spans="2:10" ht="24.6" customHeight="1">
      <c r="B3871" s="959"/>
      <c r="C3871" s="970" t="s">
        <v>3696</v>
      </c>
      <c r="D3871" s="970"/>
      <c r="E3871" s="970"/>
      <c r="F3871" s="970"/>
      <c r="G3871" s="970"/>
      <c r="H3871" s="970"/>
      <c r="I3871" s="971"/>
      <c r="J3871" s="960"/>
    </row>
    <row r="3872" spans="2:10" ht="24.6" customHeight="1">
      <c r="B3872" s="962"/>
      <c r="C3872" s="963"/>
      <c r="D3872" s="963" t="s">
        <v>1968</v>
      </c>
      <c r="E3872" s="963"/>
      <c r="F3872" s="963"/>
      <c r="G3872" s="963"/>
      <c r="H3872" s="963"/>
      <c r="I3872" s="964" t="s">
        <v>3337</v>
      </c>
      <c r="J3872" s="965"/>
    </row>
    <row r="3873" spans="2:10" ht="24.6" customHeight="1">
      <c r="B3873" s="962"/>
      <c r="C3873" s="963"/>
      <c r="D3873" s="963" t="s">
        <v>1970</v>
      </c>
      <c r="E3873" s="963"/>
      <c r="F3873" s="963"/>
      <c r="G3873" s="963"/>
      <c r="H3873" s="963"/>
      <c r="I3873" s="964" t="s">
        <v>3492</v>
      </c>
      <c r="J3873" s="965"/>
    </row>
    <row r="3874" spans="2:10" ht="24.6" customHeight="1">
      <c r="B3874" s="962"/>
      <c r="C3874" s="963"/>
      <c r="D3874" s="963" t="s">
        <v>3499</v>
      </c>
      <c r="E3874" s="963"/>
      <c r="F3874" s="963"/>
      <c r="G3874" s="963"/>
      <c r="H3874" s="963"/>
      <c r="I3874" s="964"/>
      <c r="J3874" s="965"/>
    </row>
    <row r="3875" spans="2:10" ht="24.6" customHeight="1">
      <c r="B3875" s="962"/>
      <c r="C3875" s="963"/>
      <c r="D3875" s="963"/>
      <c r="E3875" s="963" t="s">
        <v>3685</v>
      </c>
      <c r="F3875" s="963"/>
      <c r="G3875" s="963"/>
      <c r="H3875" s="963"/>
      <c r="I3875" s="964" t="s">
        <v>2211</v>
      </c>
      <c r="J3875" s="965"/>
    </row>
    <row r="3876" spans="2:10" ht="24.6" customHeight="1">
      <c r="B3876" s="962"/>
      <c r="C3876" s="963"/>
      <c r="D3876" s="963"/>
      <c r="E3876" s="963" t="s">
        <v>3697</v>
      </c>
      <c r="F3876" s="963"/>
      <c r="G3876" s="963"/>
      <c r="H3876" s="963"/>
      <c r="I3876" s="964" t="s">
        <v>3342</v>
      </c>
      <c r="J3876" s="965"/>
    </row>
    <row r="3877" spans="2:10" ht="24.6" customHeight="1">
      <c r="B3877" s="962"/>
      <c r="C3877" s="963"/>
      <c r="D3877" s="963"/>
      <c r="E3877" s="963" t="s">
        <v>3698</v>
      </c>
      <c r="F3877" s="963"/>
      <c r="G3877" s="963"/>
      <c r="H3877" s="963"/>
      <c r="I3877" s="964" t="s">
        <v>3699</v>
      </c>
      <c r="J3877" s="965"/>
    </row>
    <row r="3878" spans="2:10" ht="24.6" customHeight="1">
      <c r="B3878" s="962"/>
      <c r="C3878" s="963"/>
      <c r="D3878" s="963"/>
      <c r="E3878" s="963" t="s">
        <v>2327</v>
      </c>
      <c r="F3878" s="963"/>
      <c r="G3878" s="963"/>
      <c r="H3878" s="963"/>
      <c r="I3878" s="964" t="s">
        <v>2058</v>
      </c>
      <c r="J3878" s="965"/>
    </row>
    <row r="3879" spans="2:10" ht="24.6" customHeight="1">
      <c r="B3879" s="962"/>
      <c r="C3879" s="963"/>
      <c r="D3879" s="963"/>
      <c r="E3879" s="963" t="s">
        <v>3700</v>
      </c>
      <c r="F3879" s="963"/>
      <c r="G3879" s="963"/>
      <c r="H3879" s="963"/>
      <c r="I3879" s="964" t="s">
        <v>2112</v>
      </c>
      <c r="J3879" s="965"/>
    </row>
    <row r="3880" spans="2:10" ht="24.6" customHeight="1">
      <c r="B3880" s="962"/>
      <c r="C3880" s="963"/>
      <c r="D3880" s="963"/>
      <c r="E3880" s="963"/>
      <c r="F3880" s="963"/>
      <c r="G3880" s="963"/>
      <c r="H3880" s="963"/>
      <c r="I3880" s="964" t="s">
        <v>2113</v>
      </c>
      <c r="J3880" s="965"/>
    </row>
    <row r="3881" spans="2:10" ht="24.6" customHeight="1">
      <c r="B3881" s="962"/>
      <c r="C3881" s="963"/>
      <c r="D3881" s="963"/>
      <c r="E3881" s="963"/>
      <c r="F3881" s="963"/>
      <c r="G3881" s="963"/>
      <c r="H3881" s="963"/>
      <c r="I3881" s="964" t="s">
        <v>3688</v>
      </c>
      <c r="J3881" s="965"/>
    </row>
    <row r="3882" spans="2:10" ht="24.6" customHeight="1">
      <c r="B3882" s="962"/>
      <c r="C3882" s="963"/>
      <c r="D3882" s="963"/>
      <c r="E3882" s="963" t="s">
        <v>3701</v>
      </c>
      <c r="F3882" s="963"/>
      <c r="G3882" s="963"/>
      <c r="H3882" s="963"/>
      <c r="I3882" s="964" t="s">
        <v>2160</v>
      </c>
      <c r="J3882" s="965"/>
    </row>
    <row r="3883" spans="2:10" ht="24.6" customHeight="1">
      <c r="B3883" s="962"/>
      <c r="C3883" s="963"/>
      <c r="D3883" s="963"/>
      <c r="E3883" s="963" t="s">
        <v>3702</v>
      </c>
      <c r="F3883" s="963"/>
      <c r="G3883" s="963"/>
      <c r="H3883" s="963"/>
      <c r="I3883" s="964" t="s">
        <v>2230</v>
      </c>
      <c r="J3883" s="965"/>
    </row>
    <row r="3884" spans="2:10" ht="24.6" customHeight="1">
      <c r="B3884" s="962"/>
      <c r="C3884" s="963"/>
      <c r="D3884" s="963"/>
      <c r="E3884" s="963" t="s">
        <v>3703</v>
      </c>
      <c r="F3884" s="963"/>
      <c r="G3884" s="963"/>
      <c r="H3884" s="963"/>
      <c r="I3884" s="964" t="s">
        <v>2058</v>
      </c>
      <c r="J3884" s="965"/>
    </row>
    <row r="3885" spans="2:10" ht="24.6" customHeight="1">
      <c r="B3885" s="962"/>
      <c r="C3885" s="963"/>
      <c r="D3885" s="963"/>
      <c r="E3885" s="963" t="s">
        <v>3704</v>
      </c>
      <c r="F3885" s="963"/>
      <c r="G3885" s="963"/>
      <c r="H3885" s="963"/>
      <c r="I3885" s="964" t="s">
        <v>3689</v>
      </c>
      <c r="J3885" s="965"/>
    </row>
    <row r="3886" spans="2:10" ht="24.6" customHeight="1">
      <c r="B3886" s="962"/>
      <c r="C3886" s="963"/>
      <c r="D3886" s="963"/>
      <c r="E3886" s="963" t="s">
        <v>3705</v>
      </c>
      <c r="F3886" s="963"/>
      <c r="G3886" s="963"/>
      <c r="H3886" s="963"/>
      <c r="I3886" s="964" t="s">
        <v>2058</v>
      </c>
      <c r="J3886" s="965"/>
    </row>
    <row r="3887" spans="2:10" ht="24.6" customHeight="1">
      <c r="B3887" s="962"/>
      <c r="C3887" s="963"/>
      <c r="D3887" s="963" t="s">
        <v>1989</v>
      </c>
      <c r="E3887" s="963"/>
      <c r="F3887" s="963"/>
      <c r="G3887" s="963"/>
      <c r="H3887" s="963"/>
      <c r="I3887" s="964" t="s">
        <v>2058</v>
      </c>
      <c r="J3887" s="965"/>
    </row>
    <row r="3888" spans="2:10" ht="24.6" customHeight="1">
      <c r="B3888" s="962"/>
      <c r="C3888" s="963"/>
      <c r="D3888" s="963" t="s">
        <v>1991</v>
      </c>
      <c r="E3888" s="963"/>
      <c r="F3888" s="963"/>
      <c r="G3888" s="963"/>
      <c r="H3888" s="963"/>
      <c r="I3888" s="964"/>
      <c r="J3888" s="965"/>
    </row>
    <row r="3889" spans="2:10" ht="35.450000000000003" customHeight="1">
      <c r="B3889" s="962"/>
      <c r="C3889" s="963"/>
      <c r="D3889" s="963"/>
      <c r="E3889" s="963"/>
      <c r="F3889" s="963"/>
      <c r="G3889" s="963"/>
      <c r="H3889" s="963"/>
      <c r="I3889" s="964" t="s">
        <v>3706</v>
      </c>
      <c r="J3889" s="965"/>
    </row>
    <row r="3890" spans="2:10" ht="35.450000000000003" customHeight="1">
      <c r="B3890" s="962"/>
      <c r="C3890" s="963"/>
      <c r="D3890" s="963"/>
      <c r="E3890" s="963"/>
      <c r="F3890" s="963"/>
      <c r="G3890" s="963"/>
      <c r="H3890" s="963"/>
      <c r="I3890" s="964" t="s">
        <v>3707</v>
      </c>
      <c r="J3890" s="965"/>
    </row>
    <row r="3891" spans="2:10" ht="24.6" customHeight="1">
      <c r="B3891" s="962"/>
      <c r="C3891" s="963"/>
      <c r="D3891" s="963"/>
      <c r="E3891" s="963"/>
      <c r="F3891" s="963"/>
      <c r="G3891" s="963"/>
      <c r="H3891" s="963"/>
      <c r="I3891" s="964" t="s">
        <v>3708</v>
      </c>
      <c r="J3891" s="965"/>
    </row>
    <row r="3892" spans="2:10" ht="47.45" customHeight="1">
      <c r="B3892" s="962"/>
      <c r="C3892" s="963"/>
      <c r="D3892" s="963"/>
      <c r="E3892" s="963"/>
      <c r="F3892" s="963"/>
      <c r="G3892" s="963"/>
      <c r="H3892" s="963"/>
      <c r="I3892" s="964" t="s">
        <v>3709</v>
      </c>
      <c r="J3892" s="965"/>
    </row>
    <row r="3893" spans="2:10" ht="24.6" customHeight="1">
      <c r="B3893" s="966"/>
      <c r="C3893" s="967"/>
      <c r="D3893" s="967"/>
      <c r="E3893" s="967"/>
      <c r="F3893" s="967"/>
      <c r="G3893" s="967"/>
      <c r="H3893" s="967"/>
      <c r="I3893" s="968"/>
      <c r="J3893" s="969"/>
    </row>
    <row r="3894" spans="2:10" ht="24.6" customHeight="1">
      <c r="B3894" s="959"/>
      <c r="C3894" s="970" t="s">
        <v>3710</v>
      </c>
      <c r="D3894" s="970"/>
      <c r="E3894" s="970"/>
      <c r="F3894" s="970"/>
      <c r="G3894" s="970"/>
      <c r="H3894" s="970"/>
      <c r="I3894" s="971"/>
      <c r="J3894" s="960"/>
    </row>
    <row r="3895" spans="2:10" ht="24.6" customHeight="1">
      <c r="B3895" s="962"/>
      <c r="C3895" s="963"/>
      <c r="D3895" s="963" t="s">
        <v>1968</v>
      </c>
      <c r="E3895" s="963"/>
      <c r="F3895" s="963"/>
      <c r="G3895" s="963"/>
      <c r="H3895" s="963"/>
      <c r="I3895" s="964" t="s">
        <v>2058</v>
      </c>
      <c r="J3895" s="965"/>
    </row>
    <row r="3896" spans="2:10" ht="24.6" customHeight="1">
      <c r="B3896" s="962"/>
      <c r="C3896" s="963"/>
      <c r="D3896" s="963" t="s">
        <v>1970</v>
      </c>
      <c r="E3896" s="963"/>
      <c r="F3896" s="963"/>
      <c r="G3896" s="963"/>
      <c r="H3896" s="963"/>
      <c r="I3896" s="964" t="s">
        <v>3492</v>
      </c>
      <c r="J3896" s="965"/>
    </row>
    <row r="3897" spans="2:10" ht="24.6" customHeight="1">
      <c r="B3897" s="962"/>
      <c r="C3897" s="963"/>
      <c r="D3897" s="963" t="s">
        <v>3499</v>
      </c>
      <c r="E3897" s="963"/>
      <c r="F3897" s="963"/>
      <c r="G3897" s="963"/>
      <c r="H3897" s="963"/>
      <c r="I3897" s="964"/>
      <c r="J3897" s="965"/>
    </row>
    <row r="3898" spans="2:10" ht="24.6" customHeight="1">
      <c r="B3898" s="962"/>
      <c r="C3898" s="963"/>
      <c r="D3898" s="963"/>
      <c r="E3898" s="963" t="s">
        <v>2131</v>
      </c>
      <c r="F3898" s="963"/>
      <c r="G3898" s="963"/>
      <c r="H3898" s="963"/>
      <c r="I3898" s="964" t="s">
        <v>2793</v>
      </c>
      <c r="J3898" s="965"/>
    </row>
    <row r="3899" spans="2:10" ht="24.6" customHeight="1">
      <c r="B3899" s="962"/>
      <c r="C3899" s="963"/>
      <c r="D3899" s="963"/>
      <c r="E3899" s="963" t="s">
        <v>3711</v>
      </c>
      <c r="F3899" s="963"/>
      <c r="G3899" s="963"/>
      <c r="H3899" s="963"/>
      <c r="I3899" s="964"/>
      <c r="J3899" s="965"/>
    </row>
    <row r="3900" spans="2:10" ht="24.6" customHeight="1">
      <c r="B3900" s="962"/>
      <c r="C3900" s="963"/>
      <c r="D3900" s="963"/>
      <c r="E3900" s="963"/>
      <c r="F3900" s="963" t="s">
        <v>2213</v>
      </c>
      <c r="G3900" s="963"/>
      <c r="H3900" s="963"/>
      <c r="I3900" s="964" t="s">
        <v>2058</v>
      </c>
      <c r="J3900" s="965"/>
    </row>
    <row r="3901" spans="2:10" ht="24.6" customHeight="1">
      <c r="B3901" s="962"/>
      <c r="C3901" s="963"/>
      <c r="D3901" s="963"/>
      <c r="E3901" s="963"/>
      <c r="F3901" s="963" t="s">
        <v>2214</v>
      </c>
      <c r="G3901" s="963"/>
      <c r="H3901" s="963"/>
      <c r="I3901" s="964" t="s">
        <v>2160</v>
      </c>
      <c r="J3901" s="965"/>
    </row>
    <row r="3902" spans="2:10" ht="24.6" customHeight="1">
      <c r="B3902" s="962"/>
      <c r="C3902" s="963"/>
      <c r="D3902" s="963"/>
      <c r="E3902" s="963" t="s">
        <v>2059</v>
      </c>
      <c r="F3902" s="963"/>
      <c r="G3902" s="963"/>
      <c r="H3902" s="963"/>
      <c r="I3902" s="964" t="s">
        <v>2058</v>
      </c>
      <c r="J3902" s="965"/>
    </row>
    <row r="3903" spans="2:10" ht="24.6" customHeight="1">
      <c r="B3903" s="962"/>
      <c r="C3903" s="963"/>
      <c r="D3903" s="963"/>
      <c r="E3903" s="963" t="s">
        <v>2737</v>
      </c>
      <c r="F3903" s="963"/>
      <c r="G3903" s="963"/>
      <c r="H3903" s="963"/>
      <c r="I3903" s="964" t="s">
        <v>2218</v>
      </c>
      <c r="J3903" s="965"/>
    </row>
    <row r="3904" spans="2:10" ht="24.6" customHeight="1">
      <c r="B3904" s="962"/>
      <c r="C3904" s="963"/>
      <c r="D3904" s="963"/>
      <c r="E3904" s="963"/>
      <c r="F3904" s="963"/>
      <c r="G3904" s="963"/>
      <c r="H3904" s="963"/>
      <c r="I3904" s="964" t="s">
        <v>2219</v>
      </c>
      <c r="J3904" s="965"/>
    </row>
    <row r="3905" spans="2:10" ht="24.6" customHeight="1">
      <c r="B3905" s="962"/>
      <c r="C3905" s="963"/>
      <c r="D3905" s="963"/>
      <c r="E3905" s="963"/>
      <c r="F3905" s="963"/>
      <c r="G3905" s="963"/>
      <c r="H3905" s="963"/>
      <c r="I3905" s="964" t="s">
        <v>2220</v>
      </c>
      <c r="J3905" s="965"/>
    </row>
    <row r="3906" spans="2:10" ht="24.6" customHeight="1">
      <c r="B3906" s="962"/>
      <c r="C3906" s="963"/>
      <c r="D3906" s="963"/>
      <c r="E3906" s="963" t="s">
        <v>1983</v>
      </c>
      <c r="F3906" s="963"/>
      <c r="G3906" s="963"/>
      <c r="H3906" s="963"/>
      <c r="I3906" s="964" t="s">
        <v>3689</v>
      </c>
      <c r="J3906" s="965"/>
    </row>
    <row r="3907" spans="2:10" ht="24.6" customHeight="1">
      <c r="B3907" s="962"/>
      <c r="C3907" s="963"/>
      <c r="D3907" s="963" t="s">
        <v>1989</v>
      </c>
      <c r="E3907" s="963"/>
      <c r="F3907" s="963"/>
      <c r="G3907" s="963"/>
      <c r="H3907" s="963"/>
      <c r="I3907" s="964" t="s">
        <v>2058</v>
      </c>
      <c r="J3907" s="965"/>
    </row>
    <row r="3908" spans="2:10" ht="24.6" customHeight="1">
      <c r="B3908" s="962"/>
      <c r="C3908" s="963"/>
      <c r="D3908" s="963" t="s">
        <v>1991</v>
      </c>
      <c r="E3908" s="963"/>
      <c r="F3908" s="963"/>
      <c r="G3908" s="963"/>
      <c r="H3908" s="963"/>
      <c r="I3908" s="964"/>
      <c r="J3908" s="965"/>
    </row>
    <row r="3909" spans="2:10" ht="35.450000000000003" customHeight="1">
      <c r="B3909" s="962"/>
      <c r="C3909" s="963"/>
      <c r="D3909" s="963"/>
      <c r="E3909" s="963"/>
      <c r="F3909" s="963"/>
      <c r="G3909" s="963"/>
      <c r="H3909" s="963"/>
      <c r="I3909" s="964" t="s">
        <v>3712</v>
      </c>
      <c r="J3909" s="965"/>
    </row>
    <row r="3910" spans="2:10" ht="58.5" customHeight="1">
      <c r="B3910" s="962"/>
      <c r="C3910" s="963"/>
      <c r="D3910" s="963"/>
      <c r="E3910" s="963"/>
      <c r="F3910" s="963"/>
      <c r="G3910" s="963"/>
      <c r="H3910" s="963"/>
      <c r="I3910" s="964" t="s">
        <v>3713</v>
      </c>
      <c r="J3910" s="965"/>
    </row>
    <row r="3911" spans="2:10" ht="69.599999999999994" customHeight="1">
      <c r="B3911" s="962"/>
      <c r="C3911" s="963"/>
      <c r="D3911" s="963"/>
      <c r="E3911" s="963"/>
      <c r="F3911" s="963"/>
      <c r="G3911" s="963"/>
      <c r="H3911" s="963"/>
      <c r="I3911" s="964" t="s">
        <v>3714</v>
      </c>
      <c r="J3911" s="965"/>
    </row>
    <row r="3912" spans="2:10" ht="35.450000000000003" customHeight="1">
      <c r="B3912" s="962"/>
      <c r="C3912" s="963"/>
      <c r="D3912" s="963"/>
      <c r="E3912" s="963"/>
      <c r="F3912" s="963"/>
      <c r="G3912" s="963"/>
      <c r="H3912" s="963"/>
      <c r="I3912" s="964" t="s">
        <v>3715</v>
      </c>
      <c r="J3912" s="965"/>
    </row>
    <row r="3913" spans="2:10" ht="47.45" customHeight="1">
      <c r="B3913" s="962"/>
      <c r="C3913" s="963"/>
      <c r="D3913" s="963"/>
      <c r="E3913" s="963"/>
      <c r="F3913" s="963"/>
      <c r="G3913" s="963"/>
      <c r="H3913" s="963"/>
      <c r="I3913" s="964" t="s">
        <v>3716</v>
      </c>
      <c r="J3913" s="965"/>
    </row>
    <row r="3914" spans="2:10" ht="35.450000000000003" customHeight="1">
      <c r="B3914" s="962"/>
      <c r="C3914" s="963"/>
      <c r="D3914" s="963"/>
      <c r="E3914" s="963"/>
      <c r="F3914" s="963"/>
      <c r="G3914" s="963"/>
      <c r="H3914" s="963"/>
      <c r="I3914" s="964" t="s">
        <v>3717</v>
      </c>
      <c r="J3914" s="965"/>
    </row>
    <row r="3915" spans="2:10" ht="35.450000000000003" customHeight="1">
      <c r="B3915" s="962"/>
      <c r="C3915" s="963"/>
      <c r="D3915" s="963"/>
      <c r="E3915" s="963"/>
      <c r="F3915" s="963"/>
      <c r="G3915" s="963"/>
      <c r="H3915" s="963"/>
      <c r="I3915" s="964" t="s">
        <v>3718</v>
      </c>
      <c r="J3915" s="965"/>
    </row>
    <row r="3916" spans="2:10" ht="47.45" customHeight="1">
      <c r="B3916" s="962"/>
      <c r="C3916" s="963"/>
      <c r="D3916" s="963"/>
      <c r="E3916" s="963"/>
      <c r="F3916" s="963"/>
      <c r="G3916" s="963"/>
      <c r="H3916" s="963"/>
      <c r="I3916" s="964" t="s">
        <v>3719</v>
      </c>
      <c r="J3916" s="965"/>
    </row>
    <row r="3917" spans="2:10" ht="24.6" customHeight="1">
      <c r="B3917" s="966"/>
      <c r="C3917" s="967"/>
      <c r="D3917" s="967"/>
      <c r="E3917" s="967"/>
      <c r="F3917" s="967"/>
      <c r="G3917" s="967"/>
      <c r="H3917" s="967"/>
      <c r="I3917" s="968"/>
      <c r="J3917" s="969"/>
    </row>
    <row r="3918" spans="2:10" ht="24.6" customHeight="1">
      <c r="B3918" s="959"/>
      <c r="C3918" s="970" t="s">
        <v>3720</v>
      </c>
      <c r="D3918" s="970"/>
      <c r="E3918" s="970"/>
      <c r="F3918" s="970"/>
      <c r="G3918" s="970"/>
      <c r="H3918" s="970"/>
      <c r="I3918" s="971"/>
      <c r="J3918" s="960"/>
    </row>
    <row r="3919" spans="2:10" ht="24.6" customHeight="1">
      <c r="B3919" s="962"/>
      <c r="C3919" s="963"/>
      <c r="D3919" s="963" t="s">
        <v>1968</v>
      </c>
      <c r="E3919" s="963"/>
      <c r="F3919" s="963"/>
      <c r="G3919" s="963"/>
      <c r="H3919" s="963"/>
      <c r="I3919" s="964" t="s">
        <v>3721</v>
      </c>
      <c r="J3919" s="965"/>
    </row>
    <row r="3920" spans="2:10" ht="24.6" customHeight="1">
      <c r="B3920" s="962"/>
      <c r="C3920" s="963"/>
      <c r="D3920" s="963" t="s">
        <v>1970</v>
      </c>
      <c r="E3920" s="963"/>
      <c r="F3920" s="963"/>
      <c r="G3920" s="963"/>
      <c r="H3920" s="963"/>
      <c r="I3920" s="964" t="s">
        <v>3492</v>
      </c>
      <c r="J3920" s="965"/>
    </row>
    <row r="3921" spans="2:10" ht="24.6" customHeight="1">
      <c r="B3921" s="962"/>
      <c r="C3921" s="963"/>
      <c r="D3921" s="963" t="s">
        <v>3499</v>
      </c>
      <c r="E3921" s="963"/>
      <c r="F3921" s="963"/>
      <c r="G3921" s="963"/>
      <c r="H3921" s="963"/>
      <c r="I3921" s="964"/>
      <c r="J3921" s="965"/>
    </row>
    <row r="3922" spans="2:10" ht="24.6" customHeight="1">
      <c r="B3922" s="962"/>
      <c r="C3922" s="963"/>
      <c r="D3922" s="963"/>
      <c r="E3922" s="963" t="s">
        <v>2131</v>
      </c>
      <c r="F3922" s="963"/>
      <c r="G3922" s="963"/>
      <c r="H3922" s="963"/>
      <c r="I3922" s="964" t="s">
        <v>2793</v>
      </c>
      <c r="J3922" s="965"/>
    </row>
    <row r="3923" spans="2:10" ht="24.6" customHeight="1">
      <c r="B3923" s="962"/>
      <c r="C3923" s="963"/>
      <c r="D3923" s="963"/>
      <c r="E3923" s="963" t="s">
        <v>3722</v>
      </c>
      <c r="F3923" s="963"/>
      <c r="G3923" s="963"/>
      <c r="H3923" s="963"/>
      <c r="I3923" s="964" t="s">
        <v>2903</v>
      </c>
      <c r="J3923" s="965"/>
    </row>
    <row r="3924" spans="2:10" ht="24.6" customHeight="1">
      <c r="B3924" s="962"/>
      <c r="C3924" s="963"/>
      <c r="D3924" s="963"/>
      <c r="E3924" s="963" t="s">
        <v>2973</v>
      </c>
      <c r="F3924" s="963"/>
      <c r="G3924" s="963"/>
      <c r="H3924" s="963"/>
      <c r="I3924" s="964" t="s">
        <v>3723</v>
      </c>
      <c r="J3924" s="965"/>
    </row>
    <row r="3925" spans="2:10" ht="24.6" customHeight="1">
      <c r="B3925" s="962"/>
      <c r="C3925" s="963"/>
      <c r="D3925" s="963"/>
      <c r="E3925" s="963" t="s">
        <v>2086</v>
      </c>
      <c r="F3925" s="963"/>
      <c r="G3925" s="963"/>
      <c r="H3925" s="963"/>
      <c r="I3925" s="964" t="s">
        <v>2058</v>
      </c>
      <c r="J3925" s="965"/>
    </row>
    <row r="3926" spans="2:10" ht="24.6" customHeight="1">
      <c r="B3926" s="962"/>
      <c r="C3926" s="963"/>
      <c r="D3926" s="963"/>
      <c r="E3926" s="963" t="s">
        <v>2549</v>
      </c>
      <c r="F3926" s="963"/>
      <c r="G3926" s="963"/>
      <c r="H3926" s="963"/>
      <c r="I3926" s="964" t="s">
        <v>2218</v>
      </c>
      <c r="J3926" s="965"/>
    </row>
    <row r="3927" spans="2:10" ht="24.6" customHeight="1">
      <c r="B3927" s="962"/>
      <c r="C3927" s="963"/>
      <c r="D3927" s="963"/>
      <c r="E3927" s="963"/>
      <c r="F3927" s="963"/>
      <c r="G3927" s="963"/>
      <c r="H3927" s="963"/>
      <c r="I3927" s="964" t="s">
        <v>2219</v>
      </c>
      <c r="J3927" s="965"/>
    </row>
    <row r="3928" spans="2:10" ht="24.6" customHeight="1">
      <c r="B3928" s="962"/>
      <c r="C3928" s="963"/>
      <c r="D3928" s="963"/>
      <c r="E3928" s="963"/>
      <c r="F3928" s="963"/>
      <c r="G3928" s="963"/>
      <c r="H3928" s="963"/>
      <c r="I3928" s="964" t="s">
        <v>2220</v>
      </c>
      <c r="J3928" s="965"/>
    </row>
    <row r="3929" spans="2:10" ht="24.6" customHeight="1">
      <c r="B3929" s="962"/>
      <c r="C3929" s="963"/>
      <c r="D3929" s="963"/>
      <c r="E3929" s="963" t="s">
        <v>2550</v>
      </c>
      <c r="F3929" s="963"/>
      <c r="G3929" s="963"/>
      <c r="H3929" s="963"/>
      <c r="I3929" s="964" t="s">
        <v>3689</v>
      </c>
      <c r="J3929" s="965"/>
    </row>
    <row r="3930" spans="2:10" ht="24.6" customHeight="1">
      <c r="B3930" s="962"/>
      <c r="C3930" s="963"/>
      <c r="D3930" s="963" t="s">
        <v>1989</v>
      </c>
      <c r="E3930" s="963"/>
      <c r="F3930" s="963"/>
      <c r="G3930" s="963"/>
      <c r="H3930" s="963"/>
      <c r="I3930" s="964" t="s">
        <v>3724</v>
      </c>
      <c r="J3930" s="965"/>
    </row>
    <row r="3931" spans="2:10" ht="24.6" customHeight="1">
      <c r="B3931" s="962"/>
      <c r="C3931" s="963"/>
      <c r="D3931" s="963" t="s">
        <v>1991</v>
      </c>
      <c r="E3931" s="963"/>
      <c r="F3931" s="963"/>
      <c r="G3931" s="963"/>
      <c r="H3931" s="963"/>
      <c r="I3931" s="964"/>
      <c r="J3931" s="965"/>
    </row>
    <row r="3932" spans="2:10" ht="47.45" customHeight="1">
      <c r="B3932" s="962"/>
      <c r="C3932" s="963"/>
      <c r="D3932" s="963"/>
      <c r="E3932" s="963"/>
      <c r="F3932" s="963"/>
      <c r="G3932" s="963"/>
      <c r="H3932" s="963"/>
      <c r="I3932" s="964" t="s">
        <v>3725</v>
      </c>
      <c r="J3932" s="965"/>
    </row>
    <row r="3933" spans="2:10" ht="24.6" customHeight="1">
      <c r="B3933" s="962"/>
      <c r="C3933" s="963"/>
      <c r="D3933" s="963"/>
      <c r="E3933" s="963"/>
      <c r="F3933" s="963"/>
      <c r="G3933" s="963"/>
      <c r="H3933" s="963"/>
      <c r="I3933" s="964" t="s">
        <v>3726</v>
      </c>
      <c r="J3933" s="965"/>
    </row>
    <row r="3934" spans="2:10" ht="24.6" customHeight="1">
      <c r="B3934" s="962"/>
      <c r="C3934" s="963"/>
      <c r="D3934" s="963"/>
      <c r="E3934" s="963"/>
      <c r="F3934" s="963"/>
      <c r="G3934" s="963"/>
      <c r="H3934" s="963"/>
      <c r="I3934" s="964" t="s">
        <v>3727</v>
      </c>
      <c r="J3934" s="965"/>
    </row>
    <row r="3935" spans="2:10" ht="24.6" customHeight="1">
      <c r="B3935" s="966"/>
      <c r="C3935" s="967"/>
      <c r="D3935" s="967"/>
      <c r="E3935" s="967"/>
      <c r="F3935" s="967"/>
      <c r="G3935" s="967"/>
      <c r="H3935" s="967"/>
      <c r="I3935" s="968"/>
      <c r="J3935" s="969"/>
    </row>
    <row r="3936" spans="2:10" ht="24.6" customHeight="1">
      <c r="B3936" s="959"/>
      <c r="C3936" s="970" t="s">
        <v>3728</v>
      </c>
      <c r="D3936" s="970"/>
      <c r="E3936" s="970"/>
      <c r="F3936" s="970"/>
      <c r="G3936" s="970"/>
      <c r="H3936" s="970"/>
      <c r="I3936" s="971"/>
      <c r="J3936" s="960"/>
    </row>
    <row r="3937" spans="2:10" ht="24.6" customHeight="1">
      <c r="B3937" s="962"/>
      <c r="C3937" s="963"/>
      <c r="D3937" s="963" t="s">
        <v>1968</v>
      </c>
      <c r="E3937" s="963"/>
      <c r="F3937" s="963"/>
      <c r="G3937" s="963"/>
      <c r="H3937" s="963"/>
      <c r="I3937" s="964" t="s">
        <v>2058</v>
      </c>
      <c r="J3937" s="965"/>
    </row>
    <row r="3938" spans="2:10" ht="24.6" customHeight="1">
      <c r="B3938" s="962"/>
      <c r="C3938" s="963"/>
      <c r="D3938" s="963" t="s">
        <v>1970</v>
      </c>
      <c r="E3938" s="963"/>
      <c r="F3938" s="963"/>
      <c r="G3938" s="963"/>
      <c r="H3938" s="963"/>
      <c r="I3938" s="964" t="s">
        <v>3729</v>
      </c>
      <c r="J3938" s="965"/>
    </row>
    <row r="3939" spans="2:10" ht="24.6" customHeight="1">
      <c r="B3939" s="962"/>
      <c r="C3939" s="963"/>
      <c r="D3939" s="963" t="s">
        <v>3387</v>
      </c>
      <c r="E3939" s="963"/>
      <c r="F3939" s="963"/>
      <c r="G3939" s="963"/>
      <c r="H3939" s="963"/>
      <c r="I3939" s="964"/>
      <c r="J3939" s="965"/>
    </row>
    <row r="3940" spans="2:10" ht="24.6" customHeight="1">
      <c r="B3940" s="962"/>
      <c r="C3940" s="963"/>
      <c r="D3940" s="963"/>
      <c r="E3940" s="963"/>
      <c r="F3940" s="963"/>
      <c r="G3940" s="963"/>
      <c r="H3940" s="963"/>
      <c r="I3940" s="964" t="s">
        <v>3730</v>
      </c>
      <c r="J3940" s="965"/>
    </row>
    <row r="3941" spans="2:10" ht="35.450000000000003" customHeight="1">
      <c r="B3941" s="962"/>
      <c r="C3941" s="963"/>
      <c r="D3941" s="963"/>
      <c r="E3941" s="963"/>
      <c r="F3941" s="963"/>
      <c r="G3941" s="963"/>
      <c r="H3941" s="963"/>
      <c r="I3941" s="964" t="s">
        <v>3731</v>
      </c>
      <c r="J3941" s="965"/>
    </row>
    <row r="3942" spans="2:10" ht="35.450000000000003" customHeight="1">
      <c r="B3942" s="962"/>
      <c r="C3942" s="963"/>
      <c r="D3942" s="963"/>
      <c r="E3942" s="963"/>
      <c r="F3942" s="963"/>
      <c r="G3942" s="963"/>
      <c r="H3942" s="963"/>
      <c r="I3942" s="964" t="s">
        <v>3732</v>
      </c>
      <c r="J3942" s="965"/>
    </row>
    <row r="3943" spans="2:10" ht="58.5" customHeight="1">
      <c r="B3943" s="962"/>
      <c r="C3943" s="963"/>
      <c r="D3943" s="963"/>
      <c r="E3943" s="963"/>
      <c r="F3943" s="963"/>
      <c r="G3943" s="963"/>
      <c r="H3943" s="963"/>
      <c r="I3943" s="964" t="s">
        <v>3733</v>
      </c>
      <c r="J3943" s="965"/>
    </row>
    <row r="3944" spans="2:10" ht="24.6" customHeight="1">
      <c r="B3944" s="962"/>
      <c r="C3944" s="963"/>
      <c r="D3944" s="963"/>
      <c r="E3944" s="963"/>
      <c r="F3944" s="963"/>
      <c r="G3944" s="963"/>
      <c r="H3944" s="963"/>
      <c r="I3944" s="964" t="s">
        <v>3734</v>
      </c>
      <c r="J3944" s="965"/>
    </row>
    <row r="3945" spans="2:10" ht="35.450000000000003" customHeight="1">
      <c r="B3945" s="962"/>
      <c r="C3945" s="963"/>
      <c r="D3945" s="963"/>
      <c r="E3945" s="963"/>
      <c r="F3945" s="963"/>
      <c r="G3945" s="963"/>
      <c r="H3945" s="963"/>
      <c r="I3945" s="964" t="s">
        <v>3735</v>
      </c>
      <c r="J3945" s="965"/>
    </row>
    <row r="3946" spans="2:10" ht="24.6" customHeight="1">
      <c r="B3946" s="962"/>
      <c r="C3946" s="963"/>
      <c r="D3946" s="963"/>
      <c r="E3946" s="963"/>
      <c r="F3946" s="963"/>
      <c r="G3946" s="963"/>
      <c r="H3946" s="963"/>
      <c r="I3946" s="964" t="s">
        <v>3736</v>
      </c>
      <c r="J3946" s="965"/>
    </row>
    <row r="3947" spans="2:10" ht="24.6" customHeight="1">
      <c r="B3947" s="962"/>
      <c r="C3947" s="963"/>
      <c r="D3947" s="963"/>
      <c r="E3947" s="963"/>
      <c r="F3947" s="963"/>
      <c r="G3947" s="963"/>
      <c r="H3947" s="963"/>
      <c r="I3947" s="964" t="s">
        <v>3737</v>
      </c>
      <c r="J3947" s="965"/>
    </row>
    <row r="3948" spans="2:10" ht="35.450000000000003" customHeight="1">
      <c r="B3948" s="962"/>
      <c r="C3948" s="963"/>
      <c r="D3948" s="963"/>
      <c r="E3948" s="963"/>
      <c r="F3948" s="963"/>
      <c r="G3948" s="963"/>
      <c r="H3948" s="963"/>
      <c r="I3948" s="964" t="s">
        <v>3738</v>
      </c>
      <c r="J3948" s="965"/>
    </row>
    <row r="3949" spans="2:10" ht="24.6" customHeight="1">
      <c r="B3949" s="966"/>
      <c r="C3949" s="967"/>
      <c r="D3949" s="967"/>
      <c r="E3949" s="967"/>
      <c r="F3949" s="967"/>
      <c r="G3949" s="967"/>
      <c r="H3949" s="967"/>
      <c r="I3949" s="968"/>
      <c r="J3949" s="969"/>
    </row>
    <row r="3950" spans="2:10" ht="24.6" customHeight="1">
      <c r="B3950" s="959"/>
      <c r="C3950" s="970" t="s">
        <v>3739</v>
      </c>
      <c r="D3950" s="970"/>
      <c r="E3950" s="970"/>
      <c r="F3950" s="970"/>
      <c r="G3950" s="970"/>
      <c r="H3950" s="970"/>
      <c r="I3950" s="971"/>
      <c r="J3950" s="960"/>
    </row>
    <row r="3951" spans="2:10" ht="24.6" customHeight="1">
      <c r="B3951" s="962"/>
      <c r="C3951" s="963"/>
      <c r="D3951" s="963" t="s">
        <v>1968</v>
      </c>
      <c r="E3951" s="963"/>
      <c r="F3951" s="963"/>
      <c r="G3951" s="963"/>
      <c r="H3951" s="963"/>
      <c r="I3951" s="964" t="s">
        <v>2058</v>
      </c>
      <c r="J3951" s="965"/>
    </row>
    <row r="3952" spans="2:10" ht="24.6" customHeight="1">
      <c r="B3952" s="962"/>
      <c r="C3952" s="963"/>
      <c r="D3952" s="963" t="s">
        <v>1970</v>
      </c>
      <c r="E3952" s="963"/>
      <c r="F3952" s="963"/>
      <c r="G3952" s="963"/>
      <c r="H3952" s="963"/>
      <c r="I3952" s="964" t="s">
        <v>3729</v>
      </c>
      <c r="J3952" s="965"/>
    </row>
    <row r="3953" spans="2:10" ht="24.6" customHeight="1">
      <c r="B3953" s="962"/>
      <c r="C3953" s="963"/>
      <c r="D3953" s="963" t="s">
        <v>3387</v>
      </c>
      <c r="E3953" s="963"/>
      <c r="F3953" s="963"/>
      <c r="G3953" s="963"/>
      <c r="H3953" s="963"/>
      <c r="I3953" s="964"/>
      <c r="J3953" s="965"/>
    </row>
    <row r="3954" spans="2:10" ht="35.450000000000003" customHeight="1">
      <c r="B3954" s="962"/>
      <c r="C3954" s="963"/>
      <c r="D3954" s="963"/>
      <c r="E3954" s="963"/>
      <c r="F3954" s="963"/>
      <c r="G3954" s="963"/>
      <c r="H3954" s="963"/>
      <c r="I3954" s="964" t="s">
        <v>3740</v>
      </c>
      <c r="J3954" s="965"/>
    </row>
    <row r="3955" spans="2:10" ht="58.5" customHeight="1">
      <c r="B3955" s="962"/>
      <c r="C3955" s="963"/>
      <c r="D3955" s="963"/>
      <c r="E3955" s="963"/>
      <c r="F3955" s="963"/>
      <c r="G3955" s="963"/>
      <c r="H3955" s="963"/>
      <c r="I3955" s="964" t="s">
        <v>3741</v>
      </c>
      <c r="J3955" s="965"/>
    </row>
    <row r="3956" spans="2:10" ht="24.6" customHeight="1">
      <c r="B3956" s="962"/>
      <c r="C3956" s="963"/>
      <c r="D3956" s="963"/>
      <c r="E3956" s="963"/>
      <c r="F3956" s="963"/>
      <c r="G3956" s="963"/>
      <c r="H3956" s="963"/>
      <c r="I3956" s="964" t="s">
        <v>3742</v>
      </c>
      <c r="J3956" s="965"/>
    </row>
    <row r="3957" spans="2:10" ht="35.450000000000003" customHeight="1">
      <c r="B3957" s="962"/>
      <c r="C3957" s="963"/>
      <c r="D3957" s="963"/>
      <c r="E3957" s="963"/>
      <c r="F3957" s="963"/>
      <c r="G3957" s="963"/>
      <c r="H3957" s="963"/>
      <c r="I3957" s="964" t="s">
        <v>3743</v>
      </c>
      <c r="J3957" s="965"/>
    </row>
    <row r="3958" spans="2:10" ht="24.6" customHeight="1">
      <c r="B3958" s="962"/>
      <c r="C3958" s="963"/>
      <c r="D3958" s="963"/>
      <c r="E3958" s="963"/>
      <c r="F3958" s="963"/>
      <c r="G3958" s="963"/>
      <c r="H3958" s="963"/>
      <c r="I3958" s="964" t="s">
        <v>3744</v>
      </c>
      <c r="J3958" s="965"/>
    </row>
    <row r="3959" spans="2:10" ht="24.6" customHeight="1">
      <c r="B3959" s="962"/>
      <c r="C3959" s="963"/>
      <c r="D3959" s="963"/>
      <c r="E3959" s="963"/>
      <c r="F3959" s="963"/>
      <c r="G3959" s="963"/>
      <c r="H3959" s="963"/>
      <c r="I3959" s="964" t="s">
        <v>3745</v>
      </c>
      <c r="J3959" s="965"/>
    </row>
    <row r="3960" spans="2:10" ht="35.450000000000003" customHeight="1">
      <c r="B3960" s="962"/>
      <c r="C3960" s="963"/>
      <c r="D3960" s="963"/>
      <c r="E3960" s="963"/>
      <c r="F3960" s="963"/>
      <c r="G3960" s="963"/>
      <c r="H3960" s="963"/>
      <c r="I3960" s="964" t="s">
        <v>3746</v>
      </c>
      <c r="J3960" s="965"/>
    </row>
    <row r="3961" spans="2:10" ht="24.6" customHeight="1">
      <c r="B3961" s="966"/>
      <c r="C3961" s="967"/>
      <c r="D3961" s="967"/>
      <c r="E3961" s="967"/>
      <c r="F3961" s="967"/>
      <c r="G3961" s="967"/>
      <c r="H3961" s="967"/>
      <c r="I3961" s="968"/>
      <c r="J3961" s="969"/>
    </row>
    <row r="3962" spans="2:10" ht="24.6" customHeight="1">
      <c r="B3962" s="959"/>
      <c r="C3962" s="970" t="s">
        <v>3747</v>
      </c>
      <c r="D3962" s="970"/>
      <c r="E3962" s="970"/>
      <c r="F3962" s="970"/>
      <c r="G3962" s="970"/>
      <c r="H3962" s="970"/>
      <c r="I3962" s="971"/>
      <c r="J3962" s="960"/>
    </row>
    <row r="3963" spans="2:10" ht="24.6" customHeight="1">
      <c r="B3963" s="962"/>
      <c r="C3963" s="963"/>
      <c r="D3963" s="963" t="s">
        <v>1968</v>
      </c>
      <c r="E3963" s="963"/>
      <c r="F3963" s="963"/>
      <c r="G3963" s="963"/>
      <c r="H3963" s="963"/>
      <c r="I3963" s="964" t="s">
        <v>2058</v>
      </c>
      <c r="J3963" s="965"/>
    </row>
    <row r="3964" spans="2:10" ht="24.6" customHeight="1">
      <c r="B3964" s="962"/>
      <c r="C3964" s="963"/>
      <c r="D3964" s="963" t="s">
        <v>1970</v>
      </c>
      <c r="E3964" s="963"/>
      <c r="F3964" s="963"/>
      <c r="G3964" s="963"/>
      <c r="H3964" s="963"/>
      <c r="I3964" s="964" t="s">
        <v>3729</v>
      </c>
      <c r="J3964" s="965"/>
    </row>
    <row r="3965" spans="2:10" ht="24.6" customHeight="1">
      <c r="B3965" s="962"/>
      <c r="C3965" s="963"/>
      <c r="D3965" s="963" t="s">
        <v>3387</v>
      </c>
      <c r="E3965" s="963"/>
      <c r="F3965" s="963"/>
      <c r="G3965" s="963"/>
      <c r="H3965" s="963"/>
      <c r="I3965" s="964"/>
      <c r="J3965" s="965"/>
    </row>
    <row r="3966" spans="2:10" ht="35.450000000000003" customHeight="1">
      <c r="B3966" s="962"/>
      <c r="C3966" s="963"/>
      <c r="D3966" s="963"/>
      <c r="E3966" s="963"/>
      <c r="F3966" s="963"/>
      <c r="G3966" s="963"/>
      <c r="H3966" s="963"/>
      <c r="I3966" s="964" t="s">
        <v>3748</v>
      </c>
      <c r="J3966" s="965"/>
    </row>
    <row r="3967" spans="2:10" ht="47.45" customHeight="1">
      <c r="B3967" s="962"/>
      <c r="C3967" s="963"/>
      <c r="D3967" s="963"/>
      <c r="E3967" s="963"/>
      <c r="F3967" s="963"/>
      <c r="G3967" s="963"/>
      <c r="H3967" s="963"/>
      <c r="I3967" s="964" t="s">
        <v>3749</v>
      </c>
      <c r="J3967" s="965"/>
    </row>
    <row r="3968" spans="2:10" ht="24.6" customHeight="1">
      <c r="B3968" s="962"/>
      <c r="C3968" s="963"/>
      <c r="D3968" s="963"/>
      <c r="E3968" s="963"/>
      <c r="F3968" s="963"/>
      <c r="G3968" s="963"/>
      <c r="H3968" s="963"/>
      <c r="I3968" s="964" t="s">
        <v>3750</v>
      </c>
      <c r="J3968" s="965"/>
    </row>
    <row r="3969" spans="2:10" ht="24.6" customHeight="1">
      <c r="B3969" s="966"/>
      <c r="C3969" s="967"/>
      <c r="D3969" s="967"/>
      <c r="E3969" s="967"/>
      <c r="F3969" s="967"/>
      <c r="G3969" s="967"/>
      <c r="H3969" s="967"/>
      <c r="I3969" s="968"/>
      <c r="J3969" s="969"/>
    </row>
    <row r="3970" spans="2:10" ht="24.6" customHeight="1">
      <c r="B3970" s="959"/>
      <c r="C3970" s="970" t="s">
        <v>3751</v>
      </c>
      <c r="D3970" s="970"/>
      <c r="E3970" s="970"/>
      <c r="F3970" s="970"/>
      <c r="G3970" s="970"/>
      <c r="H3970" s="970"/>
      <c r="I3970" s="971"/>
      <c r="J3970" s="960"/>
    </row>
    <row r="3971" spans="2:10" ht="24.6" customHeight="1">
      <c r="B3971" s="962"/>
      <c r="C3971" s="963"/>
      <c r="D3971" s="963" t="s">
        <v>1968</v>
      </c>
      <c r="E3971" s="963"/>
      <c r="F3971" s="963"/>
      <c r="G3971" s="963"/>
      <c r="H3971" s="963"/>
      <c r="I3971" s="964" t="s">
        <v>2058</v>
      </c>
      <c r="J3971" s="965"/>
    </row>
    <row r="3972" spans="2:10" ht="24.6" customHeight="1">
      <c r="B3972" s="962"/>
      <c r="C3972" s="963"/>
      <c r="D3972" s="963" t="s">
        <v>1970</v>
      </c>
      <c r="E3972" s="963"/>
      <c r="F3972" s="963"/>
      <c r="G3972" s="963"/>
      <c r="H3972" s="963"/>
      <c r="I3972" s="964" t="s">
        <v>2130</v>
      </c>
      <c r="J3972" s="965"/>
    </row>
    <row r="3973" spans="2:10" ht="24.6" customHeight="1">
      <c r="B3973" s="962"/>
      <c r="C3973" s="963"/>
      <c r="D3973" s="963" t="s">
        <v>3499</v>
      </c>
      <c r="E3973" s="963"/>
      <c r="F3973" s="963"/>
      <c r="G3973" s="963"/>
      <c r="H3973" s="963"/>
      <c r="I3973" s="964"/>
      <c r="J3973" s="965"/>
    </row>
    <row r="3974" spans="2:10" ht="24.6" customHeight="1">
      <c r="B3974" s="962"/>
      <c r="C3974" s="963"/>
      <c r="D3974" s="963"/>
      <c r="E3974" s="963" t="s">
        <v>2340</v>
      </c>
      <c r="F3974" s="963"/>
      <c r="G3974" s="963"/>
      <c r="H3974" s="963"/>
      <c r="I3974" s="964" t="s">
        <v>2562</v>
      </c>
      <c r="J3974" s="965"/>
    </row>
    <row r="3975" spans="2:10" ht="24.6" customHeight="1">
      <c r="B3975" s="962"/>
      <c r="C3975" s="963"/>
      <c r="D3975" s="963"/>
      <c r="E3975" s="963" t="s">
        <v>3752</v>
      </c>
      <c r="F3975" s="963"/>
      <c r="G3975" s="963"/>
      <c r="H3975" s="963"/>
      <c r="I3975" s="964" t="s">
        <v>2058</v>
      </c>
      <c r="J3975" s="965"/>
    </row>
    <row r="3976" spans="2:10" ht="24.6" customHeight="1">
      <c r="B3976" s="962"/>
      <c r="C3976" s="963"/>
      <c r="D3976" s="963"/>
      <c r="E3976" s="963"/>
      <c r="F3976" s="963"/>
      <c r="G3976" s="963"/>
      <c r="H3976" s="963"/>
      <c r="I3976" s="964" t="s">
        <v>3753</v>
      </c>
      <c r="J3976" s="965"/>
    </row>
    <row r="3977" spans="2:10" ht="24.6" customHeight="1">
      <c r="B3977" s="962"/>
      <c r="C3977" s="963"/>
      <c r="D3977" s="963"/>
      <c r="E3977" s="963"/>
      <c r="F3977" s="963" t="s">
        <v>3754</v>
      </c>
      <c r="G3977" s="963"/>
      <c r="H3977" s="963"/>
      <c r="I3977" s="964" t="s">
        <v>2245</v>
      </c>
      <c r="J3977" s="965"/>
    </row>
    <row r="3978" spans="2:10" ht="24.6" customHeight="1">
      <c r="B3978" s="962"/>
      <c r="C3978" s="963"/>
      <c r="D3978" s="963"/>
      <c r="E3978" s="963" t="s">
        <v>2325</v>
      </c>
      <c r="F3978" s="963"/>
      <c r="G3978" s="963"/>
      <c r="H3978" s="963"/>
      <c r="I3978" s="964" t="s">
        <v>2112</v>
      </c>
      <c r="J3978" s="965"/>
    </row>
    <row r="3979" spans="2:10" ht="24.6" customHeight="1">
      <c r="B3979" s="962"/>
      <c r="C3979" s="963"/>
      <c r="D3979" s="963"/>
      <c r="E3979" s="963"/>
      <c r="F3979" s="963"/>
      <c r="G3979" s="963"/>
      <c r="H3979" s="963"/>
      <c r="I3979" s="964" t="s">
        <v>2326</v>
      </c>
      <c r="J3979" s="965"/>
    </row>
    <row r="3980" spans="2:10" ht="24.6" customHeight="1">
      <c r="B3980" s="962"/>
      <c r="C3980" s="963"/>
      <c r="D3980" s="963"/>
      <c r="E3980" s="963" t="s">
        <v>2327</v>
      </c>
      <c r="F3980" s="963"/>
      <c r="G3980" s="963"/>
      <c r="H3980" s="963"/>
      <c r="I3980" s="964"/>
      <c r="J3980" s="965"/>
    </row>
    <row r="3981" spans="2:10" ht="24.6" customHeight="1">
      <c r="B3981" s="962"/>
      <c r="C3981" s="963"/>
      <c r="D3981" s="963"/>
      <c r="E3981" s="963"/>
      <c r="F3981" s="963" t="s">
        <v>2546</v>
      </c>
      <c r="G3981" s="963"/>
      <c r="H3981" s="963"/>
      <c r="I3981" s="964" t="s">
        <v>2058</v>
      </c>
      <c r="J3981" s="965"/>
    </row>
    <row r="3982" spans="2:10" ht="24.6" customHeight="1">
      <c r="B3982" s="962"/>
      <c r="C3982" s="963"/>
      <c r="D3982" s="963"/>
      <c r="E3982" s="963"/>
      <c r="F3982" s="963" t="s">
        <v>3755</v>
      </c>
      <c r="G3982" s="963"/>
      <c r="H3982" s="963"/>
      <c r="I3982" s="964" t="s">
        <v>2058</v>
      </c>
      <c r="J3982" s="965"/>
    </row>
    <row r="3983" spans="2:10" ht="24.6" customHeight="1">
      <c r="B3983" s="962"/>
      <c r="C3983" s="963"/>
      <c r="D3983" s="963"/>
      <c r="E3983" s="963" t="s">
        <v>3756</v>
      </c>
      <c r="F3983" s="963"/>
      <c r="G3983" s="963"/>
      <c r="H3983" s="963"/>
      <c r="I3983" s="964" t="s">
        <v>2058</v>
      </c>
      <c r="J3983" s="965"/>
    </row>
    <row r="3984" spans="2:10" ht="24.6" customHeight="1">
      <c r="B3984" s="962"/>
      <c r="C3984" s="963"/>
      <c r="D3984" s="963"/>
      <c r="E3984" s="963" t="s">
        <v>2527</v>
      </c>
      <c r="F3984" s="963"/>
      <c r="G3984" s="963"/>
      <c r="H3984" s="963"/>
      <c r="I3984" s="964" t="s">
        <v>2218</v>
      </c>
      <c r="J3984" s="965"/>
    </row>
    <row r="3985" spans="2:10" ht="24.6" customHeight="1">
      <c r="B3985" s="962"/>
      <c r="C3985" s="963"/>
      <c r="D3985" s="963"/>
      <c r="E3985" s="963"/>
      <c r="F3985" s="963"/>
      <c r="G3985" s="963"/>
      <c r="H3985" s="963"/>
      <c r="I3985" s="964" t="s">
        <v>2219</v>
      </c>
      <c r="J3985" s="965"/>
    </row>
    <row r="3986" spans="2:10" ht="24.6" customHeight="1">
      <c r="B3986" s="962"/>
      <c r="C3986" s="963"/>
      <c r="D3986" s="963"/>
      <c r="E3986" s="963"/>
      <c r="F3986" s="963"/>
      <c r="G3986" s="963"/>
      <c r="H3986" s="963"/>
      <c r="I3986" s="964" t="s">
        <v>2220</v>
      </c>
      <c r="J3986" s="965"/>
    </row>
    <row r="3987" spans="2:10" ht="24.6" customHeight="1">
      <c r="B3987" s="962"/>
      <c r="C3987" s="963"/>
      <c r="D3987" s="963"/>
      <c r="E3987" s="963" t="s">
        <v>2528</v>
      </c>
      <c r="F3987" s="963"/>
      <c r="G3987" s="963"/>
      <c r="H3987" s="963"/>
      <c r="I3987" s="964" t="s">
        <v>3689</v>
      </c>
      <c r="J3987" s="965"/>
    </row>
    <row r="3988" spans="2:10" ht="24.6" customHeight="1">
      <c r="B3988" s="962"/>
      <c r="C3988" s="963"/>
      <c r="D3988" s="963" t="s">
        <v>1989</v>
      </c>
      <c r="E3988" s="963"/>
      <c r="F3988" s="963"/>
      <c r="G3988" s="963"/>
      <c r="H3988" s="963"/>
      <c r="I3988" s="964" t="s">
        <v>2058</v>
      </c>
      <c r="J3988" s="965"/>
    </row>
    <row r="3989" spans="2:10" ht="24.6" customHeight="1">
      <c r="B3989" s="962"/>
      <c r="C3989" s="963"/>
      <c r="D3989" s="963" t="s">
        <v>1991</v>
      </c>
      <c r="E3989" s="963"/>
      <c r="F3989" s="963"/>
      <c r="G3989" s="963"/>
      <c r="H3989" s="963"/>
      <c r="I3989" s="964"/>
      <c r="J3989" s="965"/>
    </row>
    <row r="3990" spans="2:10" ht="35.450000000000003" customHeight="1">
      <c r="B3990" s="962"/>
      <c r="C3990" s="963"/>
      <c r="D3990" s="963"/>
      <c r="E3990" s="963"/>
      <c r="F3990" s="963"/>
      <c r="G3990" s="963"/>
      <c r="H3990" s="963"/>
      <c r="I3990" s="964" t="s">
        <v>3757</v>
      </c>
      <c r="J3990" s="965"/>
    </row>
    <row r="3991" spans="2:10" ht="24.6" customHeight="1">
      <c r="B3991" s="962"/>
      <c r="C3991" s="963"/>
      <c r="D3991" s="963"/>
      <c r="E3991" s="963"/>
      <c r="F3991" s="963"/>
      <c r="G3991" s="963"/>
      <c r="H3991" s="963"/>
      <c r="I3991" s="964" t="s">
        <v>3758</v>
      </c>
      <c r="J3991" s="965"/>
    </row>
    <row r="3992" spans="2:10" ht="35.450000000000003" customHeight="1">
      <c r="B3992" s="962"/>
      <c r="C3992" s="963"/>
      <c r="D3992" s="963"/>
      <c r="E3992" s="963"/>
      <c r="F3992" s="963"/>
      <c r="G3992" s="963"/>
      <c r="H3992" s="963"/>
      <c r="I3992" s="964" t="s">
        <v>3759</v>
      </c>
      <c r="J3992" s="965"/>
    </row>
    <row r="3993" spans="2:10" ht="24.6" customHeight="1">
      <c r="B3993" s="966"/>
      <c r="C3993" s="967"/>
      <c r="D3993" s="967"/>
      <c r="E3993" s="967"/>
      <c r="F3993" s="967"/>
      <c r="G3993" s="967"/>
      <c r="H3993" s="967"/>
      <c r="I3993" s="968"/>
      <c r="J3993" s="969"/>
    </row>
    <row r="3994" spans="2:10" ht="24.6" customHeight="1">
      <c r="B3994" s="972" t="s">
        <v>3760</v>
      </c>
      <c r="C3994" s="973"/>
      <c r="D3994" s="973"/>
      <c r="E3994" s="973"/>
      <c r="F3994" s="973"/>
      <c r="G3994" s="973"/>
      <c r="H3994" s="973"/>
      <c r="I3994" s="974"/>
      <c r="J3994" s="975"/>
    </row>
    <row r="3995" spans="2:10" ht="24.6" customHeight="1">
      <c r="B3995" s="976"/>
      <c r="C3995" s="977" t="s">
        <v>3761</v>
      </c>
      <c r="D3995" s="977"/>
      <c r="E3995" s="977"/>
      <c r="F3995" s="977"/>
      <c r="G3995" s="977"/>
      <c r="H3995" s="977"/>
      <c r="I3995" s="978"/>
      <c r="J3995" s="979"/>
    </row>
    <row r="3996" spans="2:10" ht="35.450000000000003" customHeight="1">
      <c r="B3996" s="962"/>
      <c r="C3996" s="963"/>
      <c r="D3996" s="963"/>
      <c r="E3996" s="963"/>
      <c r="F3996" s="963"/>
      <c r="G3996" s="963"/>
      <c r="H3996" s="963"/>
      <c r="I3996" s="964" t="s">
        <v>3762</v>
      </c>
      <c r="J3996" s="965"/>
    </row>
    <row r="3997" spans="2:10" ht="35.450000000000003" customHeight="1">
      <c r="B3997" s="962"/>
      <c r="C3997" s="963"/>
      <c r="D3997" s="963"/>
      <c r="E3997" s="963"/>
      <c r="F3997" s="963"/>
      <c r="G3997" s="963"/>
      <c r="H3997" s="963"/>
      <c r="I3997" s="964" t="s">
        <v>3763</v>
      </c>
      <c r="J3997" s="965"/>
    </row>
    <row r="3998" spans="2:10" ht="24.6" customHeight="1">
      <c r="B3998" s="966"/>
      <c r="C3998" s="967"/>
      <c r="D3998" s="967"/>
      <c r="E3998" s="967"/>
      <c r="F3998" s="967"/>
      <c r="G3998" s="967"/>
      <c r="H3998" s="967"/>
      <c r="I3998" s="968"/>
      <c r="J3998" s="969"/>
    </row>
    <row r="3999" spans="2:10" ht="24.6" customHeight="1">
      <c r="B3999" s="959"/>
      <c r="C3999" s="970" t="s">
        <v>3764</v>
      </c>
      <c r="D3999" s="970"/>
      <c r="E3999" s="970"/>
      <c r="F3999" s="970"/>
      <c r="G3999" s="970"/>
      <c r="H3999" s="970"/>
      <c r="I3999" s="971"/>
      <c r="J3999" s="960"/>
    </row>
    <row r="4000" spans="2:10" ht="24.6" customHeight="1">
      <c r="B4000" s="962"/>
      <c r="C4000" s="963"/>
      <c r="D4000" s="963"/>
      <c r="E4000" s="963"/>
      <c r="F4000" s="963"/>
      <c r="G4000" s="963"/>
      <c r="H4000" s="963"/>
      <c r="I4000" s="964" t="s">
        <v>3765</v>
      </c>
      <c r="J4000" s="965"/>
    </row>
    <row r="4001" spans="2:10" ht="24.6" customHeight="1">
      <c r="B4001" s="966"/>
      <c r="C4001" s="967"/>
      <c r="D4001" s="967"/>
      <c r="E4001" s="967"/>
      <c r="F4001" s="967"/>
      <c r="G4001" s="967"/>
      <c r="H4001" s="967"/>
      <c r="I4001" s="968"/>
      <c r="J4001" s="969"/>
    </row>
    <row r="4002" spans="2:10" ht="24.6" customHeight="1">
      <c r="B4002" s="972" t="s">
        <v>3766</v>
      </c>
      <c r="C4002" s="973"/>
      <c r="D4002" s="973"/>
      <c r="E4002" s="973"/>
      <c r="F4002" s="973"/>
      <c r="G4002" s="973"/>
      <c r="H4002" s="973"/>
      <c r="I4002" s="974"/>
      <c r="J4002" s="975"/>
    </row>
    <row r="4003" spans="2:10" ht="24.6" customHeight="1">
      <c r="B4003" s="976"/>
      <c r="C4003" s="977" t="s">
        <v>3767</v>
      </c>
      <c r="D4003" s="977"/>
      <c r="E4003" s="977"/>
      <c r="F4003" s="977"/>
      <c r="G4003" s="977"/>
      <c r="H4003" s="977"/>
      <c r="I4003" s="978"/>
      <c r="J4003" s="979"/>
    </row>
    <row r="4004" spans="2:10" ht="35.450000000000003" customHeight="1">
      <c r="B4004" s="962"/>
      <c r="C4004" s="963"/>
      <c r="D4004" s="963"/>
      <c r="E4004" s="963"/>
      <c r="F4004" s="963"/>
      <c r="G4004" s="963"/>
      <c r="H4004" s="963"/>
      <c r="I4004" s="964" t="s">
        <v>3768</v>
      </c>
      <c r="J4004" s="965"/>
    </row>
    <row r="4005" spans="2:10" ht="47.45" customHeight="1">
      <c r="B4005" s="962"/>
      <c r="C4005" s="963"/>
      <c r="D4005" s="963"/>
      <c r="E4005" s="963"/>
      <c r="F4005" s="963"/>
      <c r="G4005" s="963"/>
      <c r="H4005" s="963"/>
      <c r="I4005" s="964" t="s">
        <v>3769</v>
      </c>
      <c r="J4005" s="965"/>
    </row>
    <row r="4006" spans="2:10" ht="24.6" customHeight="1">
      <c r="B4006" s="966"/>
      <c r="C4006" s="967"/>
      <c r="D4006" s="967"/>
      <c r="E4006" s="967"/>
      <c r="F4006" s="967"/>
      <c r="G4006" s="967"/>
      <c r="H4006" s="967"/>
      <c r="I4006" s="968"/>
      <c r="J4006" s="969"/>
    </row>
    <row r="4007" spans="2:10" ht="24.6" customHeight="1">
      <c r="B4007" s="959"/>
      <c r="C4007" s="970" t="s">
        <v>3770</v>
      </c>
      <c r="D4007" s="970"/>
      <c r="E4007" s="970"/>
      <c r="F4007" s="970"/>
      <c r="G4007" s="970"/>
      <c r="H4007" s="970"/>
      <c r="I4007" s="971"/>
      <c r="J4007" s="960"/>
    </row>
    <row r="4008" spans="2:10" ht="24.6" customHeight="1">
      <c r="B4008" s="962"/>
      <c r="C4008" s="963"/>
      <c r="D4008" s="963"/>
      <c r="E4008" s="963"/>
      <c r="F4008" s="963"/>
      <c r="G4008" s="963"/>
      <c r="H4008" s="963"/>
      <c r="I4008" s="964" t="s">
        <v>3771</v>
      </c>
      <c r="J4008" s="965"/>
    </row>
    <row r="4009" spans="2:10" ht="24.6" customHeight="1">
      <c r="B4009" s="966"/>
      <c r="C4009" s="967"/>
      <c r="D4009" s="967"/>
      <c r="E4009" s="967"/>
      <c r="F4009" s="967"/>
      <c r="G4009" s="967"/>
      <c r="H4009" s="967"/>
      <c r="I4009" s="968"/>
      <c r="J4009" s="969"/>
    </row>
    <row r="4010" spans="2:10" ht="24.6" customHeight="1">
      <c r="B4010" s="972" t="s">
        <v>3772</v>
      </c>
      <c r="C4010" s="973"/>
      <c r="D4010" s="973"/>
      <c r="E4010" s="973"/>
      <c r="F4010" s="973"/>
      <c r="G4010" s="973"/>
      <c r="H4010" s="973"/>
      <c r="I4010" s="974"/>
      <c r="J4010" s="975"/>
    </row>
    <row r="4011" spans="2:10" ht="24.6" customHeight="1">
      <c r="B4011" s="976"/>
      <c r="C4011" s="977" t="s">
        <v>3773</v>
      </c>
      <c r="D4011" s="977"/>
      <c r="E4011" s="977"/>
      <c r="F4011" s="977"/>
      <c r="G4011" s="977"/>
      <c r="H4011" s="977"/>
      <c r="I4011" s="978"/>
      <c r="J4011" s="979"/>
    </row>
    <row r="4012" spans="2:10" ht="24.6" customHeight="1">
      <c r="B4012" s="962"/>
      <c r="C4012" s="963"/>
      <c r="D4012" s="963" t="s">
        <v>1968</v>
      </c>
      <c r="E4012" s="963"/>
      <c r="F4012" s="963"/>
      <c r="G4012" s="963"/>
      <c r="H4012" s="963"/>
      <c r="I4012" s="964" t="s">
        <v>3322</v>
      </c>
      <c r="J4012" s="965"/>
    </row>
    <row r="4013" spans="2:10" ht="24.6" customHeight="1">
      <c r="B4013" s="962"/>
      <c r="C4013" s="963"/>
      <c r="D4013" s="963" t="s">
        <v>1970</v>
      </c>
      <c r="E4013" s="963"/>
      <c r="F4013" s="963"/>
      <c r="G4013" s="963"/>
      <c r="H4013" s="963"/>
      <c r="I4013" s="964" t="s">
        <v>2130</v>
      </c>
      <c r="J4013" s="965"/>
    </row>
    <row r="4014" spans="2:10" ht="24.6" customHeight="1">
      <c r="B4014" s="962"/>
      <c r="C4014" s="963"/>
      <c r="D4014" s="963" t="s">
        <v>2053</v>
      </c>
      <c r="E4014" s="963"/>
      <c r="F4014" s="963"/>
      <c r="G4014" s="963"/>
      <c r="H4014" s="963"/>
      <c r="I4014" s="964"/>
      <c r="J4014" s="965"/>
    </row>
    <row r="4015" spans="2:10" ht="24.6" customHeight="1">
      <c r="B4015" s="962"/>
      <c r="C4015" s="963"/>
      <c r="D4015" s="963"/>
      <c r="E4015" s="963" t="s">
        <v>3323</v>
      </c>
      <c r="F4015" s="963"/>
      <c r="G4015" s="963"/>
      <c r="H4015" s="963"/>
      <c r="I4015" s="964" t="s">
        <v>2382</v>
      </c>
      <c r="J4015" s="965"/>
    </row>
    <row r="4016" spans="2:10" ht="24.6" customHeight="1">
      <c r="B4016" s="962"/>
      <c r="C4016" s="963"/>
      <c r="D4016" s="963"/>
      <c r="E4016" s="963" t="s">
        <v>2543</v>
      </c>
      <c r="F4016" s="963"/>
      <c r="G4016" s="963"/>
      <c r="H4016" s="963"/>
      <c r="I4016" s="964" t="s">
        <v>2170</v>
      </c>
      <c r="J4016" s="965"/>
    </row>
    <row r="4017" spans="2:10" ht="24.6" customHeight="1">
      <c r="B4017" s="962"/>
      <c r="C4017" s="963"/>
      <c r="D4017" s="963"/>
      <c r="E4017" s="963" t="s">
        <v>3324</v>
      </c>
      <c r="F4017" s="963"/>
      <c r="G4017" s="963"/>
      <c r="H4017" s="963"/>
      <c r="I4017" s="964" t="s">
        <v>2160</v>
      </c>
      <c r="J4017" s="965"/>
    </row>
    <row r="4018" spans="2:10" ht="24.6" customHeight="1">
      <c r="B4018" s="962"/>
      <c r="C4018" s="963"/>
      <c r="D4018" s="963"/>
      <c r="E4018" s="963" t="s">
        <v>2737</v>
      </c>
      <c r="F4018" s="963"/>
      <c r="G4018" s="963"/>
      <c r="H4018" s="963"/>
      <c r="I4018" s="964" t="s">
        <v>2218</v>
      </c>
      <c r="J4018" s="965"/>
    </row>
    <row r="4019" spans="2:10" ht="24.6" customHeight="1">
      <c r="B4019" s="962"/>
      <c r="C4019" s="963"/>
      <c r="D4019" s="963"/>
      <c r="E4019" s="963"/>
      <c r="F4019" s="963"/>
      <c r="G4019" s="963"/>
      <c r="H4019" s="963"/>
      <c r="I4019" s="964" t="s">
        <v>2219</v>
      </c>
      <c r="J4019" s="965"/>
    </row>
    <row r="4020" spans="2:10" ht="24.6" customHeight="1">
      <c r="B4020" s="962"/>
      <c r="C4020" s="963"/>
      <c r="D4020" s="963"/>
      <c r="E4020" s="963"/>
      <c r="F4020" s="963"/>
      <c r="G4020" s="963"/>
      <c r="H4020" s="963"/>
      <c r="I4020" s="964" t="s">
        <v>2220</v>
      </c>
      <c r="J4020" s="965"/>
    </row>
    <row r="4021" spans="2:10" ht="24.6" customHeight="1">
      <c r="B4021" s="962"/>
      <c r="C4021" s="963"/>
      <c r="D4021" s="963"/>
      <c r="E4021" s="963" t="s">
        <v>1983</v>
      </c>
      <c r="F4021" s="963"/>
      <c r="G4021" s="963"/>
      <c r="H4021" s="963"/>
      <c r="I4021" s="964" t="s">
        <v>2058</v>
      </c>
      <c r="J4021" s="965"/>
    </row>
    <row r="4022" spans="2:10" ht="24.6" customHeight="1">
      <c r="B4022" s="962"/>
      <c r="C4022" s="963"/>
      <c r="D4022" s="963"/>
      <c r="E4022" s="963" t="s">
        <v>3325</v>
      </c>
      <c r="F4022" s="963"/>
      <c r="G4022" s="963"/>
      <c r="H4022" s="963"/>
      <c r="I4022" s="964" t="s">
        <v>2058</v>
      </c>
      <c r="J4022" s="965"/>
    </row>
    <row r="4023" spans="2:10" ht="24.6" customHeight="1">
      <c r="B4023" s="962"/>
      <c r="C4023" s="963"/>
      <c r="D4023" s="963" t="s">
        <v>1989</v>
      </c>
      <c r="E4023" s="963"/>
      <c r="F4023" s="963"/>
      <c r="G4023" s="963"/>
      <c r="H4023" s="963"/>
      <c r="I4023" s="964" t="s">
        <v>3326</v>
      </c>
      <c r="J4023" s="965"/>
    </row>
    <row r="4024" spans="2:10" ht="24.6" customHeight="1">
      <c r="B4024" s="962"/>
      <c r="C4024" s="963"/>
      <c r="D4024" s="963" t="s">
        <v>1991</v>
      </c>
      <c r="E4024" s="963"/>
      <c r="F4024" s="963"/>
      <c r="G4024" s="963"/>
      <c r="H4024" s="963"/>
      <c r="I4024" s="964"/>
      <c r="J4024" s="965"/>
    </row>
    <row r="4025" spans="2:10" ht="35.450000000000003" customHeight="1">
      <c r="B4025" s="962"/>
      <c r="C4025" s="963"/>
      <c r="D4025" s="963"/>
      <c r="E4025" s="963"/>
      <c r="F4025" s="963"/>
      <c r="G4025" s="963"/>
      <c r="H4025" s="963"/>
      <c r="I4025" s="964" t="s">
        <v>3774</v>
      </c>
      <c r="J4025" s="965"/>
    </row>
    <row r="4026" spans="2:10" ht="35.450000000000003" customHeight="1">
      <c r="B4026" s="962"/>
      <c r="C4026" s="963"/>
      <c r="D4026" s="963"/>
      <c r="E4026" s="963"/>
      <c r="F4026" s="963"/>
      <c r="G4026" s="963"/>
      <c r="H4026" s="963"/>
      <c r="I4026" s="964" t="s">
        <v>3775</v>
      </c>
      <c r="J4026" s="965"/>
    </row>
    <row r="4027" spans="2:10" ht="35.450000000000003" customHeight="1">
      <c r="B4027" s="962"/>
      <c r="C4027" s="963"/>
      <c r="D4027" s="963"/>
      <c r="E4027" s="963"/>
      <c r="F4027" s="963"/>
      <c r="G4027" s="963"/>
      <c r="H4027" s="963"/>
      <c r="I4027" s="964" t="s">
        <v>3776</v>
      </c>
      <c r="J4027" s="965"/>
    </row>
    <row r="4028" spans="2:10" ht="24.6" customHeight="1">
      <c r="B4028" s="962"/>
      <c r="C4028" s="963"/>
      <c r="D4028" s="963"/>
      <c r="E4028" s="963"/>
      <c r="F4028" s="963"/>
      <c r="G4028" s="963"/>
      <c r="H4028" s="963"/>
      <c r="I4028" s="964" t="s">
        <v>3777</v>
      </c>
      <c r="J4028" s="965"/>
    </row>
    <row r="4029" spans="2:10" ht="35.450000000000003" customHeight="1">
      <c r="B4029" s="962"/>
      <c r="C4029" s="963"/>
      <c r="D4029" s="963"/>
      <c r="E4029" s="963"/>
      <c r="F4029" s="963"/>
      <c r="G4029" s="963"/>
      <c r="H4029" s="963"/>
      <c r="I4029" s="964" t="s">
        <v>3778</v>
      </c>
      <c r="J4029" s="965"/>
    </row>
    <row r="4030" spans="2:10" ht="35.450000000000003" customHeight="1">
      <c r="B4030" s="962"/>
      <c r="C4030" s="963"/>
      <c r="D4030" s="963"/>
      <c r="E4030" s="963"/>
      <c r="F4030" s="963"/>
      <c r="G4030" s="963"/>
      <c r="H4030" s="963"/>
      <c r="I4030" s="964" t="s">
        <v>3779</v>
      </c>
      <c r="J4030" s="965"/>
    </row>
    <row r="4031" spans="2:10" ht="24.6" customHeight="1">
      <c r="B4031" s="962"/>
      <c r="C4031" s="963"/>
      <c r="D4031" s="963"/>
      <c r="E4031" s="963"/>
      <c r="F4031" s="963"/>
      <c r="G4031" s="963"/>
      <c r="H4031" s="963"/>
      <c r="I4031" s="964" t="s">
        <v>3780</v>
      </c>
      <c r="J4031" s="965"/>
    </row>
    <row r="4032" spans="2:10" ht="47.45" customHeight="1">
      <c r="B4032" s="962"/>
      <c r="C4032" s="963"/>
      <c r="D4032" s="963"/>
      <c r="E4032" s="963"/>
      <c r="F4032" s="963"/>
      <c r="G4032" s="963"/>
      <c r="H4032" s="963"/>
      <c r="I4032" s="964" t="s">
        <v>3781</v>
      </c>
      <c r="J4032" s="965"/>
    </row>
    <row r="4033" spans="2:10" ht="24.6" customHeight="1">
      <c r="B4033" s="962"/>
      <c r="C4033" s="963"/>
      <c r="D4033" s="963"/>
      <c r="E4033" s="963"/>
      <c r="F4033" s="963"/>
      <c r="G4033" s="963"/>
      <c r="H4033" s="963"/>
      <c r="I4033" s="964" t="s">
        <v>3782</v>
      </c>
      <c r="J4033" s="965"/>
    </row>
    <row r="4034" spans="2:10" ht="24.6" customHeight="1">
      <c r="B4034" s="966"/>
      <c r="C4034" s="967"/>
      <c r="D4034" s="967"/>
      <c r="E4034" s="967"/>
      <c r="F4034" s="967"/>
      <c r="G4034" s="967"/>
      <c r="H4034" s="967"/>
      <c r="I4034" s="968"/>
      <c r="J4034" s="969"/>
    </row>
    <row r="4035" spans="2:10" ht="24.6" customHeight="1">
      <c r="B4035" s="959"/>
      <c r="C4035" s="970" t="s">
        <v>3783</v>
      </c>
      <c r="D4035" s="970"/>
      <c r="E4035" s="970"/>
      <c r="F4035" s="970"/>
      <c r="G4035" s="970"/>
      <c r="H4035" s="970"/>
      <c r="I4035" s="971"/>
      <c r="J4035" s="960"/>
    </row>
    <row r="4036" spans="2:10" ht="47.45" customHeight="1">
      <c r="B4036" s="962"/>
      <c r="C4036" s="963"/>
      <c r="D4036" s="963"/>
      <c r="E4036" s="963"/>
      <c r="F4036" s="963"/>
      <c r="G4036" s="963"/>
      <c r="H4036" s="963"/>
      <c r="I4036" s="964" t="s">
        <v>3784</v>
      </c>
      <c r="J4036" s="965"/>
    </row>
    <row r="4037" spans="2:10" ht="24.6" customHeight="1">
      <c r="B4037" s="962"/>
      <c r="C4037" s="963"/>
      <c r="D4037" s="963"/>
      <c r="E4037" s="963"/>
      <c r="F4037" s="963"/>
      <c r="G4037" s="963"/>
      <c r="H4037" s="963"/>
      <c r="I4037" s="964"/>
      <c r="J4037" s="965"/>
    </row>
    <row r="4038" spans="2:10" ht="24.6" customHeight="1">
      <c r="B4038" s="966"/>
      <c r="C4038" s="967"/>
      <c r="D4038" s="967"/>
      <c r="E4038" s="967"/>
      <c r="F4038" s="967"/>
      <c r="G4038" s="967"/>
      <c r="H4038" s="967"/>
      <c r="I4038" s="968"/>
      <c r="J4038" s="969"/>
    </row>
    <row r="4039" spans="2:10" ht="24.6" customHeight="1">
      <c r="B4039" s="959"/>
      <c r="C4039" s="970" t="s">
        <v>3785</v>
      </c>
      <c r="D4039" s="970"/>
      <c r="E4039" s="970"/>
      <c r="F4039" s="970"/>
      <c r="G4039" s="970"/>
      <c r="H4039" s="970"/>
      <c r="I4039" s="971"/>
      <c r="J4039" s="960"/>
    </row>
    <row r="4040" spans="2:10" ht="58.5" customHeight="1">
      <c r="B4040" s="962"/>
      <c r="C4040" s="963"/>
      <c r="D4040" s="963"/>
      <c r="E4040" s="963"/>
      <c r="F4040" s="963"/>
      <c r="G4040" s="963"/>
      <c r="H4040" s="963"/>
      <c r="I4040" s="964" t="s">
        <v>3786</v>
      </c>
      <c r="J4040" s="965"/>
    </row>
    <row r="4041" spans="2:10" ht="24.6" customHeight="1">
      <c r="B4041" s="966"/>
      <c r="C4041" s="967"/>
      <c r="D4041" s="967"/>
      <c r="E4041" s="967"/>
      <c r="F4041" s="967"/>
      <c r="G4041" s="967"/>
      <c r="H4041" s="967"/>
      <c r="I4041" s="968"/>
      <c r="J4041" s="969"/>
    </row>
    <row r="4042" spans="2:10" ht="24.6" customHeight="1">
      <c r="B4042" s="959"/>
      <c r="C4042" s="970" t="s">
        <v>3787</v>
      </c>
      <c r="D4042" s="970"/>
      <c r="E4042" s="970"/>
      <c r="F4042" s="970"/>
      <c r="G4042" s="970"/>
      <c r="H4042" s="970"/>
      <c r="I4042" s="971"/>
      <c r="J4042" s="960"/>
    </row>
    <row r="4043" spans="2:10" ht="92.45" customHeight="1">
      <c r="B4043" s="962"/>
      <c r="C4043" s="963"/>
      <c r="D4043" s="963"/>
      <c r="E4043" s="963"/>
      <c r="F4043" s="963"/>
      <c r="G4043" s="963"/>
      <c r="H4043" s="963"/>
      <c r="I4043" s="964" t="s">
        <v>3788</v>
      </c>
      <c r="J4043" s="965"/>
    </row>
    <row r="4044" spans="2:10" ht="24.6" customHeight="1">
      <c r="B4044" s="966"/>
      <c r="C4044" s="967"/>
      <c r="D4044" s="967"/>
      <c r="E4044" s="967"/>
      <c r="F4044" s="967"/>
      <c r="G4044" s="967"/>
      <c r="H4044" s="967"/>
      <c r="I4044" s="968"/>
      <c r="J4044" s="969"/>
    </row>
    <row r="4045" spans="2:10" ht="24.6" customHeight="1">
      <c r="B4045" s="959"/>
      <c r="C4045" s="970" t="s">
        <v>3789</v>
      </c>
      <c r="D4045" s="970"/>
      <c r="E4045" s="970"/>
      <c r="F4045" s="970"/>
      <c r="G4045" s="970"/>
      <c r="H4045" s="970"/>
      <c r="I4045" s="971"/>
      <c r="J4045" s="960"/>
    </row>
    <row r="4046" spans="2:10" ht="24.6" customHeight="1">
      <c r="B4046" s="962"/>
      <c r="C4046" s="963"/>
      <c r="D4046" s="963" t="s">
        <v>1968</v>
      </c>
      <c r="E4046" s="963"/>
      <c r="F4046" s="963"/>
      <c r="G4046" s="963"/>
      <c r="H4046" s="963"/>
      <c r="I4046" s="964" t="s">
        <v>2058</v>
      </c>
      <c r="J4046" s="965"/>
    </row>
    <row r="4047" spans="2:10" ht="24.6" customHeight="1">
      <c r="B4047" s="962"/>
      <c r="C4047" s="963"/>
      <c r="D4047" s="963" t="s">
        <v>1970</v>
      </c>
      <c r="E4047" s="963"/>
      <c r="F4047" s="963"/>
      <c r="G4047" s="963"/>
      <c r="H4047" s="963"/>
      <c r="I4047" s="964" t="s">
        <v>2130</v>
      </c>
      <c r="J4047" s="965"/>
    </row>
    <row r="4048" spans="2:10" ht="24.6" customHeight="1">
      <c r="B4048" s="962"/>
      <c r="C4048" s="963"/>
      <c r="D4048" s="963" t="s">
        <v>3371</v>
      </c>
      <c r="E4048" s="963"/>
      <c r="F4048" s="963"/>
      <c r="G4048" s="963"/>
      <c r="H4048" s="963"/>
      <c r="I4048" s="964" t="s">
        <v>3372</v>
      </c>
      <c r="J4048" s="965"/>
    </row>
    <row r="4049" spans="2:10" ht="24.6" customHeight="1">
      <c r="B4049" s="962"/>
      <c r="C4049" s="963"/>
      <c r="D4049" s="963"/>
      <c r="E4049" s="963"/>
      <c r="F4049" s="963"/>
      <c r="G4049" s="963"/>
      <c r="H4049" s="963"/>
      <c r="I4049" s="964" t="s">
        <v>3373</v>
      </c>
      <c r="J4049" s="965"/>
    </row>
    <row r="4050" spans="2:10" ht="24.6" customHeight="1">
      <c r="B4050" s="962"/>
      <c r="C4050" s="963"/>
      <c r="D4050" s="963" t="s">
        <v>3374</v>
      </c>
      <c r="E4050" s="963"/>
      <c r="F4050" s="963"/>
      <c r="G4050" s="963"/>
      <c r="H4050" s="963"/>
      <c r="I4050" s="964" t="s">
        <v>3375</v>
      </c>
      <c r="J4050" s="965"/>
    </row>
    <row r="4051" spans="2:10" ht="24.6" customHeight="1">
      <c r="B4051" s="962"/>
      <c r="C4051" s="963"/>
      <c r="D4051" s="963" t="s">
        <v>1991</v>
      </c>
      <c r="E4051" s="963"/>
      <c r="F4051" s="963"/>
      <c r="G4051" s="963"/>
      <c r="H4051" s="963"/>
      <c r="I4051" s="964"/>
      <c r="J4051" s="965"/>
    </row>
    <row r="4052" spans="2:10" ht="47.45" customHeight="1">
      <c r="B4052" s="962"/>
      <c r="C4052" s="963"/>
      <c r="D4052" s="963"/>
      <c r="E4052" s="963"/>
      <c r="F4052" s="963"/>
      <c r="G4052" s="963"/>
      <c r="H4052" s="963"/>
      <c r="I4052" s="964" t="s">
        <v>3376</v>
      </c>
      <c r="J4052" s="965"/>
    </row>
    <row r="4053" spans="2:10" ht="58.5" customHeight="1">
      <c r="B4053" s="962"/>
      <c r="C4053" s="963"/>
      <c r="D4053" s="963"/>
      <c r="E4053" s="963"/>
      <c r="F4053" s="963"/>
      <c r="G4053" s="963"/>
      <c r="H4053" s="963"/>
      <c r="I4053" s="964" t="s">
        <v>3790</v>
      </c>
      <c r="J4053" s="965"/>
    </row>
    <row r="4054" spans="2:10" ht="47.45" customHeight="1">
      <c r="B4054" s="962"/>
      <c r="C4054" s="963"/>
      <c r="D4054" s="963"/>
      <c r="E4054" s="963"/>
      <c r="F4054" s="963"/>
      <c r="G4054" s="963"/>
      <c r="H4054" s="963"/>
      <c r="I4054" s="964" t="s">
        <v>3378</v>
      </c>
      <c r="J4054" s="965"/>
    </row>
    <row r="4055" spans="2:10" ht="24.6" customHeight="1">
      <c r="B4055" s="966"/>
      <c r="C4055" s="967"/>
      <c r="D4055" s="967"/>
      <c r="E4055" s="967"/>
      <c r="F4055" s="967"/>
      <c r="G4055" s="967"/>
      <c r="H4055" s="967"/>
      <c r="I4055" s="968"/>
      <c r="J4055" s="969"/>
    </row>
    <row r="4056" spans="2:10" ht="24.6" customHeight="1">
      <c r="B4056" s="959"/>
      <c r="C4056" s="970" t="s">
        <v>3791</v>
      </c>
      <c r="D4056" s="970"/>
      <c r="E4056" s="970"/>
      <c r="F4056" s="970"/>
      <c r="G4056" s="970"/>
      <c r="H4056" s="970"/>
      <c r="I4056" s="971"/>
      <c r="J4056" s="960"/>
    </row>
    <row r="4057" spans="2:10" ht="47.45" customHeight="1">
      <c r="B4057" s="962"/>
      <c r="C4057" s="963"/>
      <c r="D4057" s="963"/>
      <c r="E4057" s="963"/>
      <c r="F4057" s="963"/>
      <c r="G4057" s="963"/>
      <c r="H4057" s="963"/>
      <c r="I4057" s="964" t="s">
        <v>3792</v>
      </c>
      <c r="J4057" s="965"/>
    </row>
    <row r="4058" spans="2:10" ht="24.6" customHeight="1">
      <c r="B4058" s="962"/>
      <c r="C4058" s="963"/>
      <c r="D4058" s="963" t="s">
        <v>1968</v>
      </c>
      <c r="E4058" s="963"/>
      <c r="F4058" s="963"/>
      <c r="G4058" s="963"/>
      <c r="H4058" s="963"/>
      <c r="I4058" s="964" t="s">
        <v>3793</v>
      </c>
      <c r="J4058" s="965"/>
    </row>
    <row r="4059" spans="2:10" ht="24.6" customHeight="1">
      <c r="B4059" s="962"/>
      <c r="C4059" s="963"/>
      <c r="D4059" s="963" t="s">
        <v>1970</v>
      </c>
      <c r="E4059" s="963"/>
      <c r="F4059" s="963"/>
      <c r="G4059" s="963"/>
      <c r="H4059" s="963"/>
      <c r="I4059" s="964" t="s">
        <v>2206</v>
      </c>
      <c r="J4059" s="965"/>
    </row>
    <row r="4060" spans="2:10" ht="24.6" customHeight="1">
      <c r="B4060" s="962"/>
      <c r="C4060" s="963"/>
      <c r="D4060" s="963" t="s">
        <v>3794</v>
      </c>
      <c r="E4060" s="963"/>
      <c r="F4060" s="963"/>
      <c r="G4060" s="963"/>
      <c r="H4060" s="963"/>
      <c r="I4060" s="964" t="s">
        <v>3795</v>
      </c>
      <c r="J4060" s="965"/>
    </row>
    <row r="4061" spans="2:10" ht="24.6" customHeight="1">
      <c r="B4061" s="962"/>
      <c r="C4061" s="963"/>
      <c r="D4061" s="963" t="s">
        <v>3374</v>
      </c>
      <c r="E4061" s="963"/>
      <c r="F4061" s="963"/>
      <c r="G4061" s="963"/>
      <c r="H4061" s="963"/>
      <c r="I4061" s="964" t="s">
        <v>2058</v>
      </c>
      <c r="J4061" s="965"/>
    </row>
    <row r="4062" spans="2:10" ht="24.6" customHeight="1">
      <c r="B4062" s="962"/>
      <c r="C4062" s="963"/>
      <c r="D4062" s="963" t="s">
        <v>3796</v>
      </c>
      <c r="E4062" s="963"/>
      <c r="F4062" s="963"/>
      <c r="G4062" s="963"/>
      <c r="H4062" s="963"/>
      <c r="I4062" s="964" t="s">
        <v>3797</v>
      </c>
      <c r="J4062" s="965"/>
    </row>
    <row r="4063" spans="2:10" ht="24.6" customHeight="1">
      <c r="B4063" s="962"/>
      <c r="C4063" s="963"/>
      <c r="D4063" s="963"/>
      <c r="E4063" s="963"/>
      <c r="F4063" s="963"/>
      <c r="G4063" s="963"/>
      <c r="H4063" s="963"/>
      <c r="I4063" s="964" t="s">
        <v>3798</v>
      </c>
      <c r="J4063" s="965"/>
    </row>
    <row r="4064" spans="2:10" ht="24.6" customHeight="1">
      <c r="B4064" s="962"/>
      <c r="C4064" s="963"/>
      <c r="D4064" s="963"/>
      <c r="E4064" s="963"/>
      <c r="F4064" s="963"/>
      <c r="G4064" s="963"/>
      <c r="H4064" s="963"/>
      <c r="I4064" s="964" t="s">
        <v>3799</v>
      </c>
      <c r="J4064" s="965"/>
    </row>
    <row r="4065" spans="2:10" ht="24.6" customHeight="1">
      <c r="B4065" s="962"/>
      <c r="C4065" s="963"/>
      <c r="D4065" s="963" t="s">
        <v>2030</v>
      </c>
      <c r="E4065" s="963"/>
      <c r="F4065" s="963"/>
      <c r="G4065" s="963"/>
      <c r="H4065" s="963"/>
      <c r="I4065" s="964"/>
      <c r="J4065" s="965"/>
    </row>
    <row r="4066" spans="2:10" ht="35.450000000000003" customHeight="1">
      <c r="B4066" s="962"/>
      <c r="C4066" s="963"/>
      <c r="D4066" s="963"/>
      <c r="E4066" s="963"/>
      <c r="F4066" s="963"/>
      <c r="G4066" s="963"/>
      <c r="H4066" s="963"/>
      <c r="I4066" s="964" t="s">
        <v>3800</v>
      </c>
      <c r="J4066" s="965"/>
    </row>
    <row r="4067" spans="2:10" ht="24.6" customHeight="1">
      <c r="B4067" s="962"/>
      <c r="C4067" s="963"/>
      <c r="D4067" s="963"/>
      <c r="E4067" s="963"/>
      <c r="F4067" s="963"/>
      <c r="G4067" s="963"/>
      <c r="H4067" s="963"/>
      <c r="I4067" s="964" t="s">
        <v>3801</v>
      </c>
      <c r="J4067" s="965"/>
    </row>
    <row r="4068" spans="2:10" ht="24.6" customHeight="1">
      <c r="B4068" s="966"/>
      <c r="C4068" s="967"/>
      <c r="D4068" s="967"/>
      <c r="E4068" s="967"/>
      <c r="F4068" s="967"/>
      <c r="G4068" s="967"/>
      <c r="H4068" s="967"/>
      <c r="I4068" s="968"/>
      <c r="J4068" s="969"/>
    </row>
    <row r="4069" spans="2:10" ht="24.6" customHeight="1">
      <c r="B4069" s="959"/>
      <c r="C4069" s="970" t="s">
        <v>3802</v>
      </c>
      <c r="D4069" s="970"/>
      <c r="E4069" s="970"/>
      <c r="F4069" s="970"/>
      <c r="G4069" s="970"/>
      <c r="H4069" s="970"/>
      <c r="I4069" s="971"/>
      <c r="J4069" s="960"/>
    </row>
    <row r="4070" spans="2:10" ht="58.5" customHeight="1">
      <c r="B4070" s="962"/>
      <c r="C4070" s="963"/>
      <c r="D4070" s="963"/>
      <c r="E4070" s="963"/>
      <c r="F4070" s="963"/>
      <c r="G4070" s="963"/>
      <c r="H4070" s="963"/>
      <c r="I4070" s="964" t="s">
        <v>3803</v>
      </c>
      <c r="J4070" s="965"/>
    </row>
    <row r="4071" spans="2:10" ht="47.45" customHeight="1">
      <c r="B4071" s="962"/>
      <c r="C4071" s="963"/>
      <c r="D4071" s="963"/>
      <c r="E4071" s="963"/>
      <c r="F4071" s="963"/>
      <c r="G4071" s="963"/>
      <c r="H4071" s="963"/>
      <c r="I4071" s="964" t="s">
        <v>3804</v>
      </c>
      <c r="J4071" s="965"/>
    </row>
    <row r="4072" spans="2:10" ht="47.45" customHeight="1">
      <c r="B4072" s="962"/>
      <c r="C4072" s="963"/>
      <c r="D4072" s="963"/>
      <c r="E4072" s="963"/>
      <c r="F4072" s="963"/>
      <c r="G4072" s="963"/>
      <c r="H4072" s="963"/>
      <c r="I4072" s="964" t="s">
        <v>3805</v>
      </c>
      <c r="J4072" s="965"/>
    </row>
    <row r="4073" spans="2:10" ht="35.450000000000003" customHeight="1">
      <c r="B4073" s="962"/>
      <c r="C4073" s="963"/>
      <c r="D4073" s="963"/>
      <c r="E4073" s="963"/>
      <c r="F4073" s="963"/>
      <c r="G4073" s="963"/>
      <c r="H4073" s="963"/>
      <c r="I4073" s="964" t="s">
        <v>3806</v>
      </c>
      <c r="J4073" s="965"/>
    </row>
    <row r="4074" spans="2:10" ht="35.450000000000003" customHeight="1">
      <c r="B4074" s="962"/>
      <c r="C4074" s="963"/>
      <c r="D4074" s="963"/>
      <c r="E4074" s="963"/>
      <c r="F4074" s="963"/>
      <c r="G4074" s="963"/>
      <c r="H4074" s="963"/>
      <c r="I4074" s="964" t="s">
        <v>3807</v>
      </c>
      <c r="J4074" s="965"/>
    </row>
    <row r="4075" spans="2:10" ht="81.599999999999994" customHeight="1">
      <c r="B4075" s="962"/>
      <c r="C4075" s="963"/>
      <c r="D4075" s="963"/>
      <c r="E4075" s="963"/>
      <c r="F4075" s="963"/>
      <c r="G4075" s="963"/>
      <c r="H4075" s="963"/>
      <c r="I4075" s="964" t="s">
        <v>3808</v>
      </c>
      <c r="J4075" s="965"/>
    </row>
    <row r="4076" spans="2:10" ht="47.45" customHeight="1">
      <c r="B4076" s="962"/>
      <c r="C4076" s="963"/>
      <c r="D4076" s="963"/>
      <c r="E4076" s="963"/>
      <c r="F4076" s="963"/>
      <c r="G4076" s="963"/>
      <c r="H4076" s="963"/>
      <c r="I4076" s="964" t="s">
        <v>3809</v>
      </c>
      <c r="J4076" s="965"/>
    </row>
    <row r="4077" spans="2:10" ht="24.6" customHeight="1">
      <c r="B4077" s="962"/>
      <c r="C4077" s="963"/>
      <c r="D4077" s="963"/>
      <c r="E4077" s="963"/>
      <c r="F4077" s="963"/>
      <c r="G4077" s="963"/>
      <c r="H4077" s="963"/>
      <c r="I4077" s="964"/>
      <c r="J4077" s="965"/>
    </row>
    <row r="4078" spans="2:10" ht="24.6" customHeight="1">
      <c r="B4078" s="966"/>
      <c r="C4078" s="967"/>
      <c r="D4078" s="967"/>
      <c r="E4078" s="967"/>
      <c r="F4078" s="967"/>
      <c r="G4078" s="967"/>
      <c r="H4078" s="967"/>
      <c r="I4078" s="968"/>
      <c r="J4078" s="969"/>
    </row>
    <row r="4079" spans="2:10" ht="24.6" customHeight="1">
      <c r="B4079" s="972" t="s">
        <v>3810</v>
      </c>
      <c r="C4079" s="973"/>
      <c r="D4079" s="973"/>
      <c r="E4079" s="973"/>
      <c r="F4079" s="973"/>
      <c r="G4079" s="973"/>
      <c r="H4079" s="973"/>
      <c r="I4079" s="974"/>
      <c r="J4079" s="975"/>
    </row>
    <row r="4080" spans="2:10" ht="24.6" customHeight="1">
      <c r="B4080" s="889" t="s">
        <v>3811</v>
      </c>
      <c r="C4080" s="980"/>
      <c r="D4080" s="980"/>
      <c r="E4080" s="980"/>
      <c r="F4080" s="980"/>
      <c r="G4080" s="980"/>
      <c r="H4080" s="980"/>
      <c r="I4080" s="981"/>
      <c r="J4080" s="982"/>
    </row>
    <row r="4081" spans="2:10" ht="69.599999999999994" customHeight="1">
      <c r="B4081" s="962"/>
      <c r="C4081" s="963"/>
      <c r="D4081" s="963"/>
      <c r="E4081" s="963"/>
      <c r="F4081" s="963"/>
      <c r="G4081" s="963"/>
      <c r="H4081" s="963"/>
      <c r="I4081" s="964" t="s">
        <v>3812</v>
      </c>
      <c r="J4081" s="965"/>
    </row>
    <row r="4082" spans="2:10" ht="24.6" customHeight="1">
      <c r="B4082" s="966"/>
      <c r="C4082" s="967"/>
      <c r="D4082" s="967"/>
      <c r="E4082" s="967"/>
      <c r="F4082" s="967"/>
      <c r="G4082" s="967"/>
      <c r="H4082" s="967"/>
      <c r="I4082" s="968"/>
      <c r="J4082" s="969"/>
    </row>
    <row r="4083" spans="2:10" ht="24.6" customHeight="1">
      <c r="B4083" s="959"/>
      <c r="C4083" s="970" t="s">
        <v>3813</v>
      </c>
      <c r="D4083" s="970"/>
      <c r="E4083" s="970"/>
      <c r="F4083" s="970"/>
      <c r="G4083" s="970"/>
      <c r="H4083" s="970"/>
      <c r="I4083" s="971"/>
      <c r="J4083" s="960"/>
    </row>
    <row r="4084" spans="2:10" ht="137.44999999999999" customHeight="1">
      <c r="B4084" s="962"/>
      <c r="C4084" s="963"/>
      <c r="D4084" s="963"/>
      <c r="E4084" s="963"/>
      <c r="F4084" s="963"/>
      <c r="G4084" s="963"/>
      <c r="H4084" s="963"/>
      <c r="I4084" s="964" t="s">
        <v>3814</v>
      </c>
      <c r="J4084" s="965"/>
    </row>
    <row r="4085" spans="2:10" ht="168" customHeight="1">
      <c r="B4085" s="962"/>
      <c r="C4085" s="963"/>
      <c r="D4085" s="963"/>
      <c r="E4085" s="963"/>
      <c r="F4085" s="963"/>
      <c r="G4085" s="963"/>
      <c r="H4085" s="963"/>
      <c r="I4085" s="964" t="s">
        <v>3815</v>
      </c>
      <c r="J4085" s="965"/>
    </row>
    <row r="4086" spans="2:10" ht="204" customHeight="1">
      <c r="B4086" s="962"/>
      <c r="C4086" s="963"/>
      <c r="D4086" s="963"/>
      <c r="E4086" s="963"/>
      <c r="F4086" s="963"/>
      <c r="G4086" s="963"/>
      <c r="H4086" s="963"/>
      <c r="I4086" s="964" t="s">
        <v>3816</v>
      </c>
      <c r="J4086" s="965"/>
    </row>
    <row r="4087" spans="2:10" ht="150" customHeight="1">
      <c r="B4087" s="962"/>
      <c r="C4087" s="963"/>
      <c r="D4087" s="963"/>
      <c r="E4087" s="963"/>
      <c r="F4087" s="963"/>
      <c r="G4087" s="963"/>
      <c r="H4087" s="963"/>
      <c r="I4087" s="964" t="s">
        <v>3817</v>
      </c>
      <c r="J4087" s="965"/>
    </row>
    <row r="4088" spans="2:10" ht="47.45" customHeight="1">
      <c r="B4088" s="962"/>
      <c r="C4088" s="963"/>
      <c r="D4088" s="963"/>
      <c r="E4088" s="963"/>
      <c r="F4088" s="963"/>
      <c r="G4088" s="963"/>
      <c r="H4088" s="963"/>
      <c r="I4088" s="964" t="s">
        <v>3818</v>
      </c>
      <c r="J4088" s="965"/>
    </row>
    <row r="4089" spans="2:10" ht="69.599999999999994" customHeight="1">
      <c r="B4089" s="962"/>
      <c r="C4089" s="963"/>
      <c r="D4089" s="963"/>
      <c r="E4089" s="963"/>
      <c r="F4089" s="963"/>
      <c r="G4089" s="963"/>
      <c r="H4089" s="963"/>
      <c r="I4089" s="964" t="s">
        <v>3819</v>
      </c>
      <c r="J4089" s="965"/>
    </row>
    <row r="4090" spans="2:10" ht="58.5" customHeight="1">
      <c r="B4090" s="962"/>
      <c r="C4090" s="963"/>
      <c r="D4090" s="963"/>
      <c r="E4090" s="963"/>
      <c r="F4090" s="963"/>
      <c r="G4090" s="963"/>
      <c r="H4090" s="963"/>
      <c r="I4090" s="964" t="s">
        <v>3820</v>
      </c>
      <c r="J4090" s="965"/>
    </row>
    <row r="4091" spans="2:10" ht="24.6" customHeight="1">
      <c r="B4091" s="962"/>
      <c r="C4091" s="963"/>
      <c r="D4091" s="963"/>
      <c r="E4091" s="963"/>
      <c r="F4091" s="963"/>
      <c r="G4091" s="963"/>
      <c r="H4091" s="963"/>
      <c r="I4091" s="964" t="s">
        <v>3821</v>
      </c>
      <c r="J4091" s="965"/>
    </row>
    <row r="4092" spans="2:10" ht="47.45" customHeight="1">
      <c r="B4092" s="962"/>
      <c r="C4092" s="963"/>
      <c r="D4092" s="963"/>
      <c r="E4092" s="963"/>
      <c r="F4092" s="963"/>
      <c r="G4092" s="963"/>
      <c r="H4092" s="963"/>
      <c r="I4092" s="964" t="s">
        <v>3822</v>
      </c>
      <c r="J4092" s="965"/>
    </row>
    <row r="4093" spans="2:10" ht="58.5" customHeight="1">
      <c r="B4093" s="962"/>
      <c r="C4093" s="963"/>
      <c r="D4093" s="963"/>
      <c r="E4093" s="963"/>
      <c r="F4093" s="963"/>
      <c r="G4093" s="963"/>
      <c r="H4093" s="963"/>
      <c r="I4093" s="964" t="s">
        <v>3823</v>
      </c>
      <c r="J4093" s="965"/>
    </row>
    <row r="4094" spans="2:10" ht="24.6" customHeight="1">
      <c r="B4094" s="966"/>
      <c r="C4094" s="967"/>
      <c r="D4094" s="967"/>
      <c r="E4094" s="967"/>
      <c r="F4094" s="967"/>
      <c r="G4094" s="967"/>
      <c r="H4094" s="967"/>
      <c r="I4094" s="968"/>
      <c r="J4094" s="969"/>
    </row>
    <row r="4095" spans="2:10" ht="24.6" customHeight="1">
      <c r="B4095" s="959"/>
      <c r="C4095" s="970" t="s">
        <v>3824</v>
      </c>
      <c r="D4095" s="970"/>
      <c r="E4095" s="970"/>
      <c r="F4095" s="970"/>
      <c r="G4095" s="970"/>
      <c r="H4095" s="970"/>
      <c r="I4095" s="971"/>
      <c r="J4095" s="960"/>
    </row>
    <row r="4096" spans="2:10" ht="35.450000000000003" customHeight="1">
      <c r="B4096" s="962"/>
      <c r="C4096" s="963"/>
      <c r="D4096" s="963"/>
      <c r="E4096" s="963"/>
      <c r="F4096" s="963"/>
      <c r="G4096" s="963"/>
      <c r="H4096" s="963"/>
      <c r="I4096" s="964" t="s">
        <v>3825</v>
      </c>
      <c r="J4096" s="965"/>
    </row>
    <row r="4097" spans="2:10" ht="35.450000000000003" customHeight="1">
      <c r="B4097" s="962"/>
      <c r="C4097" s="963"/>
      <c r="D4097" s="963" t="s">
        <v>3826</v>
      </c>
      <c r="E4097" s="963"/>
      <c r="F4097" s="963"/>
      <c r="G4097" s="963"/>
      <c r="H4097" s="963"/>
      <c r="I4097" s="964" t="s">
        <v>3827</v>
      </c>
      <c r="J4097" s="965"/>
    </row>
    <row r="4098" spans="2:10" ht="24.6" customHeight="1">
      <c r="B4098" s="962"/>
      <c r="C4098" s="963"/>
      <c r="D4098" s="963" t="s">
        <v>3828</v>
      </c>
      <c r="E4098" s="963"/>
      <c r="F4098" s="963"/>
      <c r="G4098" s="963"/>
      <c r="H4098" s="963"/>
      <c r="I4098" s="964" t="s">
        <v>3829</v>
      </c>
      <c r="J4098" s="965"/>
    </row>
    <row r="4099" spans="2:10" ht="24.6" customHeight="1">
      <c r="B4099" s="962"/>
      <c r="C4099" s="963"/>
      <c r="D4099" s="963" t="s">
        <v>3830</v>
      </c>
      <c r="E4099" s="963"/>
      <c r="F4099" s="963"/>
      <c r="G4099" s="963"/>
      <c r="H4099" s="963"/>
      <c r="I4099" s="964"/>
      <c r="J4099" s="965"/>
    </row>
    <row r="4100" spans="2:10" ht="24.6" customHeight="1">
      <c r="B4100" s="962"/>
      <c r="C4100" s="963"/>
      <c r="D4100" s="963"/>
      <c r="E4100" s="963" t="s">
        <v>3831</v>
      </c>
      <c r="F4100" s="963"/>
      <c r="G4100" s="963"/>
      <c r="H4100" s="963"/>
      <c r="I4100" s="964" t="s">
        <v>3832</v>
      </c>
      <c r="J4100" s="965"/>
    </row>
    <row r="4101" spans="2:10" ht="24.6" customHeight="1">
      <c r="B4101" s="962"/>
      <c r="C4101" s="963"/>
      <c r="D4101" s="963"/>
      <c r="E4101" s="963" t="s">
        <v>3833</v>
      </c>
      <c r="F4101" s="963"/>
      <c r="G4101" s="963"/>
      <c r="H4101" s="963"/>
      <c r="I4101" s="964" t="s">
        <v>3834</v>
      </c>
      <c r="J4101" s="965"/>
    </row>
    <row r="4102" spans="2:10" ht="35.450000000000003" customHeight="1">
      <c r="B4102" s="962"/>
      <c r="C4102" s="963"/>
      <c r="D4102" s="963"/>
      <c r="E4102" s="963" t="s">
        <v>3835</v>
      </c>
      <c r="F4102" s="963"/>
      <c r="G4102" s="963"/>
      <c r="H4102" s="963"/>
      <c r="I4102" s="964" t="s">
        <v>3836</v>
      </c>
      <c r="J4102" s="965"/>
    </row>
    <row r="4103" spans="2:10" ht="35.450000000000003" customHeight="1">
      <c r="B4103" s="962"/>
      <c r="C4103" s="963"/>
      <c r="D4103" s="963"/>
      <c r="E4103" s="963" t="s">
        <v>3837</v>
      </c>
      <c r="F4103" s="963"/>
      <c r="G4103" s="963"/>
      <c r="H4103" s="963"/>
      <c r="I4103" s="964" t="s">
        <v>3838</v>
      </c>
      <c r="J4103" s="965"/>
    </row>
    <row r="4104" spans="2:10" ht="24.6" customHeight="1">
      <c r="B4104" s="962"/>
      <c r="C4104" s="963"/>
      <c r="D4104" s="963"/>
      <c r="E4104" s="963" t="s">
        <v>3839</v>
      </c>
      <c r="F4104" s="963"/>
      <c r="G4104" s="963"/>
      <c r="H4104" s="963"/>
      <c r="I4104" s="964" t="s">
        <v>3840</v>
      </c>
      <c r="J4104" s="965"/>
    </row>
    <row r="4105" spans="2:10" ht="35.450000000000003" customHeight="1">
      <c r="B4105" s="962"/>
      <c r="C4105" s="963"/>
      <c r="D4105" s="963"/>
      <c r="E4105" s="963" t="s">
        <v>3841</v>
      </c>
      <c r="F4105" s="963"/>
      <c r="G4105" s="963"/>
      <c r="H4105" s="963"/>
      <c r="I4105" s="964" t="s">
        <v>3842</v>
      </c>
      <c r="J4105" s="965"/>
    </row>
    <row r="4106" spans="2:10" ht="24.6" customHeight="1">
      <c r="B4106" s="962"/>
      <c r="C4106" s="963"/>
      <c r="D4106" s="963"/>
      <c r="E4106" s="963" t="s">
        <v>3843</v>
      </c>
      <c r="F4106" s="963"/>
      <c r="G4106" s="963"/>
      <c r="H4106" s="963"/>
      <c r="I4106" s="964" t="s">
        <v>3844</v>
      </c>
      <c r="J4106" s="965"/>
    </row>
    <row r="4107" spans="2:10" ht="24.6" customHeight="1">
      <c r="B4107" s="962"/>
      <c r="C4107" s="963"/>
      <c r="D4107" s="963"/>
      <c r="E4107" s="963" t="s">
        <v>3845</v>
      </c>
      <c r="F4107" s="963"/>
      <c r="G4107" s="963"/>
      <c r="H4107" s="963"/>
      <c r="I4107" s="964" t="s">
        <v>3846</v>
      </c>
      <c r="J4107" s="965"/>
    </row>
    <row r="4108" spans="2:10" ht="24.6" customHeight="1">
      <c r="B4108" s="962"/>
      <c r="C4108" s="963"/>
      <c r="D4108" s="963"/>
      <c r="E4108" s="963" t="s">
        <v>3847</v>
      </c>
      <c r="F4108" s="963"/>
      <c r="G4108" s="963"/>
      <c r="H4108" s="963"/>
      <c r="I4108" s="964" t="s">
        <v>3848</v>
      </c>
      <c r="J4108" s="965"/>
    </row>
    <row r="4109" spans="2:10" ht="24.6" customHeight="1">
      <c r="B4109" s="962"/>
      <c r="C4109" s="963"/>
      <c r="D4109" s="963" t="s">
        <v>2223</v>
      </c>
      <c r="E4109" s="963"/>
      <c r="F4109" s="963"/>
      <c r="G4109" s="963"/>
      <c r="H4109" s="963"/>
      <c r="I4109" s="964"/>
      <c r="J4109" s="965"/>
    </row>
    <row r="4110" spans="2:10" ht="58.5" customHeight="1">
      <c r="B4110" s="962"/>
      <c r="C4110" s="963"/>
      <c r="D4110" s="963"/>
      <c r="E4110" s="963"/>
      <c r="F4110" s="963"/>
      <c r="G4110" s="963"/>
      <c r="H4110" s="963"/>
      <c r="I4110" s="964" t="s">
        <v>3849</v>
      </c>
      <c r="J4110" s="965"/>
    </row>
    <row r="4111" spans="2:10" ht="47.45" customHeight="1">
      <c r="B4111" s="962"/>
      <c r="C4111" s="963"/>
      <c r="D4111" s="963"/>
      <c r="E4111" s="963"/>
      <c r="F4111" s="963"/>
      <c r="G4111" s="963"/>
      <c r="H4111" s="963"/>
      <c r="I4111" s="964" t="s">
        <v>3850</v>
      </c>
      <c r="J4111" s="965"/>
    </row>
    <row r="4112" spans="2:10" ht="47.45" customHeight="1">
      <c r="B4112" s="962"/>
      <c r="C4112" s="963"/>
      <c r="D4112" s="963"/>
      <c r="E4112" s="963"/>
      <c r="F4112" s="963"/>
      <c r="G4112" s="963"/>
      <c r="H4112" s="963"/>
      <c r="I4112" s="964" t="s">
        <v>3851</v>
      </c>
      <c r="J4112" s="965"/>
    </row>
    <row r="4113" spans="2:10" ht="47.45" customHeight="1">
      <c r="B4113" s="962"/>
      <c r="C4113" s="963"/>
      <c r="D4113" s="963"/>
      <c r="E4113" s="963"/>
      <c r="F4113" s="963"/>
      <c r="G4113" s="963"/>
      <c r="H4113" s="963"/>
      <c r="I4113" s="964" t="s">
        <v>3852</v>
      </c>
      <c r="J4113" s="965"/>
    </row>
    <row r="4114" spans="2:10" ht="35.450000000000003" customHeight="1">
      <c r="B4114" s="962"/>
      <c r="C4114" s="963"/>
      <c r="D4114" s="963"/>
      <c r="E4114" s="963"/>
      <c r="F4114" s="963"/>
      <c r="G4114" s="963"/>
      <c r="H4114" s="963"/>
      <c r="I4114" s="964" t="s">
        <v>3853</v>
      </c>
      <c r="J4114" s="965"/>
    </row>
    <row r="4115" spans="2:10" ht="35.450000000000003" customHeight="1">
      <c r="B4115" s="962"/>
      <c r="C4115" s="963"/>
      <c r="D4115" s="963"/>
      <c r="E4115" s="963"/>
      <c r="F4115" s="963"/>
      <c r="G4115" s="963"/>
      <c r="H4115" s="963"/>
      <c r="I4115" s="964" t="s">
        <v>3854</v>
      </c>
      <c r="J4115" s="965"/>
    </row>
    <row r="4116" spans="2:10" ht="47.45" customHeight="1">
      <c r="B4116" s="962"/>
      <c r="C4116" s="963"/>
      <c r="D4116" s="963"/>
      <c r="E4116" s="963"/>
      <c r="F4116" s="963"/>
      <c r="G4116" s="963"/>
      <c r="H4116" s="963"/>
      <c r="I4116" s="964" t="s">
        <v>3855</v>
      </c>
      <c r="J4116" s="965"/>
    </row>
    <row r="4117" spans="2:10" ht="69.599999999999994" customHeight="1">
      <c r="B4117" s="962"/>
      <c r="C4117" s="963"/>
      <c r="D4117" s="963"/>
      <c r="E4117" s="963"/>
      <c r="F4117" s="963"/>
      <c r="G4117" s="963"/>
      <c r="H4117" s="963"/>
      <c r="I4117" s="964" t="s">
        <v>3856</v>
      </c>
      <c r="J4117" s="965"/>
    </row>
    <row r="4118" spans="2:10" ht="24.6" customHeight="1">
      <c r="B4118" s="966"/>
      <c r="C4118" s="967"/>
      <c r="D4118" s="967"/>
      <c r="E4118" s="967"/>
      <c r="F4118" s="967"/>
      <c r="G4118" s="967"/>
      <c r="H4118" s="967"/>
      <c r="I4118" s="968"/>
      <c r="J4118" s="969"/>
    </row>
    <row r="4119" spans="2:10" ht="24.6" customHeight="1">
      <c r="B4119" s="959"/>
      <c r="C4119" s="970" t="s">
        <v>3857</v>
      </c>
      <c r="D4119" s="970"/>
      <c r="E4119" s="970"/>
      <c r="F4119" s="970"/>
      <c r="G4119" s="970"/>
      <c r="H4119" s="970"/>
      <c r="I4119" s="971"/>
      <c r="J4119" s="960"/>
    </row>
    <row r="4120" spans="2:10" ht="58.5" customHeight="1">
      <c r="B4120" s="962"/>
      <c r="C4120" s="963"/>
      <c r="D4120" s="963"/>
      <c r="E4120" s="963"/>
      <c r="F4120" s="963"/>
      <c r="G4120" s="963"/>
      <c r="H4120" s="963"/>
      <c r="I4120" s="964" t="s">
        <v>3858</v>
      </c>
      <c r="J4120" s="965"/>
    </row>
    <row r="4121" spans="2:10" ht="24.6" customHeight="1">
      <c r="B4121" s="962"/>
      <c r="C4121" s="963"/>
      <c r="D4121" s="963" t="s">
        <v>3859</v>
      </c>
      <c r="E4121" s="963"/>
      <c r="F4121" s="963"/>
      <c r="G4121" s="963"/>
      <c r="H4121" s="963"/>
      <c r="I4121" s="964"/>
      <c r="J4121" s="965"/>
    </row>
    <row r="4122" spans="2:10" ht="35.450000000000003" customHeight="1">
      <c r="B4122" s="962"/>
      <c r="C4122" s="963"/>
      <c r="D4122" s="963"/>
      <c r="E4122" s="963" t="s">
        <v>2207</v>
      </c>
      <c r="F4122" s="963"/>
      <c r="G4122" s="963"/>
      <c r="H4122" s="963"/>
      <c r="I4122" s="964" t="s">
        <v>3860</v>
      </c>
      <c r="J4122" s="965"/>
    </row>
    <row r="4123" spans="2:10" ht="24.6" customHeight="1">
      <c r="B4123" s="962"/>
      <c r="C4123" s="963"/>
      <c r="D4123" s="963"/>
      <c r="E4123" s="963" t="s">
        <v>2208</v>
      </c>
      <c r="F4123" s="963"/>
      <c r="G4123" s="963"/>
      <c r="H4123" s="963"/>
      <c r="I4123" s="964" t="s">
        <v>1576</v>
      </c>
      <c r="J4123" s="965"/>
    </row>
    <row r="4124" spans="2:10" ht="24.6" customHeight="1">
      <c r="B4124" s="962"/>
      <c r="C4124" s="963"/>
      <c r="D4124" s="963"/>
      <c r="E4124" s="963" t="s">
        <v>3861</v>
      </c>
      <c r="F4124" s="963"/>
      <c r="G4124" s="963"/>
      <c r="H4124" s="963"/>
      <c r="I4124" s="964"/>
      <c r="J4124" s="965"/>
    </row>
    <row r="4125" spans="2:10" ht="24.6" customHeight="1">
      <c r="B4125" s="962"/>
      <c r="C4125" s="963"/>
      <c r="D4125" s="963"/>
      <c r="E4125" s="963"/>
      <c r="F4125" s="963" t="s">
        <v>3862</v>
      </c>
      <c r="G4125" s="963"/>
      <c r="H4125" s="963"/>
      <c r="I4125" s="964" t="s">
        <v>1576</v>
      </c>
      <c r="J4125" s="965"/>
    </row>
    <row r="4126" spans="2:10" ht="24.6" customHeight="1">
      <c r="B4126" s="962"/>
      <c r="C4126" s="963"/>
      <c r="D4126" s="963"/>
      <c r="E4126" s="963"/>
      <c r="F4126" s="963" t="s">
        <v>3863</v>
      </c>
      <c r="G4126" s="963"/>
      <c r="H4126" s="963"/>
      <c r="I4126" s="964" t="s">
        <v>1576</v>
      </c>
      <c r="J4126" s="965"/>
    </row>
    <row r="4127" spans="2:10" ht="24.6" customHeight="1">
      <c r="B4127" s="962"/>
      <c r="C4127" s="963"/>
      <c r="D4127" s="963"/>
      <c r="E4127" s="963"/>
      <c r="F4127" s="963" t="s">
        <v>3864</v>
      </c>
      <c r="G4127" s="963"/>
      <c r="H4127" s="963"/>
      <c r="I4127" s="964" t="s">
        <v>1576</v>
      </c>
      <c r="J4127" s="965"/>
    </row>
    <row r="4128" spans="2:10" ht="24.6" customHeight="1">
      <c r="B4128" s="962"/>
      <c r="C4128" s="963"/>
      <c r="D4128" s="963"/>
      <c r="E4128" s="963"/>
      <c r="F4128" s="963" t="s">
        <v>3865</v>
      </c>
      <c r="G4128" s="963"/>
      <c r="H4128" s="963"/>
      <c r="I4128" s="964" t="s">
        <v>1576</v>
      </c>
      <c r="J4128" s="965"/>
    </row>
    <row r="4129" spans="2:10" ht="24.6" customHeight="1">
      <c r="B4129" s="962"/>
      <c r="C4129" s="963"/>
      <c r="D4129" s="963"/>
      <c r="E4129" s="963"/>
      <c r="F4129" s="963" t="s">
        <v>3866</v>
      </c>
      <c r="G4129" s="963"/>
      <c r="H4129" s="963"/>
      <c r="I4129" s="964" t="s">
        <v>1576</v>
      </c>
      <c r="J4129" s="965"/>
    </row>
    <row r="4130" spans="2:10" ht="24.6" customHeight="1">
      <c r="B4130" s="962"/>
      <c r="C4130" s="963"/>
      <c r="D4130" s="963"/>
      <c r="E4130" s="963"/>
      <c r="F4130" s="963" t="s">
        <v>3867</v>
      </c>
      <c r="G4130" s="963"/>
      <c r="H4130" s="963"/>
      <c r="I4130" s="964" t="s">
        <v>1576</v>
      </c>
      <c r="J4130" s="965"/>
    </row>
    <row r="4131" spans="2:10" ht="24.6" customHeight="1">
      <c r="B4131" s="962"/>
      <c r="C4131" s="963"/>
      <c r="D4131" s="963"/>
      <c r="E4131" s="963"/>
      <c r="F4131" s="963" t="s">
        <v>3868</v>
      </c>
      <c r="G4131" s="963"/>
      <c r="H4131" s="963"/>
      <c r="I4131" s="964" t="s">
        <v>1576</v>
      </c>
      <c r="J4131" s="965"/>
    </row>
    <row r="4132" spans="2:10" ht="24.6" customHeight="1">
      <c r="B4132" s="962"/>
      <c r="C4132" s="963"/>
      <c r="D4132" s="963"/>
      <c r="E4132" s="963"/>
      <c r="F4132" s="963" t="s">
        <v>3869</v>
      </c>
      <c r="G4132" s="963"/>
      <c r="H4132" s="963"/>
      <c r="I4132" s="964"/>
      <c r="J4132" s="965"/>
    </row>
    <row r="4133" spans="2:10" ht="24.6" customHeight="1">
      <c r="B4133" s="962"/>
      <c r="C4133" s="963"/>
      <c r="D4133" s="963"/>
      <c r="E4133" s="963"/>
      <c r="F4133" s="963"/>
      <c r="G4133" s="963"/>
      <c r="H4133" s="963"/>
      <c r="I4133" s="964" t="s">
        <v>1576</v>
      </c>
      <c r="J4133" s="965"/>
    </row>
    <row r="4134" spans="2:10" ht="24.6" customHeight="1">
      <c r="B4134" s="962"/>
      <c r="C4134" s="963"/>
      <c r="D4134" s="963"/>
      <c r="E4134" s="963"/>
      <c r="F4134" s="963" t="s">
        <v>3870</v>
      </c>
      <c r="G4134" s="963"/>
      <c r="H4134" s="963"/>
      <c r="I4134" s="964" t="s">
        <v>1576</v>
      </c>
      <c r="J4134" s="965"/>
    </row>
    <row r="4135" spans="2:10" ht="24.6" customHeight="1">
      <c r="B4135" s="962"/>
      <c r="C4135" s="963"/>
      <c r="D4135" s="963"/>
      <c r="E4135" s="963"/>
      <c r="F4135" s="963" t="s">
        <v>3871</v>
      </c>
      <c r="G4135" s="963"/>
      <c r="H4135" s="963"/>
      <c r="I4135" s="964" t="s">
        <v>1576</v>
      </c>
      <c r="J4135" s="965"/>
    </row>
    <row r="4136" spans="2:10" ht="24.6" customHeight="1">
      <c r="B4136" s="962"/>
      <c r="C4136" s="963"/>
      <c r="D4136" s="963"/>
      <c r="E4136" s="963"/>
      <c r="F4136" s="963" t="s">
        <v>3872</v>
      </c>
      <c r="G4136" s="963"/>
      <c r="H4136" s="963"/>
      <c r="I4136" s="964" t="s">
        <v>1576</v>
      </c>
      <c r="J4136" s="965"/>
    </row>
    <row r="4137" spans="2:10" ht="24.6" customHeight="1">
      <c r="B4137" s="962"/>
      <c r="C4137" s="963"/>
      <c r="D4137" s="963"/>
      <c r="E4137" s="963"/>
      <c r="F4137" s="963" t="s">
        <v>3873</v>
      </c>
      <c r="G4137" s="963"/>
      <c r="H4137" s="963"/>
      <c r="I4137" s="964" t="s">
        <v>1576</v>
      </c>
      <c r="J4137" s="965"/>
    </row>
    <row r="4138" spans="2:10" ht="24.6" customHeight="1">
      <c r="B4138" s="962"/>
      <c r="C4138" s="963"/>
      <c r="D4138" s="963"/>
      <c r="E4138" s="963" t="s">
        <v>2769</v>
      </c>
      <c r="F4138" s="963"/>
      <c r="G4138" s="963"/>
      <c r="H4138" s="963"/>
      <c r="I4138" s="964"/>
      <c r="J4138" s="965"/>
    </row>
    <row r="4139" spans="2:10" ht="47.45" customHeight="1">
      <c r="B4139" s="962"/>
      <c r="C4139" s="963"/>
      <c r="D4139" s="963"/>
      <c r="E4139" s="963"/>
      <c r="F4139" s="963"/>
      <c r="G4139" s="963"/>
      <c r="H4139" s="963"/>
      <c r="I4139" s="964" t="s">
        <v>3874</v>
      </c>
      <c r="J4139" s="965"/>
    </row>
    <row r="4140" spans="2:10" ht="47.45" customHeight="1">
      <c r="B4140" s="962"/>
      <c r="C4140" s="963"/>
      <c r="D4140" s="963"/>
      <c r="E4140" s="963"/>
      <c r="F4140" s="963"/>
      <c r="G4140" s="963"/>
      <c r="H4140" s="963"/>
      <c r="I4140" s="964" t="s">
        <v>3875</v>
      </c>
      <c r="J4140" s="965"/>
    </row>
    <row r="4141" spans="2:10" ht="58.5" customHeight="1">
      <c r="B4141" s="962"/>
      <c r="C4141" s="963"/>
      <c r="D4141" s="963"/>
      <c r="E4141" s="963"/>
      <c r="F4141" s="963"/>
      <c r="G4141" s="963"/>
      <c r="H4141" s="963"/>
      <c r="I4141" s="964" t="s">
        <v>3876</v>
      </c>
      <c r="J4141" s="965"/>
    </row>
    <row r="4142" spans="2:10" ht="69.599999999999994" customHeight="1">
      <c r="B4142" s="962"/>
      <c r="C4142" s="963"/>
      <c r="D4142" s="963"/>
      <c r="E4142" s="963"/>
      <c r="F4142" s="963"/>
      <c r="G4142" s="963"/>
      <c r="H4142" s="963"/>
      <c r="I4142" s="964" t="s">
        <v>3877</v>
      </c>
      <c r="J4142" s="965"/>
    </row>
    <row r="4143" spans="2:10" ht="47.45" customHeight="1">
      <c r="B4143" s="962"/>
      <c r="C4143" s="963"/>
      <c r="D4143" s="963"/>
      <c r="E4143" s="963"/>
      <c r="F4143" s="963"/>
      <c r="G4143" s="963"/>
      <c r="H4143" s="963"/>
      <c r="I4143" s="964" t="s">
        <v>3878</v>
      </c>
      <c r="J4143" s="965"/>
    </row>
    <row r="4144" spans="2:10" ht="24.6" customHeight="1">
      <c r="B4144" s="962"/>
      <c r="C4144" s="963"/>
      <c r="D4144" s="963" t="s">
        <v>3879</v>
      </c>
      <c r="E4144" s="963"/>
      <c r="F4144" s="963"/>
      <c r="G4144" s="963"/>
      <c r="H4144" s="963"/>
      <c r="I4144" s="964"/>
      <c r="J4144" s="965"/>
    </row>
    <row r="4145" spans="2:10" ht="24.6" customHeight="1">
      <c r="B4145" s="962"/>
      <c r="C4145" s="963"/>
      <c r="D4145" s="963"/>
      <c r="E4145" s="963" t="s">
        <v>2207</v>
      </c>
      <c r="F4145" s="963"/>
      <c r="G4145" s="963"/>
      <c r="H4145" s="963"/>
      <c r="I4145" s="964" t="s">
        <v>2058</v>
      </c>
      <c r="J4145" s="965"/>
    </row>
    <row r="4146" spans="2:10" ht="24.6" customHeight="1">
      <c r="B4146" s="962"/>
      <c r="C4146" s="963"/>
      <c r="D4146" s="963"/>
      <c r="E4146" s="963" t="s">
        <v>2208</v>
      </c>
      <c r="F4146" s="963"/>
      <c r="G4146" s="963"/>
      <c r="H4146" s="963"/>
      <c r="I4146" s="964" t="s">
        <v>3880</v>
      </c>
      <c r="J4146" s="965"/>
    </row>
    <row r="4147" spans="2:10" ht="24.6" customHeight="1">
      <c r="B4147" s="962"/>
      <c r="C4147" s="963"/>
      <c r="D4147" s="963"/>
      <c r="E4147" s="963" t="s">
        <v>3881</v>
      </c>
      <c r="F4147" s="963"/>
      <c r="G4147" s="963"/>
      <c r="H4147" s="963"/>
      <c r="I4147" s="964"/>
      <c r="J4147" s="965"/>
    </row>
    <row r="4148" spans="2:10" ht="24.6" customHeight="1">
      <c r="B4148" s="962"/>
      <c r="C4148" s="963"/>
      <c r="D4148" s="963"/>
      <c r="E4148" s="963"/>
      <c r="F4148" s="963" t="s">
        <v>3882</v>
      </c>
      <c r="G4148" s="963"/>
      <c r="H4148" s="963"/>
      <c r="I4148" s="964" t="s">
        <v>3883</v>
      </c>
      <c r="J4148" s="965"/>
    </row>
    <row r="4149" spans="2:10" ht="24.6" customHeight="1">
      <c r="B4149" s="962"/>
      <c r="C4149" s="963"/>
      <c r="D4149" s="963"/>
      <c r="E4149" s="963"/>
      <c r="F4149" s="963" t="s">
        <v>3884</v>
      </c>
      <c r="G4149" s="963"/>
      <c r="H4149" s="963"/>
      <c r="I4149" s="964" t="s">
        <v>3885</v>
      </c>
      <c r="J4149" s="965"/>
    </row>
    <row r="4150" spans="2:10" ht="24.6" customHeight="1">
      <c r="B4150" s="962"/>
      <c r="C4150" s="963"/>
      <c r="D4150" s="963"/>
      <c r="E4150" s="963" t="s">
        <v>3886</v>
      </c>
      <c r="F4150" s="963"/>
      <c r="G4150" s="963"/>
      <c r="H4150" s="963"/>
      <c r="I4150" s="964"/>
      <c r="J4150" s="965"/>
    </row>
    <row r="4151" spans="2:10" ht="24.6" customHeight="1">
      <c r="B4151" s="962"/>
      <c r="C4151" s="963"/>
      <c r="D4151" s="963"/>
      <c r="E4151" s="963"/>
      <c r="F4151" s="963" t="s">
        <v>3887</v>
      </c>
      <c r="G4151" s="963"/>
      <c r="H4151" s="963"/>
      <c r="I4151" s="964" t="s">
        <v>1576</v>
      </c>
      <c r="J4151" s="965"/>
    </row>
    <row r="4152" spans="2:10" ht="24.6" customHeight="1">
      <c r="B4152" s="962"/>
      <c r="C4152" s="963"/>
      <c r="D4152" s="963"/>
      <c r="E4152" s="963" t="s">
        <v>2757</v>
      </c>
      <c r="F4152" s="963"/>
      <c r="G4152" s="963"/>
      <c r="H4152" s="963"/>
      <c r="I4152" s="964"/>
      <c r="J4152" s="965"/>
    </row>
    <row r="4153" spans="2:10" ht="47.45" customHeight="1">
      <c r="B4153" s="962"/>
      <c r="C4153" s="963"/>
      <c r="D4153" s="963"/>
      <c r="E4153" s="963"/>
      <c r="F4153" s="963"/>
      <c r="G4153" s="963"/>
      <c r="H4153" s="963"/>
      <c r="I4153" s="964" t="s">
        <v>3888</v>
      </c>
      <c r="J4153" s="965"/>
    </row>
    <row r="4154" spans="2:10" ht="47.45" customHeight="1">
      <c r="B4154" s="962"/>
      <c r="C4154" s="963"/>
      <c r="D4154" s="963"/>
      <c r="E4154" s="963"/>
      <c r="F4154" s="963"/>
      <c r="G4154" s="963"/>
      <c r="H4154" s="963"/>
      <c r="I4154" s="964" t="s">
        <v>3889</v>
      </c>
      <c r="J4154" s="965"/>
    </row>
    <row r="4155" spans="2:10" ht="47.45" customHeight="1">
      <c r="B4155" s="962"/>
      <c r="C4155" s="963"/>
      <c r="D4155" s="963"/>
      <c r="E4155" s="963"/>
      <c r="F4155" s="963"/>
      <c r="G4155" s="963"/>
      <c r="H4155" s="963"/>
      <c r="I4155" s="964" t="s">
        <v>3890</v>
      </c>
      <c r="J4155" s="965"/>
    </row>
    <row r="4156" spans="2:10" ht="47.45" customHeight="1">
      <c r="B4156" s="962"/>
      <c r="C4156" s="963"/>
      <c r="D4156" s="963"/>
      <c r="E4156" s="963"/>
      <c r="F4156" s="963"/>
      <c r="G4156" s="963"/>
      <c r="H4156" s="963"/>
      <c r="I4156" s="964" t="s">
        <v>3891</v>
      </c>
      <c r="J4156" s="965"/>
    </row>
    <row r="4157" spans="2:10" ht="24.6" customHeight="1">
      <c r="B4157" s="962"/>
      <c r="C4157" s="963"/>
      <c r="D4157" s="963" t="s">
        <v>3892</v>
      </c>
      <c r="E4157" s="963"/>
      <c r="F4157" s="963"/>
      <c r="G4157" s="963"/>
      <c r="H4157" s="963"/>
      <c r="I4157" s="964"/>
      <c r="J4157" s="965"/>
    </row>
    <row r="4158" spans="2:10" ht="35.450000000000003" customHeight="1">
      <c r="B4158" s="962"/>
      <c r="C4158" s="963"/>
      <c r="D4158" s="963"/>
      <c r="E4158" s="963"/>
      <c r="F4158" s="963"/>
      <c r="G4158" s="963"/>
      <c r="H4158" s="963"/>
      <c r="I4158" s="964" t="s">
        <v>3893</v>
      </c>
      <c r="J4158" s="965"/>
    </row>
    <row r="4159" spans="2:10" ht="47.45" customHeight="1">
      <c r="B4159" s="962"/>
      <c r="C4159" s="963"/>
      <c r="D4159" s="963"/>
      <c r="E4159" s="963"/>
      <c r="F4159" s="963"/>
      <c r="G4159" s="963"/>
      <c r="H4159" s="963"/>
      <c r="I4159" s="964" t="s">
        <v>3894</v>
      </c>
      <c r="J4159" s="965"/>
    </row>
    <row r="4160" spans="2:10" ht="92.45" customHeight="1">
      <c r="B4160" s="962"/>
      <c r="C4160" s="963"/>
      <c r="D4160" s="963"/>
      <c r="E4160" s="963"/>
      <c r="F4160" s="963"/>
      <c r="G4160" s="963"/>
      <c r="H4160" s="963"/>
      <c r="I4160" s="964" t="s">
        <v>3895</v>
      </c>
      <c r="J4160" s="965"/>
    </row>
    <row r="4161" spans="2:10" ht="24.6" customHeight="1">
      <c r="B4161" s="966"/>
      <c r="C4161" s="967"/>
      <c r="D4161" s="967"/>
      <c r="E4161" s="967"/>
      <c r="F4161" s="967"/>
      <c r="G4161" s="967"/>
      <c r="H4161" s="967"/>
      <c r="I4161" s="968"/>
      <c r="J4161" s="969"/>
    </row>
    <row r="4162" spans="2:10" ht="24.6" customHeight="1">
      <c r="B4162" s="959"/>
      <c r="C4162" s="970" t="s">
        <v>3896</v>
      </c>
      <c r="D4162" s="970"/>
      <c r="E4162" s="970"/>
      <c r="F4162" s="970"/>
      <c r="G4162" s="970"/>
      <c r="H4162" s="970"/>
      <c r="I4162" s="971"/>
      <c r="J4162" s="960"/>
    </row>
    <row r="4163" spans="2:10" ht="114.6" customHeight="1">
      <c r="B4163" s="962"/>
      <c r="C4163" s="963"/>
      <c r="D4163" s="963"/>
      <c r="E4163" s="963"/>
      <c r="F4163" s="963"/>
      <c r="G4163" s="963"/>
      <c r="H4163" s="963"/>
      <c r="I4163" s="964" t="s">
        <v>3897</v>
      </c>
      <c r="J4163" s="965"/>
    </row>
    <row r="4164" spans="2:10" ht="24.6" customHeight="1">
      <c r="B4164" s="962"/>
      <c r="C4164" s="963"/>
      <c r="D4164" s="963" t="s">
        <v>3898</v>
      </c>
      <c r="E4164" s="963"/>
      <c r="F4164" s="963"/>
      <c r="G4164" s="963"/>
      <c r="H4164" s="963"/>
      <c r="I4164" s="964"/>
      <c r="J4164" s="965"/>
    </row>
    <row r="4165" spans="2:10" ht="24.6" customHeight="1">
      <c r="B4165" s="962"/>
      <c r="C4165" s="963"/>
      <c r="D4165" s="963"/>
      <c r="E4165" s="963" t="s">
        <v>2207</v>
      </c>
      <c r="F4165" s="963"/>
      <c r="G4165" s="963"/>
      <c r="H4165" s="963"/>
      <c r="I4165" s="964" t="s">
        <v>3899</v>
      </c>
      <c r="J4165" s="965"/>
    </row>
    <row r="4166" spans="2:10" ht="35.450000000000003" customHeight="1">
      <c r="B4166" s="962"/>
      <c r="C4166" s="963"/>
      <c r="D4166" s="963"/>
      <c r="E4166" s="963"/>
      <c r="F4166" s="963"/>
      <c r="G4166" s="963"/>
      <c r="H4166" s="963"/>
      <c r="I4166" s="964" t="s">
        <v>3900</v>
      </c>
      <c r="J4166" s="965"/>
    </row>
    <row r="4167" spans="2:10" ht="24.6" customHeight="1">
      <c r="B4167" s="962"/>
      <c r="C4167" s="963"/>
      <c r="D4167" s="963"/>
      <c r="E4167" s="963" t="s">
        <v>2208</v>
      </c>
      <c r="F4167" s="963"/>
      <c r="G4167" s="963"/>
      <c r="H4167" s="963"/>
      <c r="I4167" s="964" t="s">
        <v>1576</v>
      </c>
      <c r="J4167" s="965"/>
    </row>
    <row r="4168" spans="2:10" ht="24.6" customHeight="1">
      <c r="B4168" s="962"/>
      <c r="C4168" s="963"/>
      <c r="D4168" s="963"/>
      <c r="E4168" s="963" t="s">
        <v>3861</v>
      </c>
      <c r="F4168" s="963"/>
      <c r="G4168" s="963"/>
      <c r="H4168" s="963"/>
      <c r="I4168" s="964"/>
      <c r="J4168" s="965"/>
    </row>
    <row r="4169" spans="2:10" ht="24.6" customHeight="1">
      <c r="B4169" s="962"/>
      <c r="C4169" s="963"/>
      <c r="D4169" s="963"/>
      <c r="E4169" s="963"/>
      <c r="F4169" s="963" t="s">
        <v>3901</v>
      </c>
      <c r="G4169" s="963"/>
      <c r="H4169" s="963"/>
      <c r="I4169" s="964" t="s">
        <v>1576</v>
      </c>
      <c r="J4169" s="965"/>
    </row>
    <row r="4170" spans="2:10" ht="24.6" customHeight="1">
      <c r="B4170" s="962"/>
      <c r="C4170" s="963"/>
      <c r="D4170" s="963"/>
      <c r="E4170" s="963"/>
      <c r="F4170" s="963" t="s">
        <v>3902</v>
      </c>
      <c r="G4170" s="963"/>
      <c r="H4170" s="963"/>
      <c r="I4170" s="964" t="s">
        <v>1576</v>
      </c>
      <c r="J4170" s="965"/>
    </row>
    <row r="4171" spans="2:10" ht="24.6" customHeight="1">
      <c r="B4171" s="962"/>
      <c r="C4171" s="963"/>
      <c r="D4171" s="963"/>
      <c r="E4171" s="963"/>
      <c r="F4171" s="963" t="s">
        <v>3903</v>
      </c>
      <c r="G4171" s="963"/>
      <c r="H4171" s="963"/>
      <c r="I4171" s="964" t="s">
        <v>1576</v>
      </c>
      <c r="J4171" s="965"/>
    </row>
    <row r="4172" spans="2:10" ht="24.6" customHeight="1">
      <c r="B4172" s="962"/>
      <c r="C4172" s="963"/>
      <c r="D4172" s="963"/>
      <c r="E4172" s="963"/>
      <c r="F4172" s="963" t="s">
        <v>3904</v>
      </c>
      <c r="G4172" s="963"/>
      <c r="H4172" s="963"/>
      <c r="I4172" s="964" t="s">
        <v>1576</v>
      </c>
      <c r="J4172" s="965"/>
    </row>
    <row r="4173" spans="2:10" ht="24.6" customHeight="1">
      <c r="B4173" s="962"/>
      <c r="C4173" s="963"/>
      <c r="D4173" s="963" t="s">
        <v>3905</v>
      </c>
      <c r="E4173" s="963"/>
      <c r="F4173" s="963"/>
      <c r="G4173" s="963"/>
      <c r="H4173" s="963"/>
      <c r="I4173" s="964"/>
      <c r="J4173" s="965"/>
    </row>
    <row r="4174" spans="2:10" ht="24.6" customHeight="1">
      <c r="B4174" s="962"/>
      <c r="C4174" s="963"/>
      <c r="D4174" s="963"/>
      <c r="E4174" s="963" t="s">
        <v>2207</v>
      </c>
      <c r="F4174" s="963"/>
      <c r="G4174" s="963"/>
      <c r="H4174" s="963"/>
      <c r="I4174" s="964" t="s">
        <v>3899</v>
      </c>
      <c r="J4174" s="965"/>
    </row>
    <row r="4175" spans="2:10" ht="35.450000000000003" customHeight="1">
      <c r="B4175" s="962"/>
      <c r="C4175" s="963"/>
      <c r="D4175" s="963"/>
      <c r="E4175" s="963"/>
      <c r="F4175" s="963"/>
      <c r="G4175" s="963"/>
      <c r="H4175" s="963"/>
      <c r="I4175" s="964" t="s">
        <v>3906</v>
      </c>
      <c r="J4175" s="965"/>
    </row>
    <row r="4176" spans="2:10" ht="24.6" customHeight="1">
      <c r="B4176" s="962"/>
      <c r="C4176" s="963"/>
      <c r="D4176" s="963"/>
      <c r="E4176" s="963" t="s">
        <v>2208</v>
      </c>
      <c r="F4176" s="963"/>
      <c r="G4176" s="963"/>
      <c r="H4176" s="963"/>
      <c r="I4176" s="964" t="s">
        <v>1576</v>
      </c>
      <c r="J4176" s="965"/>
    </row>
    <row r="4177" spans="2:10" ht="24.6" customHeight="1">
      <c r="B4177" s="962"/>
      <c r="C4177" s="963"/>
      <c r="D4177" s="963"/>
      <c r="E4177" s="963" t="s">
        <v>3861</v>
      </c>
      <c r="F4177" s="963"/>
      <c r="G4177" s="963"/>
      <c r="H4177" s="963"/>
      <c r="I4177" s="964"/>
      <c r="J4177" s="965"/>
    </row>
    <row r="4178" spans="2:10" ht="24.6" customHeight="1">
      <c r="B4178" s="962"/>
      <c r="C4178" s="963"/>
      <c r="D4178" s="963"/>
      <c r="E4178" s="963"/>
      <c r="F4178" s="963" t="s">
        <v>3901</v>
      </c>
      <c r="G4178" s="963"/>
      <c r="H4178" s="963"/>
      <c r="I4178" s="964" t="s">
        <v>1576</v>
      </c>
      <c r="J4178" s="965"/>
    </row>
    <row r="4179" spans="2:10" ht="24.6" customHeight="1">
      <c r="B4179" s="962"/>
      <c r="C4179" s="963"/>
      <c r="D4179" s="963"/>
      <c r="E4179" s="963"/>
      <c r="F4179" s="963" t="s">
        <v>3907</v>
      </c>
      <c r="G4179" s="963"/>
      <c r="H4179" s="963"/>
      <c r="I4179" s="964" t="s">
        <v>1576</v>
      </c>
      <c r="J4179" s="965"/>
    </row>
    <row r="4180" spans="2:10" ht="24.6" customHeight="1">
      <c r="B4180" s="962"/>
      <c r="C4180" s="963"/>
      <c r="D4180" s="963"/>
      <c r="E4180" s="963"/>
      <c r="F4180" s="963" t="s">
        <v>3908</v>
      </c>
      <c r="G4180" s="963"/>
      <c r="H4180" s="963"/>
      <c r="I4180" s="964" t="s">
        <v>1576</v>
      </c>
      <c r="J4180" s="965"/>
    </row>
    <row r="4181" spans="2:10" ht="24.6" customHeight="1">
      <c r="B4181" s="962"/>
      <c r="C4181" s="963"/>
      <c r="D4181" s="963"/>
      <c r="E4181" s="963"/>
      <c r="F4181" s="963" t="s">
        <v>3909</v>
      </c>
      <c r="G4181" s="963"/>
      <c r="H4181" s="963"/>
      <c r="I4181" s="964" t="s">
        <v>1576</v>
      </c>
      <c r="J4181" s="965"/>
    </row>
    <row r="4182" spans="2:10" ht="24.6" customHeight="1">
      <c r="B4182" s="962"/>
      <c r="C4182" s="963"/>
      <c r="D4182" s="963" t="s">
        <v>3910</v>
      </c>
      <c r="E4182" s="963"/>
      <c r="F4182" s="963"/>
      <c r="G4182" s="963"/>
      <c r="H4182" s="963"/>
      <c r="I4182" s="964"/>
      <c r="J4182" s="965"/>
    </row>
    <row r="4183" spans="2:10" ht="24.6" customHeight="1">
      <c r="B4183" s="962"/>
      <c r="C4183" s="963"/>
      <c r="D4183" s="963"/>
      <c r="E4183" s="963" t="s">
        <v>2207</v>
      </c>
      <c r="F4183" s="963"/>
      <c r="G4183" s="963"/>
      <c r="H4183" s="963"/>
      <c r="I4183" s="964" t="s">
        <v>3899</v>
      </c>
      <c r="J4183" s="965"/>
    </row>
    <row r="4184" spans="2:10" ht="35.450000000000003" customHeight="1">
      <c r="B4184" s="962"/>
      <c r="C4184" s="963"/>
      <c r="D4184" s="963"/>
      <c r="E4184" s="963"/>
      <c r="F4184" s="963"/>
      <c r="G4184" s="963"/>
      <c r="H4184" s="963"/>
      <c r="I4184" s="964" t="s">
        <v>3900</v>
      </c>
      <c r="J4184" s="965"/>
    </row>
    <row r="4185" spans="2:10" ht="24.6" customHeight="1">
      <c r="B4185" s="962"/>
      <c r="C4185" s="963"/>
      <c r="D4185" s="963"/>
      <c r="E4185" s="963" t="s">
        <v>2208</v>
      </c>
      <c r="F4185" s="963"/>
      <c r="G4185" s="963"/>
      <c r="H4185" s="963"/>
      <c r="I4185" s="964" t="s">
        <v>1576</v>
      </c>
      <c r="J4185" s="965"/>
    </row>
    <row r="4186" spans="2:10" ht="24.6" customHeight="1">
      <c r="B4186" s="962"/>
      <c r="C4186" s="963"/>
      <c r="D4186" s="963"/>
      <c r="E4186" s="963" t="s">
        <v>3861</v>
      </c>
      <c r="F4186" s="963"/>
      <c r="G4186" s="963"/>
      <c r="H4186" s="963"/>
      <c r="I4186" s="964"/>
      <c r="J4186" s="965"/>
    </row>
    <row r="4187" spans="2:10" ht="24.6" customHeight="1">
      <c r="B4187" s="962"/>
      <c r="C4187" s="963"/>
      <c r="D4187" s="963"/>
      <c r="E4187" s="963"/>
      <c r="F4187" s="963" t="s">
        <v>3901</v>
      </c>
      <c r="G4187" s="963"/>
      <c r="H4187" s="963"/>
      <c r="I4187" s="964" t="s">
        <v>1576</v>
      </c>
      <c r="J4187" s="965"/>
    </row>
    <row r="4188" spans="2:10" ht="24.6" customHeight="1">
      <c r="B4188" s="962"/>
      <c r="C4188" s="963"/>
      <c r="D4188" s="963"/>
      <c r="E4188" s="963"/>
      <c r="F4188" s="963" t="s">
        <v>3902</v>
      </c>
      <c r="G4188" s="963"/>
      <c r="H4188" s="963"/>
      <c r="I4188" s="964" t="s">
        <v>1576</v>
      </c>
      <c r="J4188" s="965"/>
    </row>
    <row r="4189" spans="2:10" ht="24.6" customHeight="1">
      <c r="B4189" s="962"/>
      <c r="C4189" s="963"/>
      <c r="D4189" s="963"/>
      <c r="E4189" s="963"/>
      <c r="F4189" s="963" t="s">
        <v>3911</v>
      </c>
      <c r="G4189" s="963"/>
      <c r="H4189" s="963"/>
      <c r="I4189" s="964" t="s">
        <v>1576</v>
      </c>
      <c r="J4189" s="965"/>
    </row>
    <row r="4190" spans="2:10" ht="24.6" customHeight="1">
      <c r="B4190" s="962"/>
      <c r="C4190" s="963"/>
      <c r="D4190" s="963"/>
      <c r="E4190" s="963"/>
      <c r="F4190" s="963" t="s">
        <v>3904</v>
      </c>
      <c r="G4190" s="963"/>
      <c r="H4190" s="963"/>
      <c r="I4190" s="964" t="s">
        <v>1576</v>
      </c>
      <c r="J4190" s="965"/>
    </row>
    <row r="4191" spans="2:10" ht="24.6" customHeight="1">
      <c r="B4191" s="962"/>
      <c r="C4191" s="963"/>
      <c r="D4191" s="963"/>
      <c r="E4191" s="963" t="s">
        <v>3912</v>
      </c>
      <c r="F4191" s="963"/>
      <c r="G4191" s="963"/>
      <c r="H4191" s="963"/>
      <c r="I4191" s="964"/>
      <c r="J4191" s="965"/>
    </row>
    <row r="4192" spans="2:10" ht="24.6" customHeight="1">
      <c r="B4192" s="962"/>
      <c r="C4192" s="963"/>
      <c r="D4192" s="963"/>
      <c r="E4192" s="963"/>
      <c r="F4192" s="963" t="s">
        <v>3913</v>
      </c>
      <c r="G4192" s="963"/>
      <c r="H4192" s="963"/>
      <c r="I4192" s="964" t="s">
        <v>1576</v>
      </c>
      <c r="J4192" s="965"/>
    </row>
    <row r="4193" spans="2:10" ht="24.6" customHeight="1">
      <c r="B4193" s="962"/>
      <c r="C4193" s="963"/>
      <c r="D4193" s="963"/>
      <c r="E4193" s="963"/>
      <c r="F4193" s="963" t="s">
        <v>3914</v>
      </c>
      <c r="G4193" s="963"/>
      <c r="H4193" s="963"/>
      <c r="I4193" s="964" t="s">
        <v>1576</v>
      </c>
      <c r="J4193" s="965"/>
    </row>
    <row r="4194" spans="2:10" ht="24.6" customHeight="1">
      <c r="B4194" s="962"/>
      <c r="C4194" s="963"/>
      <c r="D4194" s="963"/>
      <c r="E4194" s="963"/>
      <c r="F4194" s="963" t="s">
        <v>3915</v>
      </c>
      <c r="G4194" s="963"/>
      <c r="H4194" s="963"/>
      <c r="I4194" s="964" t="s">
        <v>1576</v>
      </c>
      <c r="J4194" s="965"/>
    </row>
    <row r="4195" spans="2:10" ht="24.6" customHeight="1">
      <c r="B4195" s="962"/>
      <c r="C4195" s="963"/>
      <c r="D4195" s="963"/>
      <c r="E4195" s="963"/>
      <c r="F4195" s="963" t="s">
        <v>3916</v>
      </c>
      <c r="G4195" s="963"/>
      <c r="H4195" s="963"/>
      <c r="I4195" s="964" t="s">
        <v>1576</v>
      </c>
      <c r="J4195" s="965"/>
    </row>
    <row r="4196" spans="2:10" ht="24.6" customHeight="1">
      <c r="B4196" s="962"/>
      <c r="C4196" s="963"/>
      <c r="D4196" s="963"/>
      <c r="E4196" s="963"/>
      <c r="F4196" s="963" t="s">
        <v>3917</v>
      </c>
      <c r="G4196" s="963"/>
      <c r="H4196" s="963"/>
      <c r="I4196" s="964" t="s">
        <v>1576</v>
      </c>
      <c r="J4196" s="965"/>
    </row>
    <row r="4197" spans="2:10" ht="24.6" customHeight="1">
      <c r="B4197" s="962"/>
      <c r="C4197" s="963"/>
      <c r="D4197" s="963"/>
      <c r="E4197" s="963"/>
      <c r="F4197" s="963" t="s">
        <v>3918</v>
      </c>
      <c r="G4197" s="963"/>
      <c r="H4197" s="963"/>
      <c r="I4197" s="964" t="s">
        <v>1576</v>
      </c>
      <c r="J4197" s="965"/>
    </row>
    <row r="4198" spans="2:10" ht="24.6" customHeight="1">
      <c r="B4198" s="962"/>
      <c r="C4198" s="963"/>
      <c r="D4198" s="963"/>
      <c r="E4198" s="963"/>
      <c r="F4198" s="963" t="s">
        <v>3919</v>
      </c>
      <c r="G4198" s="963"/>
      <c r="H4198" s="963"/>
      <c r="I4198" s="964" t="s">
        <v>1576</v>
      </c>
      <c r="J4198" s="965"/>
    </row>
    <row r="4199" spans="2:10" ht="24.6" customHeight="1">
      <c r="B4199" s="962"/>
      <c r="C4199" s="963"/>
      <c r="D4199" s="963"/>
      <c r="E4199" s="963"/>
      <c r="F4199" s="963" t="s">
        <v>3920</v>
      </c>
      <c r="G4199" s="963"/>
      <c r="H4199" s="963"/>
      <c r="I4199" s="964" t="s">
        <v>1576</v>
      </c>
      <c r="J4199" s="965"/>
    </row>
    <row r="4200" spans="2:10" ht="24.6" customHeight="1">
      <c r="B4200" s="962"/>
      <c r="C4200" s="963"/>
      <c r="D4200" s="963"/>
      <c r="E4200" s="963" t="s">
        <v>2757</v>
      </c>
      <c r="F4200" s="963"/>
      <c r="G4200" s="963"/>
      <c r="H4200" s="963"/>
      <c r="I4200" s="964"/>
      <c r="J4200" s="965"/>
    </row>
    <row r="4201" spans="2:10" ht="35.450000000000003" customHeight="1">
      <c r="B4201" s="962"/>
      <c r="C4201" s="963"/>
      <c r="D4201" s="963"/>
      <c r="E4201" s="963"/>
      <c r="F4201" s="963"/>
      <c r="G4201" s="963"/>
      <c r="H4201" s="963"/>
      <c r="I4201" s="964" t="s">
        <v>3921</v>
      </c>
      <c r="J4201" s="965"/>
    </row>
    <row r="4202" spans="2:10" ht="35.450000000000003" customHeight="1">
      <c r="B4202" s="962"/>
      <c r="C4202" s="963"/>
      <c r="D4202" s="963"/>
      <c r="E4202" s="963"/>
      <c r="F4202" s="963"/>
      <c r="G4202" s="963"/>
      <c r="H4202" s="963"/>
      <c r="I4202" s="964" t="s">
        <v>3922</v>
      </c>
      <c r="J4202" s="965"/>
    </row>
    <row r="4203" spans="2:10" ht="58.5" customHeight="1">
      <c r="B4203" s="962"/>
      <c r="C4203" s="963"/>
      <c r="D4203" s="963"/>
      <c r="E4203" s="963"/>
      <c r="F4203" s="963"/>
      <c r="G4203" s="963"/>
      <c r="H4203" s="963"/>
      <c r="I4203" s="964" t="s">
        <v>3923</v>
      </c>
      <c r="J4203" s="965"/>
    </row>
    <row r="4204" spans="2:10" ht="92.45" customHeight="1">
      <c r="B4204" s="962"/>
      <c r="C4204" s="963"/>
      <c r="D4204" s="963"/>
      <c r="E4204" s="963"/>
      <c r="F4204" s="963"/>
      <c r="G4204" s="963"/>
      <c r="H4204" s="963"/>
      <c r="I4204" s="964" t="s">
        <v>3924</v>
      </c>
      <c r="J4204" s="965"/>
    </row>
    <row r="4205" spans="2:10" ht="24.6" customHeight="1">
      <c r="B4205" s="962"/>
      <c r="C4205" s="963"/>
      <c r="D4205" s="963" t="s">
        <v>3925</v>
      </c>
      <c r="E4205" s="963"/>
      <c r="F4205" s="963"/>
      <c r="G4205" s="963"/>
      <c r="H4205" s="963"/>
      <c r="I4205" s="964"/>
      <c r="J4205" s="965"/>
    </row>
    <row r="4206" spans="2:10" ht="24.6" customHeight="1">
      <c r="B4206" s="962"/>
      <c r="C4206" s="963"/>
      <c r="D4206" s="963"/>
      <c r="E4206" s="963" t="s">
        <v>2207</v>
      </c>
      <c r="F4206" s="963"/>
      <c r="G4206" s="963"/>
      <c r="H4206" s="963"/>
      <c r="I4206" s="964" t="s">
        <v>3899</v>
      </c>
      <c r="J4206" s="965"/>
    </row>
    <row r="4207" spans="2:10" ht="35.450000000000003" customHeight="1">
      <c r="B4207" s="962"/>
      <c r="C4207" s="963"/>
      <c r="D4207" s="963"/>
      <c r="E4207" s="963"/>
      <c r="F4207" s="963"/>
      <c r="G4207" s="963"/>
      <c r="H4207" s="963"/>
      <c r="I4207" s="964" t="s">
        <v>3900</v>
      </c>
      <c r="J4207" s="965"/>
    </row>
    <row r="4208" spans="2:10" ht="24.6" customHeight="1">
      <c r="B4208" s="962"/>
      <c r="C4208" s="963"/>
      <c r="D4208" s="963"/>
      <c r="E4208" s="963" t="s">
        <v>2208</v>
      </c>
      <c r="F4208" s="963"/>
      <c r="G4208" s="963"/>
      <c r="H4208" s="963"/>
      <c r="I4208" s="964" t="s">
        <v>1576</v>
      </c>
      <c r="J4208" s="965"/>
    </row>
    <row r="4209" spans="2:10" ht="24.6" customHeight="1">
      <c r="B4209" s="962"/>
      <c r="C4209" s="963"/>
      <c r="D4209" s="963"/>
      <c r="E4209" s="963" t="s">
        <v>3881</v>
      </c>
      <c r="F4209" s="963"/>
      <c r="G4209" s="963"/>
      <c r="H4209" s="963"/>
      <c r="I4209" s="964"/>
      <c r="J4209" s="965"/>
    </row>
    <row r="4210" spans="2:10" ht="24.6" customHeight="1">
      <c r="B4210" s="962"/>
      <c r="C4210" s="963"/>
      <c r="D4210" s="963"/>
      <c r="E4210" s="963"/>
      <c r="F4210" s="963" t="s">
        <v>3926</v>
      </c>
      <c r="G4210" s="963"/>
      <c r="H4210" s="963"/>
      <c r="I4210" s="964" t="s">
        <v>2248</v>
      </c>
      <c r="J4210" s="965"/>
    </row>
    <row r="4211" spans="2:10" ht="24.6" customHeight="1">
      <c r="B4211" s="962"/>
      <c r="C4211" s="963"/>
      <c r="D4211" s="963"/>
      <c r="E4211" s="963"/>
      <c r="F4211" s="963" t="s">
        <v>3927</v>
      </c>
      <c r="G4211" s="963"/>
      <c r="H4211" s="963"/>
      <c r="I4211" s="964" t="s">
        <v>3928</v>
      </c>
      <c r="J4211" s="965"/>
    </row>
    <row r="4212" spans="2:10" ht="24.6" customHeight="1">
      <c r="B4212" s="962"/>
      <c r="C4212" s="963"/>
      <c r="D4212" s="963"/>
      <c r="E4212" s="963" t="s">
        <v>3886</v>
      </c>
      <c r="F4212" s="963"/>
      <c r="G4212" s="963"/>
      <c r="H4212" s="963"/>
      <c r="I4212" s="964"/>
      <c r="J4212" s="965"/>
    </row>
    <row r="4213" spans="2:10" ht="24.6" customHeight="1">
      <c r="B4213" s="962"/>
      <c r="C4213" s="963"/>
      <c r="D4213" s="963"/>
      <c r="E4213" s="963"/>
      <c r="F4213" s="963" t="s">
        <v>3929</v>
      </c>
      <c r="G4213" s="963"/>
      <c r="H4213" s="963"/>
      <c r="I4213" s="964" t="s">
        <v>1576</v>
      </c>
      <c r="J4213" s="965"/>
    </row>
    <row r="4214" spans="2:10" ht="24.6" customHeight="1">
      <c r="B4214" s="962"/>
      <c r="C4214" s="963"/>
      <c r="D4214" s="963"/>
      <c r="E4214" s="963"/>
      <c r="F4214" s="963" t="s">
        <v>3930</v>
      </c>
      <c r="G4214" s="963"/>
      <c r="H4214" s="963"/>
      <c r="I4214" s="964" t="s">
        <v>1576</v>
      </c>
      <c r="J4214" s="965"/>
    </row>
    <row r="4215" spans="2:10" ht="24.6" customHeight="1">
      <c r="B4215" s="962"/>
      <c r="C4215" s="963"/>
      <c r="D4215" s="963"/>
      <c r="E4215" s="963"/>
      <c r="F4215" s="963" t="s">
        <v>3931</v>
      </c>
      <c r="G4215" s="963"/>
      <c r="H4215" s="963"/>
      <c r="I4215" s="964" t="s">
        <v>1576</v>
      </c>
      <c r="J4215" s="965"/>
    </row>
    <row r="4216" spans="2:10" ht="24.6" customHeight="1">
      <c r="B4216" s="962"/>
      <c r="C4216" s="963"/>
      <c r="D4216" s="963"/>
      <c r="E4216" s="963"/>
      <c r="F4216" s="963" t="s">
        <v>3932</v>
      </c>
      <c r="G4216" s="963"/>
      <c r="H4216" s="963"/>
      <c r="I4216" s="964" t="s">
        <v>1576</v>
      </c>
      <c r="J4216" s="965"/>
    </row>
    <row r="4217" spans="2:10" ht="24.6" customHeight="1">
      <c r="B4217" s="962"/>
      <c r="C4217" s="963"/>
      <c r="D4217" s="963"/>
      <c r="E4217" s="963"/>
      <c r="F4217" s="963" t="s">
        <v>3933</v>
      </c>
      <c r="G4217" s="963"/>
      <c r="H4217" s="963"/>
      <c r="I4217" s="964" t="s">
        <v>1576</v>
      </c>
      <c r="J4217" s="965"/>
    </row>
    <row r="4218" spans="2:10" ht="24.6" customHeight="1">
      <c r="B4218" s="962"/>
      <c r="C4218" s="963"/>
      <c r="D4218" s="963"/>
      <c r="E4218" s="963" t="s">
        <v>2757</v>
      </c>
      <c r="F4218" s="963"/>
      <c r="G4218" s="963"/>
      <c r="H4218" s="963"/>
      <c r="I4218" s="964"/>
      <c r="J4218" s="965"/>
    </row>
    <row r="4219" spans="2:10" ht="35.450000000000003" customHeight="1">
      <c r="B4219" s="962"/>
      <c r="C4219" s="963"/>
      <c r="D4219" s="963"/>
      <c r="E4219" s="963"/>
      <c r="F4219" s="963"/>
      <c r="G4219" s="963"/>
      <c r="H4219" s="963"/>
      <c r="I4219" s="964" t="s">
        <v>3934</v>
      </c>
      <c r="J4219" s="965"/>
    </row>
    <row r="4220" spans="2:10" ht="24.6" customHeight="1">
      <c r="B4220" s="962"/>
      <c r="C4220" s="963"/>
      <c r="D4220" s="963" t="s">
        <v>3935</v>
      </c>
      <c r="E4220" s="963"/>
      <c r="F4220" s="963"/>
      <c r="G4220" s="963"/>
      <c r="H4220" s="963"/>
      <c r="I4220" s="964"/>
      <c r="J4220" s="965"/>
    </row>
    <row r="4221" spans="2:10" ht="24.6" customHeight="1">
      <c r="B4221" s="962"/>
      <c r="C4221" s="963"/>
      <c r="D4221" s="963"/>
      <c r="E4221" s="963" t="s">
        <v>2207</v>
      </c>
      <c r="F4221" s="963"/>
      <c r="G4221" s="963"/>
      <c r="H4221" s="963"/>
      <c r="I4221" s="964" t="s">
        <v>3936</v>
      </c>
      <c r="J4221" s="965"/>
    </row>
    <row r="4222" spans="2:10" ht="24.6" customHeight="1">
      <c r="B4222" s="962"/>
      <c r="C4222" s="963"/>
      <c r="D4222" s="963"/>
      <c r="E4222" s="963" t="s">
        <v>2208</v>
      </c>
      <c r="F4222" s="963"/>
      <c r="G4222" s="963"/>
      <c r="H4222" s="963"/>
      <c r="I4222" s="964" t="s">
        <v>1576</v>
      </c>
      <c r="J4222" s="965"/>
    </row>
    <row r="4223" spans="2:10" ht="24.6" customHeight="1">
      <c r="B4223" s="962"/>
      <c r="C4223" s="963"/>
      <c r="D4223" s="963"/>
      <c r="E4223" s="963" t="s">
        <v>3881</v>
      </c>
      <c r="F4223" s="963"/>
      <c r="G4223" s="963"/>
      <c r="H4223" s="963"/>
      <c r="I4223" s="964"/>
      <c r="J4223" s="965"/>
    </row>
    <row r="4224" spans="2:10" ht="24.6" customHeight="1">
      <c r="B4224" s="962"/>
      <c r="C4224" s="963"/>
      <c r="D4224" s="963"/>
      <c r="E4224" s="963"/>
      <c r="F4224" s="963" t="s">
        <v>3937</v>
      </c>
      <c r="G4224" s="963"/>
      <c r="H4224" s="963"/>
      <c r="I4224" s="964" t="s">
        <v>3938</v>
      </c>
      <c r="J4224" s="965"/>
    </row>
    <row r="4225" spans="2:10" ht="24.6" customHeight="1">
      <c r="B4225" s="962"/>
      <c r="C4225" s="963"/>
      <c r="D4225" s="963"/>
      <c r="E4225" s="963" t="s">
        <v>3886</v>
      </c>
      <c r="F4225" s="963"/>
      <c r="G4225" s="963"/>
      <c r="H4225" s="963"/>
      <c r="I4225" s="964"/>
      <c r="J4225" s="965"/>
    </row>
    <row r="4226" spans="2:10" ht="24.6" customHeight="1">
      <c r="B4226" s="962"/>
      <c r="C4226" s="963"/>
      <c r="D4226" s="963"/>
      <c r="E4226" s="963"/>
      <c r="F4226" s="963" t="s">
        <v>3939</v>
      </c>
      <c r="G4226" s="963"/>
      <c r="H4226" s="963"/>
      <c r="I4226" s="964" t="s">
        <v>1576</v>
      </c>
      <c r="J4226" s="965"/>
    </row>
    <row r="4227" spans="2:10" ht="24.6" customHeight="1">
      <c r="B4227" s="962"/>
      <c r="C4227" s="963"/>
      <c r="D4227" s="963"/>
      <c r="E4227" s="963"/>
      <c r="F4227" s="963" t="s">
        <v>3940</v>
      </c>
      <c r="G4227" s="963"/>
      <c r="H4227" s="963"/>
      <c r="I4227" s="964" t="s">
        <v>1576</v>
      </c>
      <c r="J4227" s="965"/>
    </row>
    <row r="4228" spans="2:10" ht="24.6" customHeight="1">
      <c r="B4228" s="962"/>
      <c r="C4228" s="963"/>
      <c r="D4228" s="963"/>
      <c r="E4228" s="963"/>
      <c r="F4228" s="963" t="s">
        <v>3941</v>
      </c>
      <c r="G4228" s="963"/>
      <c r="H4228" s="963"/>
      <c r="I4228" s="964" t="s">
        <v>1576</v>
      </c>
      <c r="J4228" s="965"/>
    </row>
    <row r="4229" spans="2:10" ht="24.6" customHeight="1">
      <c r="B4229" s="962"/>
      <c r="C4229" s="963"/>
      <c r="D4229" s="963"/>
      <c r="E4229" s="963"/>
      <c r="F4229" s="963" t="s">
        <v>3942</v>
      </c>
      <c r="G4229" s="963"/>
      <c r="H4229" s="963"/>
      <c r="I4229" s="964" t="s">
        <v>1576</v>
      </c>
      <c r="J4229" s="965"/>
    </row>
    <row r="4230" spans="2:10" ht="24.6" customHeight="1">
      <c r="B4230" s="962"/>
      <c r="C4230" s="963"/>
      <c r="D4230" s="963"/>
      <c r="E4230" s="963"/>
      <c r="F4230" s="963" t="s">
        <v>3943</v>
      </c>
      <c r="G4230" s="963"/>
      <c r="H4230" s="963"/>
      <c r="I4230" s="964" t="s">
        <v>1576</v>
      </c>
      <c r="J4230" s="965"/>
    </row>
    <row r="4231" spans="2:10" ht="24.6" customHeight="1">
      <c r="B4231" s="962"/>
      <c r="C4231" s="963"/>
      <c r="D4231" s="963"/>
      <c r="E4231" s="963" t="s">
        <v>2757</v>
      </c>
      <c r="F4231" s="963"/>
      <c r="G4231" s="963"/>
      <c r="H4231" s="963"/>
      <c r="I4231" s="964"/>
      <c r="J4231" s="965"/>
    </row>
    <row r="4232" spans="2:10" ht="35.450000000000003" customHeight="1">
      <c r="B4232" s="962"/>
      <c r="C4232" s="963"/>
      <c r="D4232" s="963"/>
      <c r="E4232" s="963"/>
      <c r="F4232" s="963"/>
      <c r="G4232" s="963"/>
      <c r="H4232" s="963"/>
      <c r="I4232" s="964" t="s">
        <v>3944</v>
      </c>
      <c r="J4232" s="965"/>
    </row>
    <row r="4233" spans="2:10" ht="35.450000000000003" customHeight="1">
      <c r="B4233" s="962"/>
      <c r="C4233" s="963"/>
      <c r="D4233" s="963"/>
      <c r="E4233" s="963"/>
      <c r="F4233" s="963"/>
      <c r="G4233" s="963"/>
      <c r="H4233" s="963"/>
      <c r="I4233" s="964" t="s">
        <v>3945</v>
      </c>
      <c r="J4233" s="965"/>
    </row>
    <row r="4234" spans="2:10" ht="35.450000000000003" customHeight="1">
      <c r="B4234" s="962"/>
      <c r="C4234" s="963"/>
      <c r="D4234" s="963"/>
      <c r="E4234" s="963"/>
      <c r="F4234" s="963"/>
      <c r="G4234" s="963"/>
      <c r="H4234" s="963"/>
      <c r="I4234" s="964" t="s">
        <v>3946</v>
      </c>
      <c r="J4234" s="965"/>
    </row>
    <row r="4235" spans="2:10" ht="47.45" customHeight="1">
      <c r="B4235" s="962"/>
      <c r="C4235" s="963"/>
      <c r="D4235" s="963"/>
      <c r="E4235" s="963"/>
      <c r="F4235" s="963"/>
      <c r="G4235" s="963"/>
      <c r="H4235" s="963"/>
      <c r="I4235" s="964" t="s">
        <v>3947</v>
      </c>
      <c r="J4235" s="965"/>
    </row>
    <row r="4236" spans="2:10" ht="24.6" customHeight="1">
      <c r="B4236" s="962"/>
      <c r="C4236" s="963"/>
      <c r="D4236" s="963" t="s">
        <v>3948</v>
      </c>
      <c r="E4236" s="963"/>
      <c r="F4236" s="963"/>
      <c r="G4236" s="963"/>
      <c r="H4236" s="963"/>
      <c r="I4236" s="964"/>
      <c r="J4236" s="965"/>
    </row>
    <row r="4237" spans="2:10" ht="24.6" customHeight="1">
      <c r="B4237" s="962"/>
      <c r="C4237" s="963"/>
      <c r="D4237" s="963"/>
      <c r="E4237" s="963" t="s">
        <v>2207</v>
      </c>
      <c r="F4237" s="963"/>
      <c r="G4237" s="963"/>
      <c r="H4237" s="963"/>
      <c r="I4237" s="964" t="s">
        <v>3899</v>
      </c>
      <c r="J4237" s="965"/>
    </row>
    <row r="4238" spans="2:10" ht="35.450000000000003" customHeight="1">
      <c r="B4238" s="962"/>
      <c r="C4238" s="963"/>
      <c r="D4238" s="963"/>
      <c r="E4238" s="963"/>
      <c r="F4238" s="963"/>
      <c r="G4238" s="963"/>
      <c r="H4238" s="963"/>
      <c r="I4238" s="964" t="s">
        <v>3900</v>
      </c>
      <c r="J4238" s="965"/>
    </row>
    <row r="4239" spans="2:10" ht="24.6" customHeight="1">
      <c r="B4239" s="962"/>
      <c r="C4239" s="963"/>
      <c r="D4239" s="963"/>
      <c r="E4239" s="963" t="s">
        <v>2208</v>
      </c>
      <c r="F4239" s="963"/>
      <c r="G4239" s="963"/>
      <c r="H4239" s="963"/>
      <c r="I4239" s="964" t="s">
        <v>1576</v>
      </c>
      <c r="J4239" s="965"/>
    </row>
    <row r="4240" spans="2:10" ht="24.6" customHeight="1">
      <c r="B4240" s="962"/>
      <c r="C4240" s="963"/>
      <c r="D4240" s="963"/>
      <c r="E4240" s="963" t="s">
        <v>3861</v>
      </c>
      <c r="F4240" s="963"/>
      <c r="G4240" s="963"/>
      <c r="H4240" s="963"/>
      <c r="I4240" s="964"/>
      <c r="J4240" s="965"/>
    </row>
    <row r="4241" spans="2:10" ht="24.6" customHeight="1">
      <c r="B4241" s="962"/>
      <c r="C4241" s="963"/>
      <c r="D4241" s="963"/>
      <c r="E4241" s="963"/>
      <c r="F4241" s="963" t="s">
        <v>3949</v>
      </c>
      <c r="G4241" s="963"/>
      <c r="H4241" s="963"/>
      <c r="I4241" s="964" t="s">
        <v>1576</v>
      </c>
      <c r="J4241" s="965"/>
    </row>
    <row r="4242" spans="2:10" ht="24.6" customHeight="1">
      <c r="B4242" s="962"/>
      <c r="C4242" s="963"/>
      <c r="D4242" s="963"/>
      <c r="E4242" s="963"/>
      <c r="F4242" s="963" t="s">
        <v>3950</v>
      </c>
      <c r="G4242" s="963"/>
      <c r="H4242" s="963"/>
      <c r="I4242" s="964" t="s">
        <v>1576</v>
      </c>
      <c r="J4242" s="965"/>
    </row>
    <row r="4243" spans="2:10" ht="24.6" customHeight="1">
      <c r="B4243" s="962"/>
      <c r="C4243" s="963"/>
      <c r="D4243" s="963"/>
      <c r="E4243" s="963" t="s">
        <v>3951</v>
      </c>
      <c r="F4243" s="963"/>
      <c r="G4243" s="963"/>
      <c r="H4243" s="963"/>
      <c r="I4243" s="964"/>
      <c r="J4243" s="965"/>
    </row>
    <row r="4244" spans="2:10" ht="24.6" customHeight="1">
      <c r="B4244" s="962"/>
      <c r="C4244" s="963"/>
      <c r="D4244" s="963"/>
      <c r="E4244" s="963"/>
      <c r="F4244" s="963" t="s">
        <v>3952</v>
      </c>
      <c r="G4244" s="963"/>
      <c r="H4244" s="963"/>
      <c r="I4244" s="964"/>
      <c r="J4244" s="965"/>
    </row>
    <row r="4245" spans="2:10" ht="24.6" customHeight="1">
      <c r="B4245" s="962"/>
      <c r="C4245" s="963"/>
      <c r="D4245" s="963"/>
      <c r="E4245" s="963"/>
      <c r="F4245" s="963"/>
      <c r="G4245" s="963" t="s">
        <v>3953</v>
      </c>
      <c r="H4245" s="963"/>
      <c r="I4245" s="964" t="s">
        <v>3954</v>
      </c>
      <c r="J4245" s="965"/>
    </row>
    <row r="4246" spans="2:10" ht="24.6" customHeight="1">
      <c r="B4246" s="962"/>
      <c r="C4246" s="963"/>
      <c r="D4246" s="963"/>
      <c r="E4246" s="963"/>
      <c r="F4246" s="963"/>
      <c r="G4246" s="963" t="s">
        <v>3955</v>
      </c>
      <c r="H4246" s="963"/>
      <c r="I4246" s="964" t="s">
        <v>1576</v>
      </c>
      <c r="J4246" s="965"/>
    </row>
    <row r="4247" spans="2:10" ht="24.6" customHeight="1">
      <c r="B4247" s="962"/>
      <c r="C4247" s="963"/>
      <c r="D4247" s="963"/>
      <c r="E4247" s="963"/>
      <c r="F4247" s="963" t="s">
        <v>3956</v>
      </c>
      <c r="G4247" s="963"/>
      <c r="H4247" s="963"/>
      <c r="I4247" s="964"/>
      <c r="J4247" s="965"/>
    </row>
    <row r="4248" spans="2:10" ht="24.6" customHeight="1">
      <c r="B4248" s="962"/>
      <c r="C4248" s="963"/>
      <c r="D4248" s="963"/>
      <c r="E4248" s="963"/>
      <c r="F4248" s="963"/>
      <c r="G4248" s="963" t="s">
        <v>3953</v>
      </c>
      <c r="H4248" s="963"/>
      <c r="I4248" s="964" t="s">
        <v>3954</v>
      </c>
      <c r="J4248" s="965"/>
    </row>
    <row r="4249" spans="2:10" ht="24.6" customHeight="1">
      <c r="B4249" s="962"/>
      <c r="C4249" s="963"/>
      <c r="D4249" s="963"/>
      <c r="E4249" s="963"/>
      <c r="F4249" s="963"/>
      <c r="G4249" s="963" t="s">
        <v>3955</v>
      </c>
      <c r="H4249" s="963"/>
      <c r="I4249" s="964" t="s">
        <v>1576</v>
      </c>
      <c r="J4249" s="965"/>
    </row>
    <row r="4250" spans="2:10" ht="24.6" customHeight="1">
      <c r="B4250" s="962"/>
      <c r="C4250" s="963"/>
      <c r="D4250" s="963"/>
      <c r="E4250" s="963"/>
      <c r="F4250" s="963" t="s">
        <v>3957</v>
      </c>
      <c r="G4250" s="963"/>
      <c r="H4250" s="963"/>
      <c r="I4250" s="964"/>
      <c r="J4250" s="965"/>
    </row>
    <row r="4251" spans="2:10" ht="24.6" customHeight="1">
      <c r="B4251" s="962"/>
      <c r="C4251" s="963"/>
      <c r="D4251" s="963"/>
      <c r="E4251" s="963"/>
      <c r="F4251" s="963"/>
      <c r="G4251" s="963" t="s">
        <v>3953</v>
      </c>
      <c r="H4251" s="963"/>
      <c r="I4251" s="964" t="s">
        <v>3954</v>
      </c>
      <c r="J4251" s="965"/>
    </row>
    <row r="4252" spans="2:10" ht="24.6" customHeight="1">
      <c r="B4252" s="962"/>
      <c r="C4252" s="963"/>
      <c r="D4252" s="963"/>
      <c r="E4252" s="963"/>
      <c r="F4252" s="963"/>
      <c r="G4252" s="963" t="s">
        <v>3955</v>
      </c>
      <c r="H4252" s="963"/>
      <c r="I4252" s="964" t="s">
        <v>1576</v>
      </c>
      <c r="J4252" s="965"/>
    </row>
    <row r="4253" spans="2:10" ht="24.6" customHeight="1">
      <c r="B4253" s="962"/>
      <c r="C4253" s="963"/>
      <c r="D4253" s="963"/>
      <c r="E4253" s="963"/>
      <c r="F4253" s="963" t="s">
        <v>3958</v>
      </c>
      <c r="G4253" s="963"/>
      <c r="H4253" s="963"/>
      <c r="I4253" s="964"/>
      <c r="J4253" s="965"/>
    </row>
    <row r="4254" spans="2:10" ht="24.6" customHeight="1">
      <c r="B4254" s="962"/>
      <c r="C4254" s="963"/>
      <c r="D4254" s="963"/>
      <c r="E4254" s="963"/>
      <c r="F4254" s="963"/>
      <c r="G4254" s="963" t="s">
        <v>3953</v>
      </c>
      <c r="H4254" s="963"/>
      <c r="I4254" s="964" t="s">
        <v>3954</v>
      </c>
      <c r="J4254" s="965"/>
    </row>
    <row r="4255" spans="2:10" ht="24.6" customHeight="1">
      <c r="B4255" s="962"/>
      <c r="C4255" s="963"/>
      <c r="D4255" s="963"/>
      <c r="E4255" s="963"/>
      <c r="F4255" s="963"/>
      <c r="G4255" s="963" t="s">
        <v>3955</v>
      </c>
      <c r="H4255" s="963"/>
      <c r="I4255" s="964" t="s">
        <v>1576</v>
      </c>
      <c r="J4255" s="965"/>
    </row>
    <row r="4256" spans="2:10" ht="24.6" customHeight="1">
      <c r="B4256" s="962"/>
      <c r="C4256" s="963"/>
      <c r="D4256" s="963"/>
      <c r="E4256" s="963"/>
      <c r="F4256" s="963" t="s">
        <v>3959</v>
      </c>
      <c r="G4256" s="963"/>
      <c r="H4256" s="963"/>
      <c r="I4256" s="964"/>
      <c r="J4256" s="965"/>
    </row>
    <row r="4257" spans="2:10" ht="24.6" customHeight="1">
      <c r="B4257" s="962"/>
      <c r="C4257" s="963"/>
      <c r="D4257" s="963"/>
      <c r="E4257" s="963"/>
      <c r="F4257" s="963"/>
      <c r="G4257" s="963" t="s">
        <v>3953</v>
      </c>
      <c r="H4257" s="963"/>
      <c r="I4257" s="964" t="s">
        <v>3954</v>
      </c>
      <c r="J4257" s="965"/>
    </row>
    <row r="4258" spans="2:10" ht="24.6" customHeight="1">
      <c r="B4258" s="962"/>
      <c r="C4258" s="963"/>
      <c r="D4258" s="963"/>
      <c r="E4258" s="963"/>
      <c r="F4258" s="963"/>
      <c r="G4258" s="963" t="s">
        <v>3955</v>
      </c>
      <c r="H4258" s="963"/>
      <c r="I4258" s="964" t="s">
        <v>1576</v>
      </c>
      <c r="J4258" s="965"/>
    </row>
    <row r="4259" spans="2:10" ht="24.6" customHeight="1">
      <c r="B4259" s="962"/>
      <c r="C4259" s="963"/>
      <c r="D4259" s="963"/>
      <c r="E4259" s="963"/>
      <c r="F4259" s="963" t="s">
        <v>3960</v>
      </c>
      <c r="G4259" s="963"/>
      <c r="H4259" s="963"/>
      <c r="I4259" s="964"/>
      <c r="J4259" s="965"/>
    </row>
    <row r="4260" spans="2:10" ht="24.6" customHeight="1">
      <c r="B4260" s="962"/>
      <c r="C4260" s="963"/>
      <c r="D4260" s="963"/>
      <c r="E4260" s="963"/>
      <c r="F4260" s="963"/>
      <c r="G4260" s="963" t="s">
        <v>3953</v>
      </c>
      <c r="H4260" s="963"/>
      <c r="I4260" s="964" t="s">
        <v>3954</v>
      </c>
      <c r="J4260" s="965"/>
    </row>
    <row r="4261" spans="2:10" ht="24.6" customHeight="1">
      <c r="B4261" s="962"/>
      <c r="C4261" s="963"/>
      <c r="D4261" s="963"/>
      <c r="E4261" s="963"/>
      <c r="F4261" s="963"/>
      <c r="G4261" s="963" t="s">
        <v>3955</v>
      </c>
      <c r="H4261" s="963"/>
      <c r="I4261" s="964" t="s">
        <v>1576</v>
      </c>
      <c r="J4261" s="965"/>
    </row>
    <row r="4262" spans="2:10" ht="24.6" customHeight="1">
      <c r="B4262" s="962"/>
      <c r="C4262" s="963"/>
      <c r="D4262" s="963" t="s">
        <v>3961</v>
      </c>
      <c r="E4262" s="963"/>
      <c r="F4262" s="963"/>
      <c r="G4262" s="963"/>
      <c r="H4262" s="963"/>
      <c r="I4262" s="964"/>
      <c r="J4262" s="965"/>
    </row>
    <row r="4263" spans="2:10" ht="103.5" customHeight="1">
      <c r="B4263" s="962"/>
      <c r="C4263" s="963"/>
      <c r="D4263" s="963"/>
      <c r="E4263" s="963"/>
      <c r="F4263" s="963"/>
      <c r="G4263" s="963"/>
      <c r="H4263" s="963"/>
      <c r="I4263" s="964" t="s">
        <v>3962</v>
      </c>
      <c r="J4263" s="965"/>
    </row>
    <row r="4264" spans="2:10" ht="24.6" customHeight="1">
      <c r="B4264" s="966"/>
      <c r="C4264" s="967"/>
      <c r="D4264" s="967"/>
      <c r="E4264" s="967"/>
      <c r="F4264" s="967"/>
      <c r="G4264" s="967"/>
      <c r="H4264" s="967"/>
      <c r="I4264" s="968"/>
      <c r="J4264" s="969"/>
    </row>
    <row r="4265" spans="2:10" ht="24.6" customHeight="1">
      <c r="B4265" s="959"/>
      <c r="C4265" s="970" t="s">
        <v>3963</v>
      </c>
      <c r="D4265" s="970"/>
      <c r="E4265" s="970"/>
      <c r="F4265" s="970"/>
      <c r="G4265" s="970"/>
      <c r="H4265" s="970"/>
      <c r="I4265" s="971"/>
      <c r="J4265" s="960"/>
    </row>
    <row r="4266" spans="2:10" ht="69.599999999999994" customHeight="1">
      <c r="B4266" s="962"/>
      <c r="C4266" s="963"/>
      <c r="D4266" s="963"/>
      <c r="E4266" s="963"/>
      <c r="F4266" s="963"/>
      <c r="G4266" s="963"/>
      <c r="H4266" s="963"/>
      <c r="I4266" s="964" t="s">
        <v>3964</v>
      </c>
      <c r="J4266" s="965"/>
    </row>
    <row r="4267" spans="2:10" ht="69.599999999999994" customHeight="1">
      <c r="B4267" s="962"/>
      <c r="C4267" s="963"/>
      <c r="D4267" s="963"/>
      <c r="E4267" s="963"/>
      <c r="F4267" s="963"/>
      <c r="G4267" s="963"/>
      <c r="H4267" s="963"/>
      <c r="I4267" s="964" t="s">
        <v>3965</v>
      </c>
      <c r="J4267" s="965"/>
    </row>
    <row r="4268" spans="2:10" ht="47.45" customHeight="1">
      <c r="B4268" s="962"/>
      <c r="C4268" s="963"/>
      <c r="D4268" s="963"/>
      <c r="E4268" s="963"/>
      <c r="F4268" s="963"/>
      <c r="G4268" s="963"/>
      <c r="H4268" s="963"/>
      <c r="I4268" s="964" t="s">
        <v>3966</v>
      </c>
      <c r="J4268" s="965"/>
    </row>
    <row r="4269" spans="2:10" ht="35.450000000000003" customHeight="1">
      <c r="B4269" s="962"/>
      <c r="C4269" s="963"/>
      <c r="D4269" s="963"/>
      <c r="E4269" s="963"/>
      <c r="F4269" s="963"/>
      <c r="G4269" s="963"/>
      <c r="H4269" s="963"/>
      <c r="I4269" s="964" t="s">
        <v>3967</v>
      </c>
      <c r="J4269" s="965"/>
    </row>
    <row r="4270" spans="2:10" ht="47.45" customHeight="1">
      <c r="B4270" s="962"/>
      <c r="C4270" s="963"/>
      <c r="D4270" s="963"/>
      <c r="E4270" s="963"/>
      <c r="F4270" s="963"/>
      <c r="G4270" s="963"/>
      <c r="H4270" s="963"/>
      <c r="I4270" s="964" t="s">
        <v>3968</v>
      </c>
      <c r="J4270" s="965"/>
    </row>
    <row r="4271" spans="2:10" ht="24.6" customHeight="1">
      <c r="B4271" s="966"/>
      <c r="C4271" s="967"/>
      <c r="D4271" s="967"/>
      <c r="E4271" s="967"/>
      <c r="F4271" s="967"/>
      <c r="G4271" s="967"/>
      <c r="H4271" s="967"/>
      <c r="I4271" s="968"/>
      <c r="J4271" s="969"/>
    </row>
    <row r="4272" spans="2:10" ht="24.6" customHeight="1">
      <c r="B4272" s="959"/>
      <c r="C4272" s="970" t="s">
        <v>3969</v>
      </c>
      <c r="D4272" s="970"/>
      <c r="E4272" s="970"/>
      <c r="F4272" s="970"/>
      <c r="G4272" s="970"/>
      <c r="H4272" s="970"/>
      <c r="I4272" s="971"/>
      <c r="J4272" s="960"/>
    </row>
    <row r="4273" spans="2:10" ht="81.599999999999994" customHeight="1">
      <c r="B4273" s="962"/>
      <c r="C4273" s="963"/>
      <c r="D4273" s="963"/>
      <c r="E4273" s="963"/>
      <c r="F4273" s="963"/>
      <c r="G4273" s="963"/>
      <c r="H4273" s="963"/>
      <c r="I4273" s="964" t="s">
        <v>3970</v>
      </c>
      <c r="J4273" s="965"/>
    </row>
    <row r="4274" spans="2:10" ht="24.6" customHeight="1">
      <c r="B4274" s="962"/>
      <c r="C4274" s="963"/>
      <c r="D4274" s="963" t="s">
        <v>3971</v>
      </c>
      <c r="E4274" s="963"/>
      <c r="F4274" s="963"/>
      <c r="G4274" s="963"/>
      <c r="H4274" s="963"/>
      <c r="I4274" s="964"/>
      <c r="J4274" s="965"/>
    </row>
    <row r="4275" spans="2:10" ht="24.6" customHeight="1">
      <c r="B4275" s="962"/>
      <c r="C4275" s="963"/>
      <c r="D4275" s="963"/>
      <c r="E4275" s="963" t="s">
        <v>2207</v>
      </c>
      <c r="F4275" s="963"/>
      <c r="G4275" s="963"/>
      <c r="H4275" s="963"/>
      <c r="I4275" s="964" t="s">
        <v>3972</v>
      </c>
      <c r="J4275" s="965"/>
    </row>
    <row r="4276" spans="2:10" ht="35.450000000000003" customHeight="1">
      <c r="B4276" s="962"/>
      <c r="C4276" s="963"/>
      <c r="D4276" s="963"/>
      <c r="E4276" s="963"/>
      <c r="F4276" s="963"/>
      <c r="G4276" s="963"/>
      <c r="H4276" s="963"/>
      <c r="I4276" s="964" t="s">
        <v>3900</v>
      </c>
      <c r="J4276" s="965"/>
    </row>
    <row r="4277" spans="2:10" ht="24.6" customHeight="1">
      <c r="B4277" s="962"/>
      <c r="C4277" s="963"/>
      <c r="D4277" s="963"/>
      <c r="E4277" s="963" t="s">
        <v>2208</v>
      </c>
      <c r="F4277" s="963"/>
      <c r="G4277" s="963"/>
      <c r="H4277" s="963"/>
      <c r="I4277" s="964" t="s">
        <v>1576</v>
      </c>
      <c r="J4277" s="965"/>
    </row>
    <row r="4278" spans="2:10" ht="24.6" customHeight="1">
      <c r="B4278" s="962"/>
      <c r="C4278" s="963"/>
      <c r="D4278" s="963"/>
      <c r="E4278" s="963" t="s">
        <v>3881</v>
      </c>
      <c r="F4278" s="963"/>
      <c r="G4278" s="963"/>
      <c r="H4278" s="963"/>
      <c r="I4278" s="964"/>
      <c r="J4278" s="965"/>
    </row>
    <row r="4279" spans="2:10" ht="24.6" customHeight="1">
      <c r="B4279" s="962"/>
      <c r="C4279" s="963"/>
      <c r="D4279" s="963"/>
      <c r="E4279" s="963"/>
      <c r="F4279" s="963" t="s">
        <v>3937</v>
      </c>
      <c r="G4279" s="963"/>
      <c r="H4279" s="963"/>
      <c r="I4279" s="964" t="s">
        <v>3973</v>
      </c>
      <c r="J4279" s="965"/>
    </row>
    <row r="4280" spans="2:10" ht="24.6" customHeight="1">
      <c r="B4280" s="962"/>
      <c r="C4280" s="963"/>
      <c r="D4280" s="963"/>
      <c r="E4280" s="963" t="s">
        <v>3886</v>
      </c>
      <c r="F4280" s="963"/>
      <c r="G4280" s="963"/>
      <c r="H4280" s="963"/>
      <c r="I4280" s="964"/>
      <c r="J4280" s="965"/>
    </row>
    <row r="4281" spans="2:10" ht="24.6" customHeight="1">
      <c r="B4281" s="962"/>
      <c r="C4281" s="963"/>
      <c r="D4281" s="963"/>
      <c r="E4281" s="963"/>
      <c r="F4281" s="963" t="s">
        <v>3974</v>
      </c>
      <c r="G4281" s="963"/>
      <c r="H4281" s="963"/>
      <c r="I4281" s="964" t="s">
        <v>1576</v>
      </c>
      <c r="J4281" s="965"/>
    </row>
    <row r="4282" spans="2:10" ht="24.6" customHeight="1">
      <c r="B4282" s="962"/>
      <c r="C4282" s="963"/>
      <c r="D4282" s="963"/>
      <c r="E4282" s="963"/>
      <c r="F4282" s="963" t="s">
        <v>3975</v>
      </c>
      <c r="G4282" s="963"/>
      <c r="H4282" s="963"/>
      <c r="I4282" s="964" t="s">
        <v>1576</v>
      </c>
      <c r="J4282" s="965"/>
    </row>
    <row r="4283" spans="2:10" ht="24.6" customHeight="1">
      <c r="B4283" s="962"/>
      <c r="C4283" s="963"/>
      <c r="D4283" s="963"/>
      <c r="E4283" s="963"/>
      <c r="F4283" s="963" t="s">
        <v>3976</v>
      </c>
      <c r="G4283" s="963"/>
      <c r="H4283" s="963"/>
      <c r="I4283" s="964" t="s">
        <v>1576</v>
      </c>
      <c r="J4283" s="965"/>
    </row>
    <row r="4284" spans="2:10" ht="24.6" customHeight="1">
      <c r="B4284" s="962"/>
      <c r="C4284" s="963"/>
      <c r="D4284" s="963"/>
      <c r="E4284" s="963"/>
      <c r="F4284" s="963" t="s">
        <v>3977</v>
      </c>
      <c r="G4284" s="963"/>
      <c r="H4284" s="963"/>
      <c r="I4284" s="964" t="s">
        <v>1576</v>
      </c>
      <c r="J4284" s="965"/>
    </row>
    <row r="4285" spans="2:10" ht="24.6" customHeight="1">
      <c r="B4285" s="962"/>
      <c r="C4285" s="963"/>
      <c r="D4285" s="963"/>
      <c r="E4285" s="963"/>
      <c r="F4285" s="963" t="s">
        <v>3978</v>
      </c>
      <c r="G4285" s="963"/>
      <c r="H4285" s="963"/>
      <c r="I4285" s="964" t="s">
        <v>1576</v>
      </c>
      <c r="J4285" s="965"/>
    </row>
    <row r="4286" spans="2:10" ht="24.6" customHeight="1">
      <c r="B4286" s="962"/>
      <c r="C4286" s="963"/>
      <c r="D4286" s="963"/>
      <c r="E4286" s="963"/>
      <c r="F4286" s="963" t="s">
        <v>3979</v>
      </c>
      <c r="G4286" s="963"/>
      <c r="H4286" s="963"/>
      <c r="I4286" s="964" t="s">
        <v>1576</v>
      </c>
      <c r="J4286" s="965"/>
    </row>
    <row r="4287" spans="2:10" ht="24.6" customHeight="1">
      <c r="B4287" s="962"/>
      <c r="C4287" s="963"/>
      <c r="D4287" s="963"/>
      <c r="E4287" s="963" t="s">
        <v>2757</v>
      </c>
      <c r="F4287" s="963"/>
      <c r="G4287" s="963"/>
      <c r="H4287" s="963"/>
      <c r="I4287" s="964"/>
      <c r="J4287" s="965"/>
    </row>
    <row r="4288" spans="2:10" ht="35.450000000000003" customHeight="1">
      <c r="B4288" s="962"/>
      <c r="C4288" s="963"/>
      <c r="D4288" s="963"/>
      <c r="E4288" s="963"/>
      <c r="F4288" s="963"/>
      <c r="G4288" s="963"/>
      <c r="H4288" s="963"/>
      <c r="I4288" s="964" t="s">
        <v>3980</v>
      </c>
      <c r="J4288" s="965"/>
    </row>
    <row r="4289" spans="2:10" ht="35.450000000000003" customHeight="1">
      <c r="B4289" s="962"/>
      <c r="C4289" s="963"/>
      <c r="D4289" s="963"/>
      <c r="E4289" s="963"/>
      <c r="F4289" s="963"/>
      <c r="G4289" s="963"/>
      <c r="H4289" s="963"/>
      <c r="I4289" s="964" t="s">
        <v>3981</v>
      </c>
      <c r="J4289" s="965"/>
    </row>
    <row r="4290" spans="2:10" ht="35.450000000000003" customHeight="1">
      <c r="B4290" s="962"/>
      <c r="C4290" s="963"/>
      <c r="D4290" s="963"/>
      <c r="E4290" s="963"/>
      <c r="F4290" s="963"/>
      <c r="G4290" s="963"/>
      <c r="H4290" s="963"/>
      <c r="I4290" s="964" t="s">
        <v>3982</v>
      </c>
      <c r="J4290" s="965"/>
    </row>
    <row r="4291" spans="2:10" ht="35.450000000000003" customHeight="1">
      <c r="B4291" s="962"/>
      <c r="C4291" s="963"/>
      <c r="D4291" s="963"/>
      <c r="E4291" s="963"/>
      <c r="F4291" s="963"/>
      <c r="G4291" s="963"/>
      <c r="H4291" s="963"/>
      <c r="I4291" s="964" t="s">
        <v>3983</v>
      </c>
      <c r="J4291" s="965"/>
    </row>
    <row r="4292" spans="2:10" ht="35.450000000000003" customHeight="1">
      <c r="B4292" s="962"/>
      <c r="C4292" s="963"/>
      <c r="D4292" s="963"/>
      <c r="E4292" s="963"/>
      <c r="F4292" s="963"/>
      <c r="G4292" s="963"/>
      <c r="H4292" s="963"/>
      <c r="I4292" s="964" t="s">
        <v>3984</v>
      </c>
      <c r="J4292" s="965"/>
    </row>
    <row r="4293" spans="2:10" ht="24.6" customHeight="1">
      <c r="B4293" s="962"/>
      <c r="C4293" s="963"/>
      <c r="D4293" s="963" t="s">
        <v>3985</v>
      </c>
      <c r="E4293" s="963"/>
      <c r="F4293" s="963"/>
      <c r="G4293" s="963"/>
      <c r="H4293" s="963"/>
      <c r="I4293" s="964"/>
      <c r="J4293" s="965"/>
    </row>
    <row r="4294" spans="2:10" ht="24.6" customHeight="1">
      <c r="B4294" s="962"/>
      <c r="C4294" s="963"/>
      <c r="D4294" s="963"/>
      <c r="E4294" s="963" t="s">
        <v>2207</v>
      </c>
      <c r="F4294" s="963"/>
      <c r="G4294" s="963"/>
      <c r="H4294" s="963"/>
      <c r="I4294" s="964" t="s">
        <v>3972</v>
      </c>
      <c r="J4294" s="965"/>
    </row>
    <row r="4295" spans="2:10" ht="35.450000000000003" customHeight="1">
      <c r="B4295" s="962"/>
      <c r="C4295" s="963"/>
      <c r="D4295" s="963"/>
      <c r="E4295" s="963"/>
      <c r="F4295" s="963"/>
      <c r="G4295" s="963"/>
      <c r="H4295" s="963"/>
      <c r="I4295" s="964" t="s">
        <v>3900</v>
      </c>
      <c r="J4295" s="965"/>
    </row>
    <row r="4296" spans="2:10" ht="24.6" customHeight="1">
      <c r="B4296" s="962"/>
      <c r="C4296" s="963"/>
      <c r="D4296" s="963"/>
      <c r="E4296" s="963" t="s">
        <v>2208</v>
      </c>
      <c r="F4296" s="963"/>
      <c r="G4296" s="963"/>
      <c r="H4296" s="963"/>
      <c r="I4296" s="964" t="s">
        <v>1576</v>
      </c>
      <c r="J4296" s="965"/>
    </row>
    <row r="4297" spans="2:10" ht="24.6" customHeight="1">
      <c r="B4297" s="962"/>
      <c r="C4297" s="963"/>
      <c r="D4297" s="963"/>
      <c r="E4297" s="963" t="s">
        <v>3881</v>
      </c>
      <c r="F4297" s="963"/>
      <c r="G4297" s="963"/>
      <c r="H4297" s="963"/>
      <c r="I4297" s="964"/>
      <c r="J4297" s="965"/>
    </row>
    <row r="4298" spans="2:10" ht="24.6" customHeight="1">
      <c r="B4298" s="962"/>
      <c r="C4298" s="963"/>
      <c r="D4298" s="963"/>
      <c r="E4298" s="963"/>
      <c r="F4298" s="963" t="s">
        <v>3937</v>
      </c>
      <c r="G4298" s="963"/>
      <c r="H4298" s="963"/>
      <c r="I4298" s="964" t="s">
        <v>3986</v>
      </c>
      <c r="J4298" s="965"/>
    </row>
    <row r="4299" spans="2:10" ht="24.6" customHeight="1">
      <c r="B4299" s="962"/>
      <c r="C4299" s="963"/>
      <c r="D4299" s="963"/>
      <c r="E4299" s="963" t="s">
        <v>3886</v>
      </c>
      <c r="F4299" s="963"/>
      <c r="G4299" s="963"/>
      <c r="H4299" s="963"/>
      <c r="I4299" s="964"/>
      <c r="J4299" s="965"/>
    </row>
    <row r="4300" spans="2:10" ht="24.6" customHeight="1">
      <c r="B4300" s="962"/>
      <c r="C4300" s="963"/>
      <c r="D4300" s="963"/>
      <c r="E4300" s="963"/>
      <c r="F4300" s="963" t="s">
        <v>3974</v>
      </c>
      <c r="G4300" s="963"/>
      <c r="H4300" s="963"/>
      <c r="I4300" s="964" t="s">
        <v>1576</v>
      </c>
      <c r="J4300" s="965"/>
    </row>
    <row r="4301" spans="2:10" ht="24.6" customHeight="1">
      <c r="B4301" s="962"/>
      <c r="C4301" s="963"/>
      <c r="D4301" s="963"/>
      <c r="E4301" s="963"/>
      <c r="F4301" s="963" t="s">
        <v>3987</v>
      </c>
      <c r="G4301" s="963"/>
      <c r="H4301" s="963"/>
      <c r="I4301" s="964" t="s">
        <v>1576</v>
      </c>
      <c r="J4301" s="965"/>
    </row>
    <row r="4302" spans="2:10" ht="24.6" customHeight="1">
      <c r="B4302" s="962"/>
      <c r="C4302" s="963"/>
      <c r="D4302" s="963"/>
      <c r="E4302" s="963"/>
      <c r="F4302" s="963" t="s">
        <v>3988</v>
      </c>
      <c r="G4302" s="963"/>
      <c r="H4302" s="963"/>
      <c r="I4302" s="964" t="s">
        <v>1576</v>
      </c>
      <c r="J4302" s="965"/>
    </row>
    <row r="4303" spans="2:10" ht="24.6" customHeight="1">
      <c r="B4303" s="962"/>
      <c r="C4303" s="963"/>
      <c r="D4303" s="963"/>
      <c r="E4303" s="963"/>
      <c r="F4303" s="963" t="s">
        <v>3989</v>
      </c>
      <c r="G4303" s="963"/>
      <c r="H4303" s="963"/>
      <c r="I4303" s="964" t="s">
        <v>1576</v>
      </c>
      <c r="J4303" s="965"/>
    </row>
    <row r="4304" spans="2:10" ht="24.6" customHeight="1">
      <c r="B4304" s="962"/>
      <c r="C4304" s="963"/>
      <c r="D4304" s="963"/>
      <c r="E4304" s="963"/>
      <c r="F4304" s="963" t="s">
        <v>3990</v>
      </c>
      <c r="G4304" s="963"/>
      <c r="H4304" s="963"/>
      <c r="I4304" s="964" t="s">
        <v>1576</v>
      </c>
      <c r="J4304" s="965"/>
    </row>
    <row r="4305" spans="2:10" ht="24.6" customHeight="1">
      <c r="B4305" s="962"/>
      <c r="C4305" s="963"/>
      <c r="D4305" s="963"/>
      <c r="E4305" s="963"/>
      <c r="F4305" s="963" t="s">
        <v>3991</v>
      </c>
      <c r="G4305" s="963"/>
      <c r="H4305" s="963"/>
      <c r="I4305" s="964" t="s">
        <v>1576</v>
      </c>
      <c r="J4305" s="965"/>
    </row>
    <row r="4306" spans="2:10" ht="24.6" customHeight="1">
      <c r="B4306" s="962"/>
      <c r="C4306" s="963"/>
      <c r="D4306" s="963"/>
      <c r="E4306" s="963"/>
      <c r="F4306" s="963" t="s">
        <v>3992</v>
      </c>
      <c r="G4306" s="963"/>
      <c r="H4306" s="963"/>
      <c r="I4306" s="964" t="s">
        <v>1576</v>
      </c>
      <c r="J4306" s="965"/>
    </row>
    <row r="4307" spans="2:10" ht="24.6" customHeight="1">
      <c r="B4307" s="962"/>
      <c r="C4307" s="963"/>
      <c r="D4307" s="963"/>
      <c r="E4307" s="963" t="s">
        <v>2757</v>
      </c>
      <c r="F4307" s="963"/>
      <c r="G4307" s="963"/>
      <c r="H4307" s="963"/>
      <c r="I4307" s="964"/>
      <c r="J4307" s="965"/>
    </row>
    <row r="4308" spans="2:10" ht="35.450000000000003" customHeight="1">
      <c r="B4308" s="962"/>
      <c r="C4308" s="963"/>
      <c r="D4308" s="963"/>
      <c r="E4308" s="963"/>
      <c r="F4308" s="963"/>
      <c r="G4308" s="963"/>
      <c r="H4308" s="963"/>
      <c r="I4308" s="964" t="s">
        <v>3980</v>
      </c>
      <c r="J4308" s="965"/>
    </row>
    <row r="4309" spans="2:10" ht="35.450000000000003" customHeight="1">
      <c r="B4309" s="962"/>
      <c r="C4309" s="963"/>
      <c r="D4309" s="963"/>
      <c r="E4309" s="963"/>
      <c r="F4309" s="963"/>
      <c r="G4309" s="963"/>
      <c r="H4309" s="963"/>
      <c r="I4309" s="964" t="s">
        <v>3993</v>
      </c>
      <c r="J4309" s="965"/>
    </row>
    <row r="4310" spans="2:10" ht="35.450000000000003" customHeight="1">
      <c r="B4310" s="962"/>
      <c r="C4310" s="963"/>
      <c r="D4310" s="963"/>
      <c r="E4310" s="963"/>
      <c r="F4310" s="963"/>
      <c r="G4310" s="963"/>
      <c r="H4310" s="963"/>
      <c r="I4310" s="964" t="s">
        <v>3994</v>
      </c>
      <c r="J4310" s="965"/>
    </row>
    <row r="4311" spans="2:10" ht="35.450000000000003" customHeight="1">
      <c r="B4311" s="962"/>
      <c r="C4311" s="963"/>
      <c r="D4311" s="963"/>
      <c r="E4311" s="963"/>
      <c r="F4311" s="963"/>
      <c r="G4311" s="963"/>
      <c r="H4311" s="963"/>
      <c r="I4311" s="964" t="s">
        <v>3995</v>
      </c>
      <c r="J4311" s="965"/>
    </row>
    <row r="4312" spans="2:10" ht="24.6" customHeight="1">
      <c r="B4312" s="966"/>
      <c r="C4312" s="967"/>
      <c r="D4312" s="967"/>
      <c r="E4312" s="967"/>
      <c r="F4312" s="967"/>
      <c r="G4312" s="967"/>
      <c r="H4312" s="967"/>
      <c r="I4312" s="968"/>
      <c r="J4312" s="969"/>
    </row>
    <row r="4313" spans="2:10" ht="24.6" customHeight="1">
      <c r="B4313" s="959"/>
      <c r="C4313" s="970" t="s">
        <v>3996</v>
      </c>
      <c r="D4313" s="970"/>
      <c r="E4313" s="970"/>
      <c r="F4313" s="970"/>
      <c r="G4313" s="970"/>
      <c r="H4313" s="970"/>
      <c r="I4313" s="971"/>
      <c r="J4313" s="960"/>
    </row>
    <row r="4314" spans="2:10" ht="69.599999999999994" customHeight="1">
      <c r="B4314" s="962"/>
      <c r="C4314" s="963"/>
      <c r="D4314" s="963"/>
      <c r="E4314" s="963"/>
      <c r="F4314" s="963"/>
      <c r="G4314" s="963"/>
      <c r="H4314" s="963"/>
      <c r="I4314" s="964" t="s">
        <v>3997</v>
      </c>
      <c r="J4314" s="965"/>
    </row>
    <row r="4315" spans="2:10" ht="24.6" customHeight="1">
      <c r="B4315" s="962"/>
      <c r="C4315" s="963"/>
      <c r="D4315" s="963" t="s">
        <v>3998</v>
      </c>
      <c r="E4315" s="963"/>
      <c r="F4315" s="963"/>
      <c r="G4315" s="963"/>
      <c r="H4315" s="963"/>
      <c r="I4315" s="964"/>
      <c r="J4315" s="965"/>
    </row>
    <row r="4316" spans="2:10" ht="103.5" customHeight="1">
      <c r="B4316" s="962"/>
      <c r="C4316" s="963"/>
      <c r="D4316" s="963"/>
      <c r="E4316" s="963"/>
      <c r="F4316" s="963"/>
      <c r="G4316" s="963"/>
      <c r="H4316" s="963"/>
      <c r="I4316" s="964" t="s">
        <v>3999</v>
      </c>
      <c r="J4316" s="965"/>
    </row>
    <row r="4317" spans="2:10" ht="81.599999999999994" customHeight="1">
      <c r="B4317" s="962"/>
      <c r="C4317" s="963"/>
      <c r="D4317" s="963"/>
      <c r="E4317" s="963"/>
      <c r="F4317" s="963"/>
      <c r="G4317" s="963"/>
      <c r="H4317" s="963"/>
      <c r="I4317" s="964" t="s">
        <v>4000</v>
      </c>
      <c r="J4317" s="965"/>
    </row>
    <row r="4318" spans="2:10" ht="81.599999999999994" customHeight="1">
      <c r="B4318" s="962"/>
      <c r="C4318" s="963"/>
      <c r="D4318" s="963"/>
      <c r="E4318" s="963"/>
      <c r="F4318" s="963"/>
      <c r="G4318" s="963"/>
      <c r="H4318" s="963"/>
      <c r="I4318" s="964" t="s">
        <v>4001</v>
      </c>
      <c r="J4318" s="965"/>
    </row>
    <row r="4319" spans="2:10" ht="58.5" customHeight="1">
      <c r="B4319" s="962"/>
      <c r="C4319" s="963"/>
      <c r="D4319" s="963"/>
      <c r="E4319" s="963"/>
      <c r="F4319" s="963"/>
      <c r="G4319" s="963"/>
      <c r="H4319" s="963"/>
      <c r="I4319" s="964" t="s">
        <v>4002</v>
      </c>
      <c r="J4319" s="965"/>
    </row>
    <row r="4320" spans="2:10" ht="35.450000000000003" customHeight="1">
      <c r="B4320" s="962"/>
      <c r="C4320" s="963"/>
      <c r="D4320" s="963"/>
      <c r="E4320" s="963"/>
      <c r="F4320" s="963"/>
      <c r="G4320" s="963"/>
      <c r="H4320" s="963"/>
      <c r="I4320" s="964" t="s">
        <v>4003</v>
      </c>
      <c r="J4320" s="965"/>
    </row>
    <row r="4321" spans="2:10" ht="35.450000000000003" customHeight="1">
      <c r="B4321" s="962"/>
      <c r="C4321" s="963"/>
      <c r="D4321" s="963"/>
      <c r="E4321" s="963"/>
      <c r="F4321" s="963"/>
      <c r="G4321" s="963"/>
      <c r="H4321" s="963"/>
      <c r="I4321" s="964" t="s">
        <v>4004</v>
      </c>
      <c r="J4321" s="965"/>
    </row>
    <row r="4322" spans="2:10" ht="35.450000000000003" customHeight="1">
      <c r="B4322" s="962"/>
      <c r="C4322" s="963"/>
      <c r="D4322" s="963"/>
      <c r="E4322" s="963"/>
      <c r="F4322" s="963"/>
      <c r="G4322" s="963"/>
      <c r="H4322" s="963"/>
      <c r="I4322" s="964" t="s">
        <v>4005</v>
      </c>
      <c r="J4322" s="965"/>
    </row>
    <row r="4323" spans="2:10" ht="24.6" customHeight="1">
      <c r="B4323" s="962"/>
      <c r="C4323" s="963"/>
      <c r="D4323" s="963" t="s">
        <v>4006</v>
      </c>
      <c r="E4323" s="963"/>
      <c r="F4323" s="963"/>
      <c r="G4323" s="963"/>
      <c r="H4323" s="963"/>
      <c r="I4323" s="964"/>
      <c r="J4323" s="965"/>
    </row>
    <row r="4324" spans="2:10" ht="24.6" customHeight="1">
      <c r="B4324" s="962"/>
      <c r="C4324" s="963"/>
      <c r="D4324" s="963"/>
      <c r="E4324" s="963" t="s">
        <v>2207</v>
      </c>
      <c r="F4324" s="963" t="s">
        <v>3972</v>
      </c>
      <c r="G4324" s="963"/>
      <c r="H4324" s="963"/>
      <c r="I4324" s="964"/>
      <c r="J4324" s="965"/>
    </row>
    <row r="4325" spans="2:10" ht="35.450000000000003" customHeight="1">
      <c r="B4325" s="962"/>
      <c r="C4325" s="963"/>
      <c r="D4325" s="963"/>
      <c r="E4325" s="963"/>
      <c r="F4325" s="963"/>
      <c r="G4325" s="963"/>
      <c r="H4325" s="963"/>
      <c r="I4325" s="964" t="s">
        <v>3900</v>
      </c>
      <c r="J4325" s="965"/>
    </row>
    <row r="4326" spans="2:10" ht="24.6" customHeight="1">
      <c r="B4326" s="962"/>
      <c r="C4326" s="963"/>
      <c r="D4326" s="963"/>
      <c r="E4326" s="963" t="s">
        <v>2208</v>
      </c>
      <c r="F4326" s="963"/>
      <c r="G4326" s="963"/>
      <c r="H4326" s="963"/>
      <c r="I4326" s="964" t="s">
        <v>1576</v>
      </c>
      <c r="J4326" s="965"/>
    </row>
    <row r="4327" spans="2:10" ht="24.6" customHeight="1">
      <c r="B4327" s="962"/>
      <c r="C4327" s="963"/>
      <c r="D4327" s="963"/>
      <c r="E4327" s="963" t="s">
        <v>3881</v>
      </c>
      <c r="F4327" s="963"/>
      <c r="G4327" s="963"/>
      <c r="H4327" s="963"/>
      <c r="I4327" s="964"/>
      <c r="J4327" s="965"/>
    </row>
    <row r="4328" spans="2:10" ht="24.6" customHeight="1">
      <c r="B4328" s="962"/>
      <c r="C4328" s="963"/>
      <c r="D4328" s="963"/>
      <c r="E4328" s="963"/>
      <c r="F4328" s="963" t="s">
        <v>3937</v>
      </c>
      <c r="G4328" s="963"/>
      <c r="H4328" s="963"/>
      <c r="I4328" s="964" t="s">
        <v>3928</v>
      </c>
      <c r="J4328" s="965"/>
    </row>
    <row r="4329" spans="2:10" ht="24.6" customHeight="1">
      <c r="B4329" s="962"/>
      <c r="C4329" s="963"/>
      <c r="D4329" s="963"/>
      <c r="E4329" s="963"/>
      <c r="F4329" s="963" t="s">
        <v>4007</v>
      </c>
      <c r="G4329" s="963"/>
      <c r="H4329" s="963"/>
      <c r="I4329" s="964" t="s">
        <v>4008</v>
      </c>
      <c r="J4329" s="965"/>
    </row>
    <row r="4330" spans="2:10" ht="24.6" customHeight="1">
      <c r="B4330" s="962"/>
      <c r="C4330" s="963"/>
      <c r="D4330" s="963"/>
      <c r="E4330" s="963" t="s">
        <v>3886</v>
      </c>
      <c r="F4330" s="963"/>
      <c r="G4330" s="963"/>
      <c r="H4330" s="963"/>
      <c r="I4330" s="964"/>
      <c r="J4330" s="965"/>
    </row>
    <row r="4331" spans="2:10" ht="24.6" customHeight="1">
      <c r="B4331" s="962"/>
      <c r="C4331" s="963"/>
      <c r="D4331" s="963"/>
      <c r="E4331" s="963"/>
      <c r="F4331" s="963" t="s">
        <v>4009</v>
      </c>
      <c r="G4331" s="963"/>
      <c r="H4331" s="963"/>
      <c r="I4331" s="964" t="s">
        <v>1576</v>
      </c>
      <c r="J4331" s="965"/>
    </row>
    <row r="4332" spans="2:10" ht="24.6" customHeight="1">
      <c r="B4332" s="962"/>
      <c r="C4332" s="963"/>
      <c r="D4332" s="963"/>
      <c r="E4332" s="963"/>
      <c r="F4332" s="963" t="s">
        <v>4010</v>
      </c>
      <c r="G4332" s="963"/>
      <c r="H4332" s="963"/>
      <c r="I4332" s="964" t="s">
        <v>1576</v>
      </c>
      <c r="J4332" s="965"/>
    </row>
    <row r="4333" spans="2:10" ht="24.6" customHeight="1">
      <c r="B4333" s="962"/>
      <c r="C4333" s="963"/>
      <c r="D4333" s="963"/>
      <c r="E4333" s="963"/>
      <c r="F4333" s="963" t="s">
        <v>4011</v>
      </c>
      <c r="G4333" s="963"/>
      <c r="H4333" s="963"/>
      <c r="I4333" s="964" t="s">
        <v>1576</v>
      </c>
      <c r="J4333" s="965"/>
    </row>
    <row r="4334" spans="2:10" ht="24.6" customHeight="1">
      <c r="B4334" s="962"/>
      <c r="C4334" s="963"/>
      <c r="D4334" s="963"/>
      <c r="E4334" s="963"/>
      <c r="F4334" s="963" t="s">
        <v>3909</v>
      </c>
      <c r="G4334" s="963"/>
      <c r="H4334" s="963"/>
      <c r="I4334" s="964" t="s">
        <v>1576</v>
      </c>
      <c r="J4334" s="965"/>
    </row>
    <row r="4335" spans="2:10" ht="24.6" customHeight="1">
      <c r="B4335" s="962"/>
      <c r="C4335" s="963"/>
      <c r="D4335" s="963"/>
      <c r="E4335" s="963" t="s">
        <v>2757</v>
      </c>
      <c r="F4335" s="963"/>
      <c r="G4335" s="963"/>
      <c r="H4335" s="963"/>
      <c r="I4335" s="964"/>
      <c r="J4335" s="965"/>
    </row>
    <row r="4336" spans="2:10" ht="35.450000000000003" customHeight="1">
      <c r="B4336" s="962"/>
      <c r="C4336" s="963"/>
      <c r="D4336" s="963"/>
      <c r="E4336" s="963"/>
      <c r="F4336" s="963"/>
      <c r="G4336" s="963"/>
      <c r="H4336" s="963"/>
      <c r="I4336" s="964" t="s">
        <v>4012</v>
      </c>
      <c r="J4336" s="965"/>
    </row>
    <row r="4337" spans="2:10" ht="47.45" customHeight="1">
      <c r="B4337" s="962"/>
      <c r="C4337" s="963"/>
      <c r="D4337" s="963"/>
      <c r="E4337" s="963"/>
      <c r="F4337" s="963"/>
      <c r="G4337" s="963"/>
      <c r="H4337" s="963"/>
      <c r="I4337" s="964" t="s">
        <v>4013</v>
      </c>
      <c r="J4337" s="965"/>
    </row>
    <row r="4338" spans="2:10" ht="47.45" customHeight="1">
      <c r="B4338" s="962"/>
      <c r="C4338" s="963"/>
      <c r="D4338" s="963"/>
      <c r="E4338" s="963"/>
      <c r="F4338" s="963"/>
      <c r="G4338" s="963"/>
      <c r="H4338" s="963"/>
      <c r="I4338" s="964" t="s">
        <v>4014</v>
      </c>
      <c r="J4338" s="965"/>
    </row>
    <row r="4339" spans="2:10" ht="24.6" customHeight="1">
      <c r="B4339" s="962"/>
      <c r="C4339" s="963"/>
      <c r="D4339" s="963" t="s">
        <v>4015</v>
      </c>
      <c r="E4339" s="963"/>
      <c r="F4339" s="963"/>
      <c r="G4339" s="963"/>
      <c r="H4339" s="963"/>
      <c r="I4339" s="964"/>
      <c r="J4339" s="965"/>
    </row>
    <row r="4340" spans="2:10" ht="24.6" customHeight="1">
      <c r="B4340" s="962"/>
      <c r="C4340" s="963"/>
      <c r="D4340" s="963"/>
      <c r="E4340" s="963" t="s">
        <v>2207</v>
      </c>
      <c r="F4340" s="963"/>
      <c r="G4340" s="963"/>
      <c r="H4340" s="963"/>
      <c r="I4340" s="964" t="s">
        <v>3972</v>
      </c>
      <c r="J4340" s="965"/>
    </row>
    <row r="4341" spans="2:10" ht="35.450000000000003" customHeight="1">
      <c r="B4341" s="962"/>
      <c r="C4341" s="963"/>
      <c r="D4341" s="963"/>
      <c r="E4341" s="963"/>
      <c r="F4341" s="963"/>
      <c r="G4341" s="963"/>
      <c r="H4341" s="963"/>
      <c r="I4341" s="964" t="s">
        <v>3900</v>
      </c>
      <c r="J4341" s="965"/>
    </row>
    <row r="4342" spans="2:10" ht="24.6" customHeight="1">
      <c r="B4342" s="962"/>
      <c r="C4342" s="963"/>
      <c r="D4342" s="963"/>
      <c r="E4342" s="963" t="s">
        <v>2208</v>
      </c>
      <c r="F4342" s="963"/>
      <c r="G4342" s="963"/>
      <c r="H4342" s="963"/>
      <c r="I4342" s="964" t="s">
        <v>1576</v>
      </c>
      <c r="J4342" s="965"/>
    </row>
    <row r="4343" spans="2:10" ht="24.6" customHeight="1">
      <c r="B4343" s="962"/>
      <c r="C4343" s="963"/>
      <c r="D4343" s="963"/>
      <c r="E4343" s="963" t="s">
        <v>3881</v>
      </c>
      <c r="F4343" s="963"/>
      <c r="G4343" s="963"/>
      <c r="H4343" s="963"/>
      <c r="I4343" s="964"/>
      <c r="J4343" s="965"/>
    </row>
    <row r="4344" spans="2:10" ht="24.6" customHeight="1">
      <c r="B4344" s="962"/>
      <c r="C4344" s="963"/>
      <c r="D4344" s="963"/>
      <c r="E4344" s="963"/>
      <c r="F4344" s="963" t="s">
        <v>4016</v>
      </c>
      <c r="G4344" s="963"/>
      <c r="H4344" s="963"/>
      <c r="I4344" s="964" t="s">
        <v>4008</v>
      </c>
      <c r="J4344" s="965"/>
    </row>
    <row r="4345" spans="2:10" ht="24.6" customHeight="1">
      <c r="B4345" s="962"/>
      <c r="C4345" s="963"/>
      <c r="D4345" s="963"/>
      <c r="E4345" s="963" t="s">
        <v>3886</v>
      </c>
      <c r="F4345" s="963"/>
      <c r="G4345" s="963"/>
      <c r="H4345" s="963"/>
      <c r="I4345" s="964"/>
      <c r="J4345" s="965"/>
    </row>
    <row r="4346" spans="2:10" ht="24.6" customHeight="1">
      <c r="B4346" s="962"/>
      <c r="C4346" s="963"/>
      <c r="D4346" s="963"/>
      <c r="E4346" s="963"/>
      <c r="F4346" s="963" t="s">
        <v>4017</v>
      </c>
      <c r="G4346" s="963"/>
      <c r="H4346" s="963"/>
      <c r="I4346" s="964" t="s">
        <v>1576</v>
      </c>
      <c r="J4346" s="965"/>
    </row>
    <row r="4347" spans="2:10" ht="24.6" customHeight="1">
      <c r="B4347" s="962"/>
      <c r="C4347" s="963"/>
      <c r="D4347" s="963"/>
      <c r="E4347" s="963"/>
      <c r="F4347" s="963" t="s">
        <v>4018</v>
      </c>
      <c r="G4347" s="963"/>
      <c r="H4347" s="963"/>
      <c r="I4347" s="964" t="s">
        <v>1576</v>
      </c>
      <c r="J4347" s="965"/>
    </row>
    <row r="4348" spans="2:10" ht="24.6" customHeight="1">
      <c r="B4348" s="962"/>
      <c r="C4348" s="963"/>
      <c r="D4348" s="963"/>
      <c r="E4348" s="963" t="s">
        <v>2757</v>
      </c>
      <c r="F4348" s="963"/>
      <c r="G4348" s="963"/>
      <c r="H4348" s="963"/>
      <c r="I4348" s="964"/>
      <c r="J4348" s="965"/>
    </row>
    <row r="4349" spans="2:10" ht="35.450000000000003" customHeight="1">
      <c r="B4349" s="962"/>
      <c r="C4349" s="963"/>
      <c r="D4349" s="963"/>
      <c r="E4349" s="963"/>
      <c r="F4349" s="963"/>
      <c r="G4349" s="963"/>
      <c r="H4349" s="963"/>
      <c r="I4349" s="964" t="s">
        <v>4012</v>
      </c>
      <c r="J4349" s="965"/>
    </row>
    <row r="4350" spans="2:10" ht="47.45" customHeight="1">
      <c r="B4350" s="962"/>
      <c r="C4350" s="963"/>
      <c r="D4350" s="963"/>
      <c r="E4350" s="963"/>
      <c r="F4350" s="963"/>
      <c r="G4350" s="963"/>
      <c r="H4350" s="963"/>
      <c r="I4350" s="964" t="s">
        <v>4013</v>
      </c>
      <c r="J4350" s="965"/>
    </row>
    <row r="4351" spans="2:10" ht="47.45" customHeight="1">
      <c r="B4351" s="962"/>
      <c r="C4351" s="963"/>
      <c r="D4351" s="963"/>
      <c r="E4351" s="963"/>
      <c r="F4351" s="963"/>
      <c r="G4351" s="963"/>
      <c r="H4351" s="963"/>
      <c r="I4351" s="964" t="s">
        <v>4014</v>
      </c>
      <c r="J4351" s="965"/>
    </row>
    <row r="4352" spans="2:10" ht="24.6" customHeight="1">
      <c r="B4352" s="962"/>
      <c r="C4352" s="963"/>
      <c r="D4352" s="963" t="s">
        <v>4019</v>
      </c>
      <c r="E4352" s="963"/>
      <c r="F4352" s="963"/>
      <c r="G4352" s="963"/>
      <c r="H4352" s="963"/>
      <c r="I4352" s="964"/>
      <c r="J4352" s="965"/>
    </row>
    <row r="4353" spans="2:10" ht="24.6" customHeight="1">
      <c r="B4353" s="962"/>
      <c r="C4353" s="963"/>
      <c r="D4353" s="963"/>
      <c r="E4353" s="963" t="s">
        <v>2207</v>
      </c>
      <c r="F4353" s="963"/>
      <c r="G4353" s="963"/>
      <c r="H4353" s="963"/>
      <c r="I4353" s="964" t="s">
        <v>3972</v>
      </c>
      <c r="J4353" s="965"/>
    </row>
    <row r="4354" spans="2:10" ht="35.450000000000003" customHeight="1">
      <c r="B4354" s="962"/>
      <c r="C4354" s="963"/>
      <c r="D4354" s="963"/>
      <c r="E4354" s="963"/>
      <c r="F4354" s="963"/>
      <c r="G4354" s="963"/>
      <c r="H4354" s="963"/>
      <c r="I4354" s="964" t="s">
        <v>3900</v>
      </c>
      <c r="J4354" s="965"/>
    </row>
    <row r="4355" spans="2:10" ht="24.6" customHeight="1">
      <c r="B4355" s="962"/>
      <c r="C4355" s="963"/>
      <c r="D4355" s="963"/>
      <c r="E4355" s="963" t="s">
        <v>2208</v>
      </c>
      <c r="F4355" s="963"/>
      <c r="G4355" s="963"/>
      <c r="H4355" s="963"/>
      <c r="I4355" s="964" t="s">
        <v>1576</v>
      </c>
      <c r="J4355" s="965"/>
    </row>
    <row r="4356" spans="2:10" ht="24.6" customHeight="1">
      <c r="B4356" s="962"/>
      <c r="C4356" s="963"/>
      <c r="D4356" s="963"/>
      <c r="E4356" s="963" t="s">
        <v>4020</v>
      </c>
      <c r="F4356" s="963"/>
      <c r="G4356" s="963"/>
      <c r="H4356" s="963"/>
      <c r="I4356" s="964"/>
      <c r="J4356" s="965"/>
    </row>
    <row r="4357" spans="2:10" ht="24.6" customHeight="1">
      <c r="B4357" s="962"/>
      <c r="C4357" s="963"/>
      <c r="D4357" s="963"/>
      <c r="E4357" s="963"/>
      <c r="F4357" s="963" t="s">
        <v>4021</v>
      </c>
      <c r="G4357" s="963"/>
      <c r="H4357" s="963"/>
      <c r="I4357" s="964" t="s">
        <v>1576</v>
      </c>
      <c r="J4357" s="965"/>
    </row>
    <row r="4358" spans="2:10" ht="24.6" customHeight="1">
      <c r="B4358" s="962"/>
      <c r="C4358" s="963"/>
      <c r="D4358" s="963"/>
      <c r="E4358" s="963"/>
      <c r="F4358" s="963" t="s">
        <v>4022</v>
      </c>
      <c r="G4358" s="963"/>
      <c r="H4358" s="963"/>
      <c r="I4358" s="964" t="s">
        <v>1576</v>
      </c>
      <c r="J4358" s="965"/>
    </row>
    <row r="4359" spans="2:10" ht="24.6" customHeight="1">
      <c r="B4359" s="962"/>
      <c r="C4359" s="963"/>
      <c r="D4359" s="963"/>
      <c r="E4359" s="963"/>
      <c r="F4359" s="963" t="s">
        <v>4023</v>
      </c>
      <c r="G4359" s="963"/>
      <c r="H4359" s="963"/>
      <c r="I4359" s="964" t="s">
        <v>1576</v>
      </c>
      <c r="J4359" s="965"/>
    </row>
    <row r="4360" spans="2:10" ht="24.6" customHeight="1">
      <c r="B4360" s="962"/>
      <c r="C4360" s="963"/>
      <c r="D4360" s="963"/>
      <c r="E4360" s="963"/>
      <c r="F4360" s="963" t="s">
        <v>4024</v>
      </c>
      <c r="G4360" s="963"/>
      <c r="H4360" s="963"/>
      <c r="I4360" s="964" t="s">
        <v>1576</v>
      </c>
      <c r="J4360" s="965"/>
    </row>
    <row r="4361" spans="2:10" ht="24.6" customHeight="1">
      <c r="B4361" s="962"/>
      <c r="C4361" s="963"/>
      <c r="D4361" s="963"/>
      <c r="E4361" s="963"/>
      <c r="F4361" s="963" t="s">
        <v>4025</v>
      </c>
      <c r="G4361" s="963"/>
      <c r="H4361" s="963"/>
      <c r="I4361" s="964" t="s">
        <v>1576</v>
      </c>
      <c r="J4361" s="965"/>
    </row>
    <row r="4362" spans="2:10" ht="24.6" customHeight="1">
      <c r="B4362" s="962"/>
      <c r="C4362" s="963"/>
      <c r="D4362" s="963"/>
      <c r="E4362" s="963"/>
      <c r="F4362" s="963" t="s">
        <v>3979</v>
      </c>
      <c r="G4362" s="963"/>
      <c r="H4362" s="963"/>
      <c r="I4362" s="964" t="s">
        <v>1576</v>
      </c>
      <c r="J4362" s="965"/>
    </row>
    <row r="4363" spans="2:10" ht="24.6" customHeight="1">
      <c r="B4363" s="962"/>
      <c r="C4363" s="963"/>
      <c r="D4363" s="963"/>
      <c r="E4363" s="963" t="s">
        <v>2769</v>
      </c>
      <c r="F4363" s="963"/>
      <c r="G4363" s="963"/>
      <c r="H4363" s="963"/>
      <c r="I4363" s="964"/>
      <c r="J4363" s="965"/>
    </row>
    <row r="4364" spans="2:10" ht="47.45" customHeight="1">
      <c r="B4364" s="962"/>
      <c r="C4364" s="963"/>
      <c r="D4364" s="963"/>
      <c r="E4364" s="963"/>
      <c r="F4364" s="963"/>
      <c r="G4364" s="963"/>
      <c r="H4364" s="963"/>
      <c r="I4364" s="964" t="s">
        <v>4026</v>
      </c>
      <c r="J4364" s="965"/>
    </row>
    <row r="4365" spans="2:10" ht="35.450000000000003" customHeight="1">
      <c r="B4365" s="962"/>
      <c r="C4365" s="963"/>
      <c r="D4365" s="963"/>
      <c r="E4365" s="963"/>
      <c r="F4365" s="963"/>
      <c r="G4365" s="963"/>
      <c r="H4365" s="963"/>
      <c r="I4365" s="964" t="s">
        <v>4027</v>
      </c>
      <c r="J4365" s="965"/>
    </row>
    <row r="4366" spans="2:10" ht="47.45" customHeight="1">
      <c r="B4366" s="962"/>
      <c r="C4366" s="963"/>
      <c r="D4366" s="963"/>
      <c r="E4366" s="963"/>
      <c r="F4366" s="963"/>
      <c r="G4366" s="963"/>
      <c r="H4366" s="963"/>
      <c r="I4366" s="964" t="s">
        <v>4028</v>
      </c>
      <c r="J4366" s="965"/>
    </row>
    <row r="4367" spans="2:10" ht="47.45" customHeight="1">
      <c r="B4367" s="962"/>
      <c r="C4367" s="963"/>
      <c r="D4367" s="963"/>
      <c r="E4367" s="963"/>
      <c r="F4367" s="963"/>
      <c r="G4367" s="963"/>
      <c r="H4367" s="963"/>
      <c r="I4367" s="964" t="s">
        <v>4029</v>
      </c>
      <c r="J4367" s="965"/>
    </row>
    <row r="4368" spans="2:10" ht="24.6" customHeight="1">
      <c r="B4368" s="962"/>
      <c r="C4368" s="963"/>
      <c r="D4368" s="963" t="s">
        <v>4030</v>
      </c>
      <c r="E4368" s="963"/>
      <c r="F4368" s="963"/>
      <c r="G4368" s="963"/>
      <c r="H4368" s="963"/>
      <c r="I4368" s="964"/>
      <c r="J4368" s="965"/>
    </row>
    <row r="4369" spans="2:10" ht="24.6" customHeight="1">
      <c r="B4369" s="962"/>
      <c r="C4369" s="963"/>
      <c r="D4369" s="963"/>
      <c r="E4369" s="963" t="s">
        <v>2207</v>
      </c>
      <c r="F4369" s="963"/>
      <c r="G4369" s="963"/>
      <c r="H4369" s="963"/>
      <c r="I4369" s="964" t="s">
        <v>3972</v>
      </c>
      <c r="J4369" s="965"/>
    </row>
    <row r="4370" spans="2:10" ht="35.450000000000003" customHeight="1">
      <c r="B4370" s="962"/>
      <c r="C4370" s="963"/>
      <c r="D4370" s="963"/>
      <c r="E4370" s="963"/>
      <c r="F4370" s="963"/>
      <c r="G4370" s="963"/>
      <c r="H4370" s="963"/>
      <c r="I4370" s="964" t="s">
        <v>3900</v>
      </c>
      <c r="J4370" s="965"/>
    </row>
    <row r="4371" spans="2:10" ht="24.6" customHeight="1">
      <c r="B4371" s="962"/>
      <c r="C4371" s="963"/>
      <c r="D4371" s="963"/>
      <c r="E4371" s="963" t="s">
        <v>2208</v>
      </c>
      <c r="F4371" s="963"/>
      <c r="G4371" s="963"/>
      <c r="H4371" s="963"/>
      <c r="I4371" s="964" t="s">
        <v>1576</v>
      </c>
      <c r="J4371" s="965"/>
    </row>
    <row r="4372" spans="2:10" ht="24.6" customHeight="1">
      <c r="B4372" s="962"/>
      <c r="C4372" s="963"/>
      <c r="D4372" s="963"/>
      <c r="E4372" s="963" t="s">
        <v>3881</v>
      </c>
      <c r="F4372" s="963"/>
      <c r="G4372" s="963"/>
      <c r="H4372" s="963"/>
      <c r="I4372" s="964"/>
      <c r="J4372" s="965"/>
    </row>
    <row r="4373" spans="2:10" ht="47.45" customHeight="1">
      <c r="B4373" s="962"/>
      <c r="C4373" s="963"/>
      <c r="D4373" s="963"/>
      <c r="E4373" s="963"/>
      <c r="F4373" s="963" t="s">
        <v>4031</v>
      </c>
      <c r="G4373" s="963"/>
      <c r="H4373" s="963"/>
      <c r="I4373" s="964" t="s">
        <v>4032</v>
      </c>
      <c r="J4373" s="965"/>
    </row>
    <row r="4374" spans="2:10" ht="24.6" customHeight="1">
      <c r="B4374" s="962"/>
      <c r="C4374" s="963"/>
      <c r="D4374" s="963" t="s">
        <v>4033</v>
      </c>
      <c r="E4374" s="963"/>
      <c r="F4374" s="963"/>
      <c r="G4374" s="963"/>
      <c r="H4374" s="963"/>
      <c r="I4374" s="964"/>
      <c r="J4374" s="965"/>
    </row>
    <row r="4375" spans="2:10" ht="24.6" customHeight="1">
      <c r="B4375" s="962"/>
      <c r="C4375" s="963"/>
      <c r="D4375" s="963"/>
      <c r="E4375" s="963" t="s">
        <v>2207</v>
      </c>
      <c r="F4375" s="963"/>
      <c r="G4375" s="963"/>
      <c r="H4375" s="963"/>
      <c r="I4375" s="964" t="s">
        <v>4034</v>
      </c>
      <c r="J4375" s="965"/>
    </row>
    <row r="4376" spans="2:10" ht="24.6" customHeight="1">
      <c r="B4376" s="962"/>
      <c r="C4376" s="963"/>
      <c r="D4376" s="963"/>
      <c r="E4376" s="963" t="s">
        <v>2208</v>
      </c>
      <c r="F4376" s="963"/>
      <c r="G4376" s="963"/>
      <c r="H4376" s="963"/>
      <c r="I4376" s="964" t="s">
        <v>1576</v>
      </c>
      <c r="J4376" s="965"/>
    </row>
    <row r="4377" spans="2:10" ht="24.6" customHeight="1">
      <c r="B4377" s="962"/>
      <c r="C4377" s="963"/>
      <c r="D4377" s="963"/>
      <c r="E4377" s="963" t="s">
        <v>3861</v>
      </c>
      <c r="F4377" s="963"/>
      <c r="G4377" s="963"/>
      <c r="H4377" s="963"/>
      <c r="I4377" s="964"/>
      <c r="J4377" s="965"/>
    </row>
    <row r="4378" spans="2:10" ht="24.6" customHeight="1">
      <c r="B4378" s="962"/>
      <c r="C4378" s="963"/>
      <c r="D4378" s="963"/>
      <c r="E4378" s="963"/>
      <c r="F4378" s="963" t="s">
        <v>4035</v>
      </c>
      <c r="G4378" s="963"/>
      <c r="H4378" s="963"/>
      <c r="I4378" s="964" t="s">
        <v>1576</v>
      </c>
      <c r="J4378" s="965"/>
    </row>
    <row r="4379" spans="2:10" ht="24.6" customHeight="1">
      <c r="B4379" s="962"/>
      <c r="C4379" s="963"/>
      <c r="D4379" s="963"/>
      <c r="E4379" s="963"/>
      <c r="F4379" s="963" t="s">
        <v>4036</v>
      </c>
      <c r="G4379" s="963"/>
      <c r="H4379" s="963"/>
      <c r="I4379" s="964" t="s">
        <v>1576</v>
      </c>
      <c r="J4379" s="965"/>
    </row>
    <row r="4380" spans="2:10" ht="24.6" customHeight="1">
      <c r="B4380" s="962"/>
      <c r="C4380" s="963"/>
      <c r="D4380" s="963"/>
      <c r="E4380" s="963"/>
      <c r="F4380" s="963" t="s">
        <v>4037</v>
      </c>
      <c r="G4380" s="963"/>
      <c r="H4380" s="963"/>
      <c r="I4380" s="964" t="s">
        <v>1576</v>
      </c>
      <c r="J4380" s="965"/>
    </row>
    <row r="4381" spans="2:10" ht="24.6" customHeight="1">
      <c r="B4381" s="962"/>
      <c r="C4381" s="963"/>
      <c r="D4381" s="963"/>
      <c r="E4381" s="963"/>
      <c r="F4381" s="963" t="s">
        <v>3909</v>
      </c>
      <c r="G4381" s="963"/>
      <c r="H4381" s="963"/>
      <c r="I4381" s="964" t="s">
        <v>1576</v>
      </c>
      <c r="J4381" s="965"/>
    </row>
    <row r="4382" spans="2:10" ht="24.6" customHeight="1">
      <c r="B4382" s="962"/>
      <c r="C4382" s="963"/>
      <c r="D4382" s="963"/>
      <c r="E4382" s="963" t="s">
        <v>2769</v>
      </c>
      <c r="F4382" s="963"/>
      <c r="G4382" s="963"/>
      <c r="H4382" s="963"/>
      <c r="I4382" s="964"/>
      <c r="J4382" s="965"/>
    </row>
    <row r="4383" spans="2:10" ht="58.5" customHeight="1">
      <c r="B4383" s="962"/>
      <c r="C4383" s="963"/>
      <c r="D4383" s="963"/>
      <c r="E4383" s="963"/>
      <c r="F4383" s="963"/>
      <c r="G4383" s="963"/>
      <c r="H4383" s="963"/>
      <c r="I4383" s="964" t="s">
        <v>4038</v>
      </c>
      <c r="J4383" s="965"/>
    </row>
    <row r="4384" spans="2:10" ht="47.45" customHeight="1">
      <c r="B4384" s="962"/>
      <c r="C4384" s="963"/>
      <c r="D4384" s="963"/>
      <c r="E4384" s="963"/>
      <c r="F4384" s="963"/>
      <c r="G4384" s="963"/>
      <c r="H4384" s="963"/>
      <c r="I4384" s="964" t="s">
        <v>4039</v>
      </c>
      <c r="J4384" s="965"/>
    </row>
    <row r="4385" spans="2:10" ht="47.45" customHeight="1">
      <c r="B4385" s="962"/>
      <c r="C4385" s="963"/>
      <c r="D4385" s="963"/>
      <c r="E4385" s="963"/>
      <c r="F4385" s="963"/>
      <c r="G4385" s="963"/>
      <c r="H4385" s="963"/>
      <c r="I4385" s="964" t="s">
        <v>4040</v>
      </c>
      <c r="J4385" s="965"/>
    </row>
    <row r="4386" spans="2:10" ht="35.450000000000003" customHeight="1">
      <c r="B4386" s="962"/>
      <c r="C4386" s="963"/>
      <c r="D4386" s="963"/>
      <c r="E4386" s="963"/>
      <c r="F4386" s="963"/>
      <c r="G4386" s="963"/>
      <c r="H4386" s="963"/>
      <c r="I4386" s="964" t="s">
        <v>4041</v>
      </c>
      <c r="J4386" s="965"/>
    </row>
    <row r="4387" spans="2:10" ht="47.45" customHeight="1">
      <c r="B4387" s="962"/>
      <c r="C4387" s="963"/>
      <c r="D4387" s="963"/>
      <c r="E4387" s="963"/>
      <c r="F4387" s="963"/>
      <c r="G4387" s="963"/>
      <c r="H4387" s="963"/>
      <c r="I4387" s="964" t="s">
        <v>4042</v>
      </c>
      <c r="J4387" s="965"/>
    </row>
    <row r="4388" spans="2:10" ht="24.6" customHeight="1">
      <c r="B4388" s="962"/>
      <c r="C4388" s="963"/>
      <c r="D4388" s="963" t="s">
        <v>4043</v>
      </c>
      <c r="E4388" s="963"/>
      <c r="F4388" s="963"/>
      <c r="G4388" s="963"/>
      <c r="H4388" s="963"/>
      <c r="I4388" s="964"/>
      <c r="J4388" s="965"/>
    </row>
    <row r="4389" spans="2:10" ht="24.6" customHeight="1">
      <c r="B4389" s="962"/>
      <c r="C4389" s="963"/>
      <c r="D4389" s="963"/>
      <c r="E4389" s="963" t="s">
        <v>2207</v>
      </c>
      <c r="F4389" s="963"/>
      <c r="G4389" s="963"/>
      <c r="H4389" s="963"/>
      <c r="I4389" s="964" t="s">
        <v>4044</v>
      </c>
      <c r="J4389" s="965"/>
    </row>
    <row r="4390" spans="2:10" ht="24.6" customHeight="1">
      <c r="B4390" s="962"/>
      <c r="C4390" s="963"/>
      <c r="D4390" s="963"/>
      <c r="E4390" s="963" t="s">
        <v>2208</v>
      </c>
      <c r="F4390" s="963"/>
      <c r="G4390" s="963"/>
      <c r="H4390" s="963"/>
      <c r="I4390" s="964" t="s">
        <v>1576</v>
      </c>
      <c r="J4390" s="965"/>
    </row>
    <row r="4391" spans="2:10" ht="24.6" customHeight="1">
      <c r="B4391" s="962"/>
      <c r="C4391" s="963"/>
      <c r="D4391" s="963"/>
      <c r="E4391" s="963" t="s">
        <v>3881</v>
      </c>
      <c r="F4391" s="963"/>
      <c r="G4391" s="963"/>
      <c r="H4391" s="963"/>
      <c r="I4391" s="964"/>
      <c r="J4391" s="965"/>
    </row>
    <row r="4392" spans="2:10" ht="24.6" customHeight="1">
      <c r="B4392" s="962"/>
      <c r="C4392" s="963"/>
      <c r="D4392" s="963"/>
      <c r="E4392" s="963"/>
      <c r="F4392" s="963" t="s">
        <v>4045</v>
      </c>
      <c r="G4392" s="963"/>
      <c r="H4392" s="963"/>
      <c r="I4392" s="964" t="s">
        <v>4046</v>
      </c>
      <c r="J4392" s="965"/>
    </row>
    <row r="4393" spans="2:10" ht="24.6" customHeight="1">
      <c r="B4393" s="962"/>
      <c r="C4393" s="963"/>
      <c r="D4393" s="963"/>
      <c r="E4393" s="963"/>
      <c r="F4393" s="963" t="s">
        <v>4047</v>
      </c>
      <c r="G4393" s="963"/>
      <c r="H4393" s="963"/>
      <c r="I4393" s="964" t="s">
        <v>4048</v>
      </c>
      <c r="J4393" s="965"/>
    </row>
    <row r="4394" spans="2:10" ht="24.6" customHeight="1">
      <c r="B4394" s="962"/>
      <c r="C4394" s="963"/>
      <c r="D4394" s="963"/>
      <c r="E4394" s="963"/>
      <c r="F4394" s="963" t="s">
        <v>4049</v>
      </c>
      <c r="G4394" s="963"/>
      <c r="H4394" s="963"/>
      <c r="I4394" s="964" t="s">
        <v>4050</v>
      </c>
      <c r="J4394" s="965"/>
    </row>
    <row r="4395" spans="2:10" ht="24.6" customHeight="1">
      <c r="B4395" s="962"/>
      <c r="C4395" s="963"/>
      <c r="D4395" s="963"/>
      <c r="E4395" s="963" t="s">
        <v>2769</v>
      </c>
      <c r="F4395" s="963"/>
      <c r="G4395" s="963"/>
      <c r="H4395" s="963"/>
      <c r="I4395" s="964"/>
      <c r="J4395" s="965"/>
    </row>
    <row r="4396" spans="2:10" ht="35.450000000000003" customHeight="1">
      <c r="B4396" s="962"/>
      <c r="C4396" s="963"/>
      <c r="D4396" s="963"/>
      <c r="E4396" s="963"/>
      <c r="F4396" s="963"/>
      <c r="G4396" s="963"/>
      <c r="H4396" s="963"/>
      <c r="I4396" s="964" t="s">
        <v>4051</v>
      </c>
      <c r="J4396" s="965"/>
    </row>
    <row r="4397" spans="2:10" ht="47.45" customHeight="1">
      <c r="B4397" s="962"/>
      <c r="C4397" s="963"/>
      <c r="D4397" s="963"/>
      <c r="E4397" s="963"/>
      <c r="F4397" s="963"/>
      <c r="G4397" s="963"/>
      <c r="H4397" s="963"/>
      <c r="I4397" s="964" t="s">
        <v>4052</v>
      </c>
      <c r="J4397" s="965"/>
    </row>
    <row r="4398" spans="2:10" ht="35.450000000000003" customHeight="1">
      <c r="B4398" s="962"/>
      <c r="C4398" s="963"/>
      <c r="D4398" s="963"/>
      <c r="E4398" s="963"/>
      <c r="F4398" s="963"/>
      <c r="G4398" s="963"/>
      <c r="H4398" s="963"/>
      <c r="I4398" s="964" t="s">
        <v>4053</v>
      </c>
      <c r="J4398" s="965"/>
    </row>
    <row r="4399" spans="2:10" ht="47.45" customHeight="1">
      <c r="B4399" s="962"/>
      <c r="C4399" s="963"/>
      <c r="D4399" s="963"/>
      <c r="E4399" s="963"/>
      <c r="F4399" s="963"/>
      <c r="G4399" s="963"/>
      <c r="H4399" s="963"/>
      <c r="I4399" s="964" t="s">
        <v>4054</v>
      </c>
      <c r="J4399" s="965"/>
    </row>
    <row r="4400" spans="2:10" ht="24.6" customHeight="1">
      <c r="B4400" s="966"/>
      <c r="C4400" s="967"/>
      <c r="D4400" s="967"/>
      <c r="E4400" s="967"/>
      <c r="F4400" s="967"/>
      <c r="G4400" s="967"/>
      <c r="H4400" s="967"/>
      <c r="I4400" s="968"/>
      <c r="J4400" s="969"/>
    </row>
    <row r="4401" spans="2:10" ht="24.6" customHeight="1">
      <c r="B4401" s="959"/>
      <c r="C4401" s="970" t="s">
        <v>4055</v>
      </c>
      <c r="D4401" s="970"/>
      <c r="E4401" s="970"/>
      <c r="F4401" s="970"/>
      <c r="G4401" s="970"/>
      <c r="H4401" s="970"/>
      <c r="I4401" s="971"/>
      <c r="J4401" s="960"/>
    </row>
    <row r="4402" spans="2:10" ht="24.6" customHeight="1">
      <c r="B4402" s="962"/>
      <c r="C4402" s="963"/>
      <c r="D4402" s="963" t="s">
        <v>4056</v>
      </c>
      <c r="E4402" s="963"/>
      <c r="F4402" s="963"/>
      <c r="G4402" s="963"/>
      <c r="H4402" s="963"/>
      <c r="I4402" s="964"/>
      <c r="J4402" s="965"/>
    </row>
    <row r="4403" spans="2:10" ht="35.450000000000003" customHeight="1">
      <c r="B4403" s="962"/>
      <c r="C4403" s="963"/>
      <c r="D4403" s="963"/>
      <c r="E4403" s="963"/>
      <c r="F4403" s="963"/>
      <c r="G4403" s="963"/>
      <c r="H4403" s="963"/>
      <c r="I4403" s="964" t="s">
        <v>4057</v>
      </c>
      <c r="J4403" s="965"/>
    </row>
    <row r="4404" spans="2:10" ht="24.6" customHeight="1">
      <c r="B4404" s="962"/>
      <c r="C4404" s="963"/>
      <c r="D4404" s="963" t="s">
        <v>4058</v>
      </c>
      <c r="E4404" s="963"/>
      <c r="F4404" s="963"/>
      <c r="G4404" s="963"/>
      <c r="H4404" s="963"/>
      <c r="I4404" s="964"/>
      <c r="J4404" s="965"/>
    </row>
    <row r="4405" spans="2:10" ht="69.599999999999994" customHeight="1">
      <c r="B4405" s="962"/>
      <c r="C4405" s="963"/>
      <c r="D4405" s="963"/>
      <c r="E4405" s="963"/>
      <c r="F4405" s="963"/>
      <c r="G4405" s="963"/>
      <c r="H4405" s="963"/>
      <c r="I4405" s="964" t="s">
        <v>4059</v>
      </c>
      <c r="J4405" s="965"/>
    </row>
    <row r="4406" spans="2:10" ht="58.5" customHeight="1">
      <c r="B4406" s="962"/>
      <c r="C4406" s="963"/>
      <c r="D4406" s="963"/>
      <c r="E4406" s="963"/>
      <c r="F4406" s="963"/>
      <c r="G4406" s="963"/>
      <c r="H4406" s="963"/>
      <c r="I4406" s="964" t="s">
        <v>4060</v>
      </c>
      <c r="J4406" s="965"/>
    </row>
    <row r="4407" spans="2:10" ht="47.45" customHeight="1">
      <c r="B4407" s="962"/>
      <c r="C4407" s="963"/>
      <c r="D4407" s="963"/>
      <c r="E4407" s="963"/>
      <c r="F4407" s="963"/>
      <c r="G4407" s="963"/>
      <c r="H4407" s="963"/>
      <c r="I4407" s="964" t="s">
        <v>4061</v>
      </c>
      <c r="J4407" s="965"/>
    </row>
    <row r="4408" spans="2:10" ht="47.45" customHeight="1">
      <c r="B4408" s="962"/>
      <c r="C4408" s="963"/>
      <c r="D4408" s="963"/>
      <c r="E4408" s="963"/>
      <c r="F4408" s="963"/>
      <c r="G4408" s="963"/>
      <c r="H4408" s="963"/>
      <c r="I4408" s="964" t="s">
        <v>4062</v>
      </c>
      <c r="J4408" s="965"/>
    </row>
    <row r="4409" spans="2:10" ht="69.599999999999994" customHeight="1">
      <c r="B4409" s="962"/>
      <c r="C4409" s="963"/>
      <c r="D4409" s="963"/>
      <c r="E4409" s="963"/>
      <c r="F4409" s="963"/>
      <c r="G4409" s="963"/>
      <c r="H4409" s="963"/>
      <c r="I4409" s="964" t="s">
        <v>4063</v>
      </c>
      <c r="J4409" s="965"/>
    </row>
    <row r="4410" spans="2:10" ht="69.599999999999994" customHeight="1">
      <c r="B4410" s="962"/>
      <c r="C4410" s="963"/>
      <c r="D4410" s="963"/>
      <c r="E4410" s="963"/>
      <c r="F4410" s="963"/>
      <c r="G4410" s="963"/>
      <c r="H4410" s="963"/>
      <c r="I4410" s="964" t="s">
        <v>4064</v>
      </c>
      <c r="J4410" s="965"/>
    </row>
    <row r="4411" spans="2:10" ht="81.599999999999994" customHeight="1">
      <c r="B4411" s="962"/>
      <c r="C4411" s="963"/>
      <c r="D4411" s="963"/>
      <c r="E4411" s="963"/>
      <c r="F4411" s="963"/>
      <c r="G4411" s="963"/>
      <c r="H4411" s="963"/>
      <c r="I4411" s="964" t="s">
        <v>4065</v>
      </c>
      <c r="J4411" s="965"/>
    </row>
    <row r="4412" spans="2:10" ht="92.45" customHeight="1">
      <c r="B4412" s="962"/>
      <c r="C4412" s="963"/>
      <c r="D4412" s="963"/>
      <c r="E4412" s="963"/>
      <c r="F4412" s="963"/>
      <c r="G4412" s="963"/>
      <c r="H4412" s="963"/>
      <c r="I4412" s="964" t="s">
        <v>4066</v>
      </c>
      <c r="J4412" s="965"/>
    </row>
    <row r="4413" spans="2:10" ht="58.5" customHeight="1">
      <c r="B4413" s="962"/>
      <c r="C4413" s="963"/>
      <c r="D4413" s="963"/>
      <c r="E4413" s="963"/>
      <c r="F4413" s="963"/>
      <c r="G4413" s="963"/>
      <c r="H4413" s="963"/>
      <c r="I4413" s="964" t="s">
        <v>4067</v>
      </c>
      <c r="J4413" s="965"/>
    </row>
    <row r="4414" spans="2:10" ht="24.6" customHeight="1">
      <c r="B4414" s="966"/>
      <c r="C4414" s="967"/>
      <c r="D4414" s="967"/>
      <c r="E4414" s="967"/>
      <c r="F4414" s="967"/>
      <c r="G4414" s="967"/>
      <c r="H4414" s="967"/>
      <c r="I4414" s="968"/>
      <c r="J4414" s="969"/>
    </row>
    <row r="4415" spans="2:10" ht="24.6" customHeight="1">
      <c r="B4415" s="959"/>
      <c r="C4415" s="970" t="s">
        <v>4068</v>
      </c>
      <c r="D4415" s="970"/>
      <c r="E4415" s="970"/>
      <c r="F4415" s="970"/>
      <c r="G4415" s="970"/>
      <c r="H4415" s="970"/>
      <c r="I4415" s="971"/>
      <c r="J4415" s="960"/>
    </row>
    <row r="4416" spans="2:10" ht="92.45" customHeight="1">
      <c r="B4416" s="962"/>
      <c r="C4416" s="963"/>
      <c r="D4416" s="963"/>
      <c r="E4416" s="963"/>
      <c r="F4416" s="963"/>
      <c r="G4416" s="963"/>
      <c r="H4416" s="963"/>
      <c r="I4416" s="964" t="s">
        <v>4069</v>
      </c>
      <c r="J4416" s="965"/>
    </row>
    <row r="4417" spans="2:10" ht="92.45" customHeight="1">
      <c r="B4417" s="962"/>
      <c r="C4417" s="963"/>
      <c r="D4417" s="963"/>
      <c r="E4417" s="963"/>
      <c r="F4417" s="963"/>
      <c r="G4417" s="963"/>
      <c r="H4417" s="963"/>
      <c r="I4417" s="964" t="s">
        <v>4070</v>
      </c>
      <c r="J4417" s="965"/>
    </row>
    <row r="4418" spans="2:10" ht="58.5" customHeight="1">
      <c r="B4418" s="962"/>
      <c r="C4418" s="963"/>
      <c r="D4418" s="963"/>
      <c r="E4418" s="963"/>
      <c r="F4418" s="963"/>
      <c r="G4418" s="963"/>
      <c r="H4418" s="963"/>
      <c r="I4418" s="964" t="s">
        <v>4071</v>
      </c>
      <c r="J4418" s="965"/>
    </row>
    <row r="4419" spans="2:10" ht="24.6" customHeight="1">
      <c r="B4419" s="962"/>
      <c r="C4419" s="963"/>
      <c r="D4419" s="963" t="s">
        <v>3998</v>
      </c>
      <c r="E4419" s="963"/>
      <c r="F4419" s="963"/>
      <c r="G4419" s="963"/>
      <c r="H4419" s="963"/>
      <c r="I4419" s="964"/>
      <c r="J4419" s="965"/>
    </row>
    <row r="4420" spans="2:10" ht="69.599999999999994" customHeight="1">
      <c r="B4420" s="962"/>
      <c r="C4420" s="963"/>
      <c r="D4420" s="963"/>
      <c r="E4420" s="963"/>
      <c r="F4420" s="963"/>
      <c r="G4420" s="963"/>
      <c r="H4420" s="963"/>
      <c r="I4420" s="964" t="s">
        <v>4072</v>
      </c>
      <c r="J4420" s="965"/>
    </row>
    <row r="4421" spans="2:10" ht="159.6" customHeight="1">
      <c r="B4421" s="962"/>
      <c r="C4421" s="963"/>
      <c r="D4421" s="963"/>
      <c r="E4421" s="963"/>
      <c r="F4421" s="963"/>
      <c r="G4421" s="963"/>
      <c r="H4421" s="963"/>
      <c r="I4421" s="964" t="s">
        <v>4073</v>
      </c>
      <c r="J4421" s="965"/>
    </row>
    <row r="4422" spans="2:10" ht="58.5" customHeight="1">
      <c r="B4422" s="962"/>
      <c r="C4422" s="963"/>
      <c r="D4422" s="963"/>
      <c r="E4422" s="963"/>
      <c r="F4422" s="963"/>
      <c r="G4422" s="963"/>
      <c r="H4422" s="963"/>
      <c r="I4422" s="964" t="s">
        <v>4074</v>
      </c>
      <c r="J4422" s="965"/>
    </row>
    <row r="4423" spans="2:10" ht="35.450000000000003" customHeight="1">
      <c r="B4423" s="962"/>
      <c r="C4423" s="963"/>
      <c r="D4423" s="963"/>
      <c r="E4423" s="963"/>
      <c r="F4423" s="963"/>
      <c r="G4423" s="963"/>
      <c r="H4423" s="963"/>
      <c r="I4423" s="964" t="s">
        <v>4075</v>
      </c>
      <c r="J4423" s="965"/>
    </row>
    <row r="4424" spans="2:10" ht="58.5" customHeight="1">
      <c r="B4424" s="962"/>
      <c r="C4424" s="963"/>
      <c r="D4424" s="963"/>
      <c r="E4424" s="963"/>
      <c r="F4424" s="963"/>
      <c r="G4424" s="963"/>
      <c r="H4424" s="963"/>
      <c r="I4424" s="964" t="s">
        <v>4076</v>
      </c>
      <c r="J4424" s="965"/>
    </row>
    <row r="4425" spans="2:10" ht="69.599999999999994" customHeight="1">
      <c r="B4425" s="962"/>
      <c r="C4425" s="963"/>
      <c r="D4425" s="963"/>
      <c r="E4425" s="963"/>
      <c r="F4425" s="963"/>
      <c r="G4425" s="963"/>
      <c r="H4425" s="963"/>
      <c r="I4425" s="964" t="s">
        <v>4077</v>
      </c>
      <c r="J4425" s="965"/>
    </row>
    <row r="4426" spans="2:10" ht="81.599999999999994" customHeight="1">
      <c r="B4426" s="962"/>
      <c r="C4426" s="963"/>
      <c r="D4426" s="963"/>
      <c r="E4426" s="963"/>
      <c r="F4426" s="963"/>
      <c r="G4426" s="963"/>
      <c r="H4426" s="963"/>
      <c r="I4426" s="964" t="s">
        <v>4078</v>
      </c>
      <c r="J4426" s="965"/>
    </row>
    <row r="4427" spans="2:10" ht="92.45" customHeight="1">
      <c r="B4427" s="962"/>
      <c r="C4427" s="963"/>
      <c r="D4427" s="963"/>
      <c r="E4427" s="963"/>
      <c r="F4427" s="963"/>
      <c r="G4427" s="963"/>
      <c r="H4427" s="963"/>
      <c r="I4427" s="964" t="s">
        <v>4079</v>
      </c>
      <c r="J4427" s="965"/>
    </row>
    <row r="4428" spans="2:10" ht="35.450000000000003" customHeight="1">
      <c r="B4428" s="962"/>
      <c r="C4428" s="963"/>
      <c r="D4428" s="963"/>
      <c r="E4428" s="963"/>
      <c r="F4428" s="963"/>
      <c r="G4428" s="963"/>
      <c r="H4428" s="963"/>
      <c r="I4428" s="964" t="s">
        <v>4080</v>
      </c>
      <c r="J4428" s="965"/>
    </row>
    <row r="4429" spans="2:10" ht="69.599999999999994" customHeight="1">
      <c r="B4429" s="962"/>
      <c r="C4429" s="963"/>
      <c r="D4429" s="963"/>
      <c r="E4429" s="963"/>
      <c r="F4429" s="963"/>
      <c r="G4429" s="963"/>
      <c r="H4429" s="963"/>
      <c r="I4429" s="964" t="s">
        <v>4081</v>
      </c>
      <c r="J4429" s="965"/>
    </row>
    <row r="4430" spans="2:10" ht="81.599999999999994" customHeight="1">
      <c r="B4430" s="962"/>
      <c r="C4430" s="963"/>
      <c r="D4430" s="963"/>
      <c r="E4430" s="963"/>
      <c r="F4430" s="963"/>
      <c r="G4430" s="963"/>
      <c r="H4430" s="963"/>
      <c r="I4430" s="964" t="s">
        <v>4082</v>
      </c>
      <c r="J4430" s="965"/>
    </row>
    <row r="4431" spans="2:10" ht="47.45" customHeight="1">
      <c r="B4431" s="962"/>
      <c r="C4431" s="963"/>
      <c r="D4431" s="963"/>
      <c r="E4431" s="963"/>
      <c r="F4431" s="963"/>
      <c r="G4431" s="963"/>
      <c r="H4431" s="963"/>
      <c r="I4431" s="964" t="s">
        <v>4083</v>
      </c>
      <c r="J4431" s="965"/>
    </row>
    <row r="4432" spans="2:10" ht="35.450000000000003" customHeight="1">
      <c r="B4432" s="962"/>
      <c r="C4432" s="963"/>
      <c r="D4432" s="963"/>
      <c r="E4432" s="963"/>
      <c r="F4432" s="963"/>
      <c r="G4432" s="963"/>
      <c r="H4432" s="963"/>
      <c r="I4432" s="964" t="s">
        <v>4084</v>
      </c>
      <c r="J4432" s="965"/>
    </row>
    <row r="4433" spans="2:10" ht="24.6" customHeight="1">
      <c r="B4433" s="962"/>
      <c r="C4433" s="963"/>
      <c r="D4433" s="963" t="s">
        <v>4085</v>
      </c>
      <c r="E4433" s="963"/>
      <c r="F4433" s="963"/>
      <c r="G4433" s="963"/>
      <c r="H4433" s="963"/>
      <c r="I4433" s="964"/>
      <c r="J4433" s="965"/>
    </row>
    <row r="4434" spans="2:10" ht="24.6" customHeight="1">
      <c r="B4434" s="962"/>
      <c r="C4434" s="963"/>
      <c r="D4434" s="963"/>
      <c r="E4434" s="963" t="s">
        <v>2207</v>
      </c>
      <c r="F4434" s="963"/>
      <c r="G4434" s="963"/>
      <c r="H4434" s="963"/>
      <c r="I4434" s="964" t="s">
        <v>4086</v>
      </c>
      <c r="J4434" s="965"/>
    </row>
    <row r="4435" spans="2:10" ht="24.6" customHeight="1">
      <c r="B4435" s="962"/>
      <c r="C4435" s="963"/>
      <c r="D4435" s="963"/>
      <c r="E4435" s="963" t="s">
        <v>2208</v>
      </c>
      <c r="F4435" s="963"/>
      <c r="G4435" s="963"/>
      <c r="H4435" s="963"/>
      <c r="I4435" s="964" t="s">
        <v>4087</v>
      </c>
      <c r="J4435" s="965"/>
    </row>
    <row r="4436" spans="2:10" ht="24.6" customHeight="1">
      <c r="B4436" s="962"/>
      <c r="C4436" s="963"/>
      <c r="D4436" s="963"/>
      <c r="E4436" s="963" t="s">
        <v>3881</v>
      </c>
      <c r="F4436" s="963"/>
      <c r="G4436" s="963"/>
      <c r="H4436" s="963"/>
      <c r="I4436" s="964"/>
      <c r="J4436" s="965"/>
    </row>
    <row r="4437" spans="2:10" ht="24.6" customHeight="1">
      <c r="B4437" s="962"/>
      <c r="C4437" s="963"/>
      <c r="D4437" s="963"/>
      <c r="E4437" s="963"/>
      <c r="F4437" s="963" t="s">
        <v>4088</v>
      </c>
      <c r="G4437" s="963"/>
      <c r="H4437" s="963"/>
      <c r="I4437" s="964" t="s">
        <v>4089</v>
      </c>
      <c r="J4437" s="965"/>
    </row>
    <row r="4438" spans="2:10" ht="24.6" customHeight="1">
      <c r="B4438" s="962"/>
      <c r="C4438" s="963"/>
      <c r="D4438" s="963"/>
      <c r="E4438" s="963"/>
      <c r="F4438" s="963" t="s">
        <v>4090</v>
      </c>
      <c r="G4438" s="963"/>
      <c r="H4438" s="963"/>
      <c r="I4438" s="964" t="s">
        <v>3357</v>
      </c>
      <c r="J4438" s="965"/>
    </row>
    <row r="4439" spans="2:10" ht="24.6" customHeight="1">
      <c r="B4439" s="962"/>
      <c r="C4439" s="963"/>
      <c r="D4439" s="963"/>
      <c r="E4439" s="963"/>
      <c r="F4439" s="963" t="s">
        <v>4091</v>
      </c>
      <c r="G4439" s="963"/>
      <c r="H4439" s="963"/>
      <c r="I4439" s="964" t="s">
        <v>2248</v>
      </c>
      <c r="J4439" s="965"/>
    </row>
    <row r="4440" spans="2:10" ht="24.6" customHeight="1">
      <c r="B4440" s="962"/>
      <c r="C4440" s="963"/>
      <c r="D4440" s="963"/>
      <c r="E4440" s="963" t="s">
        <v>3886</v>
      </c>
      <c r="F4440" s="963"/>
      <c r="G4440" s="963"/>
      <c r="H4440" s="963"/>
      <c r="I4440" s="964"/>
      <c r="J4440" s="965"/>
    </row>
    <row r="4441" spans="2:10" ht="24.6" customHeight="1">
      <c r="B4441" s="962"/>
      <c r="C4441" s="963"/>
      <c r="D4441" s="963"/>
      <c r="E4441" s="963"/>
      <c r="F4441" s="963" t="s">
        <v>2569</v>
      </c>
      <c r="G4441" s="963"/>
      <c r="H4441" s="963"/>
      <c r="I4441" s="964" t="s">
        <v>1576</v>
      </c>
      <c r="J4441" s="965"/>
    </row>
    <row r="4442" spans="2:10" ht="24.6" customHeight="1">
      <c r="B4442" s="962"/>
      <c r="C4442" s="963"/>
      <c r="D4442" s="963"/>
      <c r="E4442" s="963"/>
      <c r="F4442" s="963" t="s">
        <v>4092</v>
      </c>
      <c r="G4442" s="963"/>
      <c r="H4442" s="963"/>
      <c r="I4442" s="964" t="s">
        <v>1576</v>
      </c>
      <c r="J4442" s="965"/>
    </row>
    <row r="4443" spans="2:10" ht="24.6" customHeight="1">
      <c r="B4443" s="962"/>
      <c r="C4443" s="963"/>
      <c r="D4443" s="963"/>
      <c r="E4443" s="963"/>
      <c r="F4443" s="963" t="s">
        <v>4093</v>
      </c>
      <c r="G4443" s="963"/>
      <c r="H4443" s="963"/>
      <c r="I4443" s="964" t="s">
        <v>1576</v>
      </c>
      <c r="J4443" s="965"/>
    </row>
    <row r="4444" spans="2:10" ht="24.6" customHeight="1">
      <c r="B4444" s="962"/>
      <c r="C4444" s="963"/>
      <c r="D4444" s="963"/>
      <c r="E4444" s="963"/>
      <c r="F4444" s="963" t="s">
        <v>4094</v>
      </c>
      <c r="G4444" s="963"/>
      <c r="H4444" s="963"/>
      <c r="I4444" s="964" t="s">
        <v>1576</v>
      </c>
      <c r="J4444" s="965"/>
    </row>
    <row r="4445" spans="2:10" ht="24.6" customHeight="1">
      <c r="B4445" s="962"/>
      <c r="C4445" s="963"/>
      <c r="D4445" s="963"/>
      <c r="E4445" s="963"/>
      <c r="F4445" s="963" t="s">
        <v>3933</v>
      </c>
      <c r="G4445" s="963"/>
      <c r="H4445" s="963"/>
      <c r="I4445" s="964" t="s">
        <v>1576</v>
      </c>
      <c r="J4445" s="965"/>
    </row>
    <row r="4446" spans="2:10" ht="24.6" customHeight="1">
      <c r="B4446" s="962"/>
      <c r="C4446" s="963"/>
      <c r="D4446" s="963"/>
      <c r="E4446" s="963" t="s">
        <v>2757</v>
      </c>
      <c r="F4446" s="963"/>
      <c r="G4446" s="963"/>
      <c r="H4446" s="963"/>
      <c r="I4446" s="964"/>
      <c r="J4446" s="965"/>
    </row>
    <row r="4447" spans="2:10" ht="35.450000000000003" customHeight="1">
      <c r="B4447" s="962"/>
      <c r="C4447" s="963"/>
      <c r="D4447" s="963"/>
      <c r="E4447" s="963"/>
      <c r="F4447" s="963"/>
      <c r="G4447" s="963"/>
      <c r="H4447" s="963"/>
      <c r="I4447" s="964" t="s">
        <v>4095</v>
      </c>
      <c r="J4447" s="965"/>
    </row>
    <row r="4448" spans="2:10" ht="35.450000000000003" customHeight="1">
      <c r="B4448" s="962"/>
      <c r="C4448" s="963"/>
      <c r="D4448" s="963"/>
      <c r="E4448" s="963"/>
      <c r="F4448" s="963"/>
      <c r="G4448" s="963"/>
      <c r="H4448" s="963"/>
      <c r="I4448" s="964" t="s">
        <v>4096</v>
      </c>
      <c r="J4448" s="965"/>
    </row>
    <row r="4449" spans="2:10" ht="24.6" customHeight="1">
      <c r="B4449" s="962"/>
      <c r="C4449" s="963"/>
      <c r="D4449" s="963" t="s">
        <v>4097</v>
      </c>
      <c r="E4449" s="963"/>
      <c r="F4449" s="963"/>
      <c r="G4449" s="963"/>
      <c r="H4449" s="963"/>
      <c r="I4449" s="964"/>
      <c r="J4449" s="965"/>
    </row>
    <row r="4450" spans="2:10" ht="24.6" customHeight="1">
      <c r="B4450" s="962"/>
      <c r="C4450" s="963"/>
      <c r="D4450" s="963"/>
      <c r="E4450" s="963" t="s">
        <v>2207</v>
      </c>
      <c r="F4450" s="963"/>
      <c r="G4450" s="963"/>
      <c r="H4450" s="963"/>
      <c r="I4450" s="964" t="s">
        <v>2924</v>
      </c>
      <c r="J4450" s="965"/>
    </row>
    <row r="4451" spans="2:10" ht="24.6" customHeight="1">
      <c r="B4451" s="962"/>
      <c r="C4451" s="963"/>
      <c r="D4451" s="963"/>
      <c r="E4451" s="963" t="s">
        <v>2208</v>
      </c>
      <c r="F4451" s="963"/>
      <c r="G4451" s="963"/>
      <c r="H4451" s="963"/>
      <c r="I4451" s="964" t="s">
        <v>4098</v>
      </c>
      <c r="J4451" s="965"/>
    </row>
    <row r="4452" spans="2:10" ht="24.6" customHeight="1">
      <c r="B4452" s="962"/>
      <c r="C4452" s="963"/>
      <c r="D4452" s="963"/>
      <c r="E4452" s="963" t="s">
        <v>3881</v>
      </c>
      <c r="F4452" s="963"/>
      <c r="G4452" s="963"/>
      <c r="H4452" s="963"/>
      <c r="I4452" s="964"/>
      <c r="J4452" s="965"/>
    </row>
    <row r="4453" spans="2:10" ht="24.6" customHeight="1">
      <c r="B4453" s="962"/>
      <c r="C4453" s="963"/>
      <c r="D4453" s="963"/>
      <c r="E4453" s="963"/>
      <c r="F4453" s="963" t="s">
        <v>4099</v>
      </c>
      <c r="G4453" s="963"/>
      <c r="H4453" s="963"/>
      <c r="I4453" s="964" t="s">
        <v>4100</v>
      </c>
      <c r="J4453" s="965"/>
    </row>
    <row r="4454" spans="2:10" ht="24.6" customHeight="1">
      <c r="B4454" s="962"/>
      <c r="C4454" s="963"/>
      <c r="D4454" s="963"/>
      <c r="E4454" s="963"/>
      <c r="F4454" s="963" t="s">
        <v>4047</v>
      </c>
      <c r="G4454" s="963"/>
      <c r="H4454" s="963"/>
      <c r="I4454" s="964" t="s">
        <v>4101</v>
      </c>
      <c r="J4454" s="965"/>
    </row>
    <row r="4455" spans="2:10" ht="24.6" customHeight="1">
      <c r="B4455" s="962"/>
      <c r="C4455" s="963"/>
      <c r="D4455" s="963"/>
      <c r="E4455" s="963"/>
      <c r="F4455" s="963" t="s">
        <v>4102</v>
      </c>
      <c r="G4455" s="963"/>
      <c r="H4455" s="963"/>
      <c r="I4455" s="964" t="s">
        <v>4103</v>
      </c>
      <c r="J4455" s="965"/>
    </row>
    <row r="4456" spans="2:10" ht="24.6" customHeight="1">
      <c r="B4456" s="962"/>
      <c r="C4456" s="963"/>
      <c r="D4456" s="963"/>
      <c r="E4456" s="963" t="s">
        <v>3886</v>
      </c>
      <c r="F4456" s="963"/>
      <c r="G4456" s="963"/>
      <c r="H4456" s="963"/>
      <c r="I4456" s="964"/>
      <c r="J4456" s="965"/>
    </row>
    <row r="4457" spans="2:10" ht="24.6" customHeight="1">
      <c r="B4457" s="962"/>
      <c r="C4457" s="963"/>
      <c r="D4457" s="963"/>
      <c r="E4457" s="963"/>
      <c r="F4457" s="963" t="s">
        <v>4104</v>
      </c>
      <c r="G4457" s="963"/>
      <c r="H4457" s="963"/>
      <c r="I4457" s="964" t="s">
        <v>1576</v>
      </c>
      <c r="J4457" s="965"/>
    </row>
    <row r="4458" spans="2:10" ht="24.6" customHeight="1">
      <c r="B4458" s="962"/>
      <c r="C4458" s="963"/>
      <c r="D4458" s="963"/>
      <c r="E4458" s="963"/>
      <c r="F4458" s="963" t="s">
        <v>4105</v>
      </c>
      <c r="G4458" s="963"/>
      <c r="H4458" s="963"/>
      <c r="I4458" s="964" t="s">
        <v>1576</v>
      </c>
      <c r="J4458" s="965"/>
    </row>
    <row r="4459" spans="2:10" ht="24.6" customHeight="1">
      <c r="B4459" s="962"/>
      <c r="C4459" s="963"/>
      <c r="D4459" s="963" t="s">
        <v>4106</v>
      </c>
      <c r="E4459" s="963"/>
      <c r="F4459" s="963"/>
      <c r="G4459" s="963"/>
      <c r="H4459" s="963"/>
      <c r="I4459" s="964"/>
      <c r="J4459" s="965"/>
    </row>
    <row r="4460" spans="2:10" ht="24.6" customHeight="1">
      <c r="B4460" s="962"/>
      <c r="C4460" s="963"/>
      <c r="D4460" s="963"/>
      <c r="E4460" s="963" t="s">
        <v>2207</v>
      </c>
      <c r="F4460" s="963"/>
      <c r="G4460" s="963"/>
      <c r="H4460" s="963"/>
      <c r="I4460" s="964" t="s">
        <v>3899</v>
      </c>
      <c r="J4460" s="965"/>
    </row>
    <row r="4461" spans="2:10" ht="35.450000000000003" customHeight="1">
      <c r="B4461" s="962"/>
      <c r="C4461" s="963"/>
      <c r="D4461" s="963"/>
      <c r="E4461" s="963"/>
      <c r="F4461" s="963"/>
      <c r="G4461" s="963"/>
      <c r="H4461" s="963"/>
      <c r="I4461" s="964" t="s">
        <v>3900</v>
      </c>
      <c r="J4461" s="965"/>
    </row>
    <row r="4462" spans="2:10" ht="24.6" customHeight="1">
      <c r="B4462" s="962"/>
      <c r="C4462" s="963"/>
      <c r="D4462" s="963"/>
      <c r="E4462" s="963" t="s">
        <v>2208</v>
      </c>
      <c r="F4462" s="963"/>
      <c r="G4462" s="963"/>
      <c r="H4462" s="963"/>
      <c r="I4462" s="964" t="s">
        <v>1576</v>
      </c>
      <c r="J4462" s="965"/>
    </row>
    <row r="4463" spans="2:10" ht="24.6" customHeight="1">
      <c r="B4463" s="962"/>
      <c r="C4463" s="963"/>
      <c r="D4463" s="963"/>
      <c r="E4463" s="963" t="s">
        <v>3861</v>
      </c>
      <c r="F4463" s="963"/>
      <c r="G4463" s="963"/>
      <c r="H4463" s="963"/>
      <c r="I4463" s="964"/>
      <c r="J4463" s="965"/>
    </row>
    <row r="4464" spans="2:10" ht="24.6" customHeight="1">
      <c r="B4464" s="962"/>
      <c r="C4464" s="963"/>
      <c r="D4464" s="963"/>
      <c r="E4464" s="963"/>
      <c r="F4464" s="963" t="s">
        <v>4107</v>
      </c>
      <c r="G4464" s="963"/>
      <c r="H4464" s="963"/>
      <c r="I4464" s="964" t="s">
        <v>1576</v>
      </c>
      <c r="J4464" s="965"/>
    </row>
    <row r="4465" spans="2:10" ht="24.6" customHeight="1">
      <c r="B4465" s="962"/>
      <c r="C4465" s="963"/>
      <c r="D4465" s="963"/>
      <c r="E4465" s="963"/>
      <c r="F4465" s="963" t="s">
        <v>4108</v>
      </c>
      <c r="G4465" s="963"/>
      <c r="H4465" s="963"/>
      <c r="I4465" s="964" t="s">
        <v>1576</v>
      </c>
      <c r="J4465" s="965"/>
    </row>
    <row r="4466" spans="2:10" ht="24.6" customHeight="1">
      <c r="B4466" s="962"/>
      <c r="C4466" s="963"/>
      <c r="D4466" s="963"/>
      <c r="E4466" s="963"/>
      <c r="F4466" s="963" t="s">
        <v>4109</v>
      </c>
      <c r="G4466" s="963"/>
      <c r="H4466" s="963"/>
      <c r="I4466" s="964" t="s">
        <v>1576</v>
      </c>
      <c r="J4466" s="965"/>
    </row>
    <row r="4467" spans="2:10" ht="24.6" customHeight="1">
      <c r="B4467" s="962"/>
      <c r="C4467" s="963"/>
      <c r="D4467" s="963"/>
      <c r="E4467" s="963"/>
      <c r="F4467" s="963" t="s">
        <v>3909</v>
      </c>
      <c r="G4467" s="963"/>
      <c r="H4467" s="963"/>
      <c r="I4467" s="964" t="s">
        <v>1576</v>
      </c>
      <c r="J4467" s="965"/>
    </row>
    <row r="4468" spans="2:10" ht="24.6" customHeight="1">
      <c r="B4468" s="962"/>
      <c r="C4468" s="963"/>
      <c r="D4468" s="963"/>
      <c r="E4468" s="963" t="s">
        <v>2769</v>
      </c>
      <c r="F4468" s="963"/>
      <c r="G4468" s="963"/>
      <c r="H4468" s="963"/>
      <c r="I4468" s="964"/>
      <c r="J4468" s="965"/>
    </row>
    <row r="4469" spans="2:10" ht="35.450000000000003" customHeight="1">
      <c r="B4469" s="962"/>
      <c r="C4469" s="963"/>
      <c r="D4469" s="963"/>
      <c r="E4469" s="963"/>
      <c r="F4469" s="963"/>
      <c r="G4469" s="963"/>
      <c r="H4469" s="963"/>
      <c r="I4469" s="964" t="s">
        <v>4110</v>
      </c>
      <c r="J4469" s="965"/>
    </row>
    <row r="4470" spans="2:10" ht="35.450000000000003" customHeight="1">
      <c r="B4470" s="962"/>
      <c r="C4470" s="963"/>
      <c r="D4470" s="963"/>
      <c r="E4470" s="963"/>
      <c r="F4470" s="963"/>
      <c r="G4470" s="963"/>
      <c r="H4470" s="963"/>
      <c r="I4470" s="964" t="s">
        <v>4111</v>
      </c>
      <c r="J4470" s="965"/>
    </row>
    <row r="4471" spans="2:10" ht="24.6" customHeight="1">
      <c r="B4471" s="962"/>
      <c r="C4471" s="963"/>
      <c r="D4471" s="963" t="s">
        <v>4112</v>
      </c>
      <c r="E4471" s="963"/>
      <c r="F4471" s="963"/>
      <c r="G4471" s="963"/>
      <c r="H4471" s="963"/>
      <c r="I4471" s="964"/>
      <c r="J4471" s="965"/>
    </row>
    <row r="4472" spans="2:10" ht="24.6" customHeight="1">
      <c r="B4472" s="962"/>
      <c r="C4472" s="963"/>
      <c r="D4472" s="963"/>
      <c r="E4472" s="963" t="s">
        <v>2207</v>
      </c>
      <c r="F4472" s="963"/>
      <c r="G4472" s="963"/>
      <c r="H4472" s="963"/>
      <c r="I4472" s="964" t="s">
        <v>3899</v>
      </c>
      <c r="J4472" s="965"/>
    </row>
    <row r="4473" spans="2:10" ht="35.450000000000003" customHeight="1">
      <c r="B4473" s="962"/>
      <c r="C4473" s="963"/>
      <c r="D4473" s="963"/>
      <c r="E4473" s="963"/>
      <c r="F4473" s="963"/>
      <c r="G4473" s="963"/>
      <c r="H4473" s="963"/>
      <c r="I4473" s="964" t="s">
        <v>3900</v>
      </c>
      <c r="J4473" s="965"/>
    </row>
    <row r="4474" spans="2:10" ht="24.6" customHeight="1">
      <c r="B4474" s="962"/>
      <c r="C4474" s="963"/>
      <c r="D4474" s="963"/>
      <c r="E4474" s="963" t="s">
        <v>2208</v>
      </c>
      <c r="F4474" s="963"/>
      <c r="G4474" s="963"/>
      <c r="H4474" s="963"/>
      <c r="I4474" s="964" t="s">
        <v>1576</v>
      </c>
      <c r="J4474" s="965"/>
    </row>
    <row r="4475" spans="2:10" ht="24.6" customHeight="1">
      <c r="B4475" s="962"/>
      <c r="C4475" s="963"/>
      <c r="D4475" s="963"/>
      <c r="E4475" s="963" t="s">
        <v>3861</v>
      </c>
      <c r="F4475" s="963"/>
      <c r="G4475" s="963"/>
      <c r="H4475" s="963"/>
      <c r="I4475" s="964"/>
      <c r="J4475" s="965"/>
    </row>
    <row r="4476" spans="2:10" ht="24.6" customHeight="1">
      <c r="B4476" s="962"/>
      <c r="C4476" s="963"/>
      <c r="D4476" s="963"/>
      <c r="E4476" s="963"/>
      <c r="F4476" s="963" t="s">
        <v>4113</v>
      </c>
      <c r="G4476" s="963"/>
      <c r="H4476" s="963"/>
      <c r="I4476" s="964" t="s">
        <v>1576</v>
      </c>
      <c r="J4476" s="965"/>
    </row>
    <row r="4477" spans="2:10" ht="24.6" customHeight="1">
      <c r="B4477" s="962"/>
      <c r="C4477" s="963"/>
      <c r="D4477" s="963"/>
      <c r="E4477" s="963"/>
      <c r="F4477" s="963" t="s">
        <v>4114</v>
      </c>
      <c r="G4477" s="963"/>
      <c r="H4477" s="963"/>
      <c r="I4477" s="964" t="s">
        <v>1576</v>
      </c>
      <c r="J4477" s="965"/>
    </row>
    <row r="4478" spans="2:10" ht="24.6" customHeight="1">
      <c r="B4478" s="962"/>
      <c r="C4478" s="963"/>
      <c r="D4478" s="963"/>
      <c r="E4478" s="963"/>
      <c r="F4478" s="963" t="s">
        <v>4115</v>
      </c>
      <c r="G4478" s="963"/>
      <c r="H4478" s="963"/>
      <c r="I4478" s="964" t="s">
        <v>1576</v>
      </c>
      <c r="J4478" s="965"/>
    </row>
    <row r="4479" spans="2:10" ht="24.6" customHeight="1">
      <c r="B4479" s="962"/>
      <c r="C4479" s="963"/>
      <c r="D4479" s="963"/>
      <c r="E4479" s="963"/>
      <c r="F4479" s="963" t="s">
        <v>4116</v>
      </c>
      <c r="G4479" s="963"/>
      <c r="H4479" s="963"/>
      <c r="I4479" s="964" t="s">
        <v>1576</v>
      </c>
      <c r="J4479" s="965"/>
    </row>
    <row r="4480" spans="2:10" ht="24.6" customHeight="1">
      <c r="B4480" s="962"/>
      <c r="C4480" s="963"/>
      <c r="D4480" s="963"/>
      <c r="E4480" s="963"/>
      <c r="F4480" s="963" t="s">
        <v>4117</v>
      </c>
      <c r="G4480" s="963"/>
      <c r="H4480" s="963"/>
      <c r="I4480" s="964" t="s">
        <v>1576</v>
      </c>
      <c r="J4480" s="965"/>
    </row>
    <row r="4481" spans="2:10" ht="24.6" customHeight="1">
      <c r="B4481" s="962"/>
      <c r="C4481" s="963"/>
      <c r="D4481" s="963"/>
      <c r="E4481" s="963"/>
      <c r="F4481" s="963" t="s">
        <v>4118</v>
      </c>
      <c r="G4481" s="963"/>
      <c r="H4481" s="963"/>
      <c r="I4481" s="964" t="s">
        <v>1576</v>
      </c>
      <c r="J4481" s="965"/>
    </row>
    <row r="4482" spans="2:10" ht="24.6" customHeight="1">
      <c r="B4482" s="962"/>
      <c r="C4482" s="963"/>
      <c r="D4482" s="963"/>
      <c r="E4482" s="963"/>
      <c r="F4482" s="963" t="s">
        <v>4119</v>
      </c>
      <c r="G4482" s="963"/>
      <c r="H4482" s="963"/>
      <c r="I4482" s="964" t="s">
        <v>1576</v>
      </c>
      <c r="J4482" s="965"/>
    </row>
    <row r="4483" spans="2:10" ht="24.6" customHeight="1">
      <c r="B4483" s="962"/>
      <c r="C4483" s="963"/>
      <c r="D4483" s="963"/>
      <c r="E4483" s="963"/>
      <c r="F4483" s="963" t="s">
        <v>4120</v>
      </c>
      <c r="G4483" s="963"/>
      <c r="H4483" s="963"/>
      <c r="I4483" s="964" t="s">
        <v>1576</v>
      </c>
      <c r="J4483" s="965"/>
    </row>
    <row r="4484" spans="2:10" ht="24.6" customHeight="1">
      <c r="B4484" s="962"/>
      <c r="C4484" s="963"/>
      <c r="D4484" s="963"/>
      <c r="E4484" s="963" t="s">
        <v>2769</v>
      </c>
      <c r="F4484" s="963"/>
      <c r="G4484" s="963"/>
      <c r="H4484" s="963"/>
      <c r="I4484" s="964"/>
      <c r="J4484" s="965"/>
    </row>
    <row r="4485" spans="2:10" ht="47.45" customHeight="1">
      <c r="B4485" s="962"/>
      <c r="C4485" s="963"/>
      <c r="D4485" s="963"/>
      <c r="E4485" s="963"/>
      <c r="F4485" s="963"/>
      <c r="G4485" s="963"/>
      <c r="H4485" s="963"/>
      <c r="I4485" s="964" t="s">
        <v>4121</v>
      </c>
      <c r="J4485" s="965"/>
    </row>
    <row r="4486" spans="2:10" ht="24.6" customHeight="1">
      <c r="B4486" s="966"/>
      <c r="C4486" s="967"/>
      <c r="D4486" s="967"/>
      <c r="E4486" s="967"/>
      <c r="F4486" s="967"/>
      <c r="G4486" s="967"/>
      <c r="H4486" s="967"/>
      <c r="I4486" s="968"/>
      <c r="J4486" s="969"/>
    </row>
    <row r="4487" spans="2:10" ht="24.6" customHeight="1">
      <c r="B4487" s="959"/>
      <c r="C4487" s="970" t="s">
        <v>4122</v>
      </c>
      <c r="D4487" s="970"/>
      <c r="E4487" s="970"/>
      <c r="F4487" s="970"/>
      <c r="G4487" s="970"/>
      <c r="H4487" s="970"/>
      <c r="I4487" s="971"/>
      <c r="J4487" s="960"/>
    </row>
    <row r="4488" spans="2:10" ht="24.6" customHeight="1">
      <c r="B4488" s="962"/>
      <c r="C4488" s="963"/>
      <c r="D4488" s="963" t="s">
        <v>1968</v>
      </c>
      <c r="E4488" s="963"/>
      <c r="F4488" s="963"/>
      <c r="G4488" s="963"/>
      <c r="H4488" s="963"/>
      <c r="I4488" s="964" t="s">
        <v>3899</v>
      </c>
      <c r="J4488" s="965"/>
    </row>
    <row r="4489" spans="2:10" ht="35.450000000000003" customHeight="1">
      <c r="B4489" s="962"/>
      <c r="C4489" s="963"/>
      <c r="D4489" s="963"/>
      <c r="E4489" s="963"/>
      <c r="F4489" s="963"/>
      <c r="G4489" s="963"/>
      <c r="H4489" s="963"/>
      <c r="I4489" s="964" t="s">
        <v>3900</v>
      </c>
      <c r="J4489" s="965"/>
    </row>
    <row r="4490" spans="2:10" ht="24.6" customHeight="1">
      <c r="B4490" s="962"/>
      <c r="C4490" s="963"/>
      <c r="D4490" s="963" t="s">
        <v>1970</v>
      </c>
      <c r="E4490" s="963"/>
      <c r="F4490" s="963"/>
      <c r="G4490" s="963"/>
      <c r="H4490" s="963"/>
      <c r="I4490" s="964" t="s">
        <v>2206</v>
      </c>
      <c r="J4490" s="965"/>
    </row>
    <row r="4491" spans="2:10" ht="24.6" customHeight="1">
      <c r="B4491" s="962"/>
      <c r="C4491" s="963"/>
      <c r="D4491" s="963" t="s">
        <v>1973</v>
      </c>
      <c r="E4491" s="963"/>
      <c r="F4491" s="963"/>
      <c r="G4491" s="963"/>
      <c r="H4491" s="963"/>
      <c r="I4491" s="964"/>
      <c r="J4491" s="965"/>
    </row>
    <row r="4492" spans="2:10" ht="24.6" customHeight="1">
      <c r="B4492" s="962"/>
      <c r="C4492" s="963"/>
      <c r="D4492" s="963"/>
      <c r="E4492" s="963" t="s">
        <v>2131</v>
      </c>
      <c r="F4492" s="963"/>
      <c r="G4492" s="963"/>
      <c r="H4492" s="963"/>
      <c r="I4492" s="964" t="s">
        <v>4123</v>
      </c>
      <c r="J4492" s="965"/>
    </row>
    <row r="4493" spans="2:10" ht="35.450000000000003" customHeight="1">
      <c r="B4493" s="962"/>
      <c r="C4493" s="963"/>
      <c r="D4493" s="963"/>
      <c r="E4493" s="963" t="s">
        <v>4124</v>
      </c>
      <c r="F4493" s="963"/>
      <c r="G4493" s="963"/>
      <c r="H4493" s="963"/>
      <c r="I4493" s="964" t="s">
        <v>4125</v>
      </c>
      <c r="J4493" s="965"/>
    </row>
    <row r="4494" spans="2:10" ht="24.6" customHeight="1">
      <c r="B4494" s="962"/>
      <c r="C4494" s="963"/>
      <c r="D4494" s="963"/>
      <c r="E4494" s="963" t="s">
        <v>4126</v>
      </c>
      <c r="F4494" s="963"/>
      <c r="G4494" s="963"/>
      <c r="H4494" s="963"/>
      <c r="I4494" s="964" t="s">
        <v>4127</v>
      </c>
      <c r="J4494" s="965"/>
    </row>
    <row r="4495" spans="2:10" ht="24.6" customHeight="1">
      <c r="B4495" s="962"/>
      <c r="C4495" s="963"/>
      <c r="D4495" s="963" t="s">
        <v>4128</v>
      </c>
      <c r="E4495" s="963"/>
      <c r="F4495" s="963"/>
      <c r="G4495" s="963"/>
      <c r="H4495" s="963"/>
      <c r="I4495" s="964"/>
      <c r="J4495" s="965"/>
    </row>
    <row r="4496" spans="2:10" ht="24.6" customHeight="1">
      <c r="B4496" s="962"/>
      <c r="C4496" s="963"/>
      <c r="D4496" s="963"/>
      <c r="E4496" s="963" t="s">
        <v>4129</v>
      </c>
      <c r="F4496" s="963"/>
      <c r="G4496" s="963"/>
      <c r="H4496" s="963"/>
      <c r="I4496" s="964" t="s">
        <v>1576</v>
      </c>
      <c r="J4496" s="965"/>
    </row>
    <row r="4497" spans="2:10" ht="24.6" customHeight="1">
      <c r="B4497" s="962"/>
      <c r="C4497" s="963"/>
      <c r="D4497" s="963"/>
      <c r="E4497" s="963" t="s">
        <v>4124</v>
      </c>
      <c r="F4497" s="963"/>
      <c r="G4497" s="963"/>
      <c r="H4497" s="963"/>
      <c r="I4497" s="964" t="s">
        <v>1576</v>
      </c>
      <c r="J4497" s="965"/>
    </row>
    <row r="4498" spans="2:10" ht="24.6" customHeight="1">
      <c r="B4498" s="962"/>
      <c r="C4498" s="963"/>
      <c r="D4498" s="963"/>
      <c r="E4498" s="963" t="s">
        <v>4126</v>
      </c>
      <c r="F4498" s="963"/>
      <c r="G4498" s="963"/>
      <c r="H4498" s="963"/>
      <c r="I4498" s="964" t="s">
        <v>1576</v>
      </c>
      <c r="J4498" s="965"/>
    </row>
    <row r="4499" spans="2:10" ht="24.6" customHeight="1">
      <c r="B4499" s="962"/>
      <c r="C4499" s="963"/>
      <c r="D4499" s="963"/>
      <c r="E4499" s="963" t="s">
        <v>4130</v>
      </c>
      <c r="F4499" s="963"/>
      <c r="G4499" s="963"/>
      <c r="H4499" s="963"/>
      <c r="I4499" s="964" t="s">
        <v>1576</v>
      </c>
      <c r="J4499" s="965"/>
    </row>
    <row r="4500" spans="2:10" ht="24.6" customHeight="1">
      <c r="B4500" s="962"/>
      <c r="C4500" s="963"/>
      <c r="D4500" s="963"/>
      <c r="E4500" s="963" t="s">
        <v>2257</v>
      </c>
      <c r="F4500" s="963"/>
      <c r="G4500" s="963"/>
      <c r="H4500" s="963"/>
      <c r="I4500" s="964" t="s">
        <v>1576</v>
      </c>
      <c r="J4500" s="965"/>
    </row>
    <row r="4501" spans="2:10" ht="24.6" customHeight="1">
      <c r="B4501" s="962"/>
      <c r="C4501" s="963"/>
      <c r="D4501" s="963" t="s">
        <v>4131</v>
      </c>
      <c r="E4501" s="963"/>
      <c r="F4501" s="963"/>
      <c r="G4501" s="963"/>
      <c r="H4501" s="963"/>
      <c r="I4501" s="964"/>
      <c r="J4501" s="965"/>
    </row>
    <row r="4502" spans="2:10" ht="24.6" customHeight="1">
      <c r="B4502" s="962"/>
      <c r="C4502" s="963"/>
      <c r="D4502" s="963"/>
      <c r="E4502" s="963"/>
      <c r="F4502" s="963"/>
      <c r="G4502" s="963"/>
      <c r="H4502" s="963"/>
      <c r="I4502" s="964" t="s">
        <v>4132</v>
      </c>
      <c r="J4502" s="965"/>
    </row>
    <row r="4503" spans="2:10" ht="24.6" customHeight="1">
      <c r="B4503" s="962"/>
      <c r="C4503" s="963"/>
      <c r="D4503" s="963"/>
      <c r="E4503" s="963"/>
      <c r="F4503" s="963"/>
      <c r="G4503" s="963"/>
      <c r="H4503" s="963"/>
      <c r="I4503" s="964" t="s">
        <v>4133</v>
      </c>
      <c r="J4503" s="965"/>
    </row>
    <row r="4504" spans="2:10" ht="24.6" customHeight="1">
      <c r="B4504" s="962"/>
      <c r="C4504" s="963"/>
      <c r="D4504" s="963"/>
      <c r="E4504" s="963"/>
      <c r="F4504" s="963"/>
      <c r="G4504" s="963"/>
      <c r="H4504" s="963"/>
      <c r="I4504" s="964" t="s">
        <v>4134</v>
      </c>
      <c r="J4504" s="965"/>
    </row>
    <row r="4505" spans="2:10" ht="24.6" customHeight="1">
      <c r="B4505" s="962"/>
      <c r="C4505" s="963"/>
      <c r="D4505" s="963"/>
      <c r="E4505" s="963"/>
      <c r="F4505" s="963"/>
      <c r="G4505" s="963"/>
      <c r="H4505" s="963"/>
      <c r="I4505" s="964" t="s">
        <v>4135</v>
      </c>
      <c r="J4505" s="965"/>
    </row>
    <row r="4506" spans="2:10" ht="24.6" customHeight="1">
      <c r="B4506" s="962"/>
      <c r="C4506" s="963"/>
      <c r="D4506" s="963"/>
      <c r="E4506" s="963"/>
      <c r="F4506" s="963"/>
      <c r="G4506" s="963"/>
      <c r="H4506" s="963"/>
      <c r="I4506" s="964" t="s">
        <v>4136</v>
      </c>
      <c r="J4506" s="965"/>
    </row>
    <row r="4507" spans="2:10" ht="24.6" customHeight="1">
      <c r="B4507" s="962"/>
      <c r="C4507" s="963"/>
      <c r="D4507" s="963"/>
      <c r="E4507" s="963"/>
      <c r="F4507" s="963"/>
      <c r="G4507" s="963"/>
      <c r="H4507" s="963"/>
      <c r="I4507" s="964" t="s">
        <v>4137</v>
      </c>
      <c r="J4507" s="965"/>
    </row>
    <row r="4508" spans="2:10" ht="24.6" customHeight="1">
      <c r="B4508" s="962"/>
      <c r="C4508" s="963"/>
      <c r="D4508" s="963"/>
      <c r="E4508" s="963"/>
      <c r="F4508" s="963"/>
      <c r="G4508" s="963"/>
      <c r="H4508" s="963"/>
      <c r="I4508" s="964" t="s">
        <v>4138</v>
      </c>
      <c r="J4508" s="965"/>
    </row>
    <row r="4509" spans="2:10" ht="24.6" customHeight="1">
      <c r="B4509" s="962"/>
      <c r="C4509" s="963"/>
      <c r="D4509" s="963"/>
      <c r="E4509" s="963"/>
      <c r="F4509" s="963"/>
      <c r="G4509" s="963"/>
      <c r="H4509" s="963"/>
      <c r="I4509" s="964" t="s">
        <v>4139</v>
      </c>
      <c r="J4509" s="965"/>
    </row>
    <row r="4510" spans="2:10" ht="24.6" customHeight="1">
      <c r="B4510" s="962"/>
      <c r="C4510" s="963"/>
      <c r="D4510" s="963"/>
      <c r="E4510" s="963"/>
      <c r="F4510" s="963"/>
      <c r="G4510" s="963"/>
      <c r="H4510" s="963"/>
      <c r="I4510" s="964" t="s">
        <v>4140</v>
      </c>
      <c r="J4510" s="965"/>
    </row>
    <row r="4511" spans="2:10" ht="24.6" customHeight="1">
      <c r="B4511" s="962"/>
      <c r="C4511" s="963"/>
      <c r="D4511" s="963"/>
      <c r="E4511" s="963"/>
      <c r="F4511" s="963"/>
      <c r="G4511" s="963"/>
      <c r="H4511" s="963"/>
      <c r="I4511" s="964" t="s">
        <v>4141</v>
      </c>
      <c r="J4511" s="965"/>
    </row>
    <row r="4512" spans="2:10" ht="47.45" customHeight="1">
      <c r="B4512" s="962"/>
      <c r="C4512" s="963"/>
      <c r="D4512" s="963"/>
      <c r="E4512" s="963"/>
      <c r="F4512" s="963"/>
      <c r="G4512" s="963"/>
      <c r="H4512" s="963"/>
      <c r="I4512" s="964" t="s">
        <v>4142</v>
      </c>
      <c r="J4512" s="965"/>
    </row>
    <row r="4513" spans="2:10" ht="35.450000000000003" customHeight="1">
      <c r="B4513" s="962"/>
      <c r="C4513" s="963"/>
      <c r="D4513" s="963"/>
      <c r="E4513" s="963"/>
      <c r="F4513" s="963"/>
      <c r="G4513" s="963"/>
      <c r="H4513" s="963"/>
      <c r="I4513" s="964" t="s">
        <v>4143</v>
      </c>
      <c r="J4513" s="965"/>
    </row>
    <row r="4514" spans="2:10" ht="47.45" customHeight="1">
      <c r="B4514" s="962"/>
      <c r="C4514" s="963"/>
      <c r="D4514" s="963"/>
      <c r="E4514" s="963"/>
      <c r="F4514" s="963"/>
      <c r="G4514" s="963"/>
      <c r="H4514" s="963"/>
      <c r="I4514" s="964" t="s">
        <v>4144</v>
      </c>
      <c r="J4514" s="965"/>
    </row>
    <row r="4515" spans="2:10" ht="35.450000000000003" customHeight="1">
      <c r="B4515" s="962"/>
      <c r="C4515" s="963"/>
      <c r="D4515" s="963"/>
      <c r="E4515" s="963"/>
      <c r="F4515" s="963"/>
      <c r="G4515" s="963"/>
      <c r="H4515" s="963"/>
      <c r="I4515" s="964" t="s">
        <v>4145</v>
      </c>
      <c r="J4515" s="965"/>
    </row>
    <row r="4516" spans="2:10" ht="58.5" customHeight="1">
      <c r="B4516" s="962"/>
      <c r="C4516" s="963"/>
      <c r="D4516" s="963"/>
      <c r="E4516" s="963"/>
      <c r="F4516" s="963"/>
      <c r="G4516" s="963"/>
      <c r="H4516" s="963"/>
      <c r="I4516" s="964" t="s">
        <v>4146</v>
      </c>
      <c r="J4516" s="965"/>
    </row>
    <row r="4517" spans="2:10" ht="24.6" customHeight="1">
      <c r="B4517" s="966"/>
      <c r="C4517" s="967"/>
      <c r="D4517" s="967"/>
      <c r="E4517" s="967"/>
      <c r="F4517" s="967"/>
      <c r="G4517" s="967"/>
      <c r="H4517" s="967"/>
      <c r="I4517" s="968"/>
      <c r="J4517" s="969"/>
    </row>
    <row r="4518" spans="2:10" ht="24.6" customHeight="1">
      <c r="B4518" s="959"/>
      <c r="C4518" s="970" t="s">
        <v>4147</v>
      </c>
      <c r="D4518" s="970"/>
      <c r="E4518" s="970"/>
      <c r="F4518" s="970"/>
      <c r="G4518" s="970"/>
      <c r="H4518" s="970"/>
      <c r="I4518" s="971"/>
      <c r="J4518" s="960"/>
    </row>
    <row r="4519" spans="2:10" ht="24.6" customHeight="1">
      <c r="B4519" s="962"/>
      <c r="C4519" s="963"/>
      <c r="D4519" s="963" t="s">
        <v>1968</v>
      </c>
      <c r="E4519" s="963"/>
      <c r="F4519" s="963"/>
      <c r="G4519" s="963"/>
      <c r="H4519" s="963"/>
      <c r="I4519" s="964" t="s">
        <v>3899</v>
      </c>
      <c r="J4519" s="965"/>
    </row>
    <row r="4520" spans="2:10" ht="35.450000000000003" customHeight="1">
      <c r="B4520" s="962"/>
      <c r="C4520" s="963"/>
      <c r="D4520" s="963"/>
      <c r="E4520" s="963"/>
      <c r="F4520" s="963"/>
      <c r="G4520" s="963"/>
      <c r="H4520" s="963"/>
      <c r="I4520" s="964" t="s">
        <v>3900</v>
      </c>
      <c r="J4520" s="965"/>
    </row>
    <row r="4521" spans="2:10" ht="24.6" customHeight="1">
      <c r="B4521" s="962"/>
      <c r="C4521" s="963"/>
      <c r="D4521" s="963" t="s">
        <v>4148</v>
      </c>
      <c r="E4521" s="963"/>
      <c r="F4521" s="963"/>
      <c r="G4521" s="963"/>
      <c r="H4521" s="963"/>
      <c r="I4521" s="964" t="s">
        <v>4149</v>
      </c>
      <c r="J4521" s="965"/>
    </row>
    <row r="4522" spans="2:10" ht="24.6" customHeight="1">
      <c r="B4522" s="962"/>
      <c r="C4522" s="963"/>
      <c r="D4522" s="963" t="s">
        <v>2020</v>
      </c>
      <c r="E4522" s="963"/>
      <c r="F4522" s="963"/>
      <c r="G4522" s="963"/>
      <c r="H4522" s="963"/>
      <c r="I4522" s="964" t="s">
        <v>2206</v>
      </c>
      <c r="J4522" s="965"/>
    </row>
    <row r="4523" spans="2:10" ht="24.6" customHeight="1">
      <c r="B4523" s="962"/>
      <c r="C4523" s="963"/>
      <c r="D4523" s="963" t="s">
        <v>4150</v>
      </c>
      <c r="E4523" s="963"/>
      <c r="F4523" s="963"/>
      <c r="G4523" s="963"/>
      <c r="H4523" s="963"/>
      <c r="I4523" s="964"/>
      <c r="J4523" s="965"/>
    </row>
    <row r="4524" spans="2:10" ht="24.6" customHeight="1">
      <c r="B4524" s="962"/>
      <c r="C4524" s="963"/>
      <c r="D4524" s="963"/>
      <c r="E4524" s="963" t="s">
        <v>2131</v>
      </c>
      <c r="F4524" s="963"/>
      <c r="G4524" s="963"/>
      <c r="H4524" s="963"/>
      <c r="I4524" s="964" t="s">
        <v>4123</v>
      </c>
      <c r="J4524" s="965"/>
    </row>
    <row r="4525" spans="2:10" ht="35.450000000000003" customHeight="1">
      <c r="B4525" s="962"/>
      <c r="C4525" s="963"/>
      <c r="D4525" s="963"/>
      <c r="E4525" s="963" t="s">
        <v>4124</v>
      </c>
      <c r="F4525" s="963"/>
      <c r="G4525" s="963"/>
      <c r="H4525" s="963"/>
      <c r="I4525" s="964" t="s">
        <v>4125</v>
      </c>
      <c r="J4525" s="965"/>
    </row>
    <row r="4526" spans="2:10" ht="24.6" customHeight="1">
      <c r="B4526" s="962"/>
      <c r="C4526" s="963"/>
      <c r="D4526" s="963"/>
      <c r="E4526" s="963" t="s">
        <v>4151</v>
      </c>
      <c r="F4526" s="963"/>
      <c r="G4526" s="963"/>
      <c r="H4526" s="963"/>
      <c r="I4526" s="964"/>
      <c r="J4526" s="965"/>
    </row>
    <row r="4527" spans="2:10" ht="24.6" customHeight="1">
      <c r="B4527" s="962"/>
      <c r="C4527" s="963"/>
      <c r="D4527" s="963"/>
      <c r="E4527" s="963"/>
      <c r="F4527" s="963"/>
      <c r="G4527" s="963"/>
      <c r="H4527" s="963"/>
      <c r="I4527" s="964" t="s">
        <v>4152</v>
      </c>
      <c r="J4527" s="965"/>
    </row>
    <row r="4528" spans="2:10" ht="24.6" customHeight="1">
      <c r="B4528" s="962"/>
      <c r="C4528" s="963"/>
      <c r="D4528" s="963"/>
      <c r="E4528" s="963"/>
      <c r="F4528" s="963"/>
      <c r="G4528" s="963"/>
      <c r="H4528" s="963"/>
      <c r="I4528" s="964" t="s">
        <v>4153</v>
      </c>
      <c r="J4528" s="965"/>
    </row>
    <row r="4529" spans="2:10" ht="24.6" customHeight="1">
      <c r="B4529" s="962"/>
      <c r="C4529" s="963"/>
      <c r="D4529" s="963"/>
      <c r="E4529" s="963" t="s">
        <v>4154</v>
      </c>
      <c r="F4529" s="963"/>
      <c r="G4529" s="963"/>
      <c r="H4529" s="963"/>
      <c r="I4529" s="964" t="s">
        <v>4155</v>
      </c>
      <c r="J4529" s="965"/>
    </row>
    <row r="4530" spans="2:10" ht="24.6" customHeight="1">
      <c r="B4530" s="962"/>
      <c r="C4530" s="963"/>
      <c r="D4530" s="963"/>
      <c r="E4530" s="963" t="s">
        <v>4156</v>
      </c>
      <c r="F4530" s="963"/>
      <c r="G4530" s="963"/>
      <c r="H4530" s="963"/>
      <c r="I4530" s="964" t="s">
        <v>4157</v>
      </c>
      <c r="J4530" s="965"/>
    </row>
    <row r="4531" spans="2:10" ht="24.6" customHeight="1">
      <c r="B4531" s="962"/>
      <c r="C4531" s="963"/>
      <c r="D4531" s="963" t="s">
        <v>1991</v>
      </c>
      <c r="E4531" s="963"/>
      <c r="F4531" s="963"/>
      <c r="G4531" s="963"/>
      <c r="H4531" s="963"/>
      <c r="I4531" s="964"/>
      <c r="J4531" s="965"/>
    </row>
    <row r="4532" spans="2:10" ht="35.450000000000003" customHeight="1">
      <c r="B4532" s="962"/>
      <c r="C4532" s="963"/>
      <c r="D4532" s="963"/>
      <c r="E4532" s="963"/>
      <c r="F4532" s="963"/>
      <c r="G4532" s="963"/>
      <c r="H4532" s="963"/>
      <c r="I4532" s="964" t="s">
        <v>4158</v>
      </c>
      <c r="J4532" s="965"/>
    </row>
    <row r="4533" spans="2:10" ht="35.450000000000003" customHeight="1">
      <c r="B4533" s="962"/>
      <c r="C4533" s="963"/>
      <c r="D4533" s="963"/>
      <c r="E4533" s="963"/>
      <c r="F4533" s="963"/>
      <c r="G4533" s="963"/>
      <c r="H4533" s="963"/>
      <c r="I4533" s="964" t="s">
        <v>4159</v>
      </c>
      <c r="J4533" s="965"/>
    </row>
    <row r="4534" spans="2:10" ht="24.6" customHeight="1">
      <c r="B4534" s="962"/>
      <c r="C4534" s="963"/>
      <c r="D4534" s="963"/>
      <c r="E4534" s="963"/>
      <c r="F4534" s="963"/>
      <c r="G4534" s="963"/>
      <c r="H4534" s="963"/>
      <c r="I4534" s="964" t="s">
        <v>4160</v>
      </c>
      <c r="J4534" s="965"/>
    </row>
    <row r="4535" spans="2:10" ht="35.450000000000003" customHeight="1">
      <c r="B4535" s="962"/>
      <c r="C4535" s="963"/>
      <c r="D4535" s="963"/>
      <c r="E4535" s="963"/>
      <c r="F4535" s="963"/>
      <c r="G4535" s="963"/>
      <c r="H4535" s="963"/>
      <c r="I4535" s="964" t="s">
        <v>4161</v>
      </c>
      <c r="J4535" s="965"/>
    </row>
    <row r="4536" spans="2:10" ht="24.6" customHeight="1">
      <c r="B4536" s="962"/>
      <c r="C4536" s="963"/>
      <c r="D4536" s="963"/>
      <c r="E4536" s="963"/>
      <c r="F4536" s="963"/>
      <c r="G4536" s="963"/>
      <c r="H4536" s="963"/>
      <c r="I4536" s="964" t="s">
        <v>4162</v>
      </c>
      <c r="J4536" s="965"/>
    </row>
    <row r="4537" spans="2:10" ht="24.6" customHeight="1">
      <c r="B4537" s="962"/>
      <c r="C4537" s="963"/>
      <c r="D4537" s="963"/>
      <c r="E4537" s="963"/>
      <c r="F4537" s="963"/>
      <c r="G4537" s="963"/>
      <c r="H4537" s="963"/>
      <c r="I4537" s="964" t="s">
        <v>4163</v>
      </c>
      <c r="J4537" s="965"/>
    </row>
    <row r="4538" spans="2:10" ht="24.6" customHeight="1">
      <c r="B4538" s="962"/>
      <c r="C4538" s="963"/>
      <c r="D4538" s="963"/>
      <c r="E4538" s="963"/>
      <c r="F4538" s="963"/>
      <c r="G4538" s="963"/>
      <c r="H4538" s="963"/>
      <c r="I4538" s="964" t="s">
        <v>3933</v>
      </c>
      <c r="J4538" s="965"/>
    </row>
    <row r="4539" spans="2:10" ht="35.450000000000003" customHeight="1">
      <c r="B4539" s="962"/>
      <c r="C4539" s="963"/>
      <c r="D4539" s="963"/>
      <c r="E4539" s="963"/>
      <c r="F4539" s="963"/>
      <c r="G4539" s="963"/>
      <c r="H4539" s="963"/>
      <c r="I4539" s="964" t="s">
        <v>4164</v>
      </c>
      <c r="J4539" s="965"/>
    </row>
    <row r="4540" spans="2:10" ht="47.45" customHeight="1">
      <c r="B4540" s="962"/>
      <c r="C4540" s="963"/>
      <c r="D4540" s="963"/>
      <c r="E4540" s="963"/>
      <c r="F4540" s="963"/>
      <c r="G4540" s="963"/>
      <c r="H4540" s="963"/>
      <c r="I4540" s="964" t="s">
        <v>4165</v>
      </c>
      <c r="J4540" s="965"/>
    </row>
    <row r="4541" spans="2:10" ht="35.450000000000003" customHeight="1">
      <c r="B4541" s="962"/>
      <c r="C4541" s="963"/>
      <c r="D4541" s="963"/>
      <c r="E4541" s="963"/>
      <c r="F4541" s="963"/>
      <c r="G4541" s="963"/>
      <c r="H4541" s="963"/>
      <c r="I4541" s="964" t="s">
        <v>4166</v>
      </c>
      <c r="J4541" s="965"/>
    </row>
    <row r="4542" spans="2:10" ht="24.6" customHeight="1">
      <c r="B4542" s="966"/>
      <c r="C4542" s="967"/>
      <c r="D4542" s="967"/>
      <c r="E4542" s="967"/>
      <c r="F4542" s="967"/>
      <c r="G4542" s="967"/>
      <c r="H4542" s="967"/>
      <c r="I4542" s="968"/>
      <c r="J4542" s="969"/>
    </row>
    <row r="4543" spans="2:10" ht="24.6" customHeight="1">
      <c r="B4543" s="959"/>
      <c r="C4543" s="970" t="s">
        <v>4167</v>
      </c>
      <c r="D4543" s="970"/>
      <c r="E4543" s="970"/>
      <c r="F4543" s="970"/>
      <c r="G4543" s="970"/>
      <c r="H4543" s="970"/>
      <c r="I4543" s="971"/>
      <c r="J4543" s="960"/>
    </row>
    <row r="4544" spans="2:10" ht="47.45" customHeight="1">
      <c r="B4544" s="962"/>
      <c r="C4544" s="963"/>
      <c r="D4544" s="963"/>
      <c r="E4544" s="963"/>
      <c r="F4544" s="963"/>
      <c r="G4544" s="963"/>
      <c r="H4544" s="963"/>
      <c r="I4544" s="964" t="s">
        <v>4168</v>
      </c>
      <c r="J4544" s="965"/>
    </row>
    <row r="4545" spans="2:10" ht="24.6" customHeight="1">
      <c r="B4545" s="962"/>
      <c r="C4545" s="963"/>
      <c r="D4545" s="963"/>
      <c r="E4545" s="963"/>
      <c r="F4545" s="963"/>
      <c r="G4545" s="963"/>
      <c r="H4545" s="963"/>
      <c r="I4545" s="964" t="s">
        <v>4169</v>
      </c>
      <c r="J4545" s="965"/>
    </row>
    <row r="4546" spans="2:10" ht="24.6" customHeight="1">
      <c r="B4546" s="962"/>
      <c r="C4546" s="963"/>
      <c r="D4546" s="963"/>
      <c r="E4546" s="963"/>
      <c r="F4546" s="963"/>
      <c r="G4546" s="963"/>
      <c r="H4546" s="963"/>
      <c r="I4546" s="964" t="s">
        <v>4170</v>
      </c>
      <c r="J4546" s="965"/>
    </row>
    <row r="4547" spans="2:10" ht="47.45" customHeight="1">
      <c r="B4547" s="962"/>
      <c r="C4547" s="963"/>
      <c r="D4547" s="963"/>
      <c r="E4547" s="963"/>
      <c r="F4547" s="963"/>
      <c r="G4547" s="963"/>
      <c r="H4547" s="963"/>
      <c r="I4547" s="964" t="s">
        <v>4171</v>
      </c>
      <c r="J4547" s="965"/>
    </row>
    <row r="4548" spans="2:10" ht="47.45" customHeight="1">
      <c r="B4548" s="962"/>
      <c r="C4548" s="963"/>
      <c r="D4548" s="963"/>
      <c r="E4548" s="963"/>
      <c r="F4548" s="963"/>
      <c r="G4548" s="963"/>
      <c r="H4548" s="963"/>
      <c r="I4548" s="964" t="s">
        <v>4172</v>
      </c>
      <c r="J4548" s="965"/>
    </row>
    <row r="4549" spans="2:10" ht="35.450000000000003" customHeight="1">
      <c r="B4549" s="962"/>
      <c r="C4549" s="963"/>
      <c r="D4549" s="963"/>
      <c r="E4549" s="963"/>
      <c r="F4549" s="963"/>
      <c r="G4549" s="963"/>
      <c r="H4549" s="963"/>
      <c r="I4549" s="964" t="s">
        <v>4173</v>
      </c>
      <c r="J4549" s="965"/>
    </row>
    <row r="4550" spans="2:10" ht="58.5" customHeight="1">
      <c r="B4550" s="962"/>
      <c r="C4550" s="963"/>
      <c r="D4550" s="963"/>
      <c r="E4550" s="963"/>
      <c r="F4550" s="963"/>
      <c r="G4550" s="963"/>
      <c r="H4550" s="963"/>
      <c r="I4550" s="964" t="s">
        <v>4174</v>
      </c>
      <c r="J4550" s="965"/>
    </row>
    <row r="4551" spans="2:10" ht="35.450000000000003" customHeight="1">
      <c r="B4551" s="962"/>
      <c r="C4551" s="963"/>
      <c r="D4551" s="963"/>
      <c r="E4551" s="963"/>
      <c r="F4551" s="963"/>
      <c r="G4551" s="963"/>
      <c r="H4551" s="963"/>
      <c r="I4551" s="964" t="s">
        <v>4175</v>
      </c>
      <c r="J4551" s="965"/>
    </row>
    <row r="4552" spans="2:10" ht="35.450000000000003" customHeight="1">
      <c r="B4552" s="962"/>
      <c r="C4552" s="963"/>
      <c r="D4552" s="963"/>
      <c r="E4552" s="963"/>
      <c r="F4552" s="963"/>
      <c r="G4552" s="963"/>
      <c r="H4552" s="963"/>
      <c r="I4552" s="964" t="s">
        <v>4176</v>
      </c>
      <c r="J4552" s="965"/>
    </row>
    <row r="4553" spans="2:10" ht="35.450000000000003" customHeight="1">
      <c r="B4553" s="962"/>
      <c r="C4553" s="963"/>
      <c r="D4553" s="963"/>
      <c r="E4553" s="963"/>
      <c r="F4553" s="963"/>
      <c r="G4553" s="963"/>
      <c r="H4553" s="963"/>
      <c r="I4553" s="964" t="s">
        <v>4177</v>
      </c>
      <c r="J4553" s="965"/>
    </row>
    <row r="4554" spans="2:10" ht="24.6" customHeight="1">
      <c r="B4554" s="966"/>
      <c r="C4554" s="967"/>
      <c r="D4554" s="967"/>
      <c r="E4554" s="967"/>
      <c r="F4554" s="967"/>
      <c r="G4554" s="967"/>
      <c r="H4554" s="967"/>
      <c r="I4554" s="968"/>
      <c r="J4554" s="969"/>
    </row>
    <row r="4555" spans="2:10" ht="24.6" customHeight="1">
      <c r="B4555" s="959"/>
      <c r="C4555" s="970" t="s">
        <v>4178</v>
      </c>
      <c r="D4555" s="970"/>
      <c r="E4555" s="970"/>
      <c r="F4555" s="970"/>
      <c r="G4555" s="970"/>
      <c r="H4555" s="970"/>
      <c r="I4555" s="971"/>
      <c r="J4555" s="960"/>
    </row>
    <row r="4556" spans="2:10" ht="103.5" customHeight="1">
      <c r="B4556" s="962"/>
      <c r="C4556" s="963"/>
      <c r="D4556" s="963"/>
      <c r="E4556" s="963"/>
      <c r="F4556" s="963"/>
      <c r="G4556" s="963"/>
      <c r="H4556" s="963"/>
      <c r="I4556" s="964" t="s">
        <v>4179</v>
      </c>
      <c r="J4556" s="965"/>
    </row>
    <row r="4557" spans="2:10" ht="24.6" customHeight="1">
      <c r="B4557" s="966"/>
      <c r="C4557" s="967"/>
      <c r="D4557" s="967"/>
      <c r="E4557" s="967"/>
      <c r="F4557" s="967"/>
      <c r="G4557" s="967"/>
      <c r="H4557" s="967"/>
      <c r="I4557" s="968"/>
      <c r="J4557" s="969"/>
    </row>
    <row r="4558" spans="2:10" ht="24.6" customHeight="1">
      <c r="B4558" s="959"/>
      <c r="C4558" s="970" t="s">
        <v>4180</v>
      </c>
      <c r="D4558" s="970"/>
      <c r="E4558" s="970"/>
      <c r="F4558" s="970"/>
      <c r="G4558" s="970"/>
      <c r="H4558" s="970"/>
      <c r="I4558" s="971"/>
      <c r="J4558" s="960"/>
    </row>
    <row r="4559" spans="2:10" ht="81.599999999999994" customHeight="1">
      <c r="B4559" s="962"/>
      <c r="C4559" s="963"/>
      <c r="D4559" s="963"/>
      <c r="E4559" s="963"/>
      <c r="F4559" s="963"/>
      <c r="G4559" s="963"/>
      <c r="H4559" s="963"/>
      <c r="I4559" s="964" t="s">
        <v>4181</v>
      </c>
      <c r="J4559" s="965"/>
    </row>
    <row r="4560" spans="2:10" ht="92.45" customHeight="1">
      <c r="B4560" s="962"/>
      <c r="C4560" s="963"/>
      <c r="D4560" s="963"/>
      <c r="E4560" s="963"/>
      <c r="F4560" s="963"/>
      <c r="G4560" s="963"/>
      <c r="H4560" s="963"/>
      <c r="I4560" s="964" t="s">
        <v>4182</v>
      </c>
      <c r="J4560" s="965"/>
    </row>
    <row r="4561" spans="2:10" ht="35.450000000000003" customHeight="1">
      <c r="B4561" s="962"/>
      <c r="C4561" s="963"/>
      <c r="D4561" s="963"/>
      <c r="E4561" s="963"/>
      <c r="F4561" s="963"/>
      <c r="G4561" s="963"/>
      <c r="H4561" s="963"/>
      <c r="I4561" s="964" t="s">
        <v>4183</v>
      </c>
      <c r="J4561" s="965"/>
    </row>
    <row r="4562" spans="2:10" ht="35.450000000000003" customHeight="1">
      <c r="B4562" s="962"/>
      <c r="C4562" s="963"/>
      <c r="D4562" s="963"/>
      <c r="E4562" s="963"/>
      <c r="F4562" s="963"/>
      <c r="G4562" s="963"/>
      <c r="H4562" s="963"/>
      <c r="I4562" s="964" t="s">
        <v>4184</v>
      </c>
      <c r="J4562" s="965"/>
    </row>
    <row r="4563" spans="2:10" ht="47.45" customHeight="1">
      <c r="B4563" s="962"/>
      <c r="C4563" s="963"/>
      <c r="D4563" s="963"/>
      <c r="E4563" s="963"/>
      <c r="F4563" s="963"/>
      <c r="G4563" s="963"/>
      <c r="H4563" s="963"/>
      <c r="I4563" s="964" t="s">
        <v>4185</v>
      </c>
      <c r="J4563" s="965"/>
    </row>
    <row r="4564" spans="2:10" ht="47.45" customHeight="1">
      <c r="B4564" s="962"/>
      <c r="C4564" s="963"/>
      <c r="D4564" s="963"/>
      <c r="E4564" s="963"/>
      <c r="F4564" s="963"/>
      <c r="G4564" s="963"/>
      <c r="H4564" s="963"/>
      <c r="I4564" s="964" t="s">
        <v>4186</v>
      </c>
      <c r="J4564" s="965"/>
    </row>
    <row r="4565" spans="2:10" ht="58.5" customHeight="1">
      <c r="B4565" s="962"/>
      <c r="C4565" s="963"/>
      <c r="D4565" s="963"/>
      <c r="E4565" s="963"/>
      <c r="F4565" s="963"/>
      <c r="G4565" s="963"/>
      <c r="H4565" s="963"/>
      <c r="I4565" s="964" t="s">
        <v>4187</v>
      </c>
      <c r="J4565" s="965"/>
    </row>
    <row r="4566" spans="2:10" ht="35.450000000000003" customHeight="1">
      <c r="B4566" s="962"/>
      <c r="C4566" s="963"/>
      <c r="D4566" s="963"/>
      <c r="E4566" s="963"/>
      <c r="F4566" s="963"/>
      <c r="G4566" s="963"/>
      <c r="H4566" s="963"/>
      <c r="I4566" s="964" t="s">
        <v>4188</v>
      </c>
      <c r="J4566" s="965"/>
    </row>
    <row r="4567" spans="2:10" ht="58.5" customHeight="1">
      <c r="B4567" s="962"/>
      <c r="C4567" s="963"/>
      <c r="D4567" s="963"/>
      <c r="E4567" s="963"/>
      <c r="F4567" s="963"/>
      <c r="G4567" s="963"/>
      <c r="H4567" s="963"/>
      <c r="I4567" s="964" t="s">
        <v>4189</v>
      </c>
      <c r="J4567" s="965"/>
    </row>
    <row r="4568" spans="2:10" ht="24.6" customHeight="1">
      <c r="B4568" s="966"/>
      <c r="C4568" s="967"/>
      <c r="D4568" s="967"/>
      <c r="E4568" s="967"/>
      <c r="F4568" s="967"/>
      <c r="G4568" s="967"/>
      <c r="H4568" s="967"/>
      <c r="I4568" s="968"/>
      <c r="J4568" s="969"/>
    </row>
    <row r="4569" spans="2:10" ht="24.6" customHeight="1">
      <c r="B4569" s="959"/>
      <c r="C4569" s="970" t="s">
        <v>4190</v>
      </c>
      <c r="D4569" s="970"/>
      <c r="E4569" s="970"/>
      <c r="F4569" s="970"/>
      <c r="G4569" s="970"/>
      <c r="H4569" s="970"/>
      <c r="I4569" s="971"/>
      <c r="J4569" s="960"/>
    </row>
    <row r="4570" spans="2:10" ht="24.6" customHeight="1">
      <c r="B4570" s="962"/>
      <c r="C4570" s="963"/>
      <c r="D4570" s="963" t="s">
        <v>1968</v>
      </c>
      <c r="E4570" s="963"/>
      <c r="F4570" s="963"/>
      <c r="G4570" s="963"/>
      <c r="H4570" s="963"/>
      <c r="I4570" s="964" t="s">
        <v>2058</v>
      </c>
      <c r="J4570" s="965"/>
    </row>
    <row r="4571" spans="2:10" ht="24.6" customHeight="1">
      <c r="B4571" s="962"/>
      <c r="C4571" s="963"/>
      <c r="D4571" s="963" t="s">
        <v>1970</v>
      </c>
      <c r="E4571" s="963"/>
      <c r="F4571" s="963"/>
      <c r="G4571" s="963"/>
      <c r="H4571" s="963"/>
      <c r="I4571" s="964" t="s">
        <v>2058</v>
      </c>
      <c r="J4571" s="965"/>
    </row>
    <row r="4572" spans="2:10" ht="24.6" customHeight="1">
      <c r="B4572" s="962"/>
      <c r="C4572" s="963"/>
      <c r="D4572" s="963" t="s">
        <v>1973</v>
      </c>
      <c r="E4572" s="963"/>
      <c r="F4572" s="963"/>
      <c r="G4572" s="963"/>
      <c r="H4572" s="963"/>
      <c r="I4572" s="964"/>
      <c r="J4572" s="965"/>
    </row>
    <row r="4573" spans="2:10" ht="24.6" customHeight="1">
      <c r="B4573" s="962"/>
      <c r="C4573" s="963"/>
      <c r="D4573" s="963"/>
      <c r="E4573" s="963" t="s">
        <v>4191</v>
      </c>
      <c r="F4573" s="963"/>
      <c r="G4573" s="963"/>
      <c r="H4573" s="963"/>
      <c r="I4573" s="964" t="s">
        <v>2248</v>
      </c>
      <c r="J4573" s="965"/>
    </row>
    <row r="4574" spans="2:10" ht="24.6" customHeight="1">
      <c r="B4574" s="962"/>
      <c r="C4574" s="963"/>
      <c r="D4574" s="963"/>
      <c r="E4574" s="963" t="s">
        <v>4192</v>
      </c>
      <c r="F4574" s="963"/>
      <c r="G4574" s="963"/>
      <c r="H4574" s="963"/>
      <c r="I4574" s="964" t="s">
        <v>4193</v>
      </c>
      <c r="J4574" s="965"/>
    </row>
    <row r="4575" spans="2:10" ht="24.6" customHeight="1">
      <c r="B4575" s="962"/>
      <c r="C4575" s="963"/>
      <c r="D4575" s="963"/>
      <c r="E4575" s="963" t="s">
        <v>4194</v>
      </c>
      <c r="F4575" s="963"/>
      <c r="G4575" s="963"/>
      <c r="H4575" s="963"/>
      <c r="I4575" s="964" t="s">
        <v>4195</v>
      </c>
      <c r="J4575" s="965"/>
    </row>
    <row r="4576" spans="2:10" ht="24.6" customHeight="1">
      <c r="B4576" s="962"/>
      <c r="C4576" s="963"/>
      <c r="D4576" s="963" t="s">
        <v>2223</v>
      </c>
      <c r="E4576" s="963"/>
      <c r="F4576" s="963"/>
      <c r="G4576" s="963"/>
      <c r="H4576" s="963"/>
      <c r="I4576" s="964"/>
      <c r="J4576" s="965"/>
    </row>
    <row r="4577" spans="2:10" ht="35.450000000000003" customHeight="1">
      <c r="B4577" s="962"/>
      <c r="C4577" s="963"/>
      <c r="D4577" s="963"/>
      <c r="E4577" s="963"/>
      <c r="F4577" s="963"/>
      <c r="G4577" s="963"/>
      <c r="H4577" s="963"/>
      <c r="I4577" s="964" t="s">
        <v>4196</v>
      </c>
      <c r="J4577" s="965"/>
    </row>
    <row r="4578" spans="2:10" ht="69.599999999999994" customHeight="1">
      <c r="B4578" s="962"/>
      <c r="C4578" s="963"/>
      <c r="D4578" s="963"/>
      <c r="E4578" s="963"/>
      <c r="F4578" s="963"/>
      <c r="G4578" s="963"/>
      <c r="H4578" s="963"/>
      <c r="I4578" s="964" t="s">
        <v>4197</v>
      </c>
      <c r="J4578" s="965"/>
    </row>
    <row r="4579" spans="2:10" ht="47.45" customHeight="1">
      <c r="B4579" s="962"/>
      <c r="C4579" s="963"/>
      <c r="D4579" s="963"/>
      <c r="E4579" s="963"/>
      <c r="F4579" s="963"/>
      <c r="G4579" s="963"/>
      <c r="H4579" s="963"/>
      <c r="I4579" s="964" t="s">
        <v>4198</v>
      </c>
      <c r="J4579" s="965"/>
    </row>
    <row r="4580" spans="2:10" ht="35.450000000000003" customHeight="1">
      <c r="B4580" s="962"/>
      <c r="C4580" s="963"/>
      <c r="D4580" s="963"/>
      <c r="E4580" s="963"/>
      <c r="F4580" s="963"/>
      <c r="G4580" s="963"/>
      <c r="H4580" s="963"/>
      <c r="I4580" s="964" t="s">
        <v>4199</v>
      </c>
      <c r="J4580" s="965"/>
    </row>
    <row r="4581" spans="2:10" ht="24.6" customHeight="1">
      <c r="B4581" s="966"/>
      <c r="C4581" s="967"/>
      <c r="D4581" s="967"/>
      <c r="E4581" s="967"/>
      <c r="F4581" s="967"/>
      <c r="G4581" s="967"/>
      <c r="H4581" s="967"/>
      <c r="I4581" s="968"/>
      <c r="J4581" s="969"/>
    </row>
    <row r="4582" spans="2:10" ht="24.6" customHeight="1">
      <c r="B4582" s="972" t="s">
        <v>4200</v>
      </c>
      <c r="C4582" s="973"/>
      <c r="D4582" s="973"/>
      <c r="E4582" s="973"/>
      <c r="F4582" s="973"/>
      <c r="G4582" s="973"/>
      <c r="H4582" s="973"/>
      <c r="I4582" s="974"/>
      <c r="J4582" s="975"/>
    </row>
    <row r="4583" spans="2:10" ht="81.599999999999994" customHeight="1">
      <c r="B4583" s="962"/>
      <c r="C4583" s="963"/>
      <c r="D4583" s="963"/>
      <c r="E4583" s="963"/>
      <c r="F4583" s="963"/>
      <c r="G4583" s="963"/>
      <c r="H4583" s="963"/>
      <c r="I4583" s="964" t="s">
        <v>4201</v>
      </c>
      <c r="J4583" s="965"/>
    </row>
    <row r="4584" spans="2:10" ht="24.6" customHeight="1">
      <c r="B4584" s="966"/>
      <c r="C4584" s="967"/>
      <c r="D4584" s="967"/>
      <c r="E4584" s="967"/>
      <c r="F4584" s="967"/>
      <c r="G4584" s="967"/>
      <c r="H4584" s="967"/>
      <c r="I4584" s="968"/>
      <c r="J4584" s="969"/>
    </row>
    <row r="4585" spans="2:10" ht="24.6" customHeight="1">
      <c r="B4585" s="959"/>
      <c r="C4585" s="970" t="s">
        <v>4202</v>
      </c>
      <c r="D4585" s="970"/>
      <c r="E4585" s="970"/>
      <c r="F4585" s="970"/>
      <c r="G4585" s="970"/>
      <c r="H4585" s="970"/>
      <c r="I4585" s="971"/>
      <c r="J4585" s="960"/>
    </row>
    <row r="4586" spans="2:10" ht="35.450000000000003" customHeight="1">
      <c r="B4586" s="962"/>
      <c r="C4586" s="963"/>
      <c r="D4586" s="963"/>
      <c r="E4586" s="963"/>
      <c r="F4586" s="963"/>
      <c r="G4586" s="963"/>
      <c r="H4586" s="963"/>
      <c r="I4586" s="964" t="s">
        <v>4203</v>
      </c>
      <c r="J4586" s="965"/>
    </row>
    <row r="4587" spans="2:10" ht="81.599999999999994" customHeight="1">
      <c r="B4587" s="962"/>
      <c r="C4587" s="963"/>
      <c r="D4587" s="963"/>
      <c r="E4587" s="963"/>
      <c r="F4587" s="963"/>
      <c r="G4587" s="963"/>
      <c r="H4587" s="963"/>
      <c r="I4587" s="964" t="s">
        <v>4204</v>
      </c>
      <c r="J4587" s="965"/>
    </row>
    <row r="4588" spans="2:10" ht="81.599999999999994" customHeight="1">
      <c r="B4588" s="962"/>
      <c r="C4588" s="963"/>
      <c r="D4588" s="963"/>
      <c r="E4588" s="963"/>
      <c r="F4588" s="963"/>
      <c r="G4588" s="963"/>
      <c r="H4588" s="963"/>
      <c r="I4588" s="964" t="s">
        <v>4205</v>
      </c>
      <c r="J4588" s="965"/>
    </row>
    <row r="4589" spans="2:10" ht="47.45" customHeight="1">
      <c r="B4589" s="962"/>
      <c r="C4589" s="963"/>
      <c r="D4589" s="963"/>
      <c r="E4589" s="963"/>
      <c r="F4589" s="963"/>
      <c r="G4589" s="963"/>
      <c r="H4589" s="963"/>
      <c r="I4589" s="964" t="s">
        <v>4206</v>
      </c>
      <c r="J4589" s="965"/>
    </row>
    <row r="4590" spans="2:10" ht="35.450000000000003" customHeight="1">
      <c r="B4590" s="962"/>
      <c r="C4590" s="963"/>
      <c r="D4590" s="963"/>
      <c r="E4590" s="963"/>
      <c r="F4590" s="963"/>
      <c r="G4590" s="963"/>
      <c r="H4590" s="963"/>
      <c r="I4590" s="964" t="s">
        <v>4207</v>
      </c>
      <c r="J4590" s="965"/>
    </row>
    <row r="4591" spans="2:10" ht="35.450000000000003" customHeight="1">
      <c r="B4591" s="962"/>
      <c r="C4591" s="963"/>
      <c r="D4591" s="963"/>
      <c r="E4591" s="963"/>
      <c r="F4591" s="963"/>
      <c r="G4591" s="963"/>
      <c r="H4591" s="963"/>
      <c r="I4591" s="964" t="s">
        <v>4208</v>
      </c>
      <c r="J4591" s="965"/>
    </row>
    <row r="4592" spans="2:10" ht="35.450000000000003" customHeight="1">
      <c r="B4592" s="962"/>
      <c r="C4592" s="963"/>
      <c r="D4592" s="963"/>
      <c r="E4592" s="963"/>
      <c r="F4592" s="963"/>
      <c r="G4592" s="963"/>
      <c r="H4592" s="963"/>
      <c r="I4592" s="964" t="s">
        <v>4209</v>
      </c>
      <c r="J4592" s="965"/>
    </row>
    <row r="4593" spans="2:10" ht="58.5" customHeight="1">
      <c r="B4593" s="962"/>
      <c r="C4593" s="963"/>
      <c r="D4593" s="963"/>
      <c r="E4593" s="963"/>
      <c r="F4593" s="963"/>
      <c r="G4593" s="963"/>
      <c r="H4593" s="963"/>
      <c r="I4593" s="964" t="s">
        <v>4210</v>
      </c>
      <c r="J4593" s="965"/>
    </row>
    <row r="4594" spans="2:10" ht="69.599999999999994" customHeight="1">
      <c r="B4594" s="962"/>
      <c r="C4594" s="963"/>
      <c r="D4594" s="963"/>
      <c r="E4594" s="963"/>
      <c r="F4594" s="963"/>
      <c r="G4594" s="963"/>
      <c r="H4594" s="963"/>
      <c r="I4594" s="964" t="s">
        <v>4211</v>
      </c>
      <c r="J4594" s="965"/>
    </row>
    <row r="4595" spans="2:10" ht="47.45" customHeight="1">
      <c r="B4595" s="962"/>
      <c r="C4595" s="963"/>
      <c r="D4595" s="963"/>
      <c r="E4595" s="963"/>
      <c r="F4595" s="963"/>
      <c r="G4595" s="963"/>
      <c r="H4595" s="963"/>
      <c r="I4595" s="964" t="s">
        <v>4212</v>
      </c>
      <c r="J4595" s="965"/>
    </row>
    <row r="4596" spans="2:10" ht="35.450000000000003" customHeight="1">
      <c r="B4596" s="962"/>
      <c r="C4596" s="963"/>
      <c r="D4596" s="963"/>
      <c r="E4596" s="963"/>
      <c r="F4596" s="963"/>
      <c r="G4596" s="963"/>
      <c r="H4596" s="963"/>
      <c r="I4596" s="964" t="s">
        <v>4213</v>
      </c>
      <c r="J4596" s="965"/>
    </row>
    <row r="4597" spans="2:10" ht="47.45" customHeight="1">
      <c r="B4597" s="962"/>
      <c r="C4597" s="963"/>
      <c r="D4597" s="963"/>
      <c r="E4597" s="963"/>
      <c r="F4597" s="963"/>
      <c r="G4597" s="963"/>
      <c r="H4597" s="963"/>
      <c r="I4597" s="964" t="s">
        <v>4214</v>
      </c>
      <c r="J4597" s="965"/>
    </row>
    <row r="4598" spans="2:10" ht="35.450000000000003" customHeight="1">
      <c r="B4598" s="962"/>
      <c r="C4598" s="963"/>
      <c r="D4598" s="963"/>
      <c r="E4598" s="963"/>
      <c r="F4598" s="963"/>
      <c r="G4598" s="963"/>
      <c r="H4598" s="963"/>
      <c r="I4598" s="964" t="s">
        <v>4215</v>
      </c>
      <c r="J4598" s="965"/>
    </row>
    <row r="4599" spans="2:10" ht="69.599999999999994" customHeight="1">
      <c r="B4599" s="962"/>
      <c r="C4599" s="963"/>
      <c r="D4599" s="963"/>
      <c r="E4599" s="963"/>
      <c r="F4599" s="963"/>
      <c r="G4599" s="963"/>
      <c r="H4599" s="963"/>
      <c r="I4599" s="964" t="s">
        <v>4216</v>
      </c>
      <c r="J4599" s="965"/>
    </row>
    <row r="4600" spans="2:10" ht="24.6" customHeight="1">
      <c r="B4600" s="966"/>
      <c r="C4600" s="967"/>
      <c r="D4600" s="967"/>
      <c r="E4600" s="967"/>
      <c r="F4600" s="967"/>
      <c r="G4600" s="967"/>
      <c r="H4600" s="967"/>
      <c r="I4600" s="968"/>
      <c r="J4600" s="969"/>
    </row>
    <row r="4601" spans="2:10" ht="24.6" customHeight="1">
      <c r="B4601" s="959"/>
      <c r="C4601" s="970" t="s">
        <v>4217</v>
      </c>
      <c r="D4601" s="970"/>
      <c r="E4601" s="970"/>
      <c r="F4601" s="970"/>
      <c r="G4601" s="970"/>
      <c r="H4601" s="970"/>
      <c r="I4601" s="971"/>
      <c r="J4601" s="960"/>
    </row>
    <row r="4602" spans="2:10" ht="24.6" customHeight="1">
      <c r="B4602" s="962"/>
      <c r="C4602" s="963"/>
      <c r="D4602" s="963"/>
      <c r="E4602" s="963"/>
      <c r="F4602" s="963"/>
      <c r="G4602" s="963"/>
      <c r="H4602" s="963"/>
      <c r="I4602" s="964" t="s">
        <v>4218</v>
      </c>
      <c r="J4602" s="965"/>
    </row>
    <row r="4603" spans="2:10" ht="24.6" customHeight="1">
      <c r="B4603" s="962"/>
      <c r="C4603" s="963"/>
      <c r="D4603" s="963" t="s">
        <v>4219</v>
      </c>
      <c r="E4603" s="963"/>
      <c r="F4603" s="963"/>
      <c r="G4603" s="963"/>
      <c r="H4603" s="963"/>
      <c r="I4603" s="964"/>
      <c r="J4603" s="965"/>
    </row>
    <row r="4604" spans="2:10" ht="24.6" customHeight="1">
      <c r="B4604" s="962"/>
      <c r="C4604" s="963"/>
      <c r="D4604" s="963"/>
      <c r="E4604" s="963" t="s">
        <v>4220</v>
      </c>
      <c r="F4604" s="963"/>
      <c r="G4604" s="963"/>
      <c r="H4604" s="963"/>
      <c r="I4604" s="964"/>
      <c r="J4604" s="965"/>
    </row>
    <row r="4605" spans="2:10" ht="24.6" customHeight="1">
      <c r="B4605" s="962"/>
      <c r="C4605" s="963"/>
      <c r="D4605" s="963"/>
      <c r="E4605" s="963"/>
      <c r="F4605" s="963"/>
      <c r="G4605" s="963"/>
      <c r="H4605" s="963"/>
      <c r="I4605" s="964" t="s">
        <v>4221</v>
      </c>
      <c r="J4605" s="965"/>
    </row>
    <row r="4606" spans="2:10" ht="58.5" customHeight="1">
      <c r="B4606" s="962"/>
      <c r="C4606" s="963"/>
      <c r="D4606" s="963"/>
      <c r="E4606" s="963"/>
      <c r="F4606" s="963"/>
      <c r="G4606" s="963"/>
      <c r="H4606" s="963"/>
      <c r="I4606" s="964" t="s">
        <v>4222</v>
      </c>
      <c r="J4606" s="965"/>
    </row>
    <row r="4607" spans="2:10" ht="69.599999999999994" customHeight="1">
      <c r="B4607" s="962"/>
      <c r="C4607" s="963"/>
      <c r="D4607" s="963"/>
      <c r="E4607" s="963"/>
      <c r="F4607" s="963"/>
      <c r="G4607" s="963"/>
      <c r="H4607" s="963"/>
      <c r="I4607" s="964" t="s">
        <v>4223</v>
      </c>
      <c r="J4607" s="965"/>
    </row>
    <row r="4608" spans="2:10" ht="35.450000000000003" customHeight="1">
      <c r="B4608" s="962"/>
      <c r="C4608" s="963"/>
      <c r="D4608" s="963"/>
      <c r="E4608" s="963"/>
      <c r="F4608" s="963"/>
      <c r="G4608" s="963"/>
      <c r="H4608" s="963"/>
      <c r="I4608" s="964" t="s">
        <v>4224</v>
      </c>
      <c r="J4608" s="965"/>
    </row>
    <row r="4609" spans="2:10" ht="47.45" customHeight="1">
      <c r="B4609" s="962"/>
      <c r="C4609" s="963"/>
      <c r="D4609" s="963"/>
      <c r="E4609" s="963"/>
      <c r="F4609" s="963"/>
      <c r="G4609" s="963"/>
      <c r="H4609" s="963"/>
      <c r="I4609" s="964" t="s">
        <v>4225</v>
      </c>
      <c r="J4609" s="965"/>
    </row>
    <row r="4610" spans="2:10" ht="24.6" customHeight="1">
      <c r="B4610" s="962"/>
      <c r="C4610" s="963"/>
      <c r="D4610" s="963"/>
      <c r="E4610" s="963" t="s">
        <v>4226</v>
      </c>
      <c r="F4610" s="963"/>
      <c r="G4610" s="963"/>
      <c r="H4610" s="963"/>
      <c r="I4610" s="964"/>
      <c r="J4610" s="965"/>
    </row>
    <row r="4611" spans="2:10" ht="47.45" customHeight="1">
      <c r="B4611" s="962"/>
      <c r="C4611" s="963"/>
      <c r="D4611" s="963"/>
      <c r="E4611" s="963"/>
      <c r="F4611" s="963"/>
      <c r="G4611" s="963"/>
      <c r="H4611" s="963"/>
      <c r="I4611" s="964" t="s">
        <v>4227</v>
      </c>
      <c r="J4611" s="965"/>
    </row>
    <row r="4612" spans="2:10" ht="58.5" customHeight="1">
      <c r="B4612" s="962"/>
      <c r="C4612" s="963"/>
      <c r="D4612" s="963"/>
      <c r="E4612" s="963"/>
      <c r="F4612" s="963"/>
      <c r="G4612" s="963"/>
      <c r="H4612" s="963"/>
      <c r="I4612" s="964" t="s">
        <v>4228</v>
      </c>
      <c r="J4612" s="965"/>
    </row>
    <row r="4613" spans="2:10" ht="47.45" customHeight="1">
      <c r="B4613" s="962"/>
      <c r="C4613" s="963"/>
      <c r="D4613" s="963"/>
      <c r="E4613" s="963"/>
      <c r="F4613" s="963"/>
      <c r="G4613" s="963"/>
      <c r="H4613" s="963"/>
      <c r="I4613" s="964" t="s">
        <v>4229</v>
      </c>
      <c r="J4613" s="965"/>
    </row>
    <row r="4614" spans="2:10" ht="47.45" customHeight="1">
      <c r="B4614" s="962"/>
      <c r="C4614" s="963"/>
      <c r="D4614" s="963"/>
      <c r="E4614" s="963"/>
      <c r="F4614" s="963"/>
      <c r="G4614" s="963"/>
      <c r="H4614" s="963"/>
      <c r="I4614" s="964" t="s">
        <v>4230</v>
      </c>
      <c r="J4614" s="965"/>
    </row>
    <row r="4615" spans="2:10" ht="24.6" customHeight="1">
      <c r="B4615" s="962"/>
      <c r="C4615" s="963"/>
      <c r="D4615" s="963" t="s">
        <v>4231</v>
      </c>
      <c r="E4615" s="963"/>
      <c r="F4615" s="963"/>
      <c r="G4615" s="963"/>
      <c r="H4615" s="963"/>
      <c r="I4615" s="964"/>
      <c r="J4615" s="965"/>
    </row>
    <row r="4616" spans="2:10" ht="24.6" customHeight="1">
      <c r="B4616" s="962"/>
      <c r="C4616" s="963"/>
      <c r="D4616" s="963"/>
      <c r="E4616" s="963" t="s">
        <v>4220</v>
      </c>
      <c r="F4616" s="963"/>
      <c r="G4616" s="963"/>
      <c r="H4616" s="963"/>
      <c r="I4616" s="964"/>
      <c r="J4616" s="965"/>
    </row>
    <row r="4617" spans="2:10" ht="92.45" customHeight="1">
      <c r="B4617" s="962"/>
      <c r="C4617" s="963"/>
      <c r="D4617" s="963"/>
      <c r="E4617" s="963"/>
      <c r="F4617" s="963"/>
      <c r="G4617" s="963"/>
      <c r="H4617" s="963"/>
      <c r="I4617" s="964" t="s">
        <v>4232</v>
      </c>
      <c r="J4617" s="965"/>
    </row>
    <row r="4618" spans="2:10" ht="58.5" customHeight="1">
      <c r="B4618" s="962"/>
      <c r="C4618" s="963"/>
      <c r="D4618" s="963"/>
      <c r="E4618" s="963"/>
      <c r="F4618" s="963"/>
      <c r="G4618" s="963"/>
      <c r="H4618" s="963"/>
      <c r="I4618" s="964" t="s">
        <v>4233</v>
      </c>
      <c r="J4618" s="965"/>
    </row>
    <row r="4619" spans="2:10" ht="69.599999999999994" customHeight="1">
      <c r="B4619" s="962"/>
      <c r="C4619" s="963"/>
      <c r="D4619" s="963"/>
      <c r="E4619" s="963"/>
      <c r="F4619" s="963"/>
      <c r="G4619" s="963"/>
      <c r="H4619" s="963"/>
      <c r="I4619" s="964" t="s">
        <v>4234</v>
      </c>
      <c r="J4619" s="965"/>
    </row>
    <row r="4620" spans="2:10" ht="35.450000000000003" customHeight="1">
      <c r="B4620" s="962"/>
      <c r="C4620" s="963"/>
      <c r="D4620" s="963"/>
      <c r="E4620" s="963"/>
      <c r="F4620" s="963"/>
      <c r="G4620" s="963"/>
      <c r="H4620" s="963"/>
      <c r="I4620" s="964" t="s">
        <v>4235</v>
      </c>
      <c r="J4620" s="965"/>
    </row>
    <row r="4621" spans="2:10" ht="58.5" customHeight="1">
      <c r="B4621" s="962"/>
      <c r="C4621" s="963"/>
      <c r="D4621" s="963"/>
      <c r="E4621" s="963"/>
      <c r="F4621" s="963"/>
      <c r="G4621" s="963"/>
      <c r="H4621" s="963"/>
      <c r="I4621" s="964" t="s">
        <v>4236</v>
      </c>
      <c r="J4621" s="965"/>
    </row>
    <row r="4622" spans="2:10" ht="69.599999999999994" customHeight="1">
      <c r="B4622" s="962"/>
      <c r="C4622" s="963"/>
      <c r="D4622" s="963"/>
      <c r="E4622" s="963"/>
      <c r="F4622" s="963"/>
      <c r="G4622" s="963"/>
      <c r="H4622" s="963"/>
      <c r="I4622" s="964" t="s">
        <v>4237</v>
      </c>
      <c r="J4622" s="965"/>
    </row>
    <row r="4623" spans="2:10" ht="35.450000000000003" customHeight="1">
      <c r="B4623" s="962"/>
      <c r="C4623" s="963"/>
      <c r="D4623" s="963"/>
      <c r="E4623" s="963"/>
      <c r="F4623" s="963"/>
      <c r="G4623" s="963"/>
      <c r="H4623" s="963"/>
      <c r="I4623" s="964" t="s">
        <v>4238</v>
      </c>
      <c r="J4623" s="965"/>
    </row>
    <row r="4624" spans="2:10" ht="47.45" customHeight="1">
      <c r="B4624" s="962"/>
      <c r="C4624" s="963"/>
      <c r="D4624" s="963"/>
      <c r="E4624" s="963"/>
      <c r="F4624" s="963"/>
      <c r="G4624" s="963"/>
      <c r="H4624" s="963"/>
      <c r="I4624" s="964" t="s">
        <v>4239</v>
      </c>
      <c r="J4624" s="965"/>
    </row>
    <row r="4625" spans="2:10" ht="24.6" customHeight="1">
      <c r="B4625" s="962"/>
      <c r="C4625" s="963"/>
      <c r="D4625" s="963"/>
      <c r="E4625" s="963" t="s">
        <v>4226</v>
      </c>
      <c r="F4625" s="963"/>
      <c r="G4625" s="963"/>
      <c r="H4625" s="963"/>
      <c r="I4625" s="964"/>
      <c r="J4625" s="965"/>
    </row>
    <row r="4626" spans="2:10" ht="47.45" customHeight="1">
      <c r="B4626" s="962"/>
      <c r="C4626" s="963"/>
      <c r="D4626" s="963"/>
      <c r="E4626" s="963"/>
      <c r="F4626" s="963"/>
      <c r="G4626" s="963"/>
      <c r="H4626" s="963"/>
      <c r="I4626" s="964" t="s">
        <v>4240</v>
      </c>
      <c r="J4626" s="965"/>
    </row>
    <row r="4627" spans="2:10" ht="58.5" customHeight="1">
      <c r="B4627" s="962"/>
      <c r="C4627" s="963"/>
      <c r="D4627" s="963"/>
      <c r="E4627" s="963"/>
      <c r="F4627" s="963"/>
      <c r="G4627" s="963"/>
      <c r="H4627" s="963"/>
      <c r="I4627" s="964" t="s">
        <v>4228</v>
      </c>
      <c r="J4627" s="965"/>
    </row>
    <row r="4628" spans="2:10" ht="47.45" customHeight="1">
      <c r="B4628" s="962"/>
      <c r="C4628" s="963"/>
      <c r="D4628" s="963"/>
      <c r="E4628" s="963"/>
      <c r="F4628" s="963"/>
      <c r="G4628" s="963"/>
      <c r="H4628" s="963"/>
      <c r="I4628" s="964" t="s">
        <v>4229</v>
      </c>
      <c r="J4628" s="965"/>
    </row>
    <row r="4629" spans="2:10" ht="47.45" customHeight="1">
      <c r="B4629" s="962"/>
      <c r="C4629" s="963"/>
      <c r="D4629" s="963"/>
      <c r="E4629" s="963"/>
      <c r="F4629" s="963"/>
      <c r="G4629" s="963"/>
      <c r="H4629" s="963"/>
      <c r="I4629" s="964" t="s">
        <v>4230</v>
      </c>
      <c r="J4629" s="965"/>
    </row>
    <row r="4630" spans="2:10" ht="103.5" customHeight="1">
      <c r="B4630" s="962"/>
      <c r="C4630" s="963"/>
      <c r="D4630" s="963"/>
      <c r="E4630" s="963"/>
      <c r="F4630" s="963"/>
      <c r="G4630" s="963"/>
      <c r="H4630" s="963"/>
      <c r="I4630" s="964" t="s">
        <v>4241</v>
      </c>
      <c r="J4630" s="965"/>
    </row>
    <row r="4631" spans="2:10" ht="35.450000000000003" customHeight="1">
      <c r="B4631" s="962"/>
      <c r="C4631" s="963"/>
      <c r="D4631" s="963"/>
      <c r="E4631" s="963"/>
      <c r="F4631" s="963"/>
      <c r="G4631" s="963"/>
      <c r="H4631" s="963"/>
      <c r="I4631" s="964" t="s">
        <v>4242</v>
      </c>
      <c r="J4631" s="965"/>
    </row>
    <row r="4632" spans="2:10" ht="47.45" customHeight="1">
      <c r="B4632" s="962"/>
      <c r="C4632" s="963"/>
      <c r="D4632" s="963"/>
      <c r="E4632" s="963"/>
      <c r="F4632" s="963"/>
      <c r="G4632" s="963"/>
      <c r="H4632" s="963"/>
      <c r="I4632" s="964" t="s">
        <v>4243</v>
      </c>
      <c r="J4632" s="965"/>
    </row>
    <row r="4633" spans="2:10" ht="35.450000000000003" customHeight="1">
      <c r="B4633" s="962"/>
      <c r="C4633" s="963"/>
      <c r="D4633" s="963"/>
      <c r="E4633" s="963"/>
      <c r="F4633" s="963"/>
      <c r="G4633" s="963"/>
      <c r="H4633" s="963"/>
      <c r="I4633" s="964" t="s">
        <v>4244</v>
      </c>
      <c r="J4633" s="965"/>
    </row>
    <row r="4634" spans="2:10" ht="24.6" customHeight="1">
      <c r="B4634" s="962"/>
      <c r="C4634" s="963"/>
      <c r="D4634" s="963" t="s">
        <v>4245</v>
      </c>
      <c r="E4634" s="963"/>
      <c r="F4634" s="963"/>
      <c r="G4634" s="963"/>
      <c r="H4634" s="963"/>
      <c r="I4634" s="964"/>
      <c r="J4634" s="965"/>
    </row>
    <row r="4635" spans="2:10" ht="81.599999999999994" customHeight="1">
      <c r="B4635" s="962"/>
      <c r="C4635" s="963"/>
      <c r="D4635" s="963"/>
      <c r="E4635" s="963"/>
      <c r="F4635" s="963"/>
      <c r="G4635" s="963"/>
      <c r="H4635" s="963"/>
      <c r="I4635" s="964" t="s">
        <v>4246</v>
      </c>
      <c r="J4635" s="965"/>
    </row>
    <row r="4636" spans="2:10" ht="58.5" customHeight="1">
      <c r="B4636" s="962"/>
      <c r="C4636" s="963"/>
      <c r="D4636" s="963"/>
      <c r="E4636" s="963"/>
      <c r="F4636" s="963"/>
      <c r="G4636" s="963"/>
      <c r="H4636" s="963"/>
      <c r="I4636" s="964" t="s">
        <v>4247</v>
      </c>
      <c r="J4636" s="965"/>
    </row>
    <row r="4637" spans="2:10" ht="58.5" customHeight="1">
      <c r="B4637" s="962"/>
      <c r="C4637" s="963"/>
      <c r="D4637" s="963"/>
      <c r="E4637" s="963"/>
      <c r="F4637" s="963"/>
      <c r="G4637" s="963"/>
      <c r="H4637" s="963"/>
      <c r="I4637" s="964" t="s">
        <v>4248</v>
      </c>
      <c r="J4637" s="965"/>
    </row>
    <row r="4638" spans="2:10" ht="24.6" customHeight="1">
      <c r="B4638" s="962"/>
      <c r="C4638" s="963"/>
      <c r="D4638" s="963" t="s">
        <v>4249</v>
      </c>
      <c r="E4638" s="963"/>
      <c r="F4638" s="963"/>
      <c r="G4638" s="963"/>
      <c r="H4638" s="963"/>
      <c r="I4638" s="964"/>
      <c r="J4638" s="965"/>
    </row>
    <row r="4639" spans="2:10" ht="35.450000000000003" customHeight="1">
      <c r="B4639" s="962"/>
      <c r="C4639" s="963"/>
      <c r="D4639" s="963"/>
      <c r="E4639" s="963"/>
      <c r="F4639" s="963"/>
      <c r="G4639" s="963"/>
      <c r="H4639" s="963"/>
      <c r="I4639" s="964" t="s">
        <v>4250</v>
      </c>
      <c r="J4639" s="965"/>
    </row>
    <row r="4640" spans="2:10" ht="24.6" customHeight="1">
      <c r="B4640" s="962"/>
      <c r="C4640" s="963"/>
      <c r="D4640" s="963"/>
      <c r="E4640" s="963"/>
      <c r="F4640" s="963"/>
      <c r="G4640" s="963"/>
      <c r="H4640" s="963"/>
      <c r="I4640" s="964" t="s">
        <v>4251</v>
      </c>
      <c r="J4640" s="965"/>
    </row>
    <row r="4641" spans="2:10" ht="24.6" customHeight="1">
      <c r="B4641" s="962"/>
      <c r="C4641" s="963"/>
      <c r="D4641" s="963"/>
      <c r="E4641" s="963"/>
      <c r="F4641" s="963"/>
      <c r="G4641" s="963"/>
      <c r="H4641" s="963"/>
      <c r="I4641" s="964" t="s">
        <v>4252</v>
      </c>
      <c r="J4641" s="965"/>
    </row>
    <row r="4642" spans="2:10" ht="24.6" customHeight="1">
      <c r="B4642" s="962"/>
      <c r="C4642" s="963"/>
      <c r="D4642" s="963"/>
      <c r="E4642" s="963"/>
      <c r="F4642" s="963"/>
      <c r="G4642" s="963"/>
      <c r="H4642" s="963"/>
      <c r="I4642" s="964" t="s">
        <v>4253</v>
      </c>
      <c r="J4642" s="965"/>
    </row>
    <row r="4643" spans="2:10" ht="24.6" customHeight="1">
      <c r="B4643" s="962"/>
      <c r="C4643" s="963"/>
      <c r="D4643" s="963"/>
      <c r="E4643" s="963"/>
      <c r="F4643" s="963"/>
      <c r="G4643" s="963"/>
      <c r="H4643" s="963"/>
      <c r="I4643" s="964" t="s">
        <v>4254</v>
      </c>
      <c r="J4643" s="965"/>
    </row>
    <row r="4644" spans="2:10" ht="24.6" customHeight="1">
      <c r="B4644" s="962"/>
      <c r="C4644" s="963"/>
      <c r="D4644" s="963"/>
      <c r="E4644" s="963"/>
      <c r="F4644" s="963"/>
      <c r="G4644" s="963"/>
      <c r="H4644" s="963"/>
      <c r="I4644" s="964" t="s">
        <v>4255</v>
      </c>
      <c r="J4644" s="965"/>
    </row>
    <row r="4645" spans="2:10" ht="24.6" customHeight="1">
      <c r="B4645" s="962"/>
      <c r="C4645" s="963"/>
      <c r="D4645" s="963"/>
      <c r="E4645" s="963"/>
      <c r="F4645" s="963"/>
      <c r="G4645" s="963"/>
      <c r="H4645" s="963"/>
      <c r="I4645" s="964" t="s">
        <v>4256</v>
      </c>
      <c r="J4645" s="965"/>
    </row>
    <row r="4646" spans="2:10" ht="24.6" customHeight="1">
      <c r="B4646" s="962"/>
      <c r="C4646" s="963"/>
      <c r="D4646" s="963"/>
      <c r="E4646" s="963"/>
      <c r="F4646" s="963"/>
      <c r="G4646" s="963"/>
      <c r="H4646" s="963"/>
      <c r="I4646" s="964" t="s">
        <v>4257</v>
      </c>
      <c r="J4646" s="965"/>
    </row>
    <row r="4647" spans="2:10" ht="24.6" customHeight="1">
      <c r="B4647" s="962"/>
      <c r="C4647" s="963"/>
      <c r="D4647" s="963"/>
      <c r="E4647" s="963"/>
      <c r="F4647" s="963"/>
      <c r="G4647" s="963"/>
      <c r="H4647" s="963"/>
      <c r="I4647" s="964" t="s">
        <v>4258</v>
      </c>
      <c r="J4647" s="965"/>
    </row>
    <row r="4648" spans="2:10" ht="24.6" customHeight="1">
      <c r="B4648" s="962"/>
      <c r="C4648" s="963"/>
      <c r="D4648" s="963" t="s">
        <v>4259</v>
      </c>
      <c r="E4648" s="963"/>
      <c r="F4648" s="963"/>
      <c r="G4648" s="963"/>
      <c r="H4648" s="963"/>
      <c r="I4648" s="964"/>
      <c r="J4648" s="965"/>
    </row>
    <row r="4649" spans="2:10" ht="24.6" customHeight="1">
      <c r="B4649" s="962"/>
      <c r="C4649" s="963"/>
      <c r="D4649" s="963"/>
      <c r="E4649" s="963" t="s">
        <v>4260</v>
      </c>
      <c r="F4649" s="963"/>
      <c r="G4649" s="963"/>
      <c r="H4649" s="963"/>
      <c r="I4649" s="964"/>
      <c r="J4649" s="965"/>
    </row>
    <row r="4650" spans="2:10" ht="47.45" customHeight="1">
      <c r="B4650" s="962"/>
      <c r="C4650" s="963"/>
      <c r="D4650" s="963"/>
      <c r="E4650" s="963"/>
      <c r="F4650" s="963"/>
      <c r="G4650" s="963"/>
      <c r="H4650" s="963"/>
      <c r="I4650" s="964" t="s">
        <v>4261</v>
      </c>
      <c r="J4650" s="965"/>
    </row>
    <row r="4651" spans="2:10" ht="24.6" customHeight="1">
      <c r="B4651" s="962"/>
      <c r="C4651" s="963"/>
      <c r="D4651" s="963"/>
      <c r="E4651" s="963" t="s">
        <v>4262</v>
      </c>
      <c r="F4651" s="963"/>
      <c r="G4651" s="963"/>
      <c r="H4651" s="963"/>
      <c r="I4651" s="964"/>
      <c r="J4651" s="965"/>
    </row>
    <row r="4652" spans="2:10" ht="47.45" customHeight="1">
      <c r="B4652" s="962"/>
      <c r="C4652" s="963"/>
      <c r="D4652" s="963"/>
      <c r="E4652" s="963"/>
      <c r="F4652" s="963"/>
      <c r="G4652" s="963"/>
      <c r="H4652" s="963"/>
      <c r="I4652" s="964" t="s">
        <v>4263</v>
      </c>
      <c r="J4652" s="965"/>
    </row>
    <row r="4653" spans="2:10" ht="24.6" customHeight="1">
      <c r="B4653" s="962"/>
      <c r="C4653" s="963"/>
      <c r="D4653" s="963"/>
      <c r="E4653" s="963" t="s">
        <v>4264</v>
      </c>
      <c r="F4653" s="963"/>
      <c r="G4653" s="963"/>
      <c r="H4653" s="963"/>
      <c r="I4653" s="964"/>
      <c r="J4653" s="965"/>
    </row>
    <row r="4654" spans="2:10" ht="35.450000000000003" customHeight="1">
      <c r="B4654" s="962"/>
      <c r="C4654" s="963"/>
      <c r="D4654" s="963"/>
      <c r="E4654" s="963"/>
      <c r="F4654" s="963"/>
      <c r="G4654" s="963"/>
      <c r="H4654" s="963"/>
      <c r="I4654" s="964" t="s">
        <v>4265</v>
      </c>
      <c r="J4654" s="965"/>
    </row>
    <row r="4655" spans="2:10" ht="24.6" customHeight="1">
      <c r="B4655" s="962"/>
      <c r="C4655" s="963"/>
      <c r="D4655" s="963"/>
      <c r="E4655" s="963" t="s">
        <v>4266</v>
      </c>
      <c r="F4655" s="963"/>
      <c r="G4655" s="963"/>
      <c r="H4655" s="963"/>
      <c r="I4655" s="964"/>
      <c r="J4655" s="965"/>
    </row>
    <row r="4656" spans="2:10" ht="35.450000000000003" customHeight="1">
      <c r="B4656" s="962"/>
      <c r="C4656" s="963"/>
      <c r="D4656" s="963"/>
      <c r="E4656" s="963"/>
      <c r="F4656" s="963"/>
      <c r="G4656" s="963"/>
      <c r="H4656" s="963"/>
      <c r="I4656" s="964" t="s">
        <v>4267</v>
      </c>
      <c r="J4656" s="965"/>
    </row>
    <row r="4657" spans="2:10" ht="24.6" customHeight="1">
      <c r="B4657" s="962"/>
      <c r="C4657" s="963"/>
      <c r="D4657" s="963"/>
      <c r="E4657" s="963" t="s">
        <v>4268</v>
      </c>
      <c r="F4657" s="963"/>
      <c r="G4657" s="963"/>
      <c r="H4657" s="963"/>
      <c r="I4657" s="964"/>
      <c r="J4657" s="965"/>
    </row>
    <row r="4658" spans="2:10" ht="24.6" customHeight="1">
      <c r="B4658" s="962"/>
      <c r="C4658" s="963"/>
      <c r="D4658" s="963"/>
      <c r="E4658" s="963"/>
      <c r="F4658" s="963"/>
      <c r="G4658" s="963"/>
      <c r="H4658" s="963"/>
      <c r="I4658" s="964" t="s">
        <v>4269</v>
      </c>
      <c r="J4658" s="965"/>
    </row>
    <row r="4659" spans="2:10" ht="24.6" customHeight="1">
      <c r="B4659" s="962"/>
      <c r="C4659" s="963"/>
      <c r="D4659" s="963"/>
      <c r="E4659" s="963" t="s">
        <v>4270</v>
      </c>
      <c r="F4659" s="963"/>
      <c r="G4659" s="963"/>
      <c r="H4659" s="963"/>
      <c r="I4659" s="964"/>
      <c r="J4659" s="965"/>
    </row>
    <row r="4660" spans="2:10" ht="35.450000000000003" customHeight="1">
      <c r="B4660" s="962"/>
      <c r="C4660" s="963"/>
      <c r="D4660" s="963"/>
      <c r="E4660" s="963"/>
      <c r="F4660" s="963"/>
      <c r="G4660" s="963"/>
      <c r="H4660" s="963"/>
      <c r="I4660" s="964" t="s">
        <v>4271</v>
      </c>
      <c r="J4660" s="965"/>
    </row>
    <row r="4661" spans="2:10" ht="24.6" customHeight="1">
      <c r="B4661" s="962"/>
      <c r="C4661" s="963"/>
      <c r="D4661" s="963"/>
      <c r="E4661" s="963" t="s">
        <v>4272</v>
      </c>
      <c r="F4661" s="963"/>
      <c r="G4661" s="963"/>
      <c r="H4661" s="963"/>
      <c r="I4661" s="964"/>
      <c r="J4661" s="965"/>
    </row>
    <row r="4662" spans="2:10" ht="35.450000000000003" customHeight="1">
      <c r="B4662" s="962"/>
      <c r="C4662" s="963"/>
      <c r="D4662" s="963"/>
      <c r="E4662" s="963"/>
      <c r="F4662" s="963"/>
      <c r="G4662" s="963"/>
      <c r="H4662" s="963"/>
      <c r="I4662" s="964" t="s">
        <v>4273</v>
      </c>
      <c r="J4662" s="965"/>
    </row>
    <row r="4663" spans="2:10" ht="24.6" customHeight="1">
      <c r="B4663" s="962"/>
      <c r="C4663" s="963"/>
      <c r="D4663" s="963"/>
      <c r="E4663" s="963" t="s">
        <v>4274</v>
      </c>
      <c r="F4663" s="963"/>
      <c r="G4663" s="963"/>
      <c r="H4663" s="963"/>
      <c r="I4663" s="964"/>
      <c r="J4663" s="965"/>
    </row>
    <row r="4664" spans="2:10" ht="35.450000000000003" customHeight="1">
      <c r="B4664" s="962"/>
      <c r="C4664" s="963"/>
      <c r="D4664" s="963"/>
      <c r="E4664" s="963"/>
      <c r="F4664" s="963"/>
      <c r="G4664" s="963"/>
      <c r="H4664" s="963"/>
      <c r="I4664" s="964" t="s">
        <v>4275</v>
      </c>
      <c r="J4664" s="965"/>
    </row>
    <row r="4665" spans="2:10" ht="24.6" customHeight="1">
      <c r="B4665" s="962"/>
      <c r="C4665" s="963"/>
      <c r="D4665" s="963"/>
      <c r="E4665" s="963" t="s">
        <v>4276</v>
      </c>
      <c r="F4665" s="963"/>
      <c r="G4665" s="963"/>
      <c r="H4665" s="963"/>
      <c r="I4665" s="964"/>
      <c r="J4665" s="965"/>
    </row>
    <row r="4666" spans="2:10" ht="35.450000000000003" customHeight="1">
      <c r="B4666" s="962"/>
      <c r="C4666" s="963"/>
      <c r="D4666" s="963"/>
      <c r="E4666" s="963"/>
      <c r="F4666" s="963"/>
      <c r="G4666" s="963"/>
      <c r="H4666" s="963"/>
      <c r="I4666" s="964" t="s">
        <v>4277</v>
      </c>
      <c r="J4666" s="965"/>
    </row>
    <row r="4667" spans="2:10" ht="24.6" customHeight="1">
      <c r="B4667" s="962"/>
      <c r="C4667" s="963"/>
      <c r="D4667" s="963"/>
      <c r="E4667" s="963" t="s">
        <v>4278</v>
      </c>
      <c r="F4667" s="963"/>
      <c r="G4667" s="963"/>
      <c r="H4667" s="963"/>
      <c r="I4667" s="964"/>
      <c r="J4667" s="965"/>
    </row>
    <row r="4668" spans="2:10" ht="35.450000000000003" customHeight="1">
      <c r="B4668" s="962"/>
      <c r="C4668" s="963"/>
      <c r="D4668" s="963"/>
      <c r="E4668" s="963"/>
      <c r="F4668" s="963"/>
      <c r="G4668" s="963"/>
      <c r="H4668" s="963"/>
      <c r="I4668" s="964" t="s">
        <v>4279</v>
      </c>
      <c r="J4668" s="965"/>
    </row>
    <row r="4669" spans="2:10" ht="24.6" customHeight="1">
      <c r="B4669" s="962"/>
      <c r="C4669" s="963"/>
      <c r="D4669" s="963"/>
      <c r="E4669" s="963" t="s">
        <v>4280</v>
      </c>
      <c r="F4669" s="963"/>
      <c r="G4669" s="963"/>
      <c r="H4669" s="963"/>
      <c r="I4669" s="964"/>
      <c r="J4669" s="965"/>
    </row>
    <row r="4670" spans="2:10" ht="24.6" customHeight="1">
      <c r="B4670" s="962"/>
      <c r="C4670" s="963"/>
      <c r="D4670" s="963"/>
      <c r="E4670" s="963"/>
      <c r="F4670" s="963"/>
      <c r="G4670" s="963"/>
      <c r="H4670" s="963"/>
      <c r="I4670" s="964" t="s">
        <v>4281</v>
      </c>
      <c r="J4670" s="965"/>
    </row>
    <row r="4671" spans="2:10" ht="24.6" customHeight="1">
      <c r="B4671" s="962"/>
      <c r="C4671" s="963"/>
      <c r="D4671" s="963"/>
      <c r="E4671" s="963" t="s">
        <v>4282</v>
      </c>
      <c r="F4671" s="963"/>
      <c r="G4671" s="963"/>
      <c r="H4671" s="963"/>
      <c r="I4671" s="964"/>
      <c r="J4671" s="965"/>
    </row>
    <row r="4672" spans="2:10" ht="35.450000000000003" customHeight="1">
      <c r="B4672" s="962"/>
      <c r="C4672" s="963"/>
      <c r="D4672" s="963"/>
      <c r="E4672" s="963"/>
      <c r="F4672" s="963"/>
      <c r="G4672" s="963"/>
      <c r="H4672" s="963"/>
      <c r="I4672" s="964" t="s">
        <v>4283</v>
      </c>
      <c r="J4672" s="965"/>
    </row>
    <row r="4673" spans="2:10" ht="24.6" customHeight="1">
      <c r="B4673" s="962"/>
      <c r="C4673" s="963"/>
      <c r="D4673" s="963" t="s">
        <v>4284</v>
      </c>
      <c r="E4673" s="963"/>
      <c r="F4673" s="963"/>
      <c r="G4673" s="963"/>
      <c r="H4673" s="963"/>
      <c r="I4673" s="964"/>
      <c r="J4673" s="965"/>
    </row>
    <row r="4674" spans="2:10" ht="24.6" customHeight="1">
      <c r="B4674" s="962"/>
      <c r="C4674" s="963"/>
      <c r="D4674" s="963"/>
      <c r="E4674" s="963"/>
      <c r="F4674" s="963"/>
      <c r="G4674" s="963"/>
      <c r="H4674" s="963"/>
      <c r="I4674" s="964" t="s">
        <v>4285</v>
      </c>
      <c r="J4674" s="965"/>
    </row>
    <row r="4675" spans="2:10" ht="35.450000000000003" customHeight="1">
      <c r="B4675" s="962"/>
      <c r="C4675" s="963"/>
      <c r="D4675" s="963"/>
      <c r="E4675" s="963"/>
      <c r="F4675" s="963"/>
      <c r="G4675" s="963"/>
      <c r="H4675" s="963"/>
      <c r="I4675" s="964" t="s">
        <v>4286</v>
      </c>
      <c r="J4675" s="965"/>
    </row>
    <row r="4676" spans="2:10" ht="24.6" customHeight="1">
      <c r="B4676" s="962"/>
      <c r="C4676" s="963"/>
      <c r="D4676" s="963"/>
      <c r="E4676" s="963"/>
      <c r="F4676" s="963"/>
      <c r="G4676" s="963"/>
      <c r="H4676" s="963"/>
      <c r="I4676" s="964" t="s">
        <v>4287</v>
      </c>
      <c r="J4676" s="965"/>
    </row>
    <row r="4677" spans="2:10" ht="24.6" customHeight="1">
      <c r="B4677" s="962"/>
      <c r="C4677" s="963"/>
      <c r="D4677" s="963"/>
      <c r="E4677" s="963"/>
      <c r="F4677" s="963"/>
      <c r="G4677" s="963"/>
      <c r="H4677" s="963"/>
      <c r="I4677" s="964" t="s">
        <v>4288</v>
      </c>
      <c r="J4677" s="965"/>
    </row>
    <row r="4678" spans="2:10" ht="24.6" customHeight="1">
      <c r="B4678" s="962"/>
      <c r="C4678" s="963"/>
      <c r="D4678" s="963"/>
      <c r="E4678" s="963"/>
      <c r="F4678" s="963"/>
      <c r="G4678" s="963"/>
      <c r="H4678" s="963"/>
      <c r="I4678" s="964" t="s">
        <v>4289</v>
      </c>
      <c r="J4678" s="965"/>
    </row>
    <row r="4679" spans="2:10" ht="24.6" customHeight="1">
      <c r="B4679" s="962"/>
      <c r="C4679" s="963"/>
      <c r="D4679" s="963"/>
      <c r="E4679" s="963"/>
      <c r="F4679" s="963"/>
      <c r="G4679" s="963"/>
      <c r="H4679" s="963"/>
      <c r="I4679" s="964" t="s">
        <v>4290</v>
      </c>
      <c r="J4679" s="965"/>
    </row>
    <row r="4680" spans="2:10" ht="24.6" customHeight="1">
      <c r="B4680" s="962"/>
      <c r="C4680" s="963"/>
      <c r="D4680" s="963"/>
      <c r="E4680" s="963"/>
      <c r="F4680" s="963"/>
      <c r="G4680" s="963"/>
      <c r="H4680" s="963"/>
      <c r="I4680" s="964" t="s">
        <v>4291</v>
      </c>
      <c r="J4680" s="965"/>
    </row>
    <row r="4681" spans="2:10" ht="24.6" customHeight="1">
      <c r="B4681" s="962"/>
      <c r="C4681" s="963"/>
      <c r="D4681" s="963"/>
      <c r="E4681" s="963"/>
      <c r="F4681" s="963"/>
      <c r="G4681" s="963"/>
      <c r="H4681" s="963"/>
      <c r="I4681" s="964" t="s">
        <v>4292</v>
      </c>
      <c r="J4681" s="965"/>
    </row>
    <row r="4682" spans="2:10" ht="24.6" customHeight="1">
      <c r="B4682" s="962"/>
      <c r="C4682" s="963"/>
      <c r="D4682" s="963"/>
      <c r="E4682" s="963"/>
      <c r="F4682" s="963"/>
      <c r="G4682" s="963"/>
      <c r="H4682" s="963"/>
      <c r="I4682" s="964" t="s">
        <v>4293</v>
      </c>
      <c r="J4682" s="965"/>
    </row>
    <row r="4683" spans="2:10" ht="24.6" customHeight="1">
      <c r="B4683" s="962"/>
      <c r="C4683" s="963"/>
      <c r="D4683" s="963"/>
      <c r="E4683" s="963"/>
      <c r="F4683" s="963"/>
      <c r="G4683" s="963"/>
      <c r="H4683" s="963"/>
      <c r="I4683" s="964" t="s">
        <v>4294</v>
      </c>
      <c r="J4683" s="965"/>
    </row>
    <row r="4684" spans="2:10" ht="35.450000000000003" customHeight="1">
      <c r="B4684" s="962"/>
      <c r="C4684" s="963"/>
      <c r="D4684" s="963"/>
      <c r="E4684" s="963"/>
      <c r="F4684" s="963"/>
      <c r="G4684" s="963"/>
      <c r="H4684" s="963"/>
      <c r="I4684" s="964" t="s">
        <v>4295</v>
      </c>
      <c r="J4684" s="965"/>
    </row>
    <row r="4685" spans="2:10" ht="24.6" customHeight="1">
      <c r="B4685" s="962"/>
      <c r="C4685" s="963"/>
      <c r="D4685" s="963"/>
      <c r="E4685" s="963"/>
      <c r="F4685" s="963"/>
      <c r="G4685" s="963"/>
      <c r="H4685" s="963"/>
      <c r="I4685" s="964" t="s">
        <v>4296</v>
      </c>
      <c r="J4685" s="965"/>
    </row>
    <row r="4686" spans="2:10" ht="24.6" customHeight="1">
      <c r="B4686" s="962"/>
      <c r="C4686" s="963"/>
      <c r="D4686" s="963"/>
      <c r="E4686" s="963"/>
      <c r="F4686" s="963"/>
      <c r="G4686" s="963"/>
      <c r="H4686" s="963"/>
      <c r="I4686" s="964" t="s">
        <v>4297</v>
      </c>
      <c r="J4686" s="965"/>
    </row>
    <row r="4687" spans="2:10" ht="24.6" customHeight="1">
      <c r="B4687" s="962"/>
      <c r="C4687" s="963"/>
      <c r="D4687" s="963"/>
      <c r="E4687" s="963"/>
      <c r="F4687" s="963"/>
      <c r="G4687" s="963"/>
      <c r="H4687" s="963"/>
      <c r="I4687" s="964" t="s">
        <v>4298</v>
      </c>
      <c r="J4687" s="965"/>
    </row>
    <row r="4688" spans="2:10" ht="24.6" customHeight="1">
      <c r="B4688" s="962"/>
      <c r="C4688" s="963"/>
      <c r="D4688" s="963" t="s">
        <v>4299</v>
      </c>
      <c r="E4688" s="963"/>
      <c r="F4688" s="963"/>
      <c r="G4688" s="963"/>
      <c r="H4688" s="963"/>
      <c r="I4688" s="964"/>
      <c r="J4688" s="965"/>
    </row>
    <row r="4689" spans="2:10" ht="24.6" customHeight="1">
      <c r="B4689" s="962"/>
      <c r="C4689" s="963"/>
      <c r="D4689" s="963"/>
      <c r="E4689" s="963"/>
      <c r="F4689" s="963"/>
      <c r="G4689" s="963"/>
      <c r="H4689" s="963"/>
      <c r="I4689" s="964" t="s">
        <v>4300</v>
      </c>
      <c r="J4689" s="965"/>
    </row>
    <row r="4690" spans="2:10" ht="24.6" customHeight="1">
      <c r="B4690" s="966"/>
      <c r="C4690" s="967"/>
      <c r="D4690" s="967"/>
      <c r="E4690" s="967"/>
      <c r="F4690" s="967"/>
      <c r="G4690" s="967"/>
      <c r="H4690" s="967"/>
      <c r="I4690" s="968"/>
      <c r="J4690" s="969"/>
    </row>
    <row r="4691" spans="2:10" ht="24.6" customHeight="1">
      <c r="B4691" s="959"/>
      <c r="C4691" s="970" t="s">
        <v>4301</v>
      </c>
      <c r="D4691" s="970"/>
      <c r="E4691" s="970"/>
      <c r="F4691" s="970"/>
      <c r="G4691" s="970"/>
      <c r="H4691" s="970"/>
      <c r="I4691" s="971"/>
      <c r="J4691" s="960"/>
    </row>
    <row r="4692" spans="2:10" ht="24.6" customHeight="1">
      <c r="B4692" s="962"/>
      <c r="C4692" s="963"/>
      <c r="D4692" s="963" t="s">
        <v>4302</v>
      </c>
      <c r="E4692" s="963"/>
      <c r="F4692" s="963"/>
      <c r="G4692" s="963"/>
      <c r="H4692" s="963"/>
      <c r="I4692" s="964"/>
      <c r="J4692" s="965"/>
    </row>
    <row r="4693" spans="2:10" ht="47.45" customHeight="1">
      <c r="B4693" s="962"/>
      <c r="C4693" s="963"/>
      <c r="D4693" s="963"/>
      <c r="E4693" s="963"/>
      <c r="F4693" s="963"/>
      <c r="G4693" s="963"/>
      <c r="H4693" s="963"/>
      <c r="I4693" s="964" t="s">
        <v>4303</v>
      </c>
      <c r="J4693" s="965"/>
    </row>
    <row r="4694" spans="2:10" ht="24.6" customHeight="1">
      <c r="B4694" s="962"/>
      <c r="C4694" s="963"/>
      <c r="D4694" s="963"/>
      <c r="E4694" s="963"/>
      <c r="F4694" s="963"/>
      <c r="G4694" s="963"/>
      <c r="H4694" s="963"/>
      <c r="I4694" s="964" t="s">
        <v>4304</v>
      </c>
      <c r="J4694" s="965"/>
    </row>
    <row r="4695" spans="2:10" ht="24.6" customHeight="1">
      <c r="B4695" s="962"/>
      <c r="C4695" s="963"/>
      <c r="D4695" s="963"/>
      <c r="E4695" s="963"/>
      <c r="F4695" s="963"/>
      <c r="G4695" s="963"/>
      <c r="H4695" s="963"/>
      <c r="I4695" s="964" t="s">
        <v>4305</v>
      </c>
      <c r="J4695" s="965"/>
    </row>
    <row r="4696" spans="2:10" ht="24.6" customHeight="1">
      <c r="B4696" s="962"/>
      <c r="C4696" s="963"/>
      <c r="D4696" s="963"/>
      <c r="E4696" s="963"/>
      <c r="F4696" s="963"/>
      <c r="G4696" s="963"/>
      <c r="H4696" s="963"/>
      <c r="I4696" s="964" t="s">
        <v>4306</v>
      </c>
      <c r="J4696" s="965"/>
    </row>
    <row r="4697" spans="2:10" ht="24.6" customHeight="1">
      <c r="B4697" s="962"/>
      <c r="C4697" s="963"/>
      <c r="D4697" s="963"/>
      <c r="E4697" s="963"/>
      <c r="F4697" s="963"/>
      <c r="G4697" s="963"/>
      <c r="H4697" s="963"/>
      <c r="I4697" s="964" t="s">
        <v>4307</v>
      </c>
      <c r="J4697" s="965"/>
    </row>
    <row r="4698" spans="2:10" ht="24.6" customHeight="1">
      <c r="B4698" s="962"/>
      <c r="C4698" s="963"/>
      <c r="D4698" s="963"/>
      <c r="E4698" s="963"/>
      <c r="F4698" s="963"/>
      <c r="G4698" s="963"/>
      <c r="H4698" s="963"/>
      <c r="I4698" s="964" t="s">
        <v>4308</v>
      </c>
      <c r="J4698" s="965"/>
    </row>
    <row r="4699" spans="2:10" ht="24.6" customHeight="1">
      <c r="B4699" s="962"/>
      <c r="C4699" s="963"/>
      <c r="D4699" s="963"/>
      <c r="E4699" s="963"/>
      <c r="F4699" s="963"/>
      <c r="G4699" s="963"/>
      <c r="H4699" s="963"/>
      <c r="I4699" s="964" t="s">
        <v>4309</v>
      </c>
      <c r="J4699" s="965"/>
    </row>
    <row r="4700" spans="2:10" ht="24.6" customHeight="1">
      <c r="B4700" s="962"/>
      <c r="C4700" s="963"/>
      <c r="D4700" s="963"/>
      <c r="E4700" s="963"/>
      <c r="F4700" s="963"/>
      <c r="G4700" s="963"/>
      <c r="H4700" s="963"/>
      <c r="I4700" s="964" t="s">
        <v>4310</v>
      </c>
      <c r="J4700" s="965"/>
    </row>
    <row r="4701" spans="2:10" ht="24.6" customHeight="1">
      <c r="B4701" s="962"/>
      <c r="C4701" s="963"/>
      <c r="D4701" s="963"/>
      <c r="E4701" s="963"/>
      <c r="F4701" s="963"/>
      <c r="G4701" s="963"/>
      <c r="H4701" s="963"/>
      <c r="I4701" s="964" t="s">
        <v>4311</v>
      </c>
      <c r="J4701" s="965"/>
    </row>
    <row r="4702" spans="2:10" ht="24.6" customHeight="1">
      <c r="B4702" s="962"/>
      <c r="C4702" s="963"/>
      <c r="D4702" s="963"/>
      <c r="E4702" s="963"/>
      <c r="F4702" s="963"/>
      <c r="G4702" s="963"/>
      <c r="H4702" s="963"/>
      <c r="I4702" s="964" t="s">
        <v>4312</v>
      </c>
      <c r="J4702" s="965"/>
    </row>
    <row r="4703" spans="2:10" ht="24.6" customHeight="1">
      <c r="B4703" s="962"/>
      <c r="C4703" s="963"/>
      <c r="D4703" s="963" t="s">
        <v>4313</v>
      </c>
      <c r="E4703" s="963"/>
      <c r="F4703" s="963"/>
      <c r="G4703" s="963"/>
      <c r="H4703" s="963"/>
      <c r="I4703" s="964"/>
      <c r="J4703" s="965"/>
    </row>
    <row r="4704" spans="2:10" ht="81.599999999999994" customHeight="1">
      <c r="B4704" s="962"/>
      <c r="C4704" s="963"/>
      <c r="D4704" s="963"/>
      <c r="E4704" s="963"/>
      <c r="F4704" s="963"/>
      <c r="G4704" s="963"/>
      <c r="H4704" s="963"/>
      <c r="I4704" s="964" t="s">
        <v>4314</v>
      </c>
      <c r="J4704" s="965"/>
    </row>
    <row r="4705" spans="2:10" ht="24.6" customHeight="1">
      <c r="B4705" s="962"/>
      <c r="C4705" s="963"/>
      <c r="D4705" s="963"/>
      <c r="E4705" s="963" t="s">
        <v>4315</v>
      </c>
      <c r="F4705" s="963"/>
      <c r="G4705" s="963"/>
      <c r="H4705" s="963"/>
      <c r="I4705" s="964"/>
      <c r="J4705" s="965"/>
    </row>
    <row r="4706" spans="2:10" ht="35.450000000000003" customHeight="1">
      <c r="B4706" s="962"/>
      <c r="C4706" s="963"/>
      <c r="D4706" s="963"/>
      <c r="E4706" s="963"/>
      <c r="F4706" s="963"/>
      <c r="G4706" s="963"/>
      <c r="H4706" s="963"/>
      <c r="I4706" s="964" t="s">
        <v>4316</v>
      </c>
      <c r="J4706" s="965"/>
    </row>
    <row r="4707" spans="2:10" ht="35.450000000000003" customHeight="1">
      <c r="B4707" s="962"/>
      <c r="C4707" s="963"/>
      <c r="D4707" s="963"/>
      <c r="E4707" s="963"/>
      <c r="F4707" s="963"/>
      <c r="G4707" s="963"/>
      <c r="H4707" s="963"/>
      <c r="I4707" s="964" t="s">
        <v>4317</v>
      </c>
      <c r="J4707" s="965"/>
    </row>
    <row r="4708" spans="2:10" ht="24.6" customHeight="1">
      <c r="B4708" s="962"/>
      <c r="C4708" s="963"/>
      <c r="D4708" s="963"/>
      <c r="E4708" s="963"/>
      <c r="F4708" s="963"/>
      <c r="G4708" s="963"/>
      <c r="H4708" s="963"/>
      <c r="I4708" s="964" t="s">
        <v>4318</v>
      </c>
      <c r="J4708" s="965"/>
    </row>
    <row r="4709" spans="2:10" ht="35.450000000000003" customHeight="1">
      <c r="B4709" s="962"/>
      <c r="C4709" s="963"/>
      <c r="D4709" s="963"/>
      <c r="E4709" s="963"/>
      <c r="F4709" s="963"/>
      <c r="G4709" s="963"/>
      <c r="H4709" s="963"/>
      <c r="I4709" s="964" t="s">
        <v>4319</v>
      </c>
      <c r="J4709" s="965"/>
    </row>
    <row r="4710" spans="2:10" ht="35.450000000000003" customHeight="1">
      <c r="B4710" s="962"/>
      <c r="C4710" s="963"/>
      <c r="D4710" s="963"/>
      <c r="E4710" s="963"/>
      <c r="F4710" s="963"/>
      <c r="G4710" s="963"/>
      <c r="H4710" s="963"/>
      <c r="I4710" s="964" t="s">
        <v>4320</v>
      </c>
      <c r="J4710" s="965"/>
    </row>
    <row r="4711" spans="2:10" ht="24.6" customHeight="1">
      <c r="B4711" s="962"/>
      <c r="C4711" s="963"/>
      <c r="D4711" s="963"/>
      <c r="E4711" s="963"/>
      <c r="F4711" s="963"/>
      <c r="G4711" s="963"/>
      <c r="H4711" s="963"/>
      <c r="I4711" s="964" t="s">
        <v>4321</v>
      </c>
      <c r="J4711" s="965"/>
    </row>
    <row r="4712" spans="2:10" ht="24.6" customHeight="1">
      <c r="B4712" s="962"/>
      <c r="C4712" s="963"/>
      <c r="D4712" s="963"/>
      <c r="E4712" s="963"/>
      <c r="F4712" s="963"/>
      <c r="G4712" s="963"/>
      <c r="H4712" s="963"/>
      <c r="I4712" s="964" t="s">
        <v>4322</v>
      </c>
      <c r="J4712" s="965"/>
    </row>
    <row r="4713" spans="2:10" ht="24.6" customHeight="1">
      <c r="B4713" s="962"/>
      <c r="C4713" s="963"/>
      <c r="D4713" s="963"/>
      <c r="E4713" s="963"/>
      <c r="F4713" s="963"/>
      <c r="G4713" s="963"/>
      <c r="H4713" s="963"/>
      <c r="I4713" s="964" t="s">
        <v>4323</v>
      </c>
      <c r="J4713" s="965"/>
    </row>
    <row r="4714" spans="2:10" ht="24.6" customHeight="1">
      <c r="B4714" s="962"/>
      <c r="C4714" s="963"/>
      <c r="D4714" s="963"/>
      <c r="E4714" s="963"/>
      <c r="F4714" s="963"/>
      <c r="G4714" s="963"/>
      <c r="H4714" s="963"/>
      <c r="I4714" s="964" t="s">
        <v>4324</v>
      </c>
      <c r="J4714" s="965"/>
    </row>
    <row r="4715" spans="2:10" ht="24.6" customHeight="1">
      <c r="B4715" s="962"/>
      <c r="C4715" s="963"/>
      <c r="D4715" s="963"/>
      <c r="E4715" s="963"/>
      <c r="F4715" s="963"/>
      <c r="G4715" s="963"/>
      <c r="H4715" s="963"/>
      <c r="I4715" s="964" t="s">
        <v>4325</v>
      </c>
      <c r="J4715" s="965"/>
    </row>
    <row r="4716" spans="2:10" ht="24.6" customHeight="1">
      <c r="B4716" s="962"/>
      <c r="C4716" s="963"/>
      <c r="D4716" s="963"/>
      <c r="E4716" s="963"/>
      <c r="F4716" s="963"/>
      <c r="G4716" s="963"/>
      <c r="H4716" s="963"/>
      <c r="I4716" s="964" t="s">
        <v>4326</v>
      </c>
      <c r="J4716" s="965"/>
    </row>
    <row r="4717" spans="2:10" ht="24.6" customHeight="1">
      <c r="B4717" s="962"/>
      <c r="C4717" s="963"/>
      <c r="D4717" s="963"/>
      <c r="E4717" s="963"/>
      <c r="F4717" s="963"/>
      <c r="G4717" s="963"/>
      <c r="H4717" s="963"/>
      <c r="I4717" s="964" t="s">
        <v>4327</v>
      </c>
      <c r="J4717" s="965"/>
    </row>
    <row r="4718" spans="2:10" ht="24.6" customHeight="1">
      <c r="B4718" s="962"/>
      <c r="C4718" s="963"/>
      <c r="D4718" s="963"/>
      <c r="E4718" s="963"/>
      <c r="F4718" s="963"/>
      <c r="G4718" s="963"/>
      <c r="H4718" s="963"/>
      <c r="I4718" s="964" t="s">
        <v>4328</v>
      </c>
      <c r="J4718" s="965"/>
    </row>
    <row r="4719" spans="2:10" ht="24.6" customHeight="1">
      <c r="B4719" s="962"/>
      <c r="C4719" s="963"/>
      <c r="D4719" s="963"/>
      <c r="E4719" s="963" t="s">
        <v>4329</v>
      </c>
      <c r="F4719" s="963"/>
      <c r="G4719" s="963"/>
      <c r="H4719" s="963"/>
      <c r="I4719" s="964"/>
      <c r="J4719" s="965"/>
    </row>
    <row r="4720" spans="2:10" ht="47.45" customHeight="1">
      <c r="B4720" s="962"/>
      <c r="C4720" s="963"/>
      <c r="D4720" s="963"/>
      <c r="E4720" s="963"/>
      <c r="F4720" s="963"/>
      <c r="G4720" s="963"/>
      <c r="H4720" s="963"/>
      <c r="I4720" s="964" t="s">
        <v>4330</v>
      </c>
      <c r="J4720" s="965"/>
    </row>
    <row r="4721" spans="2:10" ht="58.5" customHeight="1">
      <c r="B4721" s="962"/>
      <c r="C4721" s="963"/>
      <c r="D4721" s="963"/>
      <c r="E4721" s="963"/>
      <c r="F4721" s="963"/>
      <c r="G4721" s="963"/>
      <c r="H4721" s="963"/>
      <c r="I4721" s="964" t="s">
        <v>4331</v>
      </c>
      <c r="J4721" s="965"/>
    </row>
    <row r="4722" spans="2:10" ht="47.45" customHeight="1">
      <c r="B4722" s="962"/>
      <c r="C4722" s="963"/>
      <c r="D4722" s="963"/>
      <c r="E4722" s="963"/>
      <c r="F4722" s="963"/>
      <c r="G4722" s="963"/>
      <c r="H4722" s="963"/>
      <c r="I4722" s="964" t="s">
        <v>4332</v>
      </c>
      <c r="J4722" s="965"/>
    </row>
    <row r="4723" spans="2:10" ht="35.450000000000003" customHeight="1">
      <c r="B4723" s="962"/>
      <c r="C4723" s="963"/>
      <c r="D4723" s="963"/>
      <c r="E4723" s="963"/>
      <c r="F4723" s="963"/>
      <c r="G4723" s="963"/>
      <c r="H4723" s="963"/>
      <c r="I4723" s="964" t="s">
        <v>4333</v>
      </c>
      <c r="J4723" s="965"/>
    </row>
    <row r="4724" spans="2:10" ht="35.450000000000003" customHeight="1">
      <c r="B4724" s="962"/>
      <c r="C4724" s="963"/>
      <c r="D4724" s="963"/>
      <c r="E4724" s="963"/>
      <c r="F4724" s="963"/>
      <c r="G4724" s="963"/>
      <c r="H4724" s="963"/>
      <c r="I4724" s="964" t="s">
        <v>4334</v>
      </c>
      <c r="J4724" s="965"/>
    </row>
    <row r="4725" spans="2:10" ht="24.6" customHeight="1">
      <c r="B4725" s="962"/>
      <c r="C4725" s="963"/>
      <c r="D4725" s="963" t="s">
        <v>4335</v>
      </c>
      <c r="E4725" s="963"/>
      <c r="F4725" s="963"/>
      <c r="G4725" s="963"/>
      <c r="H4725" s="963"/>
      <c r="I4725" s="964"/>
      <c r="J4725" s="965"/>
    </row>
    <row r="4726" spans="2:10" ht="92.45" customHeight="1">
      <c r="B4726" s="962"/>
      <c r="C4726" s="963"/>
      <c r="D4726" s="963"/>
      <c r="E4726" s="963"/>
      <c r="F4726" s="963"/>
      <c r="G4726" s="963"/>
      <c r="H4726" s="963"/>
      <c r="I4726" s="964" t="s">
        <v>4336</v>
      </c>
      <c r="J4726" s="965"/>
    </row>
    <row r="4727" spans="2:10" ht="47.45" customHeight="1">
      <c r="B4727" s="962"/>
      <c r="C4727" s="963"/>
      <c r="D4727" s="963"/>
      <c r="E4727" s="963"/>
      <c r="F4727" s="963"/>
      <c r="G4727" s="963"/>
      <c r="H4727" s="963"/>
      <c r="I4727" s="964" t="s">
        <v>4337</v>
      </c>
      <c r="J4727" s="965"/>
    </row>
    <row r="4728" spans="2:10" ht="35.450000000000003" customHeight="1">
      <c r="B4728" s="962"/>
      <c r="C4728" s="963"/>
      <c r="D4728" s="963"/>
      <c r="E4728" s="963"/>
      <c r="F4728" s="963"/>
      <c r="G4728" s="963"/>
      <c r="H4728" s="963"/>
      <c r="I4728" s="964" t="s">
        <v>4338</v>
      </c>
      <c r="J4728" s="965"/>
    </row>
    <row r="4729" spans="2:10" ht="35.450000000000003" customHeight="1">
      <c r="B4729" s="962"/>
      <c r="C4729" s="963"/>
      <c r="D4729" s="963"/>
      <c r="E4729" s="963"/>
      <c r="F4729" s="963"/>
      <c r="G4729" s="963"/>
      <c r="H4729" s="963"/>
      <c r="I4729" s="964" t="s">
        <v>4339</v>
      </c>
      <c r="J4729" s="965"/>
    </row>
    <row r="4730" spans="2:10" ht="35.450000000000003" customHeight="1">
      <c r="B4730" s="962"/>
      <c r="C4730" s="963"/>
      <c r="D4730" s="963"/>
      <c r="E4730" s="963"/>
      <c r="F4730" s="963"/>
      <c r="G4730" s="963"/>
      <c r="H4730" s="963"/>
      <c r="I4730" s="964" t="s">
        <v>4340</v>
      </c>
      <c r="J4730" s="965"/>
    </row>
    <row r="4731" spans="2:10" ht="35.450000000000003" customHeight="1">
      <c r="B4731" s="962"/>
      <c r="C4731" s="963"/>
      <c r="D4731" s="963"/>
      <c r="E4731" s="963"/>
      <c r="F4731" s="963"/>
      <c r="G4731" s="963"/>
      <c r="H4731" s="963"/>
      <c r="I4731" s="987" t="s">
        <v>4341</v>
      </c>
      <c r="J4731" s="965"/>
    </row>
    <row r="4732" spans="2:10" ht="35.450000000000003" customHeight="1">
      <c r="B4732" s="962"/>
      <c r="C4732" s="963"/>
      <c r="D4732" s="963"/>
      <c r="E4732" s="963"/>
      <c r="F4732" s="963"/>
      <c r="G4732" s="963"/>
      <c r="H4732" s="963"/>
      <c r="I4732" s="987" t="s">
        <v>4342</v>
      </c>
      <c r="J4732" s="965"/>
    </row>
    <row r="4733" spans="2:10" ht="35.450000000000003" customHeight="1">
      <c r="B4733" s="962"/>
      <c r="C4733" s="963"/>
      <c r="D4733" s="963"/>
      <c r="E4733" s="963"/>
      <c r="F4733" s="963"/>
      <c r="G4733" s="963"/>
      <c r="H4733" s="963"/>
      <c r="I4733" s="987" t="s">
        <v>4343</v>
      </c>
      <c r="J4733" s="965"/>
    </row>
    <row r="4734" spans="2:10" ht="35.450000000000003" customHeight="1">
      <c r="B4734" s="962"/>
      <c r="C4734" s="963"/>
      <c r="D4734" s="963"/>
      <c r="E4734" s="963"/>
      <c r="F4734" s="963"/>
      <c r="G4734" s="963"/>
      <c r="H4734" s="963"/>
      <c r="I4734" s="987" t="s">
        <v>4344</v>
      </c>
      <c r="J4734" s="965"/>
    </row>
    <row r="4735" spans="2:10" ht="35.450000000000003" customHeight="1">
      <c r="B4735" s="962"/>
      <c r="C4735" s="963"/>
      <c r="D4735" s="963"/>
      <c r="E4735" s="963"/>
      <c r="F4735" s="963"/>
      <c r="G4735" s="963"/>
      <c r="H4735" s="963"/>
      <c r="I4735" s="987" t="s">
        <v>4345</v>
      </c>
      <c r="J4735" s="965"/>
    </row>
    <row r="4736" spans="2:10" ht="35.450000000000003" customHeight="1">
      <c r="B4736" s="962"/>
      <c r="C4736" s="963"/>
      <c r="D4736" s="963"/>
      <c r="E4736" s="963"/>
      <c r="F4736" s="963"/>
      <c r="G4736" s="963"/>
      <c r="H4736" s="963"/>
      <c r="I4736" s="987" t="s">
        <v>4346</v>
      </c>
      <c r="J4736" s="965"/>
    </row>
    <row r="4737" spans="2:10" ht="24.6" customHeight="1">
      <c r="B4737" s="966"/>
      <c r="C4737" s="967"/>
      <c r="D4737" s="967"/>
      <c r="E4737" s="967"/>
      <c r="F4737" s="967"/>
      <c r="G4737" s="967"/>
      <c r="H4737" s="967"/>
      <c r="I4737" s="968"/>
      <c r="J4737" s="969"/>
    </row>
    <row r="4738" spans="2:10" ht="24.6" customHeight="1">
      <c r="B4738" s="959"/>
      <c r="C4738" s="970" t="s">
        <v>4347</v>
      </c>
      <c r="D4738" s="970"/>
      <c r="E4738" s="970"/>
      <c r="F4738" s="970"/>
      <c r="G4738" s="970"/>
      <c r="H4738" s="970"/>
      <c r="I4738" s="971"/>
      <c r="J4738" s="960"/>
    </row>
    <row r="4739" spans="2:10" ht="24.6" customHeight="1">
      <c r="B4739" s="962"/>
      <c r="C4739" s="963"/>
      <c r="D4739" s="963" t="s">
        <v>4348</v>
      </c>
      <c r="E4739" s="963"/>
      <c r="F4739" s="963"/>
      <c r="G4739" s="963"/>
      <c r="H4739" s="963"/>
      <c r="I4739" s="964"/>
      <c r="J4739" s="965"/>
    </row>
    <row r="4740" spans="2:10" ht="103.5" customHeight="1">
      <c r="B4740" s="962"/>
      <c r="C4740" s="963"/>
      <c r="D4740" s="963"/>
      <c r="E4740" s="963"/>
      <c r="F4740" s="963"/>
      <c r="G4740" s="963"/>
      <c r="H4740" s="963"/>
      <c r="I4740" s="964" t="s">
        <v>4349</v>
      </c>
      <c r="J4740" s="965"/>
    </row>
    <row r="4741" spans="2:10" ht="24.6" customHeight="1">
      <c r="B4741" s="962"/>
      <c r="C4741" s="963"/>
      <c r="D4741" s="963" t="s">
        <v>4350</v>
      </c>
      <c r="E4741" s="963"/>
      <c r="F4741" s="963"/>
      <c r="G4741" s="963"/>
      <c r="H4741" s="963"/>
      <c r="I4741" s="964"/>
      <c r="J4741" s="965"/>
    </row>
    <row r="4742" spans="2:10" ht="58.5" customHeight="1">
      <c r="B4742" s="962"/>
      <c r="C4742" s="963"/>
      <c r="D4742" s="963"/>
      <c r="E4742" s="963"/>
      <c r="F4742" s="963"/>
      <c r="G4742" s="963"/>
      <c r="H4742" s="963"/>
      <c r="I4742" s="964" t="s">
        <v>4351</v>
      </c>
      <c r="J4742" s="965"/>
    </row>
    <row r="4743" spans="2:10" ht="24.6" customHeight="1">
      <c r="B4743" s="962"/>
      <c r="C4743" s="963"/>
      <c r="D4743" s="963" t="s">
        <v>4352</v>
      </c>
      <c r="E4743" s="963"/>
      <c r="F4743" s="963"/>
      <c r="G4743" s="963"/>
      <c r="H4743" s="963"/>
      <c r="I4743" s="964"/>
      <c r="J4743" s="965"/>
    </row>
    <row r="4744" spans="2:10" ht="47.45" customHeight="1">
      <c r="B4744" s="962"/>
      <c r="C4744" s="963"/>
      <c r="D4744" s="963"/>
      <c r="E4744" s="963"/>
      <c r="F4744" s="963"/>
      <c r="G4744" s="963"/>
      <c r="H4744" s="963"/>
      <c r="I4744" s="964" t="s">
        <v>4353</v>
      </c>
      <c r="J4744" s="965"/>
    </row>
    <row r="4745" spans="2:10" ht="24.6" customHeight="1">
      <c r="B4745" s="962"/>
      <c r="C4745" s="963"/>
      <c r="D4745" s="963"/>
      <c r="E4745" s="963"/>
      <c r="F4745" s="963"/>
      <c r="G4745" s="963"/>
      <c r="H4745" s="963"/>
      <c r="I4745" s="964" t="s">
        <v>4354</v>
      </c>
      <c r="J4745" s="965"/>
    </row>
    <row r="4746" spans="2:10" ht="24.6" customHeight="1">
      <c r="B4746" s="962"/>
      <c r="C4746" s="963"/>
      <c r="D4746" s="963"/>
      <c r="E4746" s="963"/>
      <c r="F4746" s="963"/>
      <c r="G4746" s="963"/>
      <c r="H4746" s="963"/>
      <c r="I4746" s="964" t="s">
        <v>4355</v>
      </c>
      <c r="J4746" s="965"/>
    </row>
    <row r="4747" spans="2:10" ht="24.6" customHeight="1">
      <c r="B4747" s="962"/>
      <c r="C4747" s="963"/>
      <c r="D4747" s="963"/>
      <c r="E4747" s="963"/>
      <c r="F4747" s="963"/>
      <c r="G4747" s="963"/>
      <c r="H4747" s="963"/>
      <c r="I4747" s="964" t="s">
        <v>4356</v>
      </c>
      <c r="J4747" s="965"/>
    </row>
    <row r="4748" spans="2:10" ht="24.6" customHeight="1">
      <c r="B4748" s="962"/>
      <c r="C4748" s="963"/>
      <c r="D4748" s="963"/>
      <c r="E4748" s="963"/>
      <c r="F4748" s="963"/>
      <c r="G4748" s="963"/>
      <c r="H4748" s="963"/>
      <c r="I4748" s="964" t="s">
        <v>4357</v>
      </c>
      <c r="J4748" s="965"/>
    </row>
    <row r="4749" spans="2:10" ht="24.6" customHeight="1">
      <c r="B4749" s="962"/>
      <c r="C4749" s="963"/>
      <c r="D4749" s="963" t="s">
        <v>4358</v>
      </c>
      <c r="E4749" s="963"/>
      <c r="F4749" s="963"/>
      <c r="G4749" s="963"/>
      <c r="H4749" s="963"/>
      <c r="I4749" s="964"/>
      <c r="J4749" s="965"/>
    </row>
    <row r="4750" spans="2:10" ht="81.599999999999994" customHeight="1">
      <c r="B4750" s="962"/>
      <c r="C4750" s="963"/>
      <c r="D4750" s="963"/>
      <c r="E4750" s="963"/>
      <c r="F4750" s="963"/>
      <c r="G4750" s="963"/>
      <c r="H4750" s="963"/>
      <c r="I4750" s="964" t="s">
        <v>4359</v>
      </c>
      <c r="J4750" s="965"/>
    </row>
    <row r="4751" spans="2:10" ht="24.6" customHeight="1">
      <c r="B4751" s="962"/>
      <c r="C4751" s="963"/>
      <c r="D4751" s="963" t="s">
        <v>4360</v>
      </c>
      <c r="E4751" s="963"/>
      <c r="F4751" s="963"/>
      <c r="G4751" s="963"/>
      <c r="H4751" s="963"/>
      <c r="I4751" s="964"/>
      <c r="J4751" s="965"/>
    </row>
    <row r="4752" spans="2:10" ht="35.450000000000003" customHeight="1">
      <c r="B4752" s="962"/>
      <c r="C4752" s="963"/>
      <c r="D4752" s="963"/>
      <c r="E4752" s="963"/>
      <c r="F4752" s="963"/>
      <c r="G4752" s="963"/>
      <c r="H4752" s="963"/>
      <c r="I4752" s="964" t="s">
        <v>4361</v>
      </c>
      <c r="J4752" s="965"/>
    </row>
    <row r="4753" spans="2:10" ht="24.6" customHeight="1">
      <c r="B4753" s="966"/>
      <c r="C4753" s="967"/>
      <c r="D4753" s="967"/>
      <c r="E4753" s="967"/>
      <c r="F4753" s="967"/>
      <c r="G4753" s="967"/>
      <c r="H4753" s="967"/>
      <c r="I4753" s="968"/>
      <c r="J4753" s="969"/>
    </row>
    <row r="4754" spans="2:10" ht="24.6" customHeight="1">
      <c r="B4754" s="959"/>
      <c r="C4754" s="970" t="s">
        <v>4362</v>
      </c>
      <c r="D4754" s="970"/>
      <c r="E4754" s="970"/>
      <c r="F4754" s="970"/>
      <c r="G4754" s="970"/>
      <c r="H4754" s="970"/>
      <c r="I4754" s="971"/>
      <c r="J4754" s="960"/>
    </row>
    <row r="4755" spans="2:10" ht="24.6" customHeight="1">
      <c r="B4755" s="962"/>
      <c r="C4755" s="963"/>
      <c r="D4755" s="963" t="s">
        <v>4363</v>
      </c>
      <c r="E4755" s="963"/>
      <c r="F4755" s="963"/>
      <c r="G4755" s="963"/>
      <c r="H4755" s="963"/>
      <c r="I4755" s="964"/>
      <c r="J4755" s="965"/>
    </row>
    <row r="4756" spans="2:10" ht="47.45" customHeight="1">
      <c r="B4756" s="962"/>
      <c r="C4756" s="963"/>
      <c r="D4756" s="963"/>
      <c r="E4756" s="963"/>
      <c r="F4756" s="963"/>
      <c r="G4756" s="963"/>
      <c r="H4756" s="963"/>
      <c r="I4756" s="964" t="s">
        <v>4364</v>
      </c>
      <c r="J4756" s="965"/>
    </row>
    <row r="4757" spans="2:10" ht="58.5" customHeight="1">
      <c r="B4757" s="962"/>
      <c r="C4757" s="963"/>
      <c r="D4757" s="963"/>
      <c r="E4757" s="963"/>
      <c r="F4757" s="963"/>
      <c r="G4757" s="963"/>
      <c r="H4757" s="963"/>
      <c r="I4757" s="964" t="s">
        <v>4365</v>
      </c>
      <c r="J4757" s="965"/>
    </row>
    <row r="4758" spans="2:10" ht="47.45" customHeight="1">
      <c r="B4758" s="962"/>
      <c r="C4758" s="963"/>
      <c r="D4758" s="963"/>
      <c r="E4758" s="963"/>
      <c r="F4758" s="963"/>
      <c r="G4758" s="963"/>
      <c r="H4758" s="963"/>
      <c r="I4758" s="964" t="s">
        <v>4366</v>
      </c>
      <c r="J4758" s="965"/>
    </row>
    <row r="4759" spans="2:10" ht="24.6" customHeight="1">
      <c r="B4759" s="962"/>
      <c r="C4759" s="963"/>
      <c r="D4759" s="963" t="s">
        <v>4367</v>
      </c>
      <c r="E4759" s="963"/>
      <c r="F4759" s="963"/>
      <c r="G4759" s="963"/>
      <c r="H4759" s="963"/>
      <c r="I4759" s="964"/>
      <c r="J4759" s="965"/>
    </row>
    <row r="4760" spans="2:10" ht="24.6" customHeight="1">
      <c r="B4760" s="962"/>
      <c r="C4760" s="963"/>
      <c r="D4760" s="963" t="s">
        <v>4368</v>
      </c>
      <c r="E4760" s="963"/>
      <c r="F4760" s="963"/>
      <c r="G4760" s="963"/>
      <c r="H4760" s="963"/>
      <c r="I4760" s="964"/>
      <c r="J4760" s="965"/>
    </row>
    <row r="4761" spans="2:10" ht="114.6" customHeight="1">
      <c r="B4761" s="962"/>
      <c r="C4761" s="963"/>
      <c r="D4761" s="963"/>
      <c r="E4761" s="963"/>
      <c r="F4761" s="963"/>
      <c r="G4761" s="963"/>
      <c r="H4761" s="963"/>
      <c r="I4761" s="964" t="s">
        <v>4369</v>
      </c>
      <c r="J4761" s="965"/>
    </row>
    <row r="4762" spans="2:10" ht="72.75" customHeight="1">
      <c r="B4762" s="962"/>
      <c r="C4762" s="963"/>
      <c r="D4762" s="963"/>
      <c r="E4762" s="963"/>
      <c r="F4762" s="963"/>
      <c r="G4762" s="963"/>
      <c r="H4762" s="963"/>
      <c r="I4762" s="964" t="s">
        <v>4370</v>
      </c>
      <c r="J4762" s="965"/>
    </row>
    <row r="4763" spans="2:10" ht="58.5" customHeight="1">
      <c r="B4763" s="962"/>
      <c r="C4763" s="963"/>
      <c r="D4763" s="963"/>
      <c r="E4763" s="963"/>
      <c r="F4763" s="963"/>
      <c r="G4763" s="963"/>
      <c r="H4763" s="963"/>
      <c r="I4763" s="964" t="s">
        <v>4371</v>
      </c>
      <c r="J4763" s="965"/>
    </row>
    <row r="4764" spans="2:10" ht="24.6" customHeight="1">
      <c r="B4764" s="966"/>
      <c r="C4764" s="967"/>
      <c r="D4764" s="967"/>
      <c r="E4764" s="967"/>
      <c r="F4764" s="967"/>
      <c r="G4764" s="967"/>
      <c r="H4764" s="967"/>
      <c r="I4764" s="968"/>
      <c r="J4764" s="969"/>
    </row>
    <row r="4765" spans="2:10" ht="24.6" customHeight="1">
      <c r="B4765" s="959"/>
      <c r="C4765" s="970" t="s">
        <v>4372</v>
      </c>
      <c r="D4765" s="970"/>
      <c r="E4765" s="970"/>
      <c r="F4765" s="970"/>
      <c r="G4765" s="970"/>
      <c r="H4765" s="970"/>
      <c r="I4765" s="971"/>
      <c r="J4765" s="960"/>
    </row>
    <row r="4766" spans="2:10" ht="24.6" customHeight="1">
      <c r="B4766" s="962"/>
      <c r="C4766" s="963"/>
      <c r="D4766" s="963" t="s">
        <v>4373</v>
      </c>
      <c r="E4766" s="963"/>
      <c r="F4766" s="963"/>
      <c r="G4766" s="963"/>
      <c r="H4766" s="963"/>
      <c r="I4766" s="964"/>
      <c r="J4766" s="965"/>
    </row>
    <row r="4767" spans="2:10" ht="35.450000000000003" customHeight="1">
      <c r="B4767" s="962"/>
      <c r="C4767" s="963"/>
      <c r="D4767" s="963"/>
      <c r="E4767" s="963"/>
      <c r="F4767" s="963"/>
      <c r="G4767" s="963"/>
      <c r="H4767" s="963"/>
      <c r="I4767" s="964" t="s">
        <v>4374</v>
      </c>
      <c r="J4767" s="965"/>
    </row>
    <row r="4768" spans="2:10" ht="47.45" customHeight="1">
      <c r="B4768" s="962"/>
      <c r="C4768" s="963"/>
      <c r="D4768" s="963"/>
      <c r="E4768" s="963"/>
      <c r="F4768" s="963"/>
      <c r="G4768" s="963"/>
      <c r="H4768" s="963"/>
      <c r="I4768" s="964" t="s">
        <v>4375</v>
      </c>
      <c r="J4768" s="965"/>
    </row>
    <row r="4769" spans="2:10" ht="35.450000000000003" customHeight="1">
      <c r="B4769" s="962"/>
      <c r="C4769" s="963"/>
      <c r="D4769" s="963"/>
      <c r="E4769" s="963"/>
      <c r="F4769" s="963"/>
      <c r="G4769" s="963"/>
      <c r="H4769" s="963"/>
      <c r="I4769" s="964" t="s">
        <v>4376</v>
      </c>
      <c r="J4769" s="965"/>
    </row>
    <row r="4770" spans="2:10" ht="58.5" customHeight="1">
      <c r="B4770" s="962"/>
      <c r="C4770" s="963"/>
      <c r="D4770" s="963"/>
      <c r="E4770" s="963"/>
      <c r="F4770" s="963"/>
      <c r="G4770" s="963"/>
      <c r="H4770" s="963"/>
      <c r="I4770" s="964" t="s">
        <v>4377</v>
      </c>
      <c r="J4770" s="965"/>
    </row>
    <row r="4771" spans="2:10" ht="35.450000000000003" customHeight="1">
      <c r="B4771" s="962"/>
      <c r="C4771" s="963"/>
      <c r="D4771" s="963"/>
      <c r="E4771" s="963"/>
      <c r="F4771" s="963"/>
      <c r="G4771" s="963"/>
      <c r="H4771" s="963"/>
      <c r="I4771" s="964" t="s">
        <v>4378</v>
      </c>
      <c r="J4771" s="965"/>
    </row>
    <row r="4772" spans="2:10" ht="35.450000000000003" customHeight="1">
      <c r="B4772" s="962"/>
      <c r="C4772" s="963"/>
      <c r="D4772" s="963"/>
      <c r="E4772" s="963"/>
      <c r="F4772" s="963"/>
      <c r="G4772" s="963"/>
      <c r="H4772" s="963"/>
      <c r="I4772" s="964" t="s">
        <v>4379</v>
      </c>
      <c r="J4772" s="965"/>
    </row>
    <row r="4773" spans="2:10" ht="24.6" customHeight="1">
      <c r="B4773" s="962"/>
      <c r="C4773" s="963"/>
      <c r="D4773" s="963" t="s">
        <v>4380</v>
      </c>
      <c r="E4773" s="963"/>
      <c r="F4773" s="963"/>
      <c r="G4773" s="963"/>
      <c r="H4773" s="963"/>
      <c r="I4773" s="964"/>
      <c r="J4773" s="965"/>
    </row>
    <row r="4774" spans="2:10" ht="35.450000000000003" customHeight="1">
      <c r="B4774" s="962"/>
      <c r="C4774" s="963"/>
      <c r="D4774" s="963"/>
      <c r="E4774" s="963"/>
      <c r="F4774" s="963"/>
      <c r="G4774" s="963"/>
      <c r="H4774" s="963"/>
      <c r="I4774" s="964" t="s">
        <v>4381</v>
      </c>
      <c r="J4774" s="965"/>
    </row>
    <row r="4775" spans="2:10" ht="58.5" customHeight="1">
      <c r="B4775" s="962"/>
      <c r="C4775" s="963"/>
      <c r="D4775" s="963"/>
      <c r="E4775" s="963"/>
      <c r="F4775" s="963"/>
      <c r="G4775" s="963"/>
      <c r="H4775" s="963"/>
      <c r="I4775" s="964" t="s">
        <v>4382</v>
      </c>
      <c r="J4775" s="965"/>
    </row>
    <row r="4776" spans="2:10" ht="35.450000000000003" customHeight="1">
      <c r="B4776" s="962"/>
      <c r="C4776" s="963"/>
      <c r="D4776" s="963"/>
      <c r="E4776" s="963"/>
      <c r="F4776" s="963"/>
      <c r="G4776" s="963"/>
      <c r="H4776" s="963"/>
      <c r="I4776" s="964" t="s">
        <v>4383</v>
      </c>
      <c r="J4776" s="965"/>
    </row>
    <row r="4777" spans="2:10" ht="24.6" customHeight="1">
      <c r="B4777" s="966"/>
      <c r="C4777" s="967"/>
      <c r="D4777" s="967"/>
      <c r="E4777" s="967"/>
      <c r="F4777" s="967"/>
      <c r="G4777" s="967"/>
      <c r="H4777" s="967"/>
      <c r="I4777" s="968"/>
      <c r="J4777" s="969"/>
    </row>
    <row r="4778" spans="2:10" ht="24.6" customHeight="1">
      <c r="B4778" s="959"/>
      <c r="C4778" s="970" t="s">
        <v>4384</v>
      </c>
      <c r="D4778" s="970"/>
      <c r="E4778" s="970"/>
      <c r="F4778" s="970"/>
      <c r="G4778" s="970"/>
      <c r="H4778" s="970"/>
      <c r="I4778" s="971"/>
      <c r="J4778" s="960"/>
    </row>
    <row r="4779" spans="2:10" ht="24.6" customHeight="1">
      <c r="B4779" s="962"/>
      <c r="C4779" s="963"/>
      <c r="D4779" s="963" t="s">
        <v>1968</v>
      </c>
      <c r="E4779" s="963"/>
      <c r="F4779" s="963"/>
      <c r="G4779" s="963"/>
      <c r="H4779" s="963"/>
      <c r="I4779" s="964" t="s">
        <v>3322</v>
      </c>
      <c r="J4779" s="965"/>
    </row>
    <row r="4780" spans="2:10" ht="24.6" customHeight="1">
      <c r="B4780" s="962"/>
      <c r="C4780" s="963"/>
      <c r="D4780" s="963" t="s">
        <v>1970</v>
      </c>
      <c r="E4780" s="963"/>
      <c r="F4780" s="963"/>
      <c r="G4780" s="963"/>
      <c r="H4780" s="963"/>
      <c r="I4780" s="964" t="s">
        <v>2130</v>
      </c>
      <c r="J4780" s="965"/>
    </row>
    <row r="4781" spans="2:10" ht="24.6" customHeight="1">
      <c r="B4781" s="962"/>
      <c r="C4781" s="963"/>
      <c r="D4781" s="963" t="s">
        <v>2053</v>
      </c>
      <c r="E4781" s="963"/>
      <c r="F4781" s="963"/>
      <c r="G4781" s="963"/>
      <c r="H4781" s="963"/>
      <c r="I4781" s="964"/>
      <c r="J4781" s="965"/>
    </row>
    <row r="4782" spans="2:10" ht="24.6" customHeight="1">
      <c r="B4782" s="962"/>
      <c r="C4782" s="963"/>
      <c r="D4782" s="963"/>
      <c r="E4782" s="963" t="s">
        <v>3323</v>
      </c>
      <c r="F4782" s="963"/>
      <c r="G4782" s="963"/>
      <c r="H4782" s="963"/>
      <c r="I4782" s="964" t="s">
        <v>2382</v>
      </c>
      <c r="J4782" s="965"/>
    </row>
    <row r="4783" spans="2:10" ht="24.6" customHeight="1">
      <c r="B4783" s="962"/>
      <c r="C4783" s="963"/>
      <c r="D4783" s="963"/>
      <c r="E4783" s="963" t="s">
        <v>2543</v>
      </c>
      <c r="F4783" s="963"/>
      <c r="G4783" s="963"/>
      <c r="H4783" s="963"/>
      <c r="I4783" s="964" t="s">
        <v>2170</v>
      </c>
      <c r="J4783" s="965"/>
    </row>
    <row r="4784" spans="2:10" ht="24.6" customHeight="1">
      <c r="B4784" s="962"/>
      <c r="C4784" s="963"/>
      <c r="D4784" s="963"/>
      <c r="E4784" s="963" t="s">
        <v>3324</v>
      </c>
      <c r="F4784" s="963"/>
      <c r="G4784" s="963"/>
      <c r="H4784" s="963"/>
      <c r="I4784" s="964" t="s">
        <v>2160</v>
      </c>
      <c r="J4784" s="965"/>
    </row>
    <row r="4785" spans="2:10" ht="24.6" customHeight="1">
      <c r="B4785" s="962"/>
      <c r="C4785" s="963"/>
      <c r="D4785" s="963"/>
      <c r="E4785" s="963" t="s">
        <v>2737</v>
      </c>
      <c r="F4785" s="963"/>
      <c r="G4785" s="963"/>
      <c r="H4785" s="963"/>
      <c r="I4785" s="964" t="s">
        <v>2218</v>
      </c>
      <c r="J4785" s="965"/>
    </row>
    <row r="4786" spans="2:10" ht="24.6" customHeight="1">
      <c r="B4786" s="962"/>
      <c r="C4786" s="963"/>
      <c r="D4786" s="963"/>
      <c r="E4786" s="963"/>
      <c r="F4786" s="963"/>
      <c r="G4786" s="963"/>
      <c r="H4786" s="963"/>
      <c r="I4786" s="964" t="s">
        <v>2219</v>
      </c>
      <c r="J4786" s="965"/>
    </row>
    <row r="4787" spans="2:10" ht="24.6" customHeight="1">
      <c r="B4787" s="962"/>
      <c r="C4787" s="963"/>
      <c r="D4787" s="963"/>
      <c r="E4787" s="963"/>
      <c r="F4787" s="963"/>
      <c r="G4787" s="963"/>
      <c r="H4787" s="963"/>
      <c r="I4787" s="964" t="s">
        <v>2220</v>
      </c>
      <c r="J4787" s="965"/>
    </row>
    <row r="4788" spans="2:10" ht="24.6" customHeight="1">
      <c r="B4788" s="962"/>
      <c r="C4788" s="963"/>
      <c r="D4788" s="963"/>
      <c r="E4788" s="963" t="s">
        <v>1983</v>
      </c>
      <c r="F4788" s="963"/>
      <c r="G4788" s="963"/>
      <c r="H4788" s="963"/>
      <c r="I4788" s="964" t="s">
        <v>2058</v>
      </c>
      <c r="J4788" s="965"/>
    </row>
    <row r="4789" spans="2:10" ht="24.6" customHeight="1">
      <c r="B4789" s="962"/>
      <c r="C4789" s="963"/>
      <c r="D4789" s="963"/>
      <c r="E4789" s="963" t="s">
        <v>3325</v>
      </c>
      <c r="F4789" s="963"/>
      <c r="G4789" s="963"/>
      <c r="H4789" s="963"/>
      <c r="I4789" s="964" t="s">
        <v>2058</v>
      </c>
      <c r="J4789" s="965"/>
    </row>
    <row r="4790" spans="2:10" ht="24.6" customHeight="1">
      <c r="B4790" s="962"/>
      <c r="C4790" s="963"/>
      <c r="D4790" s="963" t="s">
        <v>1989</v>
      </c>
      <c r="E4790" s="963"/>
      <c r="F4790" s="963"/>
      <c r="G4790" s="963"/>
      <c r="H4790" s="963"/>
      <c r="I4790" s="964" t="s">
        <v>3326</v>
      </c>
      <c r="J4790" s="965"/>
    </row>
    <row r="4791" spans="2:10" ht="24.6" customHeight="1">
      <c r="B4791" s="962"/>
      <c r="C4791" s="963"/>
      <c r="D4791" s="963" t="s">
        <v>1991</v>
      </c>
      <c r="E4791" s="963"/>
      <c r="F4791" s="963"/>
      <c r="G4791" s="963"/>
      <c r="H4791" s="963"/>
      <c r="I4791" s="964"/>
      <c r="J4791" s="965"/>
    </row>
    <row r="4792" spans="2:10" ht="35.450000000000003" customHeight="1">
      <c r="B4792" s="962"/>
      <c r="C4792" s="963"/>
      <c r="D4792" s="963"/>
      <c r="E4792" s="963"/>
      <c r="F4792" s="963"/>
      <c r="G4792" s="963"/>
      <c r="H4792" s="963"/>
      <c r="I4792" s="964" t="s">
        <v>3327</v>
      </c>
      <c r="J4792" s="965"/>
    </row>
    <row r="4793" spans="2:10" ht="35.450000000000003" customHeight="1">
      <c r="B4793" s="962"/>
      <c r="C4793" s="963"/>
      <c r="D4793" s="963"/>
      <c r="E4793" s="963"/>
      <c r="F4793" s="963"/>
      <c r="G4793" s="963"/>
      <c r="H4793" s="963"/>
      <c r="I4793" s="964" t="s">
        <v>3328</v>
      </c>
      <c r="J4793" s="965"/>
    </row>
    <row r="4794" spans="2:10" ht="24.6" customHeight="1">
      <c r="B4794" s="962"/>
      <c r="C4794" s="963"/>
      <c r="D4794" s="963"/>
      <c r="E4794" s="963"/>
      <c r="F4794" s="963"/>
      <c r="G4794" s="963"/>
      <c r="H4794" s="963"/>
      <c r="I4794" s="964" t="s">
        <v>3329</v>
      </c>
      <c r="J4794" s="965"/>
    </row>
    <row r="4795" spans="2:10" ht="35.450000000000003" customHeight="1">
      <c r="B4795" s="962"/>
      <c r="C4795" s="963"/>
      <c r="D4795" s="963"/>
      <c r="E4795" s="963"/>
      <c r="F4795" s="963"/>
      <c r="G4795" s="963"/>
      <c r="H4795" s="963"/>
      <c r="I4795" s="964" t="s">
        <v>3330</v>
      </c>
      <c r="J4795" s="965"/>
    </row>
    <row r="4796" spans="2:10" ht="35.450000000000003" customHeight="1">
      <c r="B4796" s="962"/>
      <c r="C4796" s="963"/>
      <c r="D4796" s="963"/>
      <c r="E4796" s="963"/>
      <c r="F4796" s="963"/>
      <c r="G4796" s="963"/>
      <c r="H4796" s="963"/>
      <c r="I4796" s="964" t="s">
        <v>4385</v>
      </c>
      <c r="J4796" s="965"/>
    </row>
    <row r="4797" spans="2:10" ht="24.6" customHeight="1">
      <c r="B4797" s="962"/>
      <c r="C4797" s="963"/>
      <c r="D4797" s="963"/>
      <c r="E4797" s="963"/>
      <c r="F4797" s="963"/>
      <c r="G4797" s="963"/>
      <c r="H4797" s="963"/>
      <c r="I4797" s="964" t="s">
        <v>3332</v>
      </c>
      <c r="J4797" s="965"/>
    </row>
    <row r="4798" spans="2:10" ht="47.45" customHeight="1">
      <c r="B4798" s="962"/>
      <c r="C4798" s="963"/>
      <c r="D4798" s="963"/>
      <c r="E4798" s="963"/>
      <c r="F4798" s="963"/>
      <c r="G4798" s="963"/>
      <c r="H4798" s="963"/>
      <c r="I4798" s="964" t="s">
        <v>3333</v>
      </c>
      <c r="J4798" s="965"/>
    </row>
    <row r="4799" spans="2:10" ht="24.6" customHeight="1">
      <c r="B4799" s="962"/>
      <c r="C4799" s="963"/>
      <c r="D4799" s="963"/>
      <c r="E4799" s="963"/>
      <c r="F4799" s="963"/>
      <c r="G4799" s="963"/>
      <c r="H4799" s="963"/>
      <c r="I4799" s="964" t="s">
        <v>3334</v>
      </c>
      <c r="J4799" s="965"/>
    </row>
    <row r="4800" spans="2:10" ht="24.6" customHeight="1">
      <c r="B4800" s="966"/>
      <c r="C4800" s="967"/>
      <c r="D4800" s="967"/>
      <c r="E4800" s="967"/>
      <c r="F4800" s="967"/>
      <c r="G4800" s="967"/>
      <c r="H4800" s="967"/>
      <c r="I4800" s="968"/>
      <c r="J4800" s="969"/>
    </row>
    <row r="4801" spans="2:10" ht="24.6" customHeight="1">
      <c r="B4801" s="959"/>
      <c r="C4801" s="970" t="s">
        <v>4386</v>
      </c>
      <c r="D4801" s="970"/>
      <c r="E4801" s="970"/>
      <c r="F4801" s="970"/>
      <c r="G4801" s="970"/>
      <c r="H4801" s="970"/>
      <c r="I4801" s="971"/>
      <c r="J4801" s="960"/>
    </row>
    <row r="4802" spans="2:10" ht="24.6" customHeight="1">
      <c r="B4802" s="962"/>
      <c r="C4802" s="963"/>
      <c r="D4802" s="963" t="s">
        <v>1968</v>
      </c>
      <c r="E4802" s="963"/>
      <c r="F4802" s="963"/>
      <c r="G4802" s="963"/>
      <c r="H4802" s="963"/>
      <c r="I4802" s="964" t="s">
        <v>2058</v>
      </c>
      <c r="J4802" s="965"/>
    </row>
    <row r="4803" spans="2:10" ht="24.6" customHeight="1">
      <c r="B4803" s="962"/>
      <c r="C4803" s="963"/>
      <c r="D4803" s="963" t="s">
        <v>1970</v>
      </c>
      <c r="E4803" s="963"/>
      <c r="F4803" s="963"/>
      <c r="G4803" s="963"/>
      <c r="H4803" s="963"/>
      <c r="I4803" s="964" t="s">
        <v>4387</v>
      </c>
      <c r="J4803" s="965"/>
    </row>
    <row r="4804" spans="2:10" ht="24.6" customHeight="1">
      <c r="B4804" s="962"/>
      <c r="C4804" s="963"/>
      <c r="D4804" s="963" t="s">
        <v>1973</v>
      </c>
      <c r="E4804" s="963"/>
      <c r="F4804" s="963"/>
      <c r="G4804" s="963"/>
      <c r="H4804" s="963"/>
      <c r="I4804" s="964"/>
      <c r="J4804" s="965"/>
    </row>
    <row r="4805" spans="2:10" ht="24.6" customHeight="1">
      <c r="B4805" s="962"/>
      <c r="C4805" s="963"/>
      <c r="D4805" s="963"/>
      <c r="E4805" s="963" t="s">
        <v>2111</v>
      </c>
      <c r="F4805" s="963"/>
      <c r="G4805" s="963"/>
      <c r="H4805" s="963"/>
      <c r="I4805" s="964" t="s">
        <v>2112</v>
      </c>
      <c r="J4805" s="965"/>
    </row>
    <row r="4806" spans="2:10" ht="24.6" customHeight="1">
      <c r="B4806" s="962"/>
      <c r="C4806" s="963"/>
      <c r="D4806" s="963"/>
      <c r="E4806" s="963"/>
      <c r="F4806" s="963"/>
      <c r="G4806" s="963"/>
      <c r="H4806" s="963"/>
      <c r="I4806" s="964" t="s">
        <v>3688</v>
      </c>
      <c r="J4806" s="965"/>
    </row>
    <row r="4807" spans="2:10" ht="24.6" customHeight="1">
      <c r="B4807" s="962"/>
      <c r="C4807" s="963"/>
      <c r="D4807" s="963"/>
      <c r="E4807" s="963"/>
      <c r="F4807" s="963"/>
      <c r="G4807" s="963"/>
      <c r="H4807" s="963"/>
      <c r="I4807" s="964" t="s">
        <v>2113</v>
      </c>
      <c r="J4807" s="965"/>
    </row>
    <row r="4808" spans="2:10" ht="24.6" customHeight="1">
      <c r="B4808" s="962"/>
      <c r="C4808" s="963"/>
      <c r="D4808" s="963"/>
      <c r="E4808" s="963" t="s">
        <v>4388</v>
      </c>
      <c r="F4808" s="963"/>
      <c r="G4808" s="963"/>
      <c r="H4808" s="963"/>
      <c r="I4808" s="964" t="s">
        <v>2058</v>
      </c>
      <c r="J4808" s="965"/>
    </row>
    <row r="4809" spans="2:10" ht="58.5" customHeight="1">
      <c r="B4809" s="962"/>
      <c r="C4809" s="963"/>
      <c r="D4809" s="963"/>
      <c r="E4809" s="963" t="s">
        <v>4389</v>
      </c>
      <c r="F4809" s="963"/>
      <c r="G4809" s="963"/>
      <c r="H4809" s="963"/>
      <c r="I4809" s="964" t="s">
        <v>4390</v>
      </c>
      <c r="J4809" s="965"/>
    </row>
    <row r="4810" spans="2:10" ht="24.6" customHeight="1">
      <c r="B4810" s="962"/>
      <c r="C4810" s="963"/>
      <c r="D4810" s="963" t="s">
        <v>1989</v>
      </c>
      <c r="E4810" s="963"/>
      <c r="F4810" s="963"/>
      <c r="G4810" s="963"/>
      <c r="H4810" s="963"/>
      <c r="I4810" s="964" t="s">
        <v>2058</v>
      </c>
      <c r="J4810" s="965"/>
    </row>
    <row r="4811" spans="2:10" ht="24.6" customHeight="1">
      <c r="B4811" s="962"/>
      <c r="C4811" s="963"/>
      <c r="D4811" s="963" t="s">
        <v>1991</v>
      </c>
      <c r="E4811" s="963"/>
      <c r="F4811" s="963"/>
      <c r="G4811" s="963"/>
      <c r="H4811" s="963"/>
      <c r="I4811" s="964"/>
      <c r="J4811" s="965"/>
    </row>
    <row r="4812" spans="2:10" ht="47.45" customHeight="1">
      <c r="B4812" s="962"/>
      <c r="C4812" s="963"/>
      <c r="D4812" s="963"/>
      <c r="E4812" s="963"/>
      <c r="F4812" s="963"/>
      <c r="G4812" s="963"/>
      <c r="H4812" s="963"/>
      <c r="I4812" s="964" t="s">
        <v>4391</v>
      </c>
      <c r="J4812" s="965"/>
    </row>
    <row r="4813" spans="2:10" ht="47.45" customHeight="1">
      <c r="B4813" s="962"/>
      <c r="C4813" s="963"/>
      <c r="D4813" s="963"/>
      <c r="E4813" s="963"/>
      <c r="F4813" s="963"/>
      <c r="G4813" s="963"/>
      <c r="H4813" s="963"/>
      <c r="I4813" s="964" t="s">
        <v>4392</v>
      </c>
      <c r="J4813" s="965"/>
    </row>
    <row r="4814" spans="2:10" ht="80.25" customHeight="1">
      <c r="B4814" s="962"/>
      <c r="C4814" s="963"/>
      <c r="D4814" s="963"/>
      <c r="E4814" s="963"/>
      <c r="F4814" s="963"/>
      <c r="G4814" s="963"/>
      <c r="H4814" s="963"/>
      <c r="I4814" s="964" t="s">
        <v>4393</v>
      </c>
      <c r="J4814" s="965"/>
    </row>
    <row r="4815" spans="2:10" ht="35.450000000000003" customHeight="1">
      <c r="B4815" s="962"/>
      <c r="C4815" s="963"/>
      <c r="D4815" s="963"/>
      <c r="E4815" s="963"/>
      <c r="F4815" s="963"/>
      <c r="G4815" s="963"/>
      <c r="H4815" s="963"/>
      <c r="I4815" s="964" t="s">
        <v>4394</v>
      </c>
      <c r="J4815" s="965"/>
    </row>
    <row r="4816" spans="2:10" ht="47.45" customHeight="1">
      <c r="B4816" s="962"/>
      <c r="C4816" s="963"/>
      <c r="D4816" s="963"/>
      <c r="E4816" s="963"/>
      <c r="F4816" s="963"/>
      <c r="G4816" s="963"/>
      <c r="H4816" s="963"/>
      <c r="I4816" s="964" t="s">
        <v>4395</v>
      </c>
      <c r="J4816" s="965"/>
    </row>
    <row r="4817" spans="2:10" ht="35.450000000000003" customHeight="1">
      <c r="B4817" s="962"/>
      <c r="C4817" s="963"/>
      <c r="D4817" s="963"/>
      <c r="E4817" s="963"/>
      <c r="F4817" s="963"/>
      <c r="G4817" s="963"/>
      <c r="H4817" s="963"/>
      <c r="I4817" s="964" t="s">
        <v>4396</v>
      </c>
      <c r="J4817" s="965"/>
    </row>
    <row r="4818" spans="2:10" ht="24.6" customHeight="1">
      <c r="B4818" s="966"/>
      <c r="C4818" s="967"/>
      <c r="D4818" s="967"/>
      <c r="E4818" s="967"/>
      <c r="F4818" s="967"/>
      <c r="G4818" s="967"/>
      <c r="H4818" s="967"/>
      <c r="I4818" s="968"/>
      <c r="J4818" s="969"/>
    </row>
    <row r="4819" spans="2:10" ht="24.6" customHeight="1">
      <c r="B4819" s="959"/>
      <c r="C4819" s="970" t="s">
        <v>4397</v>
      </c>
      <c r="D4819" s="970"/>
      <c r="E4819" s="970"/>
      <c r="F4819" s="970"/>
      <c r="G4819" s="970"/>
      <c r="H4819" s="970"/>
      <c r="I4819" s="971"/>
      <c r="J4819" s="960"/>
    </row>
    <row r="4820" spans="2:10" ht="35.450000000000003" customHeight="1">
      <c r="B4820" s="962"/>
      <c r="C4820" s="963"/>
      <c r="D4820" s="963"/>
      <c r="E4820" s="963"/>
      <c r="F4820" s="963"/>
      <c r="G4820" s="963"/>
      <c r="H4820" s="963"/>
      <c r="I4820" s="964" t="s">
        <v>4398</v>
      </c>
      <c r="J4820" s="965"/>
    </row>
    <row r="4821" spans="2:10" ht="24.6" customHeight="1">
      <c r="B4821" s="962"/>
      <c r="C4821" s="963"/>
      <c r="D4821" s="963"/>
      <c r="E4821" s="963"/>
      <c r="F4821" s="963"/>
      <c r="G4821" s="963"/>
      <c r="H4821" s="963"/>
      <c r="I4821" s="964"/>
      <c r="J4821" s="965"/>
    </row>
    <row r="4822" spans="2:10" ht="24.6" customHeight="1">
      <c r="B4822" s="966"/>
      <c r="C4822" s="967"/>
      <c r="D4822" s="967"/>
      <c r="E4822" s="967"/>
      <c r="F4822" s="967"/>
      <c r="G4822" s="967"/>
      <c r="H4822" s="967"/>
      <c r="I4822" s="968"/>
      <c r="J4822" s="969"/>
    </row>
    <row r="4823" spans="2:10" ht="24.6" customHeight="1">
      <c r="B4823" s="972" t="s">
        <v>4399</v>
      </c>
      <c r="C4823" s="973"/>
      <c r="D4823" s="973"/>
      <c r="E4823" s="973"/>
      <c r="F4823" s="973"/>
      <c r="G4823" s="973"/>
      <c r="H4823" s="973"/>
      <c r="I4823" s="974"/>
      <c r="J4823" s="975"/>
    </row>
    <row r="4824" spans="2:10" ht="24.6" customHeight="1">
      <c r="B4824" s="889" t="s">
        <v>4400</v>
      </c>
      <c r="C4824" s="980"/>
      <c r="D4824" s="980"/>
      <c r="E4824" s="980"/>
      <c r="F4824" s="980"/>
      <c r="G4824" s="980"/>
      <c r="H4824" s="980"/>
      <c r="I4824" s="981"/>
      <c r="J4824" s="982"/>
    </row>
    <row r="4825" spans="2:10" ht="24.6" customHeight="1">
      <c r="B4825" s="976"/>
      <c r="C4825" s="977" t="s">
        <v>4401</v>
      </c>
      <c r="D4825" s="977"/>
      <c r="E4825" s="977"/>
      <c r="F4825" s="977"/>
      <c r="G4825" s="977"/>
      <c r="H4825" s="977"/>
      <c r="I4825" s="978"/>
      <c r="J4825" s="979"/>
    </row>
    <row r="4826" spans="2:10" ht="24.6" customHeight="1">
      <c r="B4826" s="962"/>
      <c r="C4826" s="963"/>
      <c r="D4826" s="963" t="s">
        <v>4402</v>
      </c>
      <c r="E4826" s="963"/>
      <c r="F4826" s="963"/>
      <c r="G4826" s="963"/>
      <c r="H4826" s="963"/>
      <c r="I4826" s="964"/>
      <c r="J4826" s="965"/>
    </row>
    <row r="4827" spans="2:10" ht="35.450000000000003" customHeight="1">
      <c r="B4827" s="962"/>
      <c r="C4827" s="963"/>
      <c r="D4827" s="963"/>
      <c r="E4827" s="963"/>
      <c r="F4827" s="963"/>
      <c r="G4827" s="963"/>
      <c r="H4827" s="963"/>
      <c r="I4827" s="964" t="s">
        <v>4403</v>
      </c>
      <c r="J4827" s="965"/>
    </row>
    <row r="4828" spans="2:10" ht="24.6" customHeight="1">
      <c r="B4828" s="962"/>
      <c r="C4828" s="963"/>
      <c r="D4828" s="963"/>
      <c r="E4828" s="963"/>
      <c r="F4828" s="963"/>
      <c r="G4828" s="963"/>
      <c r="H4828" s="963"/>
      <c r="I4828" s="964" t="s">
        <v>4404</v>
      </c>
      <c r="J4828" s="965"/>
    </row>
    <row r="4829" spans="2:10" ht="24.6" customHeight="1">
      <c r="B4829" s="962"/>
      <c r="C4829" s="963"/>
      <c r="D4829" s="963"/>
      <c r="E4829" s="963"/>
      <c r="F4829" s="963"/>
      <c r="G4829" s="963"/>
      <c r="H4829" s="963"/>
      <c r="I4829" s="964" t="s">
        <v>4405</v>
      </c>
      <c r="J4829" s="965"/>
    </row>
    <row r="4830" spans="2:10" ht="35.450000000000003" customHeight="1">
      <c r="B4830" s="962"/>
      <c r="C4830" s="963"/>
      <c r="D4830" s="963"/>
      <c r="E4830" s="963"/>
      <c r="F4830" s="963"/>
      <c r="G4830" s="963"/>
      <c r="H4830" s="963"/>
      <c r="I4830" s="964" t="s">
        <v>4406</v>
      </c>
      <c r="J4830" s="965"/>
    </row>
    <row r="4831" spans="2:10" ht="24.6" customHeight="1">
      <c r="B4831" s="962"/>
      <c r="C4831" s="963"/>
      <c r="D4831" s="963"/>
      <c r="E4831" s="963"/>
      <c r="F4831" s="963"/>
      <c r="G4831" s="963"/>
      <c r="H4831" s="963"/>
      <c r="I4831" s="964" t="s">
        <v>4407</v>
      </c>
      <c r="J4831" s="965"/>
    </row>
    <row r="4832" spans="2:10" ht="24.6" customHeight="1">
      <c r="B4832" s="962"/>
      <c r="C4832" s="963"/>
      <c r="D4832" s="963"/>
      <c r="E4832" s="963"/>
      <c r="F4832" s="963"/>
      <c r="G4832" s="963"/>
      <c r="H4832" s="963"/>
      <c r="I4832" s="964" t="s">
        <v>4408</v>
      </c>
      <c r="J4832" s="965"/>
    </row>
    <row r="4833" spans="2:10" ht="24.6" customHeight="1">
      <c r="B4833" s="962"/>
      <c r="C4833" s="963"/>
      <c r="D4833" s="963"/>
      <c r="E4833" s="963"/>
      <c r="F4833" s="963"/>
      <c r="G4833" s="963"/>
      <c r="H4833" s="963"/>
      <c r="I4833" s="964" t="s">
        <v>4409</v>
      </c>
      <c r="J4833" s="965"/>
    </row>
    <row r="4834" spans="2:10" ht="24.6" customHeight="1">
      <c r="B4834" s="962"/>
      <c r="C4834" s="963"/>
      <c r="D4834" s="963"/>
      <c r="E4834" s="963"/>
      <c r="F4834" s="963"/>
      <c r="G4834" s="963"/>
      <c r="H4834" s="963"/>
      <c r="I4834" s="964" t="s">
        <v>4410</v>
      </c>
      <c r="J4834" s="965"/>
    </row>
    <row r="4835" spans="2:10" ht="24.6" customHeight="1">
      <c r="B4835" s="962"/>
      <c r="C4835" s="963"/>
      <c r="D4835" s="963"/>
      <c r="E4835" s="963"/>
      <c r="F4835" s="963"/>
      <c r="G4835" s="963"/>
      <c r="H4835" s="963"/>
      <c r="I4835" s="964" t="s">
        <v>4411</v>
      </c>
      <c r="J4835" s="965"/>
    </row>
    <row r="4836" spans="2:10" ht="35.450000000000003" customHeight="1">
      <c r="B4836" s="962"/>
      <c r="C4836" s="963"/>
      <c r="D4836" s="963"/>
      <c r="E4836" s="963"/>
      <c r="F4836" s="963"/>
      <c r="G4836" s="963"/>
      <c r="H4836" s="963"/>
      <c r="I4836" s="964" t="s">
        <v>4412</v>
      </c>
      <c r="J4836" s="965"/>
    </row>
    <row r="4837" spans="2:10" ht="24.6" customHeight="1">
      <c r="B4837" s="962"/>
      <c r="C4837" s="963"/>
      <c r="D4837" s="963"/>
      <c r="E4837" s="963"/>
      <c r="F4837" s="963"/>
      <c r="G4837" s="963"/>
      <c r="H4837" s="963"/>
      <c r="I4837" s="964" t="s">
        <v>4413</v>
      </c>
      <c r="J4837" s="965"/>
    </row>
    <row r="4838" spans="2:10" ht="24.6" customHeight="1">
      <c r="B4838" s="962"/>
      <c r="C4838" s="963"/>
      <c r="D4838" s="963"/>
      <c r="E4838" s="963"/>
      <c r="F4838" s="963"/>
      <c r="G4838" s="963"/>
      <c r="H4838" s="963"/>
      <c r="I4838" s="964" t="s">
        <v>4414</v>
      </c>
      <c r="J4838" s="965"/>
    </row>
    <row r="4839" spans="2:10" ht="24.6" customHeight="1">
      <c r="B4839" s="962"/>
      <c r="C4839" s="963"/>
      <c r="D4839" s="963"/>
      <c r="E4839" s="963"/>
      <c r="F4839" s="963"/>
      <c r="G4839" s="963"/>
      <c r="H4839" s="963"/>
      <c r="I4839" s="964" t="s">
        <v>4415</v>
      </c>
      <c r="J4839" s="965"/>
    </row>
    <row r="4840" spans="2:10" ht="24.6" customHeight="1">
      <c r="B4840" s="962"/>
      <c r="C4840" s="963"/>
      <c r="D4840" s="963"/>
      <c r="E4840" s="963"/>
      <c r="F4840" s="963"/>
      <c r="G4840" s="963"/>
      <c r="H4840" s="963"/>
      <c r="I4840" s="964" t="s">
        <v>4416</v>
      </c>
      <c r="J4840" s="965"/>
    </row>
    <row r="4841" spans="2:10" ht="35.450000000000003" customHeight="1">
      <c r="B4841" s="962"/>
      <c r="C4841" s="963"/>
      <c r="D4841" s="963"/>
      <c r="E4841" s="963"/>
      <c r="F4841" s="963"/>
      <c r="G4841" s="963"/>
      <c r="H4841" s="963"/>
      <c r="I4841" s="964" t="s">
        <v>4417</v>
      </c>
      <c r="J4841" s="965"/>
    </row>
    <row r="4842" spans="2:10" ht="35.450000000000003" customHeight="1">
      <c r="B4842" s="962"/>
      <c r="C4842" s="963"/>
      <c r="D4842" s="963"/>
      <c r="E4842" s="963"/>
      <c r="F4842" s="963"/>
      <c r="G4842" s="963"/>
      <c r="H4842" s="963"/>
      <c r="I4842" s="964" t="s">
        <v>4418</v>
      </c>
      <c r="J4842" s="965"/>
    </row>
    <row r="4843" spans="2:10" ht="24.6" customHeight="1">
      <c r="B4843" s="962"/>
      <c r="C4843" s="963"/>
      <c r="D4843" s="963"/>
      <c r="E4843" s="963"/>
      <c r="F4843" s="963"/>
      <c r="G4843" s="963"/>
      <c r="H4843" s="963"/>
      <c r="I4843" s="964" t="s">
        <v>4419</v>
      </c>
      <c r="J4843" s="965"/>
    </row>
    <row r="4844" spans="2:10" ht="24.6" customHeight="1">
      <c r="B4844" s="962"/>
      <c r="C4844" s="963"/>
      <c r="D4844" s="963"/>
      <c r="E4844" s="963"/>
      <c r="F4844" s="963"/>
      <c r="G4844" s="963"/>
      <c r="H4844" s="963"/>
      <c r="I4844" s="964" t="s">
        <v>4420</v>
      </c>
      <c r="J4844" s="965"/>
    </row>
    <row r="4845" spans="2:10" ht="24.6" customHeight="1">
      <c r="B4845" s="962"/>
      <c r="C4845" s="963"/>
      <c r="D4845" s="963"/>
      <c r="E4845" s="963"/>
      <c r="F4845" s="963"/>
      <c r="G4845" s="963"/>
      <c r="H4845" s="963"/>
      <c r="I4845" s="964" t="s">
        <v>4421</v>
      </c>
      <c r="J4845" s="965"/>
    </row>
    <row r="4846" spans="2:10" ht="24.6" customHeight="1">
      <c r="B4846" s="962"/>
      <c r="C4846" s="963"/>
      <c r="D4846" s="963"/>
      <c r="E4846" s="963"/>
      <c r="F4846" s="963"/>
      <c r="G4846" s="963"/>
      <c r="H4846" s="963"/>
      <c r="I4846" s="964" t="s">
        <v>4422</v>
      </c>
      <c r="J4846" s="965"/>
    </row>
    <row r="4847" spans="2:10" ht="24.6" customHeight="1">
      <c r="B4847" s="962"/>
      <c r="C4847" s="963"/>
      <c r="D4847" s="963" t="s">
        <v>4423</v>
      </c>
      <c r="E4847" s="963"/>
      <c r="F4847" s="963"/>
      <c r="G4847" s="963"/>
      <c r="H4847" s="963"/>
      <c r="I4847" s="964"/>
      <c r="J4847" s="965"/>
    </row>
    <row r="4848" spans="2:10" ht="47.45" customHeight="1">
      <c r="B4848" s="962"/>
      <c r="C4848" s="963"/>
      <c r="D4848" s="963"/>
      <c r="E4848" s="963"/>
      <c r="F4848" s="963"/>
      <c r="G4848" s="963"/>
      <c r="H4848" s="963"/>
      <c r="I4848" s="964" t="s">
        <v>4424</v>
      </c>
      <c r="J4848" s="965"/>
    </row>
    <row r="4849" spans="2:10" ht="125.45" customHeight="1">
      <c r="B4849" s="962"/>
      <c r="C4849" s="963"/>
      <c r="D4849" s="963"/>
      <c r="E4849" s="963"/>
      <c r="F4849" s="963"/>
      <c r="G4849" s="963"/>
      <c r="H4849" s="963"/>
      <c r="I4849" s="964" t="s">
        <v>4425</v>
      </c>
      <c r="J4849" s="965"/>
    </row>
    <row r="4850" spans="2:10" ht="47.45" customHeight="1">
      <c r="B4850" s="962"/>
      <c r="C4850" s="963"/>
      <c r="D4850" s="963"/>
      <c r="E4850" s="963"/>
      <c r="F4850" s="963"/>
      <c r="G4850" s="963"/>
      <c r="H4850" s="963"/>
      <c r="I4850" s="964" t="s">
        <v>4426</v>
      </c>
      <c r="J4850" s="965"/>
    </row>
    <row r="4851" spans="2:10" ht="58.5" customHeight="1">
      <c r="B4851" s="962"/>
      <c r="C4851" s="963"/>
      <c r="D4851" s="963"/>
      <c r="E4851" s="963"/>
      <c r="F4851" s="963"/>
      <c r="G4851" s="963"/>
      <c r="H4851" s="963"/>
      <c r="I4851" s="964" t="s">
        <v>4427</v>
      </c>
      <c r="J4851" s="965"/>
    </row>
    <row r="4852" spans="2:10" ht="58.5" customHeight="1">
      <c r="B4852" s="962"/>
      <c r="C4852" s="963"/>
      <c r="D4852" s="963"/>
      <c r="E4852" s="963"/>
      <c r="F4852" s="963"/>
      <c r="G4852" s="963"/>
      <c r="H4852" s="963"/>
      <c r="I4852" s="964" t="s">
        <v>4428</v>
      </c>
      <c r="J4852" s="965"/>
    </row>
    <row r="4853" spans="2:10" ht="24.6" customHeight="1">
      <c r="B4853" s="962"/>
      <c r="C4853" s="963"/>
      <c r="D4853" s="963" t="s">
        <v>4429</v>
      </c>
      <c r="E4853" s="963"/>
      <c r="F4853" s="963"/>
      <c r="G4853" s="963"/>
      <c r="H4853" s="963"/>
      <c r="I4853" s="964"/>
      <c r="J4853" s="965"/>
    </row>
    <row r="4854" spans="2:10" ht="58.5" customHeight="1">
      <c r="B4854" s="962"/>
      <c r="C4854" s="963"/>
      <c r="D4854" s="963"/>
      <c r="E4854" s="963"/>
      <c r="F4854" s="963"/>
      <c r="G4854" s="963"/>
      <c r="H4854" s="963"/>
      <c r="I4854" s="964" t="s">
        <v>4430</v>
      </c>
      <c r="J4854" s="965"/>
    </row>
    <row r="4855" spans="2:10" ht="81.599999999999994" customHeight="1">
      <c r="B4855" s="962"/>
      <c r="C4855" s="963"/>
      <c r="D4855" s="963"/>
      <c r="E4855" s="963"/>
      <c r="F4855" s="963"/>
      <c r="G4855" s="963"/>
      <c r="H4855" s="963"/>
      <c r="I4855" s="964" t="s">
        <v>4431</v>
      </c>
      <c r="J4855" s="965"/>
    </row>
    <row r="4856" spans="2:10" ht="24.6" customHeight="1">
      <c r="B4856" s="962"/>
      <c r="C4856" s="963"/>
      <c r="D4856" s="963" t="s">
        <v>4432</v>
      </c>
      <c r="E4856" s="963"/>
      <c r="F4856" s="963"/>
      <c r="G4856" s="963"/>
      <c r="H4856" s="963"/>
      <c r="I4856" s="964"/>
      <c r="J4856" s="965"/>
    </row>
    <row r="4857" spans="2:10" ht="35.450000000000003" customHeight="1">
      <c r="B4857" s="962"/>
      <c r="C4857" s="963"/>
      <c r="D4857" s="963"/>
      <c r="E4857" s="963"/>
      <c r="F4857" s="963"/>
      <c r="G4857" s="963"/>
      <c r="H4857" s="963"/>
      <c r="I4857" s="964" t="s">
        <v>4433</v>
      </c>
      <c r="J4857" s="965"/>
    </row>
    <row r="4858" spans="2:10" ht="58.5" customHeight="1">
      <c r="B4858" s="962"/>
      <c r="C4858" s="963"/>
      <c r="D4858" s="963"/>
      <c r="E4858" s="963"/>
      <c r="F4858" s="963"/>
      <c r="G4858" s="963"/>
      <c r="H4858" s="963"/>
      <c r="I4858" s="964" t="s">
        <v>4434</v>
      </c>
      <c r="J4858" s="965"/>
    </row>
    <row r="4859" spans="2:10" ht="24.6" customHeight="1">
      <c r="B4859" s="962"/>
      <c r="C4859" s="963"/>
      <c r="D4859" s="963" t="s">
        <v>4435</v>
      </c>
      <c r="E4859" s="963"/>
      <c r="F4859" s="963"/>
      <c r="G4859" s="963"/>
      <c r="H4859" s="963"/>
      <c r="I4859" s="964"/>
      <c r="J4859" s="965"/>
    </row>
    <row r="4860" spans="2:10" ht="58.5" customHeight="1">
      <c r="B4860" s="962"/>
      <c r="C4860" s="963"/>
      <c r="D4860" s="963"/>
      <c r="E4860" s="963"/>
      <c r="F4860" s="963"/>
      <c r="G4860" s="963"/>
      <c r="H4860" s="963"/>
      <c r="I4860" s="964" t="s">
        <v>4436</v>
      </c>
      <c r="J4860" s="965"/>
    </row>
    <row r="4861" spans="2:10" ht="192" customHeight="1">
      <c r="B4861" s="962"/>
      <c r="C4861" s="963"/>
      <c r="D4861" s="963"/>
      <c r="E4861" s="963"/>
      <c r="F4861" s="963"/>
      <c r="G4861" s="963"/>
      <c r="H4861" s="963"/>
      <c r="I4861" s="964" t="s">
        <v>4437</v>
      </c>
      <c r="J4861" s="965"/>
    </row>
    <row r="4862" spans="2:10" ht="24.6" customHeight="1">
      <c r="B4862" s="966"/>
      <c r="C4862" s="967"/>
      <c r="D4862" s="967"/>
      <c r="E4862" s="967"/>
      <c r="F4862" s="967"/>
      <c r="G4862" s="967"/>
      <c r="H4862" s="967"/>
      <c r="I4862" s="968"/>
      <c r="J4862" s="969"/>
    </row>
    <row r="4863" spans="2:10" ht="24.6" customHeight="1">
      <c r="B4863" s="972" t="s">
        <v>4438</v>
      </c>
      <c r="C4863" s="973"/>
      <c r="D4863" s="973"/>
      <c r="E4863" s="973"/>
      <c r="F4863" s="973"/>
      <c r="G4863" s="973"/>
      <c r="H4863" s="973"/>
      <c r="I4863" s="974"/>
      <c r="J4863" s="975"/>
    </row>
    <row r="4864" spans="2:10" ht="24.6" customHeight="1">
      <c r="B4864" s="976"/>
      <c r="C4864" s="977" t="s">
        <v>4439</v>
      </c>
      <c r="D4864" s="977"/>
      <c r="E4864" s="977"/>
      <c r="F4864" s="977"/>
      <c r="G4864" s="977"/>
      <c r="H4864" s="977"/>
      <c r="I4864" s="978"/>
      <c r="J4864" s="979"/>
    </row>
    <row r="4865" spans="2:10" ht="58.5" customHeight="1">
      <c r="B4865" s="962"/>
      <c r="C4865" s="963"/>
      <c r="D4865" s="963"/>
      <c r="E4865" s="963"/>
      <c r="F4865" s="963"/>
      <c r="G4865" s="963"/>
      <c r="H4865" s="963"/>
      <c r="I4865" s="964" t="s">
        <v>4440</v>
      </c>
      <c r="J4865" s="965"/>
    </row>
    <row r="4866" spans="2:10" ht="92.45" customHeight="1">
      <c r="B4866" s="962"/>
      <c r="C4866" s="963"/>
      <c r="D4866" s="963"/>
      <c r="E4866" s="963"/>
      <c r="F4866" s="963"/>
      <c r="G4866" s="963"/>
      <c r="H4866" s="963"/>
      <c r="I4866" s="964" t="s">
        <v>4441</v>
      </c>
      <c r="J4866" s="965"/>
    </row>
    <row r="4867" spans="2:10" ht="92.45" customHeight="1">
      <c r="B4867" s="962"/>
      <c r="C4867" s="963"/>
      <c r="D4867" s="963"/>
      <c r="E4867" s="963"/>
      <c r="F4867" s="963"/>
      <c r="G4867" s="963"/>
      <c r="H4867" s="963"/>
      <c r="I4867" s="964" t="s">
        <v>4442</v>
      </c>
      <c r="J4867" s="965"/>
    </row>
    <row r="4868" spans="2:10" ht="58.5" customHeight="1">
      <c r="B4868" s="962"/>
      <c r="C4868" s="963"/>
      <c r="D4868" s="963"/>
      <c r="E4868" s="963"/>
      <c r="F4868" s="963"/>
      <c r="G4868" s="963"/>
      <c r="H4868" s="963"/>
      <c r="I4868" s="964" t="s">
        <v>4443</v>
      </c>
      <c r="J4868" s="965"/>
    </row>
    <row r="4869" spans="2:10" ht="35.450000000000003" customHeight="1">
      <c r="B4869" s="962"/>
      <c r="C4869" s="963"/>
      <c r="D4869" s="963"/>
      <c r="E4869" s="963"/>
      <c r="F4869" s="963"/>
      <c r="G4869" s="963"/>
      <c r="H4869" s="963"/>
      <c r="I4869" s="964" t="s">
        <v>4444</v>
      </c>
      <c r="J4869" s="965"/>
    </row>
    <row r="4870" spans="2:10" ht="58.5" customHeight="1">
      <c r="B4870" s="962"/>
      <c r="C4870" s="963"/>
      <c r="D4870" s="963"/>
      <c r="E4870" s="963"/>
      <c r="F4870" s="963"/>
      <c r="G4870" s="963"/>
      <c r="H4870" s="963"/>
      <c r="I4870" s="964" t="s">
        <v>4445</v>
      </c>
      <c r="J4870" s="965"/>
    </row>
    <row r="4871" spans="2:10" ht="58.5" customHeight="1">
      <c r="B4871" s="962"/>
      <c r="C4871" s="963"/>
      <c r="D4871" s="963"/>
      <c r="E4871" s="963"/>
      <c r="F4871" s="963"/>
      <c r="G4871" s="963"/>
      <c r="H4871" s="963"/>
      <c r="I4871" s="964" t="s">
        <v>4446</v>
      </c>
      <c r="J4871" s="965"/>
    </row>
    <row r="4872" spans="2:10" ht="47.45" customHeight="1">
      <c r="B4872" s="962"/>
      <c r="C4872" s="963"/>
      <c r="D4872" s="963"/>
      <c r="E4872" s="963"/>
      <c r="F4872" s="963"/>
      <c r="G4872" s="963"/>
      <c r="H4872" s="963"/>
      <c r="I4872" s="964" t="s">
        <v>4447</v>
      </c>
      <c r="J4872" s="965"/>
    </row>
    <row r="4873" spans="2:10" ht="58.5" customHeight="1">
      <c r="B4873" s="962"/>
      <c r="C4873" s="963"/>
      <c r="D4873" s="963"/>
      <c r="E4873" s="963"/>
      <c r="F4873" s="963"/>
      <c r="G4873" s="963"/>
      <c r="H4873" s="963"/>
      <c r="I4873" s="964" t="s">
        <v>4448</v>
      </c>
      <c r="J4873" s="965"/>
    </row>
    <row r="4874" spans="2:10" ht="58.5" customHeight="1">
      <c r="B4874" s="962"/>
      <c r="C4874" s="963"/>
      <c r="D4874" s="963"/>
      <c r="E4874" s="963"/>
      <c r="F4874" s="963"/>
      <c r="G4874" s="963"/>
      <c r="H4874" s="963"/>
      <c r="I4874" s="964" t="s">
        <v>4449</v>
      </c>
      <c r="J4874" s="965"/>
    </row>
    <row r="4875" spans="2:10" ht="58.5" customHeight="1">
      <c r="B4875" s="962"/>
      <c r="C4875" s="963"/>
      <c r="D4875" s="963"/>
      <c r="E4875" s="963"/>
      <c r="F4875" s="963"/>
      <c r="G4875" s="963"/>
      <c r="H4875" s="963"/>
      <c r="I4875" s="964" t="s">
        <v>4450</v>
      </c>
      <c r="J4875" s="965"/>
    </row>
    <row r="4876" spans="2:10" ht="47.45" customHeight="1">
      <c r="B4876" s="962"/>
      <c r="C4876" s="963"/>
      <c r="D4876" s="963"/>
      <c r="E4876" s="963"/>
      <c r="F4876" s="963"/>
      <c r="G4876" s="963"/>
      <c r="H4876" s="963"/>
      <c r="I4876" s="964" t="s">
        <v>4451</v>
      </c>
      <c r="J4876" s="965"/>
    </row>
    <row r="4877" spans="2:10" ht="92.45" customHeight="1">
      <c r="B4877" s="962"/>
      <c r="C4877" s="963"/>
      <c r="D4877" s="963"/>
      <c r="E4877" s="963"/>
      <c r="F4877" s="963"/>
      <c r="G4877" s="963"/>
      <c r="H4877" s="963"/>
      <c r="I4877" s="964" t="s">
        <v>4452</v>
      </c>
      <c r="J4877" s="965"/>
    </row>
    <row r="4878" spans="2:10" ht="58.5" customHeight="1">
      <c r="B4878" s="962"/>
      <c r="C4878" s="963"/>
      <c r="D4878" s="963"/>
      <c r="E4878" s="963"/>
      <c r="F4878" s="963"/>
      <c r="G4878" s="963"/>
      <c r="H4878" s="963"/>
      <c r="I4878" s="964" t="s">
        <v>4453</v>
      </c>
      <c r="J4878" s="965"/>
    </row>
    <row r="4879" spans="2:10" ht="114.6" customHeight="1">
      <c r="B4879" s="962"/>
      <c r="C4879" s="963"/>
      <c r="D4879" s="963"/>
      <c r="E4879" s="963"/>
      <c r="F4879" s="963"/>
      <c r="G4879" s="963"/>
      <c r="H4879" s="963"/>
      <c r="I4879" s="964" t="s">
        <v>4454</v>
      </c>
      <c r="J4879" s="965"/>
    </row>
    <row r="4880" spans="2:10" ht="58.5" customHeight="1">
      <c r="B4880" s="962"/>
      <c r="C4880" s="963"/>
      <c r="D4880" s="963"/>
      <c r="E4880" s="963"/>
      <c r="F4880" s="963"/>
      <c r="G4880" s="963"/>
      <c r="H4880" s="963"/>
      <c r="I4880" s="964" t="s">
        <v>4455</v>
      </c>
      <c r="J4880" s="965"/>
    </row>
    <row r="4881" spans="2:10" ht="69.599999999999994" customHeight="1">
      <c r="B4881" s="962"/>
      <c r="C4881" s="963"/>
      <c r="D4881" s="963"/>
      <c r="E4881" s="963"/>
      <c r="F4881" s="963"/>
      <c r="G4881" s="963"/>
      <c r="H4881" s="963"/>
      <c r="I4881" s="964" t="s">
        <v>4456</v>
      </c>
      <c r="J4881" s="965"/>
    </row>
    <row r="4882" spans="2:10" ht="103.5" customHeight="1">
      <c r="B4882" s="962"/>
      <c r="C4882" s="963"/>
      <c r="D4882" s="963"/>
      <c r="E4882" s="963"/>
      <c r="F4882" s="963"/>
      <c r="G4882" s="963"/>
      <c r="H4882" s="963"/>
      <c r="I4882" s="964" t="s">
        <v>4457</v>
      </c>
      <c r="J4882" s="965"/>
    </row>
    <row r="4883" spans="2:10" ht="58.5" customHeight="1">
      <c r="B4883" s="962"/>
      <c r="C4883" s="963"/>
      <c r="D4883" s="963"/>
      <c r="E4883" s="963"/>
      <c r="F4883" s="963"/>
      <c r="G4883" s="963"/>
      <c r="H4883" s="963"/>
      <c r="I4883" s="964" t="s">
        <v>4458</v>
      </c>
      <c r="J4883" s="965"/>
    </row>
    <row r="4884" spans="2:10" ht="148.5" customHeight="1">
      <c r="B4884" s="962"/>
      <c r="C4884" s="963"/>
      <c r="D4884" s="963"/>
      <c r="E4884" s="963"/>
      <c r="F4884" s="963"/>
      <c r="G4884" s="963"/>
      <c r="H4884" s="963"/>
      <c r="I4884" s="964" t="s">
        <v>4459</v>
      </c>
      <c r="J4884" s="965"/>
    </row>
    <row r="4885" spans="2:10" ht="69.599999999999994" customHeight="1">
      <c r="B4885" s="962"/>
      <c r="C4885" s="963"/>
      <c r="D4885" s="963"/>
      <c r="E4885" s="963"/>
      <c r="F4885" s="963"/>
      <c r="G4885" s="963"/>
      <c r="H4885" s="963"/>
      <c r="I4885" s="964" t="s">
        <v>4460</v>
      </c>
      <c r="J4885" s="965"/>
    </row>
    <row r="4886" spans="2:10" ht="103.5" customHeight="1">
      <c r="B4886" s="962"/>
      <c r="C4886" s="963"/>
      <c r="D4886" s="963"/>
      <c r="E4886" s="963"/>
      <c r="F4886" s="963"/>
      <c r="G4886" s="963"/>
      <c r="H4886" s="963"/>
      <c r="I4886" s="964" t="s">
        <v>4461</v>
      </c>
      <c r="J4886" s="965"/>
    </row>
    <row r="4887" spans="2:10" ht="24.6" customHeight="1">
      <c r="B4887" s="962"/>
      <c r="C4887" s="963"/>
      <c r="D4887" s="963"/>
      <c r="E4887" s="963" t="s">
        <v>4462</v>
      </c>
      <c r="F4887" s="963"/>
      <c r="G4887" s="963"/>
      <c r="H4887" s="963"/>
      <c r="I4887" s="964"/>
      <c r="J4887" s="965"/>
    </row>
    <row r="4888" spans="2:10" ht="35.450000000000003" customHeight="1">
      <c r="B4888" s="962"/>
      <c r="C4888" s="963"/>
      <c r="D4888" s="963"/>
      <c r="E4888" s="963"/>
      <c r="F4888" s="963"/>
      <c r="G4888" s="963"/>
      <c r="H4888" s="963"/>
      <c r="I4888" s="964" t="s">
        <v>4463</v>
      </c>
      <c r="J4888" s="965"/>
    </row>
    <row r="4889" spans="2:10" ht="58.5" customHeight="1">
      <c r="B4889" s="962"/>
      <c r="C4889" s="963"/>
      <c r="D4889" s="963"/>
      <c r="E4889" s="963"/>
      <c r="F4889" s="963"/>
      <c r="G4889" s="963"/>
      <c r="H4889" s="963"/>
      <c r="I4889" s="964" t="s">
        <v>4464</v>
      </c>
      <c r="J4889" s="965"/>
    </row>
    <row r="4890" spans="2:10" ht="35.450000000000003" customHeight="1">
      <c r="B4890" s="962"/>
      <c r="C4890" s="963"/>
      <c r="D4890" s="963"/>
      <c r="E4890" s="963"/>
      <c r="F4890" s="963"/>
      <c r="G4890" s="963"/>
      <c r="H4890" s="963"/>
      <c r="I4890" s="964" t="s">
        <v>4465</v>
      </c>
      <c r="J4890" s="965"/>
    </row>
    <row r="4891" spans="2:10" ht="35.450000000000003" customHeight="1">
      <c r="B4891" s="962"/>
      <c r="C4891" s="963"/>
      <c r="D4891" s="963"/>
      <c r="E4891" s="963"/>
      <c r="F4891" s="963"/>
      <c r="G4891" s="963"/>
      <c r="H4891" s="963"/>
      <c r="I4891" s="964" t="s">
        <v>4466</v>
      </c>
      <c r="J4891" s="965"/>
    </row>
    <row r="4892" spans="2:10" ht="24.6" customHeight="1">
      <c r="B4892" s="962"/>
      <c r="C4892" s="963"/>
      <c r="D4892" s="963"/>
      <c r="E4892" s="963" t="s">
        <v>4467</v>
      </c>
      <c r="F4892" s="963"/>
      <c r="G4892" s="963"/>
      <c r="H4892" s="963"/>
      <c r="I4892" s="964"/>
      <c r="J4892" s="965"/>
    </row>
    <row r="4893" spans="2:10" ht="81.599999999999994" customHeight="1">
      <c r="B4893" s="962"/>
      <c r="C4893" s="963"/>
      <c r="D4893" s="963"/>
      <c r="E4893" s="963"/>
      <c r="F4893" s="963"/>
      <c r="G4893" s="963"/>
      <c r="H4893" s="963"/>
      <c r="I4893" s="964" t="s">
        <v>4468</v>
      </c>
      <c r="J4893" s="965"/>
    </row>
    <row r="4894" spans="2:10" ht="24.6" customHeight="1">
      <c r="B4894" s="962"/>
      <c r="C4894" s="963"/>
      <c r="D4894" s="963"/>
      <c r="E4894" s="963"/>
      <c r="F4894" s="963"/>
      <c r="G4894" s="963"/>
      <c r="H4894" s="963"/>
      <c r="I4894" s="964" t="s">
        <v>4469</v>
      </c>
      <c r="J4894" s="965"/>
    </row>
    <row r="4895" spans="2:10" ht="35.450000000000003" customHeight="1">
      <c r="B4895" s="962"/>
      <c r="C4895" s="963"/>
      <c r="D4895" s="963"/>
      <c r="E4895" s="963"/>
      <c r="F4895" s="963"/>
      <c r="G4895" s="963"/>
      <c r="H4895" s="963"/>
      <c r="I4895" s="964" t="s">
        <v>4470</v>
      </c>
      <c r="J4895" s="965"/>
    </row>
    <row r="4896" spans="2:10" ht="58.5" customHeight="1">
      <c r="B4896" s="962"/>
      <c r="C4896" s="963"/>
      <c r="D4896" s="963"/>
      <c r="E4896" s="963"/>
      <c r="F4896" s="963"/>
      <c r="G4896" s="963"/>
      <c r="H4896" s="963"/>
      <c r="I4896" s="964" t="s">
        <v>4471</v>
      </c>
      <c r="J4896" s="965"/>
    </row>
    <row r="4897" spans="2:10" ht="35.450000000000003" customHeight="1">
      <c r="B4897" s="962"/>
      <c r="C4897" s="963"/>
      <c r="D4897" s="963"/>
      <c r="E4897" s="963"/>
      <c r="F4897" s="963"/>
      <c r="G4897" s="963"/>
      <c r="H4897" s="963"/>
      <c r="I4897" s="964" t="s">
        <v>4472</v>
      </c>
      <c r="J4897" s="965"/>
    </row>
    <row r="4898" spans="2:10" ht="81.599999999999994" customHeight="1">
      <c r="B4898" s="962"/>
      <c r="C4898" s="963"/>
      <c r="D4898" s="963"/>
      <c r="E4898" s="963"/>
      <c r="F4898" s="963"/>
      <c r="G4898" s="963"/>
      <c r="H4898" s="963"/>
      <c r="I4898" s="964" t="s">
        <v>4473</v>
      </c>
      <c r="J4898" s="965"/>
    </row>
    <row r="4899" spans="2:10" ht="24.6" customHeight="1">
      <c r="B4899" s="962"/>
      <c r="C4899" s="963"/>
      <c r="D4899" s="963"/>
      <c r="E4899" s="963" t="s">
        <v>4474</v>
      </c>
      <c r="F4899" s="963"/>
      <c r="G4899" s="963"/>
      <c r="H4899" s="963"/>
      <c r="I4899" s="964"/>
      <c r="J4899" s="965"/>
    </row>
    <row r="4900" spans="2:10" ht="35.450000000000003" customHeight="1">
      <c r="B4900" s="962"/>
      <c r="C4900" s="963"/>
      <c r="D4900" s="963"/>
      <c r="E4900" s="963"/>
      <c r="F4900" s="963"/>
      <c r="G4900" s="963"/>
      <c r="H4900" s="963"/>
      <c r="I4900" s="964" t="s">
        <v>4475</v>
      </c>
      <c r="J4900" s="965"/>
    </row>
    <row r="4901" spans="2:10" ht="81.599999999999994" customHeight="1">
      <c r="B4901" s="962"/>
      <c r="C4901" s="963"/>
      <c r="D4901" s="963"/>
      <c r="E4901" s="963"/>
      <c r="F4901" s="963"/>
      <c r="G4901" s="963"/>
      <c r="H4901" s="963"/>
      <c r="I4901" s="964" t="s">
        <v>4476</v>
      </c>
      <c r="J4901" s="965"/>
    </row>
    <row r="4902" spans="2:10" ht="47.45" customHeight="1">
      <c r="B4902" s="962"/>
      <c r="C4902" s="963"/>
      <c r="D4902" s="963"/>
      <c r="E4902" s="963"/>
      <c r="F4902" s="963"/>
      <c r="G4902" s="963"/>
      <c r="H4902" s="963"/>
      <c r="I4902" s="964" t="s">
        <v>4477</v>
      </c>
      <c r="J4902" s="965"/>
    </row>
    <row r="4903" spans="2:10" ht="47.45" customHeight="1">
      <c r="B4903" s="962"/>
      <c r="C4903" s="963"/>
      <c r="D4903" s="963"/>
      <c r="E4903" s="963"/>
      <c r="F4903" s="963"/>
      <c r="G4903" s="963"/>
      <c r="H4903" s="963"/>
      <c r="I4903" s="964" t="s">
        <v>4478</v>
      </c>
      <c r="J4903" s="965"/>
    </row>
    <row r="4904" spans="2:10" ht="81.599999999999994" customHeight="1">
      <c r="B4904" s="962"/>
      <c r="C4904" s="963"/>
      <c r="D4904" s="963"/>
      <c r="E4904" s="963"/>
      <c r="F4904" s="963"/>
      <c r="G4904" s="963"/>
      <c r="H4904" s="963"/>
      <c r="I4904" s="964" t="s">
        <v>4479</v>
      </c>
      <c r="J4904" s="965"/>
    </row>
    <row r="4905" spans="2:10" ht="24.6" customHeight="1">
      <c r="B4905" s="962"/>
      <c r="C4905" s="963"/>
      <c r="D4905" s="963"/>
      <c r="E4905" s="963" t="s">
        <v>4480</v>
      </c>
      <c r="F4905" s="963"/>
      <c r="G4905" s="963"/>
      <c r="H4905" s="963"/>
      <c r="I4905" s="964"/>
      <c r="J4905" s="965"/>
    </row>
    <row r="4906" spans="2:10" ht="35.450000000000003" customHeight="1">
      <c r="B4906" s="962"/>
      <c r="C4906" s="963"/>
      <c r="D4906" s="963"/>
      <c r="E4906" s="963"/>
      <c r="F4906" s="963"/>
      <c r="G4906" s="963"/>
      <c r="H4906" s="963"/>
      <c r="I4906" s="964" t="s">
        <v>4481</v>
      </c>
      <c r="J4906" s="965"/>
    </row>
    <row r="4907" spans="2:10" ht="81.599999999999994" customHeight="1">
      <c r="B4907" s="962"/>
      <c r="C4907" s="963"/>
      <c r="D4907" s="963"/>
      <c r="E4907" s="963"/>
      <c r="F4907" s="963"/>
      <c r="G4907" s="963"/>
      <c r="H4907" s="963"/>
      <c r="I4907" s="964" t="s">
        <v>4482</v>
      </c>
      <c r="J4907" s="965"/>
    </row>
    <row r="4908" spans="2:10" ht="35.450000000000003" customHeight="1">
      <c r="B4908" s="962"/>
      <c r="C4908" s="963"/>
      <c r="D4908" s="963"/>
      <c r="E4908" s="963"/>
      <c r="F4908" s="963"/>
      <c r="G4908" s="963"/>
      <c r="H4908" s="963"/>
      <c r="I4908" s="964" t="s">
        <v>4483</v>
      </c>
      <c r="J4908" s="965"/>
    </row>
    <row r="4909" spans="2:10" ht="47.45" customHeight="1">
      <c r="B4909" s="962"/>
      <c r="C4909" s="963"/>
      <c r="D4909" s="963"/>
      <c r="E4909" s="963"/>
      <c r="F4909" s="963"/>
      <c r="G4909" s="963"/>
      <c r="H4909" s="963"/>
      <c r="I4909" s="964" t="s">
        <v>4484</v>
      </c>
      <c r="J4909" s="965"/>
    </row>
    <row r="4910" spans="2:10" ht="81.599999999999994" customHeight="1">
      <c r="B4910" s="962"/>
      <c r="C4910" s="963"/>
      <c r="D4910" s="963"/>
      <c r="E4910" s="963"/>
      <c r="F4910" s="963"/>
      <c r="G4910" s="963"/>
      <c r="H4910" s="963"/>
      <c r="I4910" s="964" t="s">
        <v>4485</v>
      </c>
      <c r="J4910" s="965"/>
    </row>
    <row r="4911" spans="2:10" ht="47.45" customHeight="1">
      <c r="B4911" s="962"/>
      <c r="C4911" s="963"/>
      <c r="D4911" s="963"/>
      <c r="E4911" s="963"/>
      <c r="F4911" s="963"/>
      <c r="G4911" s="963"/>
      <c r="H4911" s="963"/>
      <c r="I4911" s="964" t="s">
        <v>4486</v>
      </c>
      <c r="J4911" s="965"/>
    </row>
    <row r="4912" spans="2:10" ht="24.6" customHeight="1">
      <c r="B4912" s="962"/>
      <c r="C4912" s="963"/>
      <c r="D4912" s="963"/>
      <c r="E4912" s="963" t="s">
        <v>4487</v>
      </c>
      <c r="F4912" s="963"/>
      <c r="G4912" s="963"/>
      <c r="H4912" s="963"/>
      <c r="I4912" s="964"/>
      <c r="J4912" s="965"/>
    </row>
    <row r="4913" spans="2:10" ht="47.45" customHeight="1">
      <c r="B4913" s="962"/>
      <c r="C4913" s="963"/>
      <c r="D4913" s="963"/>
      <c r="E4913" s="963"/>
      <c r="F4913" s="963"/>
      <c r="G4913" s="963"/>
      <c r="H4913" s="963"/>
      <c r="I4913" s="964" t="s">
        <v>4488</v>
      </c>
      <c r="J4913" s="965"/>
    </row>
    <row r="4914" spans="2:10" ht="103.5" customHeight="1">
      <c r="B4914" s="962"/>
      <c r="C4914" s="963"/>
      <c r="D4914" s="963"/>
      <c r="E4914" s="963"/>
      <c r="F4914" s="963"/>
      <c r="G4914" s="963"/>
      <c r="H4914" s="963"/>
      <c r="I4914" s="964" t="s">
        <v>4489</v>
      </c>
      <c r="J4914" s="965"/>
    </row>
    <row r="4915" spans="2:10" ht="47.45" customHeight="1">
      <c r="B4915" s="962"/>
      <c r="C4915" s="963"/>
      <c r="D4915" s="963"/>
      <c r="E4915" s="963"/>
      <c r="F4915" s="963"/>
      <c r="G4915" s="963"/>
      <c r="H4915" s="963"/>
      <c r="I4915" s="964" t="s">
        <v>4490</v>
      </c>
      <c r="J4915" s="965"/>
    </row>
    <row r="4916" spans="2:10" ht="47.45" customHeight="1">
      <c r="B4916" s="962"/>
      <c r="C4916" s="963"/>
      <c r="D4916" s="963"/>
      <c r="E4916" s="963"/>
      <c r="F4916" s="963"/>
      <c r="G4916" s="963"/>
      <c r="H4916" s="963"/>
      <c r="I4916" s="964" t="s">
        <v>4491</v>
      </c>
      <c r="J4916" s="965"/>
    </row>
    <row r="4917" spans="2:10" ht="47.45" customHeight="1">
      <c r="B4917" s="962"/>
      <c r="C4917" s="963"/>
      <c r="D4917" s="963"/>
      <c r="E4917" s="963"/>
      <c r="F4917" s="963"/>
      <c r="G4917" s="963"/>
      <c r="H4917" s="963"/>
      <c r="I4917" s="964" t="s">
        <v>4492</v>
      </c>
      <c r="J4917" s="965"/>
    </row>
    <row r="4918" spans="2:10" ht="58.5" customHeight="1">
      <c r="B4918" s="962"/>
      <c r="C4918" s="963"/>
      <c r="D4918" s="963"/>
      <c r="E4918" s="963"/>
      <c r="F4918" s="963"/>
      <c r="G4918" s="963"/>
      <c r="H4918" s="963"/>
      <c r="I4918" s="964" t="s">
        <v>4493</v>
      </c>
      <c r="J4918" s="965"/>
    </row>
    <row r="4919" spans="2:10" ht="58.5" customHeight="1">
      <c r="B4919" s="962"/>
      <c r="C4919" s="963"/>
      <c r="D4919" s="963"/>
      <c r="E4919" s="963"/>
      <c r="F4919" s="963"/>
      <c r="G4919" s="963"/>
      <c r="H4919" s="963"/>
      <c r="I4919" s="964" t="s">
        <v>4494</v>
      </c>
      <c r="J4919" s="965"/>
    </row>
    <row r="4920" spans="2:10" ht="47.45" customHeight="1">
      <c r="B4920" s="962"/>
      <c r="C4920" s="963"/>
      <c r="D4920" s="963"/>
      <c r="E4920" s="963"/>
      <c r="F4920" s="963"/>
      <c r="G4920" s="963"/>
      <c r="H4920" s="963"/>
      <c r="I4920" s="964" t="s">
        <v>4495</v>
      </c>
      <c r="J4920" s="965"/>
    </row>
    <row r="4921" spans="2:10" ht="24.6" customHeight="1">
      <c r="B4921" s="962"/>
      <c r="C4921" s="963"/>
      <c r="D4921" s="963"/>
      <c r="E4921" s="963" t="s">
        <v>4496</v>
      </c>
      <c r="F4921" s="963"/>
      <c r="G4921" s="963"/>
      <c r="H4921" s="963"/>
      <c r="I4921" s="964"/>
      <c r="J4921" s="965"/>
    </row>
    <row r="4922" spans="2:10" ht="35.450000000000003" customHeight="1">
      <c r="B4922" s="962"/>
      <c r="C4922" s="963"/>
      <c r="D4922" s="963"/>
      <c r="E4922" s="963"/>
      <c r="F4922" s="963"/>
      <c r="G4922" s="963"/>
      <c r="H4922" s="963"/>
      <c r="I4922" s="964" t="s">
        <v>4497</v>
      </c>
      <c r="J4922" s="965"/>
    </row>
    <row r="4923" spans="2:10" ht="69.599999999999994" customHeight="1">
      <c r="B4923" s="962"/>
      <c r="C4923" s="963"/>
      <c r="D4923" s="963"/>
      <c r="E4923" s="963"/>
      <c r="F4923" s="963"/>
      <c r="G4923" s="963"/>
      <c r="H4923" s="963"/>
      <c r="I4923" s="964" t="s">
        <v>4498</v>
      </c>
      <c r="J4923" s="965"/>
    </row>
    <row r="4924" spans="2:10" ht="47.45" customHeight="1">
      <c r="B4924" s="962"/>
      <c r="C4924" s="963"/>
      <c r="D4924" s="963"/>
      <c r="E4924" s="963"/>
      <c r="F4924" s="963"/>
      <c r="G4924" s="963"/>
      <c r="H4924" s="963"/>
      <c r="I4924" s="964" t="s">
        <v>4499</v>
      </c>
      <c r="J4924" s="965"/>
    </row>
    <row r="4925" spans="2:10" ht="47.45" customHeight="1">
      <c r="B4925" s="962"/>
      <c r="C4925" s="963"/>
      <c r="D4925" s="963"/>
      <c r="E4925" s="963"/>
      <c r="F4925" s="963"/>
      <c r="G4925" s="963"/>
      <c r="H4925" s="963"/>
      <c r="I4925" s="964" t="s">
        <v>4500</v>
      </c>
      <c r="J4925" s="965"/>
    </row>
    <row r="4926" spans="2:10" ht="35.450000000000003" customHeight="1">
      <c r="B4926" s="962"/>
      <c r="C4926" s="963"/>
      <c r="D4926" s="963"/>
      <c r="E4926" s="963"/>
      <c r="F4926" s="963"/>
      <c r="G4926" s="963"/>
      <c r="H4926" s="963"/>
      <c r="I4926" s="964" t="s">
        <v>4501</v>
      </c>
      <c r="J4926" s="965"/>
    </row>
    <row r="4927" spans="2:10" ht="35.450000000000003" customHeight="1">
      <c r="B4927" s="962"/>
      <c r="C4927" s="963"/>
      <c r="D4927" s="963"/>
      <c r="E4927" s="963"/>
      <c r="F4927" s="963"/>
      <c r="G4927" s="963"/>
      <c r="H4927" s="963"/>
      <c r="I4927" s="964" t="s">
        <v>4502</v>
      </c>
      <c r="J4927" s="965"/>
    </row>
    <row r="4928" spans="2:10" ht="35.450000000000003" customHeight="1">
      <c r="B4928" s="962"/>
      <c r="C4928" s="963"/>
      <c r="D4928" s="963"/>
      <c r="E4928" s="963"/>
      <c r="F4928" s="963"/>
      <c r="G4928" s="963"/>
      <c r="H4928" s="963"/>
      <c r="I4928" s="964" t="s">
        <v>4503</v>
      </c>
      <c r="J4928" s="965"/>
    </row>
    <row r="4929" spans="2:10" ht="35.450000000000003" customHeight="1">
      <c r="B4929" s="962"/>
      <c r="C4929" s="963"/>
      <c r="D4929" s="963"/>
      <c r="E4929" s="963"/>
      <c r="F4929" s="963"/>
      <c r="G4929" s="963"/>
      <c r="H4929" s="963"/>
      <c r="I4929" s="964" t="s">
        <v>4504</v>
      </c>
      <c r="J4929" s="965"/>
    </row>
    <row r="4930" spans="2:10" ht="24.6" customHeight="1">
      <c r="B4930" s="962"/>
      <c r="C4930" s="963"/>
      <c r="D4930" s="963"/>
      <c r="E4930" s="963" t="s">
        <v>4505</v>
      </c>
      <c r="F4930" s="963"/>
      <c r="G4930" s="963"/>
      <c r="H4930" s="963"/>
      <c r="I4930" s="964"/>
      <c r="J4930" s="965"/>
    </row>
    <row r="4931" spans="2:10" ht="58.5" customHeight="1">
      <c r="B4931" s="962"/>
      <c r="C4931" s="963"/>
      <c r="D4931" s="963"/>
      <c r="E4931" s="963"/>
      <c r="F4931" s="963"/>
      <c r="G4931" s="963"/>
      <c r="H4931" s="963"/>
      <c r="I4931" s="964" t="s">
        <v>4506</v>
      </c>
      <c r="J4931" s="965"/>
    </row>
    <row r="4932" spans="2:10" ht="24.6" customHeight="1">
      <c r="B4932" s="966"/>
      <c r="C4932" s="967"/>
      <c r="D4932" s="967"/>
      <c r="E4932" s="967"/>
      <c r="F4932" s="967"/>
      <c r="G4932" s="967"/>
      <c r="H4932" s="967"/>
      <c r="I4932" s="968"/>
      <c r="J4932" s="969"/>
    </row>
    <row r="4933" spans="2:10" ht="24.6" customHeight="1">
      <c r="B4933" s="959"/>
      <c r="C4933" s="970" t="s">
        <v>4507</v>
      </c>
      <c r="D4933" s="970"/>
      <c r="E4933" s="970"/>
      <c r="F4933" s="970"/>
      <c r="G4933" s="970"/>
      <c r="H4933" s="970"/>
      <c r="I4933" s="971"/>
      <c r="J4933" s="960"/>
    </row>
    <row r="4934" spans="2:10" ht="58.5" customHeight="1">
      <c r="B4934" s="962"/>
      <c r="C4934" s="963"/>
      <c r="D4934" s="963"/>
      <c r="E4934" s="963"/>
      <c r="F4934" s="963"/>
      <c r="G4934" s="963"/>
      <c r="H4934" s="963"/>
      <c r="I4934" s="964" t="s">
        <v>4508</v>
      </c>
      <c r="J4934" s="965"/>
    </row>
    <row r="4935" spans="2:10" ht="47.45" customHeight="1">
      <c r="B4935" s="962"/>
      <c r="C4935" s="963"/>
      <c r="D4935" s="963"/>
      <c r="E4935" s="963"/>
      <c r="F4935" s="963"/>
      <c r="G4935" s="963"/>
      <c r="H4935" s="963"/>
      <c r="I4935" s="964" t="s">
        <v>4509</v>
      </c>
      <c r="J4935" s="965"/>
    </row>
    <row r="4936" spans="2:10" ht="58.5" customHeight="1">
      <c r="B4936" s="962"/>
      <c r="C4936" s="963"/>
      <c r="D4936" s="963"/>
      <c r="E4936" s="963"/>
      <c r="F4936" s="963"/>
      <c r="G4936" s="963"/>
      <c r="H4936" s="963"/>
      <c r="I4936" s="964" t="s">
        <v>4510</v>
      </c>
      <c r="J4936" s="965"/>
    </row>
    <row r="4937" spans="2:10" ht="35.450000000000003" customHeight="1">
      <c r="B4937" s="962"/>
      <c r="C4937" s="963"/>
      <c r="D4937" s="963"/>
      <c r="E4937" s="963"/>
      <c r="F4937" s="963"/>
      <c r="G4937" s="963"/>
      <c r="H4937" s="963"/>
      <c r="I4937" s="964" t="s">
        <v>4511</v>
      </c>
      <c r="J4937" s="965"/>
    </row>
    <row r="4938" spans="2:10" ht="81.599999999999994" customHeight="1">
      <c r="B4938" s="962"/>
      <c r="C4938" s="963"/>
      <c r="D4938" s="963"/>
      <c r="E4938" s="963"/>
      <c r="F4938" s="963"/>
      <c r="G4938" s="963"/>
      <c r="H4938" s="963"/>
      <c r="I4938" s="964" t="s">
        <v>4512</v>
      </c>
      <c r="J4938" s="965"/>
    </row>
    <row r="4939" spans="2:10" ht="35.450000000000003" customHeight="1">
      <c r="B4939" s="962"/>
      <c r="C4939" s="963"/>
      <c r="D4939" s="963"/>
      <c r="E4939" s="963"/>
      <c r="F4939" s="963"/>
      <c r="G4939" s="963"/>
      <c r="H4939" s="963"/>
      <c r="I4939" s="964" t="s">
        <v>4513</v>
      </c>
      <c r="J4939" s="965"/>
    </row>
    <row r="4940" spans="2:10" ht="47.45" customHeight="1">
      <c r="B4940" s="962"/>
      <c r="C4940" s="963"/>
      <c r="D4940" s="963"/>
      <c r="E4940" s="963"/>
      <c r="F4940" s="963"/>
      <c r="G4940" s="963"/>
      <c r="H4940" s="963"/>
      <c r="I4940" s="964" t="s">
        <v>4514</v>
      </c>
      <c r="J4940" s="965"/>
    </row>
    <row r="4941" spans="2:10" ht="35.450000000000003" customHeight="1">
      <c r="B4941" s="962"/>
      <c r="C4941" s="963"/>
      <c r="D4941" s="963"/>
      <c r="E4941" s="963"/>
      <c r="F4941" s="963"/>
      <c r="G4941" s="963"/>
      <c r="H4941" s="963"/>
      <c r="I4941" s="964" t="s">
        <v>4515</v>
      </c>
      <c r="J4941" s="965"/>
    </row>
    <row r="4942" spans="2:10" ht="47.45" customHeight="1">
      <c r="B4942" s="962"/>
      <c r="C4942" s="963"/>
      <c r="D4942" s="963"/>
      <c r="E4942" s="963"/>
      <c r="F4942" s="963"/>
      <c r="G4942" s="963"/>
      <c r="H4942" s="963"/>
      <c r="I4942" s="964" t="s">
        <v>4516</v>
      </c>
      <c r="J4942" s="965"/>
    </row>
    <row r="4943" spans="2:10" ht="24.6" customHeight="1">
      <c r="B4943" s="966"/>
      <c r="C4943" s="967"/>
      <c r="D4943" s="967"/>
      <c r="E4943" s="967"/>
      <c r="F4943" s="967"/>
      <c r="G4943" s="967"/>
      <c r="H4943" s="967"/>
      <c r="I4943" s="968"/>
      <c r="J4943" s="969"/>
    </row>
    <row r="4944" spans="2:10" ht="24.6" customHeight="1">
      <c r="B4944" s="959"/>
      <c r="C4944" s="970" t="s">
        <v>4517</v>
      </c>
      <c r="D4944" s="970"/>
      <c r="E4944" s="970"/>
      <c r="F4944" s="970"/>
      <c r="G4944" s="970"/>
      <c r="H4944" s="970"/>
      <c r="I4944" s="971"/>
      <c r="J4944" s="960"/>
    </row>
    <row r="4945" spans="2:10" ht="69.599999999999994" customHeight="1">
      <c r="B4945" s="962"/>
      <c r="C4945" s="963"/>
      <c r="D4945" s="963"/>
      <c r="E4945" s="963"/>
      <c r="F4945" s="963"/>
      <c r="G4945" s="963"/>
      <c r="H4945" s="963"/>
      <c r="I4945" s="964" t="s">
        <v>4518</v>
      </c>
      <c r="J4945" s="965"/>
    </row>
    <row r="4946" spans="2:10" ht="114.6" customHeight="1">
      <c r="B4946" s="962"/>
      <c r="C4946" s="963"/>
      <c r="D4946" s="963"/>
      <c r="E4946" s="963"/>
      <c r="F4946" s="963"/>
      <c r="G4946" s="963"/>
      <c r="H4946" s="963"/>
      <c r="I4946" s="964" t="s">
        <v>4519</v>
      </c>
      <c r="J4946" s="965"/>
    </row>
    <row r="4947" spans="2:10" ht="58.5" customHeight="1">
      <c r="B4947" s="962"/>
      <c r="C4947" s="963"/>
      <c r="D4947" s="963"/>
      <c r="E4947" s="963"/>
      <c r="F4947" s="963"/>
      <c r="G4947" s="963"/>
      <c r="H4947" s="963"/>
      <c r="I4947" s="964" t="s">
        <v>4520</v>
      </c>
      <c r="J4947" s="965"/>
    </row>
    <row r="4948" spans="2:10" ht="47.45" customHeight="1">
      <c r="B4948" s="962"/>
      <c r="C4948" s="963"/>
      <c r="D4948" s="963"/>
      <c r="E4948" s="963"/>
      <c r="F4948" s="963"/>
      <c r="G4948" s="963"/>
      <c r="H4948" s="963"/>
      <c r="I4948" s="964" t="s">
        <v>4521</v>
      </c>
      <c r="J4948" s="965"/>
    </row>
    <row r="4949" spans="2:10" ht="47.45" customHeight="1">
      <c r="B4949" s="962"/>
      <c r="C4949" s="963"/>
      <c r="D4949" s="963"/>
      <c r="E4949" s="963"/>
      <c r="F4949" s="963"/>
      <c r="G4949" s="963"/>
      <c r="H4949" s="963"/>
      <c r="I4949" s="964" t="s">
        <v>4522</v>
      </c>
      <c r="J4949" s="965"/>
    </row>
    <row r="4950" spans="2:10" ht="47.45" customHeight="1">
      <c r="B4950" s="962"/>
      <c r="C4950" s="963"/>
      <c r="D4950" s="963"/>
      <c r="E4950" s="963"/>
      <c r="F4950" s="963"/>
      <c r="G4950" s="963"/>
      <c r="H4950" s="963"/>
      <c r="I4950" s="964" t="s">
        <v>4523</v>
      </c>
      <c r="J4950" s="965"/>
    </row>
    <row r="4951" spans="2:10" ht="69.599999999999994" customHeight="1">
      <c r="B4951" s="962"/>
      <c r="C4951" s="963"/>
      <c r="D4951" s="963"/>
      <c r="E4951" s="963"/>
      <c r="F4951" s="963"/>
      <c r="G4951" s="963"/>
      <c r="H4951" s="963"/>
      <c r="I4951" s="964" t="s">
        <v>4524</v>
      </c>
      <c r="J4951" s="965"/>
    </row>
    <row r="4952" spans="2:10" ht="81.599999999999994" customHeight="1">
      <c r="B4952" s="962"/>
      <c r="C4952" s="963"/>
      <c r="D4952" s="963"/>
      <c r="E4952" s="963"/>
      <c r="F4952" s="963"/>
      <c r="G4952" s="963"/>
      <c r="H4952" s="963"/>
      <c r="I4952" s="964" t="s">
        <v>4525</v>
      </c>
      <c r="J4952" s="965"/>
    </row>
    <row r="4953" spans="2:10" ht="35.450000000000003" customHeight="1">
      <c r="B4953" s="962"/>
      <c r="C4953" s="963"/>
      <c r="D4953" s="963"/>
      <c r="E4953" s="963"/>
      <c r="F4953" s="963"/>
      <c r="G4953" s="963"/>
      <c r="H4953" s="963"/>
      <c r="I4953" s="964" t="s">
        <v>4526</v>
      </c>
      <c r="J4953" s="965"/>
    </row>
    <row r="4954" spans="2:10" ht="58.5" customHeight="1">
      <c r="B4954" s="962"/>
      <c r="C4954" s="963"/>
      <c r="D4954" s="963"/>
      <c r="E4954" s="963"/>
      <c r="F4954" s="963"/>
      <c r="G4954" s="963"/>
      <c r="H4954" s="963"/>
      <c r="I4954" s="964" t="s">
        <v>4527</v>
      </c>
      <c r="J4954" s="965"/>
    </row>
    <row r="4955" spans="2:10" ht="92.45" customHeight="1">
      <c r="B4955" s="962"/>
      <c r="C4955" s="963"/>
      <c r="D4955" s="963"/>
      <c r="E4955" s="963"/>
      <c r="F4955" s="963"/>
      <c r="G4955" s="963"/>
      <c r="H4955" s="963"/>
      <c r="I4955" s="964" t="s">
        <v>4528</v>
      </c>
      <c r="J4955" s="965"/>
    </row>
    <row r="4956" spans="2:10" ht="69.599999999999994" customHeight="1">
      <c r="B4956" s="962"/>
      <c r="C4956" s="963"/>
      <c r="D4956" s="963"/>
      <c r="E4956" s="963"/>
      <c r="F4956" s="963"/>
      <c r="G4956" s="963"/>
      <c r="H4956" s="963"/>
      <c r="I4956" s="964" t="s">
        <v>4529</v>
      </c>
      <c r="J4956" s="965"/>
    </row>
    <row r="4957" spans="2:10" ht="92.45" customHeight="1">
      <c r="B4957" s="962"/>
      <c r="C4957" s="963"/>
      <c r="D4957" s="963"/>
      <c r="E4957" s="963"/>
      <c r="F4957" s="963"/>
      <c r="G4957" s="963"/>
      <c r="H4957" s="963"/>
      <c r="I4957" s="964" t="s">
        <v>4530</v>
      </c>
      <c r="J4957" s="965"/>
    </row>
    <row r="4958" spans="2:10" ht="47.45" customHeight="1">
      <c r="B4958" s="962"/>
      <c r="C4958" s="963"/>
      <c r="D4958" s="963"/>
      <c r="E4958" s="963"/>
      <c r="F4958" s="963"/>
      <c r="G4958" s="963"/>
      <c r="H4958" s="963"/>
      <c r="I4958" s="964" t="s">
        <v>4531</v>
      </c>
      <c r="J4958" s="965"/>
    </row>
    <row r="4959" spans="2:10" ht="35.450000000000003" customHeight="1">
      <c r="B4959" s="962"/>
      <c r="C4959" s="963"/>
      <c r="D4959" s="963"/>
      <c r="E4959" s="963"/>
      <c r="F4959" s="963"/>
      <c r="G4959" s="963"/>
      <c r="H4959" s="963"/>
      <c r="I4959" s="964" t="s">
        <v>4532</v>
      </c>
      <c r="J4959" s="965"/>
    </row>
    <row r="4960" spans="2:10" ht="58.5" customHeight="1">
      <c r="B4960" s="962"/>
      <c r="C4960" s="963"/>
      <c r="D4960" s="963"/>
      <c r="E4960" s="963"/>
      <c r="F4960" s="963"/>
      <c r="G4960" s="963"/>
      <c r="H4960" s="963"/>
      <c r="I4960" s="964" t="s">
        <v>4533</v>
      </c>
      <c r="J4960" s="965"/>
    </row>
    <row r="4961" spans="2:10" ht="47.45" customHeight="1">
      <c r="B4961" s="962"/>
      <c r="C4961" s="963"/>
      <c r="D4961" s="963"/>
      <c r="E4961" s="963"/>
      <c r="F4961" s="963"/>
      <c r="G4961" s="963"/>
      <c r="H4961" s="963"/>
      <c r="I4961" s="964" t="s">
        <v>4534</v>
      </c>
      <c r="J4961" s="965"/>
    </row>
    <row r="4962" spans="2:10" ht="81.599999999999994" customHeight="1">
      <c r="B4962" s="962"/>
      <c r="C4962" s="963"/>
      <c r="D4962" s="963"/>
      <c r="E4962" s="963"/>
      <c r="F4962" s="963"/>
      <c r="G4962" s="963"/>
      <c r="H4962" s="963"/>
      <c r="I4962" s="964" t="s">
        <v>4535</v>
      </c>
      <c r="J4962" s="965"/>
    </row>
    <row r="4963" spans="2:10" ht="125.45" customHeight="1">
      <c r="B4963" s="962"/>
      <c r="C4963" s="963"/>
      <c r="D4963" s="963"/>
      <c r="E4963" s="963"/>
      <c r="F4963" s="963"/>
      <c r="G4963" s="963"/>
      <c r="H4963" s="963"/>
      <c r="I4963" s="964" t="s">
        <v>4536</v>
      </c>
      <c r="J4963" s="965"/>
    </row>
    <row r="4964" spans="2:10" ht="47.45" customHeight="1">
      <c r="B4964" s="962"/>
      <c r="C4964" s="963"/>
      <c r="D4964" s="963"/>
      <c r="E4964" s="963"/>
      <c r="F4964" s="963"/>
      <c r="G4964" s="963"/>
      <c r="H4964" s="963"/>
      <c r="I4964" s="964" t="s">
        <v>4537</v>
      </c>
      <c r="J4964" s="965"/>
    </row>
    <row r="4965" spans="2:10" ht="58.5" customHeight="1">
      <c r="B4965" s="962"/>
      <c r="C4965" s="963"/>
      <c r="D4965" s="963"/>
      <c r="E4965" s="963"/>
      <c r="F4965" s="963"/>
      <c r="G4965" s="963"/>
      <c r="H4965" s="963"/>
      <c r="I4965" s="964" t="s">
        <v>4538</v>
      </c>
      <c r="J4965" s="965"/>
    </row>
    <row r="4966" spans="2:10" ht="125.45" customHeight="1">
      <c r="B4966" s="962"/>
      <c r="C4966" s="963"/>
      <c r="D4966" s="963"/>
      <c r="E4966" s="963"/>
      <c r="F4966" s="963"/>
      <c r="G4966" s="963"/>
      <c r="H4966" s="963"/>
      <c r="I4966" s="964" t="s">
        <v>4539</v>
      </c>
      <c r="J4966" s="965"/>
    </row>
    <row r="4967" spans="2:10" ht="35.450000000000003" customHeight="1">
      <c r="B4967" s="962"/>
      <c r="C4967" s="963"/>
      <c r="D4967" s="963"/>
      <c r="E4967" s="963"/>
      <c r="F4967" s="963"/>
      <c r="G4967" s="963"/>
      <c r="H4967" s="963"/>
      <c r="I4967" s="964" t="s">
        <v>4540</v>
      </c>
      <c r="J4967" s="965"/>
    </row>
    <row r="4968" spans="2:10" ht="58.5" customHeight="1">
      <c r="B4968" s="962"/>
      <c r="C4968" s="963"/>
      <c r="D4968" s="963"/>
      <c r="E4968" s="963"/>
      <c r="F4968" s="963"/>
      <c r="G4968" s="963"/>
      <c r="H4968" s="963"/>
      <c r="I4968" s="964" t="s">
        <v>4541</v>
      </c>
      <c r="J4968" s="965"/>
    </row>
    <row r="4969" spans="2:10" ht="69.599999999999994" customHeight="1">
      <c r="B4969" s="962"/>
      <c r="C4969" s="963"/>
      <c r="D4969" s="963"/>
      <c r="E4969" s="963"/>
      <c r="F4969" s="963"/>
      <c r="G4969" s="963"/>
      <c r="H4969" s="963"/>
      <c r="I4969" s="964" t="s">
        <v>4542</v>
      </c>
      <c r="J4969" s="965"/>
    </row>
    <row r="4970" spans="2:10" ht="58.5" customHeight="1">
      <c r="B4970" s="962"/>
      <c r="C4970" s="963"/>
      <c r="D4970" s="963"/>
      <c r="E4970" s="963"/>
      <c r="F4970" s="963"/>
      <c r="G4970" s="963"/>
      <c r="H4970" s="963"/>
      <c r="I4970" s="964" t="s">
        <v>4543</v>
      </c>
      <c r="J4970" s="965"/>
    </row>
    <row r="4971" spans="2:10" ht="81.599999999999994" customHeight="1">
      <c r="B4971" s="962"/>
      <c r="C4971" s="963"/>
      <c r="D4971" s="963"/>
      <c r="E4971" s="963"/>
      <c r="F4971" s="963"/>
      <c r="G4971" s="963"/>
      <c r="H4971" s="963"/>
      <c r="I4971" s="964" t="s">
        <v>4544</v>
      </c>
      <c r="J4971" s="965"/>
    </row>
    <row r="4972" spans="2:10" ht="47.45" customHeight="1">
      <c r="B4972" s="962"/>
      <c r="C4972" s="963"/>
      <c r="D4972" s="963"/>
      <c r="E4972" s="963"/>
      <c r="F4972" s="963"/>
      <c r="G4972" s="963"/>
      <c r="H4972" s="963"/>
      <c r="I4972" s="964" t="s">
        <v>4545</v>
      </c>
      <c r="J4972" s="965"/>
    </row>
    <row r="4973" spans="2:10" ht="35.450000000000003" customHeight="1">
      <c r="B4973" s="962"/>
      <c r="C4973" s="963"/>
      <c r="D4973" s="963"/>
      <c r="E4973" s="963"/>
      <c r="F4973" s="963"/>
      <c r="G4973" s="963"/>
      <c r="H4973" s="963"/>
      <c r="I4973" s="964" t="s">
        <v>4546</v>
      </c>
      <c r="J4973" s="965"/>
    </row>
    <row r="4974" spans="2:10" ht="47.45" customHeight="1">
      <c r="B4974" s="962"/>
      <c r="C4974" s="963"/>
      <c r="D4974" s="963"/>
      <c r="E4974" s="963"/>
      <c r="F4974" s="963"/>
      <c r="G4974" s="963"/>
      <c r="H4974" s="963"/>
      <c r="I4974" s="964" t="s">
        <v>4547</v>
      </c>
      <c r="J4974" s="965"/>
    </row>
    <row r="4975" spans="2:10" ht="69.599999999999994" customHeight="1">
      <c r="B4975" s="962"/>
      <c r="C4975" s="963"/>
      <c r="D4975" s="963"/>
      <c r="E4975" s="963"/>
      <c r="F4975" s="963"/>
      <c r="G4975" s="963"/>
      <c r="H4975" s="963"/>
      <c r="I4975" s="964" t="s">
        <v>4548</v>
      </c>
      <c r="J4975" s="965"/>
    </row>
    <row r="4976" spans="2:10" ht="69.599999999999994" customHeight="1">
      <c r="B4976" s="962"/>
      <c r="C4976" s="963"/>
      <c r="D4976" s="963"/>
      <c r="E4976" s="963"/>
      <c r="F4976" s="963"/>
      <c r="G4976" s="963"/>
      <c r="H4976" s="963"/>
      <c r="I4976" s="964" t="s">
        <v>4549</v>
      </c>
      <c r="J4976" s="965"/>
    </row>
    <row r="4977" spans="2:10" ht="47.45" customHeight="1">
      <c r="B4977" s="962"/>
      <c r="C4977" s="963"/>
      <c r="D4977" s="963"/>
      <c r="E4977" s="963"/>
      <c r="F4977" s="963"/>
      <c r="G4977" s="963"/>
      <c r="H4977" s="963"/>
      <c r="I4977" s="964" t="s">
        <v>4550</v>
      </c>
      <c r="J4977" s="965"/>
    </row>
    <row r="4978" spans="2:10" ht="47.45" customHeight="1">
      <c r="B4978" s="962"/>
      <c r="C4978" s="963"/>
      <c r="D4978" s="963"/>
      <c r="E4978" s="963"/>
      <c r="F4978" s="963"/>
      <c r="G4978" s="963"/>
      <c r="H4978" s="963"/>
      <c r="I4978" s="964" t="s">
        <v>4551</v>
      </c>
      <c r="J4978" s="965"/>
    </row>
    <row r="4979" spans="2:10" ht="47.45" customHeight="1">
      <c r="B4979" s="962"/>
      <c r="C4979" s="963"/>
      <c r="D4979" s="963"/>
      <c r="E4979" s="963"/>
      <c r="F4979" s="963"/>
      <c r="G4979" s="963"/>
      <c r="H4979" s="963"/>
      <c r="I4979" s="964" t="s">
        <v>4552</v>
      </c>
      <c r="J4979" s="965"/>
    </row>
    <row r="4980" spans="2:10" ht="47.45" customHeight="1">
      <c r="B4980" s="962"/>
      <c r="C4980" s="963"/>
      <c r="D4980" s="963"/>
      <c r="E4980" s="963"/>
      <c r="F4980" s="963"/>
      <c r="G4980" s="963"/>
      <c r="H4980" s="963"/>
      <c r="I4980" s="964" t="s">
        <v>4553</v>
      </c>
      <c r="J4980" s="965"/>
    </row>
    <row r="4981" spans="2:10" ht="47.45" customHeight="1">
      <c r="B4981" s="962"/>
      <c r="C4981" s="963"/>
      <c r="D4981" s="963"/>
      <c r="E4981" s="963"/>
      <c r="F4981" s="963"/>
      <c r="G4981" s="963"/>
      <c r="H4981" s="963"/>
      <c r="I4981" s="964" t="s">
        <v>4554</v>
      </c>
      <c r="J4981" s="965"/>
    </row>
    <row r="4982" spans="2:10" ht="35.450000000000003" customHeight="1">
      <c r="B4982" s="962"/>
      <c r="C4982" s="963"/>
      <c r="D4982" s="963"/>
      <c r="E4982" s="963"/>
      <c r="F4982" s="963"/>
      <c r="G4982" s="963"/>
      <c r="H4982" s="963"/>
      <c r="I4982" s="964" t="s">
        <v>4555</v>
      </c>
      <c r="J4982" s="965"/>
    </row>
    <row r="4983" spans="2:10" ht="35.450000000000003" customHeight="1">
      <c r="B4983" s="962"/>
      <c r="C4983" s="963"/>
      <c r="D4983" s="963"/>
      <c r="E4983" s="963"/>
      <c r="F4983" s="963"/>
      <c r="G4983" s="963"/>
      <c r="H4983" s="963"/>
      <c r="I4983" s="964" t="s">
        <v>4556</v>
      </c>
      <c r="J4983" s="965"/>
    </row>
    <row r="4984" spans="2:10" ht="24.6" customHeight="1">
      <c r="B4984" s="962"/>
      <c r="C4984" s="963"/>
      <c r="D4984" s="963"/>
      <c r="E4984" s="963"/>
      <c r="F4984" s="963"/>
      <c r="G4984" s="963"/>
      <c r="H4984" s="963"/>
      <c r="I4984" s="964" t="s">
        <v>4557</v>
      </c>
      <c r="J4984" s="965"/>
    </row>
    <row r="4985" spans="2:10" ht="24.6" customHeight="1">
      <c r="B4985" s="962"/>
      <c r="C4985" s="963"/>
      <c r="D4985" s="963"/>
      <c r="E4985" s="963"/>
      <c r="F4985" s="963"/>
      <c r="G4985" s="963"/>
      <c r="H4985" s="963"/>
      <c r="I4985" s="964" t="s">
        <v>4558</v>
      </c>
      <c r="J4985" s="965"/>
    </row>
    <row r="4986" spans="2:10" ht="24.6" customHeight="1">
      <c r="B4986" s="962"/>
      <c r="C4986" s="963"/>
      <c r="D4986" s="963"/>
      <c r="E4986" s="963"/>
      <c r="F4986" s="963"/>
      <c r="G4986" s="963"/>
      <c r="H4986" s="963"/>
      <c r="I4986" s="964" t="s">
        <v>4559</v>
      </c>
      <c r="J4986" s="965"/>
    </row>
    <row r="4987" spans="2:10" ht="24.6" customHeight="1">
      <c r="B4987" s="962"/>
      <c r="C4987" s="963"/>
      <c r="D4987" s="963"/>
      <c r="E4987" s="963"/>
      <c r="F4987" s="963"/>
      <c r="G4987" s="963"/>
      <c r="H4987" s="963"/>
      <c r="I4987" s="964" t="s">
        <v>4560</v>
      </c>
      <c r="J4987" s="965"/>
    </row>
    <row r="4988" spans="2:10" ht="24.6" customHeight="1">
      <c r="B4988" s="962"/>
      <c r="C4988" s="963"/>
      <c r="D4988" s="963"/>
      <c r="E4988" s="963"/>
      <c r="F4988" s="963"/>
      <c r="G4988" s="963"/>
      <c r="H4988" s="963"/>
      <c r="I4988" s="964" t="s">
        <v>4561</v>
      </c>
      <c r="J4988" s="965"/>
    </row>
    <row r="4989" spans="2:10" ht="24.6" customHeight="1">
      <c r="B4989" s="962"/>
      <c r="C4989" s="963"/>
      <c r="D4989" s="963"/>
      <c r="E4989" s="963"/>
      <c r="F4989" s="963"/>
      <c r="G4989" s="963"/>
      <c r="H4989" s="963"/>
      <c r="I4989" s="964" t="s">
        <v>4562</v>
      </c>
      <c r="J4989" s="965"/>
    </row>
    <row r="4990" spans="2:10" ht="24.6" customHeight="1">
      <c r="B4990" s="962"/>
      <c r="C4990" s="963"/>
      <c r="D4990" s="963"/>
      <c r="E4990" s="963"/>
      <c r="F4990" s="963"/>
      <c r="G4990" s="963"/>
      <c r="H4990" s="963"/>
      <c r="I4990" s="964" t="s">
        <v>4563</v>
      </c>
      <c r="J4990" s="965"/>
    </row>
    <row r="4991" spans="2:10" ht="24.6" customHeight="1">
      <c r="B4991" s="962"/>
      <c r="C4991" s="963"/>
      <c r="D4991" s="963"/>
      <c r="E4991" s="963"/>
      <c r="F4991" s="963"/>
      <c r="G4991" s="963"/>
      <c r="H4991" s="963"/>
      <c r="I4991" s="964" t="s">
        <v>4564</v>
      </c>
      <c r="J4991" s="965"/>
    </row>
    <row r="4992" spans="2:10" ht="24.6" customHeight="1">
      <c r="B4992" s="962"/>
      <c r="C4992" s="963"/>
      <c r="D4992" s="963"/>
      <c r="E4992" s="963"/>
      <c r="F4992" s="963"/>
      <c r="G4992" s="963"/>
      <c r="H4992" s="963"/>
      <c r="I4992" s="964" t="s">
        <v>4565</v>
      </c>
      <c r="J4992" s="965"/>
    </row>
    <row r="4993" spans="2:10" ht="24.6" customHeight="1">
      <c r="B4993" s="962"/>
      <c r="C4993" s="963"/>
      <c r="D4993" s="963"/>
      <c r="E4993" s="963"/>
      <c r="F4993" s="963"/>
      <c r="G4993" s="963"/>
      <c r="H4993" s="963"/>
      <c r="I4993" s="964" t="s">
        <v>4566</v>
      </c>
      <c r="J4993" s="965"/>
    </row>
    <row r="4994" spans="2:10" ht="24.6" customHeight="1">
      <c r="B4994" s="962"/>
      <c r="C4994" s="963"/>
      <c r="D4994" s="963"/>
      <c r="E4994" s="963"/>
      <c r="F4994" s="963"/>
      <c r="G4994" s="963"/>
      <c r="H4994" s="963"/>
      <c r="I4994" s="964" t="s">
        <v>4567</v>
      </c>
      <c r="J4994" s="965"/>
    </row>
    <row r="4995" spans="2:10" ht="47.45" customHeight="1">
      <c r="B4995" s="962"/>
      <c r="C4995" s="963"/>
      <c r="D4995" s="963"/>
      <c r="E4995" s="963"/>
      <c r="F4995" s="963"/>
      <c r="G4995" s="963"/>
      <c r="H4995" s="963"/>
      <c r="I4995" s="964" t="s">
        <v>4568</v>
      </c>
      <c r="J4995" s="965"/>
    </row>
    <row r="4996" spans="2:10" ht="35.450000000000003" customHeight="1">
      <c r="B4996" s="962"/>
      <c r="C4996" s="963"/>
      <c r="D4996" s="963"/>
      <c r="E4996" s="963"/>
      <c r="F4996" s="963"/>
      <c r="G4996" s="963"/>
      <c r="H4996" s="963"/>
      <c r="I4996" s="964" t="s">
        <v>4569</v>
      </c>
      <c r="J4996" s="965"/>
    </row>
    <row r="4997" spans="2:10" ht="35.450000000000003" customHeight="1">
      <c r="B4997" s="962"/>
      <c r="C4997" s="963"/>
      <c r="D4997" s="963"/>
      <c r="E4997" s="963"/>
      <c r="F4997" s="963"/>
      <c r="G4997" s="963"/>
      <c r="H4997" s="963"/>
      <c r="I4997" s="964" t="s">
        <v>4570</v>
      </c>
      <c r="J4997" s="965"/>
    </row>
    <row r="4998" spans="2:10" ht="114.6" customHeight="1">
      <c r="B4998" s="962"/>
      <c r="C4998" s="963"/>
      <c r="D4998" s="963"/>
      <c r="E4998" s="963"/>
      <c r="F4998" s="963"/>
      <c r="G4998" s="963"/>
      <c r="H4998" s="963"/>
      <c r="I4998" s="964" t="s">
        <v>4571</v>
      </c>
      <c r="J4998" s="965"/>
    </row>
    <row r="4999" spans="2:10" ht="35.450000000000003" customHeight="1">
      <c r="B4999" s="962"/>
      <c r="C4999" s="963"/>
      <c r="D4999" s="963"/>
      <c r="E4999" s="963"/>
      <c r="F4999" s="963"/>
      <c r="G4999" s="963"/>
      <c r="H4999" s="963"/>
      <c r="I4999" s="987" t="s">
        <v>4572</v>
      </c>
      <c r="J4999" s="965"/>
    </row>
    <row r="5000" spans="2:10" ht="24.6" customHeight="1">
      <c r="B5000" s="966"/>
      <c r="C5000" s="967"/>
      <c r="D5000" s="967"/>
      <c r="E5000" s="967"/>
      <c r="F5000" s="967"/>
      <c r="G5000" s="967"/>
      <c r="H5000" s="967"/>
      <c r="I5000" s="968"/>
      <c r="J5000" s="969"/>
    </row>
    <row r="5001" spans="2:10" ht="24.6" customHeight="1">
      <c r="B5001" s="959"/>
      <c r="C5001" s="970" t="s">
        <v>4573</v>
      </c>
      <c r="D5001" s="970"/>
      <c r="E5001" s="970"/>
      <c r="F5001" s="970"/>
      <c r="G5001" s="970"/>
      <c r="H5001" s="970"/>
      <c r="I5001" s="971"/>
      <c r="J5001" s="960"/>
    </row>
    <row r="5002" spans="2:10" ht="47.45" customHeight="1">
      <c r="B5002" s="962"/>
      <c r="C5002" s="963"/>
      <c r="D5002" s="963"/>
      <c r="E5002" s="963"/>
      <c r="F5002" s="963"/>
      <c r="G5002" s="963"/>
      <c r="H5002" s="963"/>
      <c r="I5002" s="964" t="s">
        <v>4574</v>
      </c>
      <c r="J5002" s="965"/>
    </row>
    <row r="5003" spans="2:10" ht="92.45" customHeight="1">
      <c r="B5003" s="962"/>
      <c r="C5003" s="963"/>
      <c r="D5003" s="963"/>
      <c r="E5003" s="963"/>
      <c r="F5003" s="963"/>
      <c r="G5003" s="963"/>
      <c r="H5003" s="963"/>
      <c r="I5003" s="964" t="s">
        <v>4575</v>
      </c>
      <c r="J5003" s="965"/>
    </row>
    <row r="5004" spans="2:10" ht="148.5" customHeight="1">
      <c r="B5004" s="962"/>
      <c r="C5004" s="963"/>
      <c r="D5004" s="963"/>
      <c r="E5004" s="963"/>
      <c r="F5004" s="963"/>
      <c r="G5004" s="963"/>
      <c r="H5004" s="963"/>
      <c r="I5004" s="964" t="s">
        <v>4576</v>
      </c>
      <c r="J5004" s="965"/>
    </row>
    <row r="5005" spans="2:10" ht="47.45" customHeight="1">
      <c r="B5005" s="962"/>
      <c r="C5005" s="963"/>
      <c r="D5005" s="963"/>
      <c r="E5005" s="963"/>
      <c r="F5005" s="963"/>
      <c r="G5005" s="963"/>
      <c r="H5005" s="963"/>
      <c r="I5005" s="964" t="s">
        <v>4577</v>
      </c>
      <c r="J5005" s="965"/>
    </row>
    <row r="5006" spans="2:10" ht="47.45" customHeight="1">
      <c r="B5006" s="962"/>
      <c r="C5006" s="963"/>
      <c r="D5006" s="963"/>
      <c r="E5006" s="963"/>
      <c r="F5006" s="963"/>
      <c r="G5006" s="963"/>
      <c r="H5006" s="963"/>
      <c r="I5006" s="964" t="s">
        <v>4578</v>
      </c>
      <c r="J5006" s="965"/>
    </row>
    <row r="5007" spans="2:10" ht="35.450000000000003" customHeight="1">
      <c r="B5007" s="962"/>
      <c r="C5007" s="963"/>
      <c r="D5007" s="963"/>
      <c r="E5007" s="963"/>
      <c r="F5007" s="963"/>
      <c r="G5007" s="963"/>
      <c r="H5007" s="963"/>
      <c r="I5007" s="964" t="s">
        <v>4579</v>
      </c>
      <c r="J5007" s="965"/>
    </row>
    <row r="5008" spans="2:10" ht="114.6" customHeight="1">
      <c r="B5008" s="962"/>
      <c r="C5008" s="963"/>
      <c r="D5008" s="963"/>
      <c r="E5008" s="963"/>
      <c r="F5008" s="963"/>
      <c r="G5008" s="963"/>
      <c r="H5008" s="963"/>
      <c r="I5008" s="964" t="s">
        <v>4580</v>
      </c>
      <c r="J5008" s="965"/>
    </row>
    <row r="5009" spans="2:10" ht="58.5" customHeight="1">
      <c r="B5009" s="962"/>
      <c r="C5009" s="963"/>
      <c r="D5009" s="963"/>
      <c r="E5009" s="963"/>
      <c r="F5009" s="963"/>
      <c r="G5009" s="963"/>
      <c r="H5009" s="963"/>
      <c r="I5009" s="964" t="s">
        <v>4581</v>
      </c>
      <c r="J5009" s="965"/>
    </row>
    <row r="5010" spans="2:10" ht="69.599999999999994" customHeight="1">
      <c r="B5010" s="962"/>
      <c r="C5010" s="963"/>
      <c r="D5010" s="963"/>
      <c r="E5010" s="963"/>
      <c r="F5010" s="963"/>
      <c r="G5010" s="963"/>
      <c r="H5010" s="963"/>
      <c r="I5010" s="964" t="s">
        <v>4582</v>
      </c>
      <c r="J5010" s="965"/>
    </row>
    <row r="5011" spans="2:10" ht="69.599999999999994" customHeight="1">
      <c r="B5011" s="962"/>
      <c r="C5011" s="963"/>
      <c r="D5011" s="963"/>
      <c r="E5011" s="963"/>
      <c r="F5011" s="963"/>
      <c r="G5011" s="963"/>
      <c r="H5011" s="963"/>
      <c r="I5011" s="964" t="s">
        <v>4583</v>
      </c>
      <c r="J5011" s="965"/>
    </row>
    <row r="5012" spans="2:10" ht="81.599999999999994" customHeight="1">
      <c r="B5012" s="962"/>
      <c r="C5012" s="963"/>
      <c r="D5012" s="963"/>
      <c r="E5012" s="963"/>
      <c r="F5012" s="963"/>
      <c r="G5012" s="963"/>
      <c r="H5012" s="963"/>
      <c r="I5012" s="964" t="s">
        <v>4584</v>
      </c>
      <c r="J5012" s="965"/>
    </row>
    <row r="5013" spans="2:10" ht="35.450000000000003" customHeight="1">
      <c r="B5013" s="962"/>
      <c r="C5013" s="963"/>
      <c r="D5013" s="963"/>
      <c r="E5013" s="963"/>
      <c r="F5013" s="963"/>
      <c r="G5013" s="963"/>
      <c r="H5013" s="963"/>
      <c r="I5013" s="964" t="s">
        <v>4585</v>
      </c>
      <c r="J5013" s="965"/>
    </row>
    <row r="5014" spans="2:10" ht="47.45" customHeight="1">
      <c r="B5014" s="962"/>
      <c r="C5014" s="963"/>
      <c r="D5014" s="963"/>
      <c r="E5014" s="963"/>
      <c r="F5014" s="963"/>
      <c r="G5014" s="963"/>
      <c r="H5014" s="963"/>
      <c r="I5014" s="964" t="s">
        <v>4586</v>
      </c>
      <c r="J5014" s="965"/>
    </row>
    <row r="5015" spans="2:10" ht="69.599999999999994" customHeight="1">
      <c r="B5015" s="962"/>
      <c r="C5015" s="963"/>
      <c r="D5015" s="963"/>
      <c r="E5015" s="963"/>
      <c r="F5015" s="963"/>
      <c r="G5015" s="963"/>
      <c r="H5015" s="963"/>
      <c r="I5015" s="964" t="s">
        <v>4587</v>
      </c>
      <c r="J5015" s="965"/>
    </row>
    <row r="5016" spans="2:10" ht="125.45" customHeight="1">
      <c r="B5016" s="962"/>
      <c r="C5016" s="963"/>
      <c r="D5016" s="963"/>
      <c r="E5016" s="963"/>
      <c r="F5016" s="963"/>
      <c r="G5016" s="963"/>
      <c r="H5016" s="963"/>
      <c r="I5016" s="964" t="s">
        <v>4588</v>
      </c>
      <c r="J5016" s="965"/>
    </row>
    <row r="5017" spans="2:10" ht="24.6" customHeight="1">
      <c r="B5017" s="966"/>
      <c r="C5017" s="967"/>
      <c r="D5017" s="967"/>
      <c r="E5017" s="967"/>
      <c r="F5017" s="967"/>
      <c r="G5017" s="967"/>
      <c r="H5017" s="967"/>
      <c r="I5017" s="968"/>
      <c r="J5017" s="969"/>
    </row>
    <row r="5018" spans="2:10" ht="24.6" customHeight="1">
      <c r="B5018" s="959"/>
      <c r="C5018" s="970" t="s">
        <v>4589</v>
      </c>
      <c r="D5018" s="970"/>
      <c r="E5018" s="970"/>
      <c r="F5018" s="970"/>
      <c r="G5018" s="970"/>
      <c r="H5018" s="970"/>
      <c r="I5018" s="971"/>
      <c r="J5018" s="960"/>
    </row>
    <row r="5019" spans="2:10" ht="24.6" customHeight="1">
      <c r="B5019" s="962"/>
      <c r="C5019" s="963"/>
      <c r="D5019" s="963" t="s">
        <v>3998</v>
      </c>
      <c r="E5019" s="963"/>
      <c r="F5019" s="963"/>
      <c r="G5019" s="963"/>
      <c r="H5019" s="963"/>
      <c r="I5019" s="964"/>
      <c r="J5019" s="965"/>
    </row>
    <row r="5020" spans="2:10" ht="58.5" customHeight="1">
      <c r="B5020" s="962"/>
      <c r="C5020" s="963"/>
      <c r="D5020" s="963"/>
      <c r="E5020" s="963"/>
      <c r="F5020" s="963"/>
      <c r="G5020" s="963"/>
      <c r="H5020" s="963"/>
      <c r="I5020" s="964" t="s">
        <v>4590</v>
      </c>
      <c r="J5020" s="965"/>
    </row>
    <row r="5021" spans="2:10" ht="35.450000000000003" customHeight="1">
      <c r="B5021" s="962"/>
      <c r="C5021" s="963"/>
      <c r="D5021" s="963"/>
      <c r="E5021" s="963"/>
      <c r="F5021" s="963"/>
      <c r="G5021" s="963"/>
      <c r="H5021" s="963"/>
      <c r="I5021" s="964" t="s">
        <v>4591</v>
      </c>
      <c r="J5021" s="965"/>
    </row>
    <row r="5022" spans="2:10" ht="24.6" customHeight="1">
      <c r="B5022" s="962"/>
      <c r="C5022" s="963"/>
      <c r="D5022" s="963" t="s">
        <v>4592</v>
      </c>
      <c r="E5022" s="963"/>
      <c r="F5022" s="963"/>
      <c r="G5022" s="963"/>
      <c r="H5022" s="963"/>
      <c r="I5022" s="964"/>
      <c r="J5022" s="965"/>
    </row>
    <row r="5023" spans="2:10" ht="58.5" customHeight="1">
      <c r="B5023" s="962"/>
      <c r="C5023" s="963"/>
      <c r="D5023" s="963"/>
      <c r="E5023" s="963"/>
      <c r="F5023" s="963"/>
      <c r="G5023" s="963"/>
      <c r="H5023" s="963"/>
      <c r="I5023" s="964" t="s">
        <v>4593</v>
      </c>
      <c r="J5023" s="965"/>
    </row>
    <row r="5024" spans="2:10" ht="35.450000000000003" customHeight="1">
      <c r="B5024" s="962"/>
      <c r="C5024" s="963"/>
      <c r="D5024" s="963"/>
      <c r="E5024" s="963"/>
      <c r="F5024" s="963"/>
      <c r="G5024" s="963"/>
      <c r="H5024" s="963"/>
      <c r="I5024" s="964" t="s">
        <v>4594</v>
      </c>
      <c r="J5024" s="965"/>
    </row>
    <row r="5025" spans="2:10" ht="58.5" customHeight="1">
      <c r="B5025" s="962"/>
      <c r="C5025" s="963"/>
      <c r="D5025" s="963"/>
      <c r="E5025" s="963"/>
      <c r="F5025" s="963"/>
      <c r="G5025" s="963"/>
      <c r="H5025" s="963"/>
      <c r="I5025" s="964" t="s">
        <v>4595</v>
      </c>
      <c r="J5025" s="965"/>
    </row>
    <row r="5026" spans="2:10" ht="24.6" customHeight="1">
      <c r="B5026" s="962"/>
      <c r="C5026" s="963"/>
      <c r="D5026" s="963" t="s">
        <v>4596</v>
      </c>
      <c r="E5026" s="963"/>
      <c r="F5026" s="963"/>
      <c r="G5026" s="963"/>
      <c r="H5026" s="963"/>
      <c r="I5026" s="964"/>
      <c r="J5026" s="965"/>
    </row>
    <row r="5027" spans="2:10" ht="69.599999999999994" customHeight="1">
      <c r="B5027" s="962"/>
      <c r="C5027" s="963"/>
      <c r="D5027" s="963"/>
      <c r="E5027" s="963"/>
      <c r="F5027" s="963"/>
      <c r="G5027" s="963"/>
      <c r="H5027" s="963"/>
      <c r="I5027" s="964" t="s">
        <v>4597</v>
      </c>
      <c r="J5027" s="965"/>
    </row>
    <row r="5028" spans="2:10" ht="47.45" customHeight="1">
      <c r="B5028" s="962"/>
      <c r="C5028" s="963"/>
      <c r="D5028" s="963"/>
      <c r="E5028" s="963"/>
      <c r="F5028" s="963"/>
      <c r="G5028" s="963"/>
      <c r="H5028" s="963"/>
      <c r="I5028" s="964" t="s">
        <v>4598</v>
      </c>
      <c r="J5028" s="965"/>
    </row>
    <row r="5029" spans="2:10" ht="92.45" customHeight="1">
      <c r="B5029" s="962"/>
      <c r="C5029" s="963"/>
      <c r="D5029" s="963"/>
      <c r="E5029" s="963"/>
      <c r="F5029" s="963"/>
      <c r="G5029" s="963"/>
      <c r="H5029" s="963"/>
      <c r="I5029" s="964" t="s">
        <v>4599</v>
      </c>
      <c r="J5029" s="965"/>
    </row>
    <row r="5030" spans="2:10" ht="24.6" customHeight="1">
      <c r="B5030" s="962"/>
      <c r="C5030" s="963"/>
      <c r="D5030" s="963" t="s">
        <v>4600</v>
      </c>
      <c r="E5030" s="963"/>
      <c r="F5030" s="963"/>
      <c r="G5030" s="963"/>
      <c r="H5030" s="963"/>
      <c r="I5030" s="964"/>
      <c r="J5030" s="965"/>
    </row>
    <row r="5031" spans="2:10" ht="92.45" customHeight="1">
      <c r="B5031" s="962"/>
      <c r="C5031" s="963"/>
      <c r="D5031" s="963"/>
      <c r="E5031" s="963"/>
      <c r="F5031" s="963"/>
      <c r="G5031" s="963"/>
      <c r="H5031" s="963"/>
      <c r="I5031" s="964" t="s">
        <v>4601</v>
      </c>
      <c r="J5031" s="965"/>
    </row>
    <row r="5032" spans="2:10" ht="69.599999999999994" customHeight="1">
      <c r="B5032" s="962"/>
      <c r="C5032" s="963"/>
      <c r="D5032" s="963"/>
      <c r="E5032" s="963"/>
      <c r="F5032" s="963"/>
      <c r="G5032" s="963"/>
      <c r="H5032" s="963"/>
      <c r="I5032" s="964" t="s">
        <v>4602</v>
      </c>
      <c r="J5032" s="965"/>
    </row>
    <row r="5033" spans="2:10" ht="69.599999999999994" customHeight="1">
      <c r="B5033" s="962"/>
      <c r="C5033" s="963"/>
      <c r="D5033" s="963"/>
      <c r="E5033" s="963"/>
      <c r="F5033" s="963"/>
      <c r="G5033" s="963"/>
      <c r="H5033" s="963"/>
      <c r="I5033" s="964" t="s">
        <v>4603</v>
      </c>
      <c r="J5033" s="965"/>
    </row>
    <row r="5034" spans="2:10" ht="47.45" customHeight="1">
      <c r="B5034" s="962"/>
      <c r="C5034" s="963"/>
      <c r="D5034" s="963"/>
      <c r="E5034" s="963"/>
      <c r="F5034" s="963"/>
      <c r="G5034" s="963"/>
      <c r="H5034" s="963"/>
      <c r="I5034" s="964" t="s">
        <v>4604</v>
      </c>
      <c r="J5034" s="965"/>
    </row>
    <row r="5035" spans="2:10" ht="58.5" customHeight="1">
      <c r="B5035" s="962"/>
      <c r="C5035" s="963"/>
      <c r="D5035" s="963"/>
      <c r="E5035" s="963"/>
      <c r="F5035" s="963"/>
      <c r="G5035" s="963"/>
      <c r="H5035" s="963"/>
      <c r="I5035" s="964" t="s">
        <v>4605</v>
      </c>
      <c r="J5035" s="965"/>
    </row>
    <row r="5036" spans="2:10" ht="35.450000000000003" customHeight="1">
      <c r="B5036" s="962"/>
      <c r="C5036" s="963"/>
      <c r="D5036" s="963"/>
      <c r="E5036" s="963"/>
      <c r="F5036" s="963"/>
      <c r="G5036" s="963"/>
      <c r="H5036" s="963"/>
      <c r="I5036" s="964" t="s">
        <v>4606</v>
      </c>
      <c r="J5036" s="965"/>
    </row>
    <row r="5037" spans="2:10" ht="47.45" customHeight="1">
      <c r="B5037" s="962"/>
      <c r="C5037" s="963"/>
      <c r="D5037" s="963"/>
      <c r="E5037" s="963"/>
      <c r="F5037" s="963"/>
      <c r="G5037" s="963"/>
      <c r="H5037" s="963"/>
      <c r="I5037" s="964" t="s">
        <v>4607</v>
      </c>
      <c r="J5037" s="965"/>
    </row>
    <row r="5038" spans="2:10" ht="24.6" customHeight="1">
      <c r="B5038" s="966"/>
      <c r="C5038" s="967"/>
      <c r="D5038" s="967"/>
      <c r="E5038" s="967"/>
      <c r="F5038" s="967"/>
      <c r="G5038" s="967"/>
      <c r="H5038" s="967"/>
      <c r="I5038" s="968"/>
      <c r="J5038" s="969"/>
    </row>
    <row r="5039" spans="2:10" ht="24.6" customHeight="1">
      <c r="B5039" s="959"/>
      <c r="C5039" s="970" t="s">
        <v>4608</v>
      </c>
      <c r="D5039" s="970"/>
      <c r="E5039" s="970"/>
      <c r="F5039" s="970"/>
      <c r="G5039" s="970"/>
      <c r="H5039" s="970"/>
      <c r="I5039" s="971"/>
      <c r="J5039" s="960"/>
    </row>
    <row r="5040" spans="2:10" ht="35.450000000000003" customHeight="1">
      <c r="B5040" s="962"/>
      <c r="C5040" s="963"/>
      <c r="D5040" s="963"/>
      <c r="E5040" s="963"/>
      <c r="F5040" s="963"/>
      <c r="G5040" s="963"/>
      <c r="H5040" s="963"/>
      <c r="I5040" s="964" t="s">
        <v>4609</v>
      </c>
      <c r="J5040" s="965"/>
    </row>
    <row r="5041" spans="2:10" ht="35.450000000000003" customHeight="1">
      <c r="B5041" s="962"/>
      <c r="C5041" s="963"/>
      <c r="D5041" s="963"/>
      <c r="E5041" s="963"/>
      <c r="F5041" s="963"/>
      <c r="G5041" s="963"/>
      <c r="H5041" s="963"/>
      <c r="I5041" s="964" t="s">
        <v>4610</v>
      </c>
      <c r="J5041" s="965"/>
    </row>
    <row r="5042" spans="2:10" ht="35.450000000000003" customHeight="1">
      <c r="B5042" s="962"/>
      <c r="C5042" s="963"/>
      <c r="D5042" s="963"/>
      <c r="E5042" s="963"/>
      <c r="F5042" s="963"/>
      <c r="G5042" s="963"/>
      <c r="H5042" s="963"/>
      <c r="I5042" s="964" t="s">
        <v>4611</v>
      </c>
      <c r="J5042" s="965"/>
    </row>
    <row r="5043" spans="2:10" ht="47.45" customHeight="1">
      <c r="B5043" s="962"/>
      <c r="C5043" s="963"/>
      <c r="D5043" s="963"/>
      <c r="E5043" s="963"/>
      <c r="F5043" s="963"/>
      <c r="G5043" s="963"/>
      <c r="H5043" s="963"/>
      <c r="I5043" s="964" t="s">
        <v>4612</v>
      </c>
      <c r="J5043" s="965"/>
    </row>
    <row r="5044" spans="2:10" ht="35.450000000000003" customHeight="1">
      <c r="B5044" s="962"/>
      <c r="C5044" s="963"/>
      <c r="D5044" s="963"/>
      <c r="E5044" s="963"/>
      <c r="F5044" s="963"/>
      <c r="G5044" s="963"/>
      <c r="H5044" s="963"/>
      <c r="I5044" s="964" t="s">
        <v>4613</v>
      </c>
      <c r="J5044" s="965"/>
    </row>
    <row r="5045" spans="2:10" ht="81.599999999999994" customHeight="1">
      <c r="B5045" s="962"/>
      <c r="C5045" s="963"/>
      <c r="D5045" s="963"/>
      <c r="E5045" s="963"/>
      <c r="F5045" s="963"/>
      <c r="G5045" s="963"/>
      <c r="H5045" s="963"/>
      <c r="I5045" s="964" t="s">
        <v>4614</v>
      </c>
      <c r="J5045" s="965"/>
    </row>
    <row r="5046" spans="2:10" ht="103.5" customHeight="1">
      <c r="B5046" s="962"/>
      <c r="C5046" s="963"/>
      <c r="D5046" s="963"/>
      <c r="E5046" s="963"/>
      <c r="F5046" s="963"/>
      <c r="G5046" s="963"/>
      <c r="H5046" s="963"/>
      <c r="I5046" s="964" t="s">
        <v>4615</v>
      </c>
      <c r="J5046" s="965"/>
    </row>
    <row r="5047" spans="2:10" ht="47.45" customHeight="1">
      <c r="B5047" s="962"/>
      <c r="C5047" s="963"/>
      <c r="D5047" s="963"/>
      <c r="E5047" s="963"/>
      <c r="F5047" s="963"/>
      <c r="G5047" s="963"/>
      <c r="H5047" s="963"/>
      <c r="I5047" s="964" t="s">
        <v>4616</v>
      </c>
      <c r="J5047" s="965"/>
    </row>
    <row r="5048" spans="2:10" ht="35.450000000000003" customHeight="1">
      <c r="B5048" s="962"/>
      <c r="C5048" s="963"/>
      <c r="D5048" s="963"/>
      <c r="E5048" s="963"/>
      <c r="F5048" s="963"/>
      <c r="G5048" s="963"/>
      <c r="H5048" s="963"/>
      <c r="I5048" s="964" t="s">
        <v>4617</v>
      </c>
      <c r="J5048" s="965"/>
    </row>
    <row r="5049" spans="2:10" ht="47.45" customHeight="1">
      <c r="B5049" s="962"/>
      <c r="C5049" s="963"/>
      <c r="D5049" s="963"/>
      <c r="E5049" s="963"/>
      <c r="F5049" s="963"/>
      <c r="G5049" s="963"/>
      <c r="H5049" s="963"/>
      <c r="I5049" s="964" t="s">
        <v>4618</v>
      </c>
      <c r="J5049" s="965"/>
    </row>
    <row r="5050" spans="2:10" ht="58.5" customHeight="1">
      <c r="B5050" s="962"/>
      <c r="C5050" s="963"/>
      <c r="D5050" s="963"/>
      <c r="E5050" s="963"/>
      <c r="F5050" s="963"/>
      <c r="G5050" s="963"/>
      <c r="H5050" s="963"/>
      <c r="I5050" s="964" t="s">
        <v>4619</v>
      </c>
      <c r="J5050" s="965"/>
    </row>
    <row r="5051" spans="2:10" ht="24.6" customHeight="1">
      <c r="B5051" s="966"/>
      <c r="C5051" s="967"/>
      <c r="D5051" s="967"/>
      <c r="E5051" s="967"/>
      <c r="F5051" s="967"/>
      <c r="G5051" s="967"/>
      <c r="H5051" s="967"/>
      <c r="I5051" s="968"/>
      <c r="J5051" s="969"/>
    </row>
    <row r="5052" spans="2:10" ht="24.6" customHeight="1">
      <c r="B5052" s="959"/>
      <c r="C5052" s="970" t="s">
        <v>4620</v>
      </c>
      <c r="D5052" s="970"/>
      <c r="E5052" s="970"/>
      <c r="F5052" s="970"/>
      <c r="G5052" s="970"/>
      <c r="H5052" s="970"/>
      <c r="I5052" s="971"/>
      <c r="J5052" s="960"/>
    </row>
    <row r="5053" spans="2:10" ht="24.6" customHeight="1">
      <c r="B5053" s="962"/>
      <c r="C5053" s="963"/>
      <c r="D5053" s="963" t="s">
        <v>4621</v>
      </c>
      <c r="E5053" s="963"/>
      <c r="F5053" s="963"/>
      <c r="G5053" s="963"/>
      <c r="H5053" s="963"/>
      <c r="I5053" s="964"/>
      <c r="J5053" s="965"/>
    </row>
    <row r="5054" spans="2:10" ht="47.45" customHeight="1">
      <c r="B5054" s="962"/>
      <c r="C5054" s="963"/>
      <c r="D5054" s="963"/>
      <c r="E5054" s="963"/>
      <c r="F5054" s="963"/>
      <c r="G5054" s="963"/>
      <c r="H5054" s="963"/>
      <c r="I5054" s="964" t="s">
        <v>4622</v>
      </c>
      <c r="J5054" s="965"/>
    </row>
    <row r="5055" spans="2:10" ht="24.6" customHeight="1">
      <c r="B5055" s="962"/>
      <c r="C5055" s="963"/>
      <c r="D5055" s="963"/>
      <c r="E5055" s="963"/>
      <c r="F5055" s="963"/>
      <c r="G5055" s="963"/>
      <c r="H5055" s="963"/>
      <c r="I5055" s="964" t="s">
        <v>4623</v>
      </c>
      <c r="J5055" s="965"/>
    </row>
    <row r="5056" spans="2:10" ht="58.5" customHeight="1">
      <c r="B5056" s="962"/>
      <c r="C5056" s="963"/>
      <c r="D5056" s="963"/>
      <c r="E5056" s="963"/>
      <c r="F5056" s="963"/>
      <c r="G5056" s="963"/>
      <c r="H5056" s="963"/>
      <c r="I5056" s="964" t="s">
        <v>4624</v>
      </c>
      <c r="J5056" s="965"/>
    </row>
    <row r="5057" spans="2:10" ht="24.6" customHeight="1">
      <c r="B5057" s="962"/>
      <c r="C5057" s="963"/>
      <c r="D5057" s="963" t="s">
        <v>4625</v>
      </c>
      <c r="E5057" s="963"/>
      <c r="F5057" s="963"/>
      <c r="G5057" s="963"/>
      <c r="H5057" s="963"/>
      <c r="I5057" s="964"/>
      <c r="J5057" s="965"/>
    </row>
    <row r="5058" spans="2:10" ht="58.5" customHeight="1">
      <c r="B5058" s="962"/>
      <c r="C5058" s="963"/>
      <c r="D5058" s="963"/>
      <c r="E5058" s="963"/>
      <c r="F5058" s="963"/>
      <c r="G5058" s="963"/>
      <c r="H5058" s="963"/>
      <c r="I5058" s="964" t="s">
        <v>4626</v>
      </c>
      <c r="J5058" s="965"/>
    </row>
    <row r="5059" spans="2:10" ht="47.45" customHeight="1">
      <c r="B5059" s="962"/>
      <c r="C5059" s="963"/>
      <c r="D5059" s="963"/>
      <c r="E5059" s="963"/>
      <c r="F5059" s="963"/>
      <c r="G5059" s="963"/>
      <c r="H5059" s="963"/>
      <c r="I5059" s="964" t="s">
        <v>4627</v>
      </c>
      <c r="J5059" s="965"/>
    </row>
    <row r="5060" spans="2:10" ht="47.45" customHeight="1">
      <c r="B5060" s="962"/>
      <c r="C5060" s="963"/>
      <c r="D5060" s="963"/>
      <c r="E5060" s="963"/>
      <c r="F5060" s="963"/>
      <c r="G5060" s="963"/>
      <c r="H5060" s="963"/>
      <c r="I5060" s="964" t="s">
        <v>4628</v>
      </c>
      <c r="J5060" s="965"/>
    </row>
    <row r="5061" spans="2:10" ht="81.599999999999994" customHeight="1">
      <c r="B5061" s="962"/>
      <c r="C5061" s="963"/>
      <c r="D5061" s="963"/>
      <c r="E5061" s="963"/>
      <c r="F5061" s="963"/>
      <c r="G5061" s="963"/>
      <c r="H5061" s="963"/>
      <c r="I5061" s="964" t="s">
        <v>4629</v>
      </c>
      <c r="J5061" s="965"/>
    </row>
    <row r="5062" spans="2:10" ht="24.6" customHeight="1">
      <c r="B5062" s="962"/>
      <c r="C5062" s="963"/>
      <c r="D5062" s="963" t="s">
        <v>4630</v>
      </c>
      <c r="E5062" s="963"/>
      <c r="F5062" s="963"/>
      <c r="G5062" s="963"/>
      <c r="H5062" s="963"/>
      <c r="I5062" s="964"/>
      <c r="J5062" s="965"/>
    </row>
    <row r="5063" spans="2:10" ht="58.5" customHeight="1">
      <c r="B5063" s="962"/>
      <c r="C5063" s="963"/>
      <c r="D5063" s="963"/>
      <c r="E5063" s="963"/>
      <c r="F5063" s="963"/>
      <c r="G5063" s="963"/>
      <c r="H5063" s="963"/>
      <c r="I5063" s="964" t="s">
        <v>4631</v>
      </c>
      <c r="J5063" s="965"/>
    </row>
    <row r="5064" spans="2:10" ht="69.599999999999994" customHeight="1">
      <c r="B5064" s="962"/>
      <c r="C5064" s="963"/>
      <c r="D5064" s="963"/>
      <c r="E5064" s="963"/>
      <c r="F5064" s="963"/>
      <c r="G5064" s="963"/>
      <c r="H5064" s="963"/>
      <c r="I5064" s="964" t="s">
        <v>4632</v>
      </c>
      <c r="J5064" s="965"/>
    </row>
    <row r="5065" spans="2:10" ht="24.6" customHeight="1">
      <c r="B5065" s="962"/>
      <c r="C5065" s="963"/>
      <c r="D5065" s="963" t="s">
        <v>4633</v>
      </c>
      <c r="E5065" s="963"/>
      <c r="F5065" s="963"/>
      <c r="G5065" s="963"/>
      <c r="H5065" s="963"/>
      <c r="I5065" s="964"/>
      <c r="J5065" s="965"/>
    </row>
    <row r="5066" spans="2:10" ht="35.450000000000003" customHeight="1">
      <c r="B5066" s="962"/>
      <c r="C5066" s="963"/>
      <c r="D5066" s="963"/>
      <c r="E5066" s="963"/>
      <c r="F5066" s="963"/>
      <c r="G5066" s="963"/>
      <c r="H5066" s="963"/>
      <c r="I5066" s="964" t="s">
        <v>4634</v>
      </c>
      <c r="J5066" s="965"/>
    </row>
    <row r="5067" spans="2:10" ht="47.45" customHeight="1">
      <c r="B5067" s="962"/>
      <c r="C5067" s="963"/>
      <c r="D5067" s="963"/>
      <c r="E5067" s="963"/>
      <c r="F5067" s="963"/>
      <c r="G5067" s="963"/>
      <c r="H5067" s="963"/>
      <c r="I5067" s="964" t="s">
        <v>4635</v>
      </c>
      <c r="J5067" s="965"/>
    </row>
    <row r="5068" spans="2:10" ht="58.5" customHeight="1">
      <c r="B5068" s="962"/>
      <c r="C5068" s="963"/>
      <c r="D5068" s="963"/>
      <c r="E5068" s="963"/>
      <c r="F5068" s="963"/>
      <c r="G5068" s="963"/>
      <c r="H5068" s="963"/>
      <c r="I5068" s="964" t="s">
        <v>4636</v>
      </c>
      <c r="J5068" s="965"/>
    </row>
    <row r="5069" spans="2:10" ht="35.450000000000003" customHeight="1">
      <c r="B5069" s="962"/>
      <c r="C5069" s="963"/>
      <c r="D5069" s="963"/>
      <c r="E5069" s="963"/>
      <c r="F5069" s="963"/>
      <c r="G5069" s="963"/>
      <c r="H5069" s="963"/>
      <c r="I5069" s="964" t="s">
        <v>4637</v>
      </c>
      <c r="J5069" s="965"/>
    </row>
    <row r="5070" spans="2:10" ht="47.45" customHeight="1">
      <c r="B5070" s="962"/>
      <c r="C5070" s="963"/>
      <c r="D5070" s="963"/>
      <c r="E5070" s="963"/>
      <c r="F5070" s="963"/>
      <c r="G5070" s="963"/>
      <c r="H5070" s="963"/>
      <c r="I5070" s="964" t="s">
        <v>4638</v>
      </c>
      <c r="J5070" s="965"/>
    </row>
    <row r="5071" spans="2:10" ht="47.45" customHeight="1">
      <c r="B5071" s="962"/>
      <c r="C5071" s="963"/>
      <c r="D5071" s="963"/>
      <c r="E5071" s="963"/>
      <c r="F5071" s="963"/>
      <c r="G5071" s="963"/>
      <c r="H5071" s="963"/>
      <c r="I5071" s="964" t="s">
        <v>4639</v>
      </c>
      <c r="J5071" s="965"/>
    </row>
    <row r="5072" spans="2:10" ht="47.45" customHeight="1">
      <c r="B5072" s="962"/>
      <c r="C5072" s="963"/>
      <c r="D5072" s="963"/>
      <c r="E5072" s="963"/>
      <c r="F5072" s="963"/>
      <c r="G5072" s="963"/>
      <c r="H5072" s="963"/>
      <c r="I5072" s="964" t="s">
        <v>4640</v>
      </c>
      <c r="J5072" s="965"/>
    </row>
    <row r="5073" spans="2:10" ht="24.6" customHeight="1">
      <c r="B5073" s="966"/>
      <c r="C5073" s="967"/>
      <c r="D5073" s="967"/>
      <c r="E5073" s="967"/>
      <c r="F5073" s="967"/>
      <c r="G5073" s="967"/>
      <c r="H5073" s="967"/>
      <c r="I5073" s="968"/>
      <c r="J5073" s="969"/>
    </row>
    <row r="5074" spans="2:10" ht="24.6" customHeight="1">
      <c r="B5074" s="959"/>
      <c r="C5074" s="970" t="s">
        <v>4641</v>
      </c>
      <c r="D5074" s="970"/>
      <c r="E5074" s="970"/>
      <c r="F5074" s="970"/>
      <c r="G5074" s="970"/>
      <c r="H5074" s="970"/>
      <c r="I5074" s="971"/>
      <c r="J5074" s="960"/>
    </row>
    <row r="5075" spans="2:10" ht="24.6" customHeight="1">
      <c r="B5075" s="962"/>
      <c r="C5075" s="963"/>
      <c r="D5075" s="963" t="s">
        <v>4642</v>
      </c>
      <c r="E5075" s="963"/>
      <c r="F5075" s="963"/>
      <c r="G5075" s="963"/>
      <c r="H5075" s="963"/>
      <c r="I5075" s="964"/>
      <c r="J5075" s="965"/>
    </row>
    <row r="5076" spans="2:10" ht="47.45" customHeight="1">
      <c r="B5076" s="962"/>
      <c r="C5076" s="963"/>
      <c r="D5076" s="963"/>
      <c r="E5076" s="963"/>
      <c r="F5076" s="963"/>
      <c r="G5076" s="963"/>
      <c r="H5076" s="963"/>
      <c r="I5076" s="964" t="s">
        <v>4643</v>
      </c>
      <c r="J5076" s="965"/>
    </row>
    <row r="5077" spans="2:10" ht="47.45" customHeight="1">
      <c r="B5077" s="962"/>
      <c r="C5077" s="963"/>
      <c r="D5077" s="963"/>
      <c r="E5077" s="963"/>
      <c r="F5077" s="963"/>
      <c r="G5077" s="963"/>
      <c r="H5077" s="963"/>
      <c r="I5077" s="964" t="s">
        <v>4644</v>
      </c>
      <c r="J5077" s="965"/>
    </row>
    <row r="5078" spans="2:10" ht="47.45" customHeight="1">
      <c r="B5078" s="962"/>
      <c r="C5078" s="963"/>
      <c r="D5078" s="963"/>
      <c r="E5078" s="963"/>
      <c r="F5078" s="963"/>
      <c r="G5078" s="963"/>
      <c r="H5078" s="963"/>
      <c r="I5078" s="964" t="s">
        <v>4645</v>
      </c>
      <c r="J5078" s="965"/>
    </row>
    <row r="5079" spans="2:10" ht="24.6" customHeight="1">
      <c r="B5079" s="962"/>
      <c r="C5079" s="963"/>
      <c r="D5079" s="963"/>
      <c r="E5079" s="963"/>
      <c r="F5079" s="963"/>
      <c r="G5079" s="963"/>
      <c r="H5079" s="963"/>
      <c r="I5079" s="964" t="s">
        <v>4646</v>
      </c>
      <c r="J5079" s="965"/>
    </row>
    <row r="5080" spans="2:10" ht="47.45" customHeight="1">
      <c r="B5080" s="962"/>
      <c r="C5080" s="963"/>
      <c r="D5080" s="963"/>
      <c r="E5080" s="963"/>
      <c r="F5080" s="963"/>
      <c r="G5080" s="963"/>
      <c r="H5080" s="963"/>
      <c r="I5080" s="964" t="s">
        <v>4647</v>
      </c>
      <c r="J5080" s="965"/>
    </row>
    <row r="5081" spans="2:10" ht="69.599999999999994" customHeight="1">
      <c r="B5081" s="962"/>
      <c r="C5081" s="963"/>
      <c r="D5081" s="963"/>
      <c r="E5081" s="963"/>
      <c r="F5081" s="963"/>
      <c r="G5081" s="963"/>
      <c r="H5081" s="963"/>
      <c r="I5081" s="964" t="s">
        <v>4648</v>
      </c>
      <c r="J5081" s="965"/>
    </row>
    <row r="5082" spans="2:10" ht="35.450000000000003" customHeight="1">
      <c r="B5082" s="962"/>
      <c r="C5082" s="963"/>
      <c r="D5082" s="963"/>
      <c r="E5082" s="963"/>
      <c r="F5082" s="963"/>
      <c r="G5082" s="963"/>
      <c r="H5082" s="963"/>
      <c r="I5082" s="987" t="s">
        <v>4649</v>
      </c>
      <c r="J5082" s="965"/>
    </row>
    <row r="5083" spans="2:10" ht="24.6" customHeight="1">
      <c r="B5083" s="962"/>
      <c r="C5083" s="963"/>
      <c r="D5083" s="963" t="s">
        <v>4650</v>
      </c>
      <c r="E5083" s="963"/>
      <c r="F5083" s="963"/>
      <c r="G5083" s="963"/>
      <c r="H5083" s="963"/>
      <c r="I5083" s="964"/>
      <c r="J5083" s="965"/>
    </row>
    <row r="5084" spans="2:10" ht="81.599999999999994" customHeight="1">
      <c r="B5084" s="962"/>
      <c r="C5084" s="963"/>
      <c r="D5084" s="963"/>
      <c r="E5084" s="963"/>
      <c r="F5084" s="963"/>
      <c r="G5084" s="963"/>
      <c r="H5084" s="963"/>
      <c r="I5084" s="964" t="s">
        <v>4651</v>
      </c>
      <c r="J5084" s="965"/>
    </row>
    <row r="5085" spans="2:10" ht="35.450000000000003" customHeight="1">
      <c r="B5085" s="962"/>
      <c r="C5085" s="963"/>
      <c r="D5085" s="963"/>
      <c r="E5085" s="963"/>
      <c r="F5085" s="963"/>
      <c r="G5085" s="963"/>
      <c r="H5085" s="963"/>
      <c r="I5085" s="964" t="s">
        <v>4652</v>
      </c>
      <c r="J5085" s="965"/>
    </row>
    <row r="5086" spans="2:10" ht="35.450000000000003" customHeight="1">
      <c r="B5086" s="962"/>
      <c r="C5086" s="963"/>
      <c r="D5086" s="963"/>
      <c r="E5086" s="963"/>
      <c r="F5086" s="963"/>
      <c r="G5086" s="963"/>
      <c r="H5086" s="963"/>
      <c r="I5086" s="964" t="s">
        <v>4653</v>
      </c>
      <c r="J5086" s="965"/>
    </row>
    <row r="5087" spans="2:10" ht="35.450000000000003" customHeight="1">
      <c r="B5087" s="962"/>
      <c r="C5087" s="963"/>
      <c r="D5087" s="963"/>
      <c r="E5087" s="963"/>
      <c r="F5087" s="963"/>
      <c r="G5087" s="963"/>
      <c r="H5087" s="963"/>
      <c r="I5087" s="987" t="s">
        <v>4654</v>
      </c>
      <c r="J5087" s="965"/>
    </row>
    <row r="5088" spans="2:10" ht="35.450000000000003" customHeight="1">
      <c r="B5088" s="962"/>
      <c r="C5088" s="963"/>
      <c r="D5088" s="963"/>
      <c r="E5088" s="963"/>
      <c r="F5088" s="963"/>
      <c r="G5088" s="963"/>
      <c r="H5088" s="963"/>
      <c r="I5088" s="987" t="s">
        <v>4655</v>
      </c>
      <c r="J5088" s="965"/>
    </row>
    <row r="5089" spans="2:10" ht="35.450000000000003" customHeight="1">
      <c r="B5089" s="962"/>
      <c r="C5089" s="963"/>
      <c r="D5089" s="963"/>
      <c r="E5089" s="963"/>
      <c r="F5089" s="963"/>
      <c r="G5089" s="963"/>
      <c r="H5089" s="963"/>
      <c r="I5089" s="987" t="s">
        <v>4656</v>
      </c>
      <c r="J5089" s="965"/>
    </row>
    <row r="5090" spans="2:10" ht="35.450000000000003" customHeight="1">
      <c r="B5090" s="962"/>
      <c r="C5090" s="963"/>
      <c r="D5090" s="963"/>
      <c r="E5090" s="963"/>
      <c r="F5090" s="963"/>
      <c r="G5090" s="963"/>
      <c r="H5090" s="963"/>
      <c r="I5090" s="987" t="s">
        <v>4657</v>
      </c>
      <c r="J5090" s="965"/>
    </row>
    <row r="5091" spans="2:10" ht="24.6" customHeight="1">
      <c r="B5091" s="966"/>
      <c r="C5091" s="967"/>
      <c r="D5091" s="967"/>
      <c r="E5091" s="967"/>
      <c r="F5091" s="967"/>
      <c r="G5091" s="967"/>
      <c r="H5091" s="967"/>
      <c r="I5091" s="968"/>
      <c r="J5091" s="969"/>
    </row>
    <row r="5092" spans="2:10" ht="24.6" customHeight="1">
      <c r="B5092" s="959"/>
      <c r="C5092" s="970" t="s">
        <v>4658</v>
      </c>
      <c r="D5092" s="970"/>
      <c r="E5092" s="970"/>
      <c r="F5092" s="970"/>
      <c r="G5092" s="970"/>
      <c r="H5092" s="970"/>
      <c r="I5092" s="971"/>
      <c r="J5092" s="960"/>
    </row>
    <row r="5093" spans="2:10" ht="24.6" customHeight="1">
      <c r="B5093" s="962"/>
      <c r="C5093" s="963"/>
      <c r="D5093" s="963" t="s">
        <v>4659</v>
      </c>
      <c r="E5093" s="963"/>
      <c r="F5093" s="963"/>
      <c r="G5093" s="963"/>
      <c r="H5093" s="963"/>
      <c r="I5093" s="964"/>
      <c r="J5093" s="965"/>
    </row>
    <row r="5094" spans="2:10" ht="35.450000000000003" customHeight="1">
      <c r="B5094" s="962"/>
      <c r="C5094" s="963"/>
      <c r="D5094" s="963"/>
      <c r="E5094" s="963"/>
      <c r="F5094" s="963"/>
      <c r="G5094" s="963"/>
      <c r="H5094" s="963"/>
      <c r="I5094" s="964" t="s">
        <v>4660</v>
      </c>
      <c r="J5094" s="965"/>
    </row>
    <row r="5095" spans="2:10" ht="24.6" customHeight="1">
      <c r="B5095" s="962"/>
      <c r="C5095" s="963"/>
      <c r="D5095" s="963" t="s">
        <v>4661</v>
      </c>
      <c r="E5095" s="963"/>
      <c r="F5095" s="963"/>
      <c r="G5095" s="963"/>
      <c r="H5095" s="963"/>
      <c r="I5095" s="964"/>
      <c r="J5095" s="965"/>
    </row>
    <row r="5096" spans="2:10" ht="35.450000000000003" customHeight="1">
      <c r="B5096" s="962"/>
      <c r="C5096" s="963"/>
      <c r="D5096" s="963"/>
      <c r="E5096" s="963"/>
      <c r="F5096" s="963"/>
      <c r="G5096" s="963"/>
      <c r="H5096" s="963"/>
      <c r="I5096" s="964" t="s">
        <v>4662</v>
      </c>
      <c r="J5096" s="965"/>
    </row>
    <row r="5097" spans="2:10" ht="24.6" customHeight="1">
      <c r="B5097" s="962"/>
      <c r="C5097" s="963"/>
      <c r="D5097" s="963" t="s">
        <v>4663</v>
      </c>
      <c r="E5097" s="963"/>
      <c r="F5097" s="963"/>
      <c r="G5097" s="963"/>
      <c r="H5097" s="963"/>
      <c r="I5097" s="964"/>
      <c r="J5097" s="965"/>
    </row>
    <row r="5098" spans="2:10" ht="69.599999999999994" customHeight="1">
      <c r="B5098" s="962"/>
      <c r="C5098" s="963"/>
      <c r="D5098" s="963"/>
      <c r="E5098" s="963"/>
      <c r="F5098" s="963"/>
      <c r="G5098" s="963"/>
      <c r="H5098" s="963"/>
      <c r="I5098" s="964" t="s">
        <v>4664</v>
      </c>
      <c r="J5098" s="965"/>
    </row>
    <row r="5099" spans="2:10" ht="47.45" customHeight="1">
      <c r="B5099" s="962"/>
      <c r="C5099" s="963"/>
      <c r="D5099" s="963"/>
      <c r="E5099" s="963"/>
      <c r="F5099" s="963"/>
      <c r="G5099" s="963"/>
      <c r="H5099" s="963"/>
      <c r="I5099" s="964" t="s">
        <v>4665</v>
      </c>
      <c r="J5099" s="965"/>
    </row>
    <row r="5100" spans="2:10" ht="24.6" customHeight="1">
      <c r="B5100" s="962"/>
      <c r="C5100" s="963"/>
      <c r="D5100" s="963" t="s">
        <v>4666</v>
      </c>
      <c r="E5100" s="963"/>
      <c r="F5100" s="963"/>
      <c r="G5100" s="963"/>
      <c r="H5100" s="963"/>
      <c r="I5100" s="964"/>
      <c r="J5100" s="965"/>
    </row>
    <row r="5101" spans="2:10" ht="81.599999999999994" customHeight="1">
      <c r="B5101" s="962"/>
      <c r="C5101" s="963"/>
      <c r="D5101" s="963"/>
      <c r="E5101" s="963"/>
      <c r="F5101" s="963"/>
      <c r="G5101" s="963"/>
      <c r="H5101" s="963"/>
      <c r="I5101" s="964" t="s">
        <v>4667</v>
      </c>
      <c r="J5101" s="965"/>
    </row>
    <row r="5102" spans="2:10" ht="47.45" customHeight="1">
      <c r="B5102" s="962"/>
      <c r="C5102" s="963"/>
      <c r="D5102" s="963"/>
      <c r="E5102" s="963"/>
      <c r="F5102" s="963"/>
      <c r="G5102" s="963"/>
      <c r="H5102" s="963"/>
      <c r="I5102" s="964" t="s">
        <v>4668</v>
      </c>
      <c r="J5102" s="965"/>
    </row>
    <row r="5103" spans="2:10" ht="81.599999999999994" customHeight="1">
      <c r="B5103" s="962"/>
      <c r="C5103" s="963"/>
      <c r="D5103" s="963"/>
      <c r="E5103" s="963"/>
      <c r="F5103" s="963"/>
      <c r="G5103" s="963"/>
      <c r="H5103" s="963"/>
      <c r="I5103" s="964" t="s">
        <v>4669</v>
      </c>
      <c r="J5103" s="965"/>
    </row>
    <row r="5104" spans="2:10" ht="47.45" customHeight="1">
      <c r="B5104" s="962"/>
      <c r="C5104" s="963"/>
      <c r="D5104" s="963"/>
      <c r="E5104" s="963"/>
      <c r="F5104" s="963"/>
      <c r="G5104" s="963"/>
      <c r="H5104" s="963"/>
      <c r="I5104" s="964" t="s">
        <v>4670</v>
      </c>
      <c r="J5104" s="965"/>
    </row>
    <row r="5105" spans="2:10" ht="24.6" customHeight="1">
      <c r="B5105" s="962"/>
      <c r="C5105" s="963"/>
      <c r="D5105" s="963" t="s">
        <v>4671</v>
      </c>
      <c r="E5105" s="963"/>
      <c r="F5105" s="963"/>
      <c r="G5105" s="963"/>
      <c r="H5105" s="963"/>
      <c r="I5105" s="964"/>
      <c r="J5105" s="965"/>
    </row>
    <row r="5106" spans="2:10" ht="35.450000000000003" customHeight="1">
      <c r="B5106" s="962"/>
      <c r="C5106" s="963"/>
      <c r="D5106" s="963"/>
      <c r="E5106" s="963"/>
      <c r="F5106" s="963"/>
      <c r="G5106" s="963"/>
      <c r="H5106" s="963"/>
      <c r="I5106" s="964" t="s">
        <v>4672</v>
      </c>
      <c r="J5106" s="965"/>
    </row>
    <row r="5107" spans="2:10" ht="24.6" customHeight="1">
      <c r="B5107" s="962"/>
      <c r="C5107" s="963"/>
      <c r="D5107" s="963" t="s">
        <v>4673</v>
      </c>
      <c r="E5107" s="963"/>
      <c r="F5107" s="963"/>
      <c r="G5107" s="963"/>
      <c r="H5107" s="963"/>
      <c r="I5107" s="964"/>
      <c r="J5107" s="965"/>
    </row>
    <row r="5108" spans="2:10" ht="69.599999999999994" customHeight="1">
      <c r="B5108" s="962"/>
      <c r="C5108" s="963"/>
      <c r="D5108" s="963"/>
      <c r="E5108" s="963"/>
      <c r="F5108" s="963"/>
      <c r="G5108" s="963"/>
      <c r="H5108" s="963"/>
      <c r="I5108" s="964" t="s">
        <v>4674</v>
      </c>
      <c r="J5108" s="965"/>
    </row>
    <row r="5109" spans="2:10" ht="58.5" customHeight="1">
      <c r="B5109" s="962"/>
      <c r="C5109" s="963"/>
      <c r="D5109" s="963"/>
      <c r="E5109" s="963"/>
      <c r="F5109" s="963"/>
      <c r="G5109" s="963"/>
      <c r="H5109" s="963"/>
      <c r="I5109" s="964" t="s">
        <v>4675</v>
      </c>
      <c r="J5109" s="965"/>
    </row>
    <row r="5110" spans="2:10" ht="24.6" customHeight="1">
      <c r="B5110" s="962"/>
      <c r="C5110" s="963"/>
      <c r="D5110" s="963" t="s">
        <v>4676</v>
      </c>
      <c r="E5110" s="963"/>
      <c r="F5110" s="963"/>
      <c r="G5110" s="963"/>
      <c r="H5110" s="963"/>
      <c r="I5110" s="964"/>
      <c r="J5110" s="965"/>
    </row>
    <row r="5111" spans="2:10" ht="35.450000000000003" customHeight="1">
      <c r="B5111" s="962"/>
      <c r="C5111" s="963"/>
      <c r="D5111" s="963"/>
      <c r="E5111" s="963"/>
      <c r="F5111" s="963"/>
      <c r="G5111" s="963"/>
      <c r="H5111" s="963"/>
      <c r="I5111" s="964" t="s">
        <v>4677</v>
      </c>
      <c r="J5111" s="965"/>
    </row>
    <row r="5112" spans="2:10" ht="58.5" customHeight="1">
      <c r="B5112" s="962"/>
      <c r="C5112" s="963"/>
      <c r="D5112" s="963"/>
      <c r="E5112" s="963"/>
      <c r="F5112" s="963"/>
      <c r="G5112" s="963"/>
      <c r="H5112" s="963"/>
      <c r="I5112" s="964" t="s">
        <v>4678</v>
      </c>
      <c r="J5112" s="965"/>
    </row>
    <row r="5113" spans="2:10" ht="47.45" customHeight="1">
      <c r="B5113" s="962"/>
      <c r="C5113" s="963"/>
      <c r="D5113" s="963"/>
      <c r="E5113" s="963"/>
      <c r="F5113" s="963"/>
      <c r="G5113" s="963"/>
      <c r="H5113" s="963"/>
      <c r="I5113" s="964" t="s">
        <v>4679</v>
      </c>
      <c r="J5113" s="965"/>
    </row>
    <row r="5114" spans="2:10" ht="24.6" customHeight="1">
      <c r="B5114" s="962"/>
      <c r="C5114" s="963"/>
      <c r="D5114" s="963" t="s">
        <v>4680</v>
      </c>
      <c r="E5114" s="963"/>
      <c r="F5114" s="963"/>
      <c r="G5114" s="963"/>
      <c r="H5114" s="963"/>
      <c r="I5114" s="964"/>
      <c r="J5114" s="965"/>
    </row>
    <row r="5115" spans="2:10" ht="81.599999999999994" customHeight="1">
      <c r="B5115" s="962"/>
      <c r="C5115" s="963"/>
      <c r="D5115" s="963"/>
      <c r="E5115" s="963"/>
      <c r="F5115" s="963"/>
      <c r="G5115" s="963"/>
      <c r="H5115" s="963"/>
      <c r="I5115" s="964" t="s">
        <v>4681</v>
      </c>
      <c r="J5115" s="965"/>
    </row>
    <row r="5116" spans="2:10" ht="58.5" customHeight="1">
      <c r="B5116" s="962"/>
      <c r="C5116" s="963"/>
      <c r="D5116" s="963"/>
      <c r="E5116" s="963"/>
      <c r="F5116" s="963"/>
      <c r="G5116" s="963"/>
      <c r="H5116" s="963"/>
      <c r="I5116" s="964" t="s">
        <v>4682</v>
      </c>
      <c r="J5116" s="965"/>
    </row>
    <row r="5117" spans="2:10" ht="35.450000000000003" customHeight="1">
      <c r="B5117" s="962"/>
      <c r="C5117" s="963"/>
      <c r="D5117" s="963"/>
      <c r="E5117" s="963"/>
      <c r="F5117" s="963"/>
      <c r="G5117" s="963"/>
      <c r="H5117" s="963"/>
      <c r="I5117" s="964" t="s">
        <v>4683</v>
      </c>
      <c r="J5117" s="965"/>
    </row>
    <row r="5118" spans="2:10" ht="58.5" customHeight="1">
      <c r="B5118" s="962"/>
      <c r="C5118" s="963"/>
      <c r="D5118" s="963"/>
      <c r="E5118" s="963"/>
      <c r="F5118" s="963"/>
      <c r="G5118" s="963"/>
      <c r="H5118" s="963"/>
      <c r="I5118" s="964" t="s">
        <v>4684</v>
      </c>
      <c r="J5118" s="965"/>
    </row>
    <row r="5119" spans="2:10" ht="24.6" customHeight="1">
      <c r="B5119" s="962"/>
      <c r="C5119" s="963"/>
      <c r="D5119" s="963" t="s">
        <v>4685</v>
      </c>
      <c r="E5119" s="963"/>
      <c r="F5119" s="963"/>
      <c r="G5119" s="963"/>
      <c r="H5119" s="963"/>
      <c r="I5119" s="964"/>
      <c r="J5119" s="965"/>
    </row>
    <row r="5120" spans="2:10" ht="58.5" customHeight="1">
      <c r="B5120" s="962"/>
      <c r="C5120" s="963"/>
      <c r="D5120" s="963"/>
      <c r="E5120" s="963"/>
      <c r="F5120" s="963"/>
      <c r="G5120" s="963"/>
      <c r="H5120" s="963"/>
      <c r="I5120" s="964" t="s">
        <v>4686</v>
      </c>
      <c r="J5120" s="965"/>
    </row>
    <row r="5121" spans="2:10" ht="24.6" customHeight="1">
      <c r="B5121" s="962"/>
      <c r="C5121" s="963"/>
      <c r="D5121" s="963" t="s">
        <v>4687</v>
      </c>
      <c r="E5121" s="963"/>
      <c r="F5121" s="963"/>
      <c r="G5121" s="963"/>
      <c r="H5121" s="963"/>
      <c r="I5121" s="964"/>
      <c r="J5121" s="965"/>
    </row>
    <row r="5122" spans="2:10" ht="47.45" customHeight="1">
      <c r="B5122" s="962"/>
      <c r="C5122" s="963"/>
      <c r="D5122" s="963"/>
      <c r="E5122" s="963"/>
      <c r="F5122" s="963"/>
      <c r="G5122" s="963"/>
      <c r="H5122" s="963"/>
      <c r="I5122" s="964" t="s">
        <v>4688</v>
      </c>
      <c r="J5122" s="965"/>
    </row>
    <row r="5123" spans="2:10" ht="35.450000000000003" customHeight="1">
      <c r="B5123" s="962"/>
      <c r="C5123" s="963"/>
      <c r="D5123" s="963"/>
      <c r="E5123" s="963"/>
      <c r="F5123" s="963"/>
      <c r="G5123" s="963"/>
      <c r="H5123" s="963"/>
      <c r="I5123" s="964" t="s">
        <v>4689</v>
      </c>
      <c r="J5123" s="965"/>
    </row>
    <row r="5124" spans="2:10" ht="58.5" customHeight="1">
      <c r="B5124" s="962"/>
      <c r="C5124" s="963"/>
      <c r="D5124" s="963"/>
      <c r="E5124" s="963"/>
      <c r="F5124" s="963"/>
      <c r="G5124" s="963"/>
      <c r="H5124" s="963"/>
      <c r="I5124" s="964" t="s">
        <v>4690</v>
      </c>
      <c r="J5124" s="965"/>
    </row>
    <row r="5125" spans="2:10" ht="58.5" customHeight="1">
      <c r="B5125" s="962"/>
      <c r="C5125" s="963"/>
      <c r="D5125" s="963"/>
      <c r="E5125" s="963"/>
      <c r="F5125" s="963"/>
      <c r="G5125" s="963"/>
      <c r="H5125" s="963"/>
      <c r="I5125" s="964" t="s">
        <v>4691</v>
      </c>
      <c r="J5125" s="965"/>
    </row>
    <row r="5126" spans="2:10" ht="35.450000000000003" customHeight="1">
      <c r="B5126" s="962"/>
      <c r="C5126" s="963"/>
      <c r="D5126" s="963"/>
      <c r="E5126" s="963"/>
      <c r="F5126" s="963"/>
      <c r="G5126" s="963"/>
      <c r="H5126" s="963"/>
      <c r="I5126" s="964" t="s">
        <v>4692</v>
      </c>
      <c r="J5126" s="965"/>
    </row>
    <row r="5127" spans="2:10" ht="24.6" customHeight="1">
      <c r="B5127" s="962"/>
      <c r="C5127" s="963"/>
      <c r="D5127" s="963" t="s">
        <v>4693</v>
      </c>
      <c r="E5127" s="963"/>
      <c r="F5127" s="963"/>
      <c r="G5127" s="963"/>
      <c r="H5127" s="963"/>
      <c r="I5127" s="964"/>
      <c r="J5127" s="965"/>
    </row>
    <row r="5128" spans="2:10" ht="69.599999999999994" customHeight="1">
      <c r="B5128" s="962"/>
      <c r="C5128" s="963"/>
      <c r="D5128" s="963"/>
      <c r="E5128" s="963"/>
      <c r="F5128" s="963"/>
      <c r="G5128" s="963"/>
      <c r="H5128" s="963"/>
      <c r="I5128" s="964" t="s">
        <v>4694</v>
      </c>
      <c r="J5128" s="965"/>
    </row>
    <row r="5129" spans="2:10" ht="35.450000000000003" customHeight="1">
      <c r="B5129" s="962"/>
      <c r="C5129" s="963"/>
      <c r="D5129" s="963"/>
      <c r="E5129" s="963"/>
      <c r="F5129" s="963"/>
      <c r="G5129" s="963"/>
      <c r="H5129" s="963"/>
      <c r="I5129" s="964" t="s">
        <v>4695</v>
      </c>
      <c r="J5129" s="965"/>
    </row>
    <row r="5130" spans="2:10" ht="47.45" customHeight="1">
      <c r="B5130" s="962"/>
      <c r="C5130" s="963"/>
      <c r="D5130" s="963"/>
      <c r="E5130" s="963"/>
      <c r="F5130" s="963"/>
      <c r="G5130" s="963"/>
      <c r="H5130" s="963"/>
      <c r="I5130" s="964" t="s">
        <v>4696</v>
      </c>
      <c r="J5130" s="965"/>
    </row>
    <row r="5131" spans="2:10" ht="24.6" customHeight="1">
      <c r="B5131" s="962"/>
      <c r="C5131" s="963"/>
      <c r="D5131" s="963" t="s">
        <v>4697</v>
      </c>
      <c r="E5131" s="963"/>
      <c r="F5131" s="963"/>
      <c r="G5131" s="963"/>
      <c r="H5131" s="963"/>
      <c r="I5131" s="964"/>
      <c r="J5131" s="965"/>
    </row>
    <row r="5132" spans="2:10" ht="58.5" customHeight="1">
      <c r="B5132" s="962"/>
      <c r="C5132" s="963"/>
      <c r="D5132" s="963"/>
      <c r="E5132" s="963"/>
      <c r="F5132" s="963"/>
      <c r="G5132" s="963"/>
      <c r="H5132" s="963"/>
      <c r="I5132" s="964" t="s">
        <v>4698</v>
      </c>
      <c r="J5132" s="965"/>
    </row>
    <row r="5133" spans="2:10" ht="114.6" customHeight="1">
      <c r="B5133" s="962"/>
      <c r="C5133" s="963"/>
      <c r="D5133" s="963"/>
      <c r="E5133" s="963"/>
      <c r="F5133" s="963"/>
      <c r="G5133" s="963"/>
      <c r="H5133" s="963"/>
      <c r="I5133" s="964" t="s">
        <v>4699</v>
      </c>
      <c r="J5133" s="965"/>
    </row>
    <row r="5134" spans="2:10" ht="47.45" customHeight="1">
      <c r="B5134" s="962"/>
      <c r="C5134" s="963"/>
      <c r="D5134" s="963"/>
      <c r="E5134" s="963"/>
      <c r="F5134" s="963"/>
      <c r="G5134" s="963"/>
      <c r="H5134" s="963"/>
      <c r="I5134" s="964" t="s">
        <v>4700</v>
      </c>
      <c r="J5134" s="965"/>
    </row>
    <row r="5135" spans="2:10" ht="81.599999999999994" customHeight="1">
      <c r="B5135" s="962"/>
      <c r="C5135" s="963"/>
      <c r="D5135" s="963"/>
      <c r="E5135" s="963"/>
      <c r="F5135" s="963"/>
      <c r="G5135" s="963"/>
      <c r="H5135" s="963"/>
      <c r="I5135" s="964" t="s">
        <v>4701</v>
      </c>
      <c r="J5135" s="965"/>
    </row>
    <row r="5136" spans="2:10" ht="69.599999999999994" customHeight="1">
      <c r="B5136" s="962"/>
      <c r="C5136" s="963"/>
      <c r="D5136" s="963"/>
      <c r="E5136" s="963"/>
      <c r="F5136" s="963"/>
      <c r="G5136" s="963"/>
      <c r="H5136" s="963"/>
      <c r="I5136" s="964" t="s">
        <v>4702</v>
      </c>
      <c r="J5136" s="965"/>
    </row>
    <row r="5137" spans="2:10" ht="103.5" customHeight="1">
      <c r="B5137" s="962"/>
      <c r="C5137" s="963"/>
      <c r="D5137" s="963"/>
      <c r="E5137" s="963"/>
      <c r="F5137" s="963"/>
      <c r="G5137" s="963"/>
      <c r="H5137" s="963"/>
      <c r="I5137" s="964" t="s">
        <v>4703</v>
      </c>
      <c r="J5137" s="965"/>
    </row>
    <row r="5138" spans="2:10" ht="47.45" customHeight="1">
      <c r="B5138" s="962"/>
      <c r="C5138" s="963"/>
      <c r="D5138" s="963"/>
      <c r="E5138" s="963"/>
      <c r="F5138" s="963"/>
      <c r="G5138" s="963"/>
      <c r="H5138" s="963"/>
      <c r="I5138" s="964" t="s">
        <v>4704</v>
      </c>
      <c r="J5138" s="965"/>
    </row>
    <row r="5139" spans="2:10" ht="69.599999999999994" customHeight="1">
      <c r="B5139" s="962"/>
      <c r="C5139" s="963"/>
      <c r="D5139" s="963"/>
      <c r="E5139" s="963"/>
      <c r="F5139" s="963"/>
      <c r="G5139" s="963"/>
      <c r="H5139" s="963"/>
      <c r="I5139" s="964" t="s">
        <v>4705</v>
      </c>
      <c r="J5139" s="965"/>
    </row>
    <row r="5140" spans="2:10" ht="24.6" customHeight="1">
      <c r="B5140" s="962"/>
      <c r="C5140" s="963"/>
      <c r="D5140" s="963" t="s">
        <v>4706</v>
      </c>
      <c r="E5140" s="963"/>
      <c r="F5140" s="963"/>
      <c r="G5140" s="963"/>
      <c r="H5140" s="963"/>
      <c r="I5140" s="964"/>
      <c r="J5140" s="965"/>
    </row>
    <row r="5141" spans="2:10" ht="35.450000000000003" customHeight="1">
      <c r="B5141" s="962"/>
      <c r="C5141" s="963"/>
      <c r="D5141" s="963"/>
      <c r="E5141" s="963"/>
      <c r="F5141" s="963"/>
      <c r="G5141" s="963"/>
      <c r="H5141" s="963"/>
      <c r="I5141" s="964" t="s">
        <v>4707</v>
      </c>
      <c r="J5141" s="965"/>
    </row>
    <row r="5142" spans="2:10" ht="35.450000000000003" customHeight="1">
      <c r="B5142" s="962"/>
      <c r="C5142" s="963"/>
      <c r="D5142" s="963"/>
      <c r="E5142" s="963"/>
      <c r="F5142" s="963"/>
      <c r="G5142" s="963"/>
      <c r="H5142" s="963"/>
      <c r="I5142" s="964" t="s">
        <v>4708</v>
      </c>
      <c r="J5142" s="965"/>
    </row>
    <row r="5143" spans="2:10" ht="24.6" customHeight="1">
      <c r="B5143" s="962"/>
      <c r="C5143" s="963"/>
      <c r="D5143" s="963" t="s">
        <v>4709</v>
      </c>
      <c r="E5143" s="963"/>
      <c r="F5143" s="963"/>
      <c r="G5143" s="963"/>
      <c r="H5143" s="963"/>
      <c r="I5143" s="964"/>
      <c r="J5143" s="965"/>
    </row>
    <row r="5144" spans="2:10" ht="69.599999999999994" customHeight="1">
      <c r="B5144" s="962"/>
      <c r="C5144" s="963"/>
      <c r="D5144" s="963"/>
      <c r="E5144" s="963"/>
      <c r="F5144" s="963"/>
      <c r="G5144" s="963"/>
      <c r="H5144" s="963"/>
      <c r="I5144" s="964" t="s">
        <v>4710</v>
      </c>
      <c r="J5144" s="965"/>
    </row>
    <row r="5145" spans="2:10" ht="69.599999999999994" customHeight="1">
      <c r="B5145" s="962"/>
      <c r="C5145" s="963"/>
      <c r="D5145" s="963"/>
      <c r="E5145" s="963"/>
      <c r="F5145" s="963"/>
      <c r="G5145" s="963"/>
      <c r="H5145" s="963"/>
      <c r="I5145" s="964" t="s">
        <v>4711</v>
      </c>
      <c r="J5145" s="965"/>
    </row>
    <row r="5146" spans="2:10" ht="24.6" customHeight="1">
      <c r="B5146" s="962"/>
      <c r="C5146" s="963"/>
      <c r="D5146" s="963"/>
      <c r="E5146" s="963"/>
      <c r="F5146" s="963"/>
      <c r="G5146" s="963"/>
      <c r="H5146" s="963"/>
      <c r="I5146" s="964" t="s">
        <v>4712</v>
      </c>
      <c r="J5146" s="965"/>
    </row>
    <row r="5147" spans="2:10" ht="24.6" customHeight="1">
      <c r="B5147" s="962"/>
      <c r="C5147" s="963"/>
      <c r="D5147" s="963" t="s">
        <v>4713</v>
      </c>
      <c r="E5147" s="963"/>
      <c r="F5147" s="963"/>
      <c r="G5147" s="963"/>
      <c r="H5147" s="963"/>
      <c r="I5147" s="964"/>
      <c r="J5147" s="965"/>
    </row>
    <row r="5148" spans="2:10" ht="69.599999999999994" customHeight="1">
      <c r="B5148" s="962"/>
      <c r="C5148" s="963"/>
      <c r="D5148" s="963"/>
      <c r="E5148" s="963"/>
      <c r="F5148" s="963"/>
      <c r="G5148" s="963"/>
      <c r="H5148" s="963"/>
      <c r="I5148" s="964" t="s">
        <v>4714</v>
      </c>
      <c r="J5148" s="965"/>
    </row>
    <row r="5149" spans="2:10" ht="58.5" customHeight="1">
      <c r="B5149" s="962"/>
      <c r="C5149" s="963"/>
      <c r="D5149" s="963"/>
      <c r="E5149" s="963"/>
      <c r="F5149" s="963"/>
      <c r="G5149" s="963"/>
      <c r="H5149" s="963"/>
      <c r="I5149" s="964" t="s">
        <v>4715</v>
      </c>
      <c r="J5149" s="965"/>
    </row>
    <row r="5150" spans="2:10" ht="69.599999999999994" customHeight="1">
      <c r="B5150" s="962"/>
      <c r="C5150" s="963"/>
      <c r="D5150" s="963"/>
      <c r="E5150" s="963"/>
      <c r="F5150" s="963"/>
      <c r="G5150" s="963"/>
      <c r="H5150" s="963"/>
      <c r="I5150" s="964" t="s">
        <v>4716</v>
      </c>
      <c r="J5150" s="965"/>
    </row>
    <row r="5151" spans="2:10" ht="47.45" customHeight="1">
      <c r="B5151" s="962"/>
      <c r="C5151" s="963"/>
      <c r="D5151" s="963"/>
      <c r="E5151" s="963"/>
      <c r="F5151" s="963"/>
      <c r="G5151" s="963"/>
      <c r="H5151" s="963"/>
      <c r="I5151" s="964" t="s">
        <v>4717</v>
      </c>
      <c r="J5151" s="965"/>
    </row>
    <row r="5152" spans="2:10" ht="47.45" customHeight="1">
      <c r="B5152" s="962"/>
      <c r="C5152" s="963"/>
      <c r="D5152" s="963"/>
      <c r="E5152" s="963"/>
      <c r="F5152" s="963"/>
      <c r="G5152" s="963"/>
      <c r="H5152" s="963"/>
      <c r="I5152" s="964" t="s">
        <v>4718</v>
      </c>
      <c r="J5152" s="965"/>
    </row>
    <row r="5153" spans="2:10" ht="24.6" customHeight="1">
      <c r="B5153" s="962"/>
      <c r="C5153" s="963"/>
      <c r="D5153" s="963" t="s">
        <v>4719</v>
      </c>
      <c r="E5153" s="963"/>
      <c r="F5153" s="963"/>
      <c r="G5153" s="963"/>
      <c r="H5153" s="963"/>
      <c r="I5153" s="964"/>
      <c r="J5153" s="965"/>
    </row>
    <row r="5154" spans="2:10" ht="35.450000000000003" customHeight="1">
      <c r="B5154" s="962"/>
      <c r="C5154" s="963"/>
      <c r="D5154" s="963"/>
      <c r="E5154" s="963"/>
      <c r="F5154" s="963"/>
      <c r="G5154" s="963"/>
      <c r="H5154" s="963"/>
      <c r="I5154" s="964" t="s">
        <v>4720</v>
      </c>
      <c r="J5154" s="965"/>
    </row>
    <row r="5155" spans="2:10" ht="58.5" customHeight="1">
      <c r="B5155" s="962"/>
      <c r="C5155" s="963"/>
      <c r="D5155" s="963"/>
      <c r="E5155" s="963"/>
      <c r="F5155" s="963"/>
      <c r="G5155" s="963"/>
      <c r="H5155" s="963"/>
      <c r="I5155" s="964" t="s">
        <v>4721</v>
      </c>
      <c r="J5155" s="965"/>
    </row>
    <row r="5156" spans="2:10" ht="24.6" customHeight="1">
      <c r="B5156" s="962"/>
      <c r="C5156" s="963"/>
      <c r="D5156" s="963" t="s">
        <v>4722</v>
      </c>
      <c r="E5156" s="963"/>
      <c r="F5156" s="963"/>
      <c r="G5156" s="963"/>
      <c r="H5156" s="963"/>
      <c r="I5156" s="964"/>
      <c r="J5156" s="965"/>
    </row>
    <row r="5157" spans="2:10" ht="69.599999999999994" customHeight="1">
      <c r="B5157" s="962"/>
      <c r="C5157" s="963"/>
      <c r="D5157" s="963"/>
      <c r="E5157" s="963"/>
      <c r="F5157" s="963"/>
      <c r="G5157" s="963"/>
      <c r="H5157" s="963"/>
      <c r="I5157" s="964" t="s">
        <v>4723</v>
      </c>
      <c r="J5157" s="965"/>
    </row>
    <row r="5158" spans="2:10" ht="47.45" customHeight="1">
      <c r="B5158" s="962"/>
      <c r="C5158" s="963"/>
      <c r="D5158" s="963"/>
      <c r="E5158" s="963"/>
      <c r="F5158" s="963"/>
      <c r="G5158" s="963"/>
      <c r="H5158" s="963"/>
      <c r="I5158" s="964" t="s">
        <v>4724</v>
      </c>
      <c r="J5158" s="965"/>
    </row>
    <row r="5159" spans="2:10" ht="35.450000000000003" customHeight="1">
      <c r="B5159" s="962"/>
      <c r="C5159" s="963"/>
      <c r="D5159" s="963"/>
      <c r="E5159" s="963"/>
      <c r="F5159" s="963"/>
      <c r="G5159" s="963"/>
      <c r="H5159" s="963"/>
      <c r="I5159" s="964" t="s">
        <v>4725</v>
      </c>
      <c r="J5159" s="965"/>
    </row>
    <row r="5160" spans="2:10" ht="47.45" customHeight="1">
      <c r="B5160" s="962"/>
      <c r="C5160" s="963"/>
      <c r="D5160" s="963"/>
      <c r="E5160" s="963"/>
      <c r="F5160" s="963"/>
      <c r="G5160" s="963"/>
      <c r="H5160" s="963"/>
      <c r="I5160" s="964" t="s">
        <v>4726</v>
      </c>
      <c r="J5160" s="965"/>
    </row>
    <row r="5161" spans="2:10" ht="24.6" customHeight="1">
      <c r="B5161" s="962"/>
      <c r="C5161" s="963"/>
      <c r="D5161" s="963" t="s">
        <v>4727</v>
      </c>
      <c r="E5161" s="963"/>
      <c r="F5161" s="963"/>
      <c r="G5161" s="963"/>
      <c r="H5161" s="963"/>
      <c r="I5161" s="964"/>
      <c r="J5161" s="965"/>
    </row>
    <row r="5162" spans="2:10" ht="47.45" customHeight="1">
      <c r="B5162" s="962"/>
      <c r="C5162" s="963"/>
      <c r="D5162" s="963"/>
      <c r="E5162" s="963"/>
      <c r="F5162" s="963"/>
      <c r="G5162" s="963"/>
      <c r="H5162" s="963"/>
      <c r="I5162" s="964" t="s">
        <v>4728</v>
      </c>
      <c r="J5162" s="965"/>
    </row>
    <row r="5163" spans="2:10" ht="47.45" customHeight="1">
      <c r="B5163" s="962"/>
      <c r="C5163" s="963"/>
      <c r="D5163" s="963"/>
      <c r="E5163" s="963"/>
      <c r="F5163" s="963"/>
      <c r="G5163" s="963"/>
      <c r="H5163" s="963"/>
      <c r="I5163" s="964" t="s">
        <v>4729</v>
      </c>
      <c r="J5163" s="965"/>
    </row>
    <row r="5164" spans="2:10" ht="58.5" customHeight="1">
      <c r="B5164" s="962"/>
      <c r="C5164" s="963"/>
      <c r="D5164" s="963"/>
      <c r="E5164" s="963"/>
      <c r="F5164" s="963"/>
      <c r="G5164" s="963"/>
      <c r="H5164" s="963"/>
      <c r="I5164" s="964" t="s">
        <v>4730</v>
      </c>
      <c r="J5164" s="965"/>
    </row>
    <row r="5165" spans="2:10" ht="24.6" customHeight="1">
      <c r="B5165" s="962"/>
      <c r="C5165" s="963"/>
      <c r="D5165" s="963" t="s">
        <v>4731</v>
      </c>
      <c r="E5165" s="963"/>
      <c r="F5165" s="963"/>
      <c r="G5165" s="963"/>
      <c r="H5165" s="963"/>
      <c r="I5165" s="964"/>
      <c r="J5165" s="965"/>
    </row>
    <row r="5166" spans="2:10" ht="35.450000000000003" customHeight="1">
      <c r="B5166" s="962"/>
      <c r="C5166" s="963"/>
      <c r="D5166" s="963"/>
      <c r="E5166" s="963"/>
      <c r="F5166" s="963"/>
      <c r="G5166" s="963"/>
      <c r="H5166" s="963"/>
      <c r="I5166" s="964" t="s">
        <v>4732</v>
      </c>
      <c r="J5166" s="965"/>
    </row>
    <row r="5167" spans="2:10" ht="35.450000000000003" customHeight="1">
      <c r="B5167" s="962"/>
      <c r="C5167" s="963"/>
      <c r="D5167" s="963"/>
      <c r="E5167" s="963"/>
      <c r="F5167" s="963"/>
      <c r="G5167" s="963"/>
      <c r="H5167" s="963"/>
      <c r="I5167" s="964" t="s">
        <v>4733</v>
      </c>
      <c r="J5167" s="965"/>
    </row>
    <row r="5168" spans="2:10" ht="24.6" customHeight="1">
      <c r="B5168" s="962"/>
      <c r="C5168" s="963"/>
      <c r="D5168" s="963" t="s">
        <v>4734</v>
      </c>
      <c r="E5168" s="963"/>
      <c r="F5168" s="963"/>
      <c r="G5168" s="963"/>
      <c r="H5168" s="963"/>
      <c r="I5168" s="964"/>
      <c r="J5168" s="965"/>
    </row>
    <row r="5169" spans="2:10" ht="58.5" customHeight="1">
      <c r="B5169" s="962"/>
      <c r="C5169" s="963"/>
      <c r="D5169" s="963"/>
      <c r="E5169" s="963"/>
      <c r="F5169" s="963"/>
      <c r="G5169" s="963"/>
      <c r="H5169" s="963"/>
      <c r="I5169" s="964" t="s">
        <v>4735</v>
      </c>
      <c r="J5169" s="965"/>
    </row>
    <row r="5170" spans="2:10" ht="35.450000000000003" customHeight="1">
      <c r="B5170" s="962"/>
      <c r="C5170" s="963"/>
      <c r="D5170" s="963"/>
      <c r="E5170" s="963"/>
      <c r="F5170" s="963"/>
      <c r="G5170" s="963"/>
      <c r="H5170" s="963"/>
      <c r="I5170" s="964" t="s">
        <v>4736</v>
      </c>
      <c r="J5170" s="965"/>
    </row>
    <row r="5171" spans="2:10" ht="47.45" customHeight="1">
      <c r="B5171" s="962"/>
      <c r="C5171" s="963"/>
      <c r="D5171" s="963"/>
      <c r="E5171" s="963"/>
      <c r="F5171" s="963"/>
      <c r="G5171" s="963"/>
      <c r="H5171" s="963"/>
      <c r="I5171" s="964" t="s">
        <v>4737</v>
      </c>
      <c r="J5171" s="965"/>
    </row>
    <row r="5172" spans="2:10" ht="58.5" customHeight="1">
      <c r="B5172" s="962"/>
      <c r="C5172" s="963"/>
      <c r="D5172" s="963"/>
      <c r="E5172" s="963"/>
      <c r="F5172" s="963"/>
      <c r="G5172" s="963"/>
      <c r="H5172" s="963"/>
      <c r="I5172" s="964" t="s">
        <v>4738</v>
      </c>
      <c r="J5172" s="965"/>
    </row>
    <row r="5173" spans="2:10" ht="24.6" customHeight="1">
      <c r="B5173" s="962"/>
      <c r="C5173" s="963"/>
      <c r="D5173" s="963"/>
      <c r="E5173" s="963"/>
      <c r="F5173" s="963"/>
      <c r="G5173" s="963"/>
      <c r="H5173" s="963"/>
      <c r="I5173" s="964" t="s">
        <v>4739</v>
      </c>
      <c r="J5173" s="965"/>
    </row>
    <row r="5174" spans="2:10" ht="47.45" customHeight="1">
      <c r="B5174" s="962"/>
      <c r="C5174" s="963"/>
      <c r="D5174" s="963"/>
      <c r="E5174" s="963"/>
      <c r="F5174" s="963"/>
      <c r="G5174" s="963"/>
      <c r="H5174" s="963"/>
      <c r="I5174" s="964" t="s">
        <v>4740</v>
      </c>
      <c r="J5174" s="965"/>
    </row>
    <row r="5175" spans="2:10" ht="24.6" customHeight="1">
      <c r="B5175" s="962"/>
      <c r="C5175" s="963"/>
      <c r="D5175" s="963" t="s">
        <v>4741</v>
      </c>
      <c r="E5175" s="963"/>
      <c r="F5175" s="963"/>
      <c r="G5175" s="963"/>
      <c r="H5175" s="963"/>
      <c r="I5175" s="964"/>
      <c r="J5175" s="965"/>
    </row>
    <row r="5176" spans="2:10" ht="24.6" customHeight="1">
      <c r="B5176" s="962"/>
      <c r="C5176" s="963"/>
      <c r="D5176" s="963"/>
      <c r="E5176" s="963"/>
      <c r="F5176" s="963"/>
      <c r="G5176" s="963"/>
      <c r="H5176" s="963"/>
      <c r="I5176" s="964" t="s">
        <v>4742</v>
      </c>
      <c r="J5176" s="965"/>
    </row>
    <row r="5177" spans="2:10" ht="24.6" customHeight="1">
      <c r="B5177" s="962"/>
      <c r="C5177" s="963"/>
      <c r="D5177" s="963" t="s">
        <v>4743</v>
      </c>
      <c r="E5177" s="963"/>
      <c r="F5177" s="963"/>
      <c r="G5177" s="963"/>
      <c r="H5177" s="963"/>
      <c r="I5177" s="964"/>
      <c r="J5177" s="965"/>
    </row>
    <row r="5178" spans="2:10" ht="35.450000000000003" customHeight="1">
      <c r="B5178" s="962"/>
      <c r="C5178" s="963"/>
      <c r="D5178" s="963"/>
      <c r="E5178" s="963"/>
      <c r="F5178" s="963"/>
      <c r="G5178" s="963"/>
      <c r="H5178" s="963"/>
      <c r="I5178" s="964" t="s">
        <v>4744</v>
      </c>
      <c r="J5178" s="965"/>
    </row>
    <row r="5179" spans="2:10" ht="35.450000000000003" customHeight="1">
      <c r="B5179" s="962"/>
      <c r="C5179" s="963"/>
      <c r="D5179" s="963"/>
      <c r="E5179" s="963"/>
      <c r="F5179" s="963"/>
      <c r="G5179" s="963"/>
      <c r="H5179" s="963"/>
      <c r="I5179" s="964" t="s">
        <v>4745</v>
      </c>
      <c r="J5179" s="965"/>
    </row>
    <row r="5180" spans="2:10" ht="24.6" customHeight="1">
      <c r="B5180" s="962"/>
      <c r="C5180" s="963"/>
      <c r="D5180" s="963" t="s">
        <v>4746</v>
      </c>
      <c r="E5180" s="963"/>
      <c r="F5180" s="963"/>
      <c r="G5180" s="963"/>
      <c r="H5180" s="963"/>
      <c r="I5180" s="964"/>
      <c r="J5180" s="965"/>
    </row>
    <row r="5181" spans="2:10" ht="35.450000000000003" customHeight="1">
      <c r="B5181" s="962"/>
      <c r="C5181" s="963"/>
      <c r="D5181" s="963"/>
      <c r="E5181" s="963"/>
      <c r="F5181" s="963"/>
      <c r="G5181" s="963"/>
      <c r="H5181" s="963"/>
      <c r="I5181" s="964" t="s">
        <v>4747</v>
      </c>
      <c r="J5181" s="965"/>
    </row>
    <row r="5182" spans="2:10" ht="24.6" customHeight="1">
      <c r="B5182" s="962"/>
      <c r="C5182" s="963"/>
      <c r="D5182" s="963"/>
      <c r="E5182" s="963"/>
      <c r="F5182" s="963"/>
      <c r="G5182" s="963"/>
      <c r="H5182" s="963"/>
      <c r="I5182" s="964" t="s">
        <v>4748</v>
      </c>
      <c r="J5182" s="965"/>
    </row>
    <row r="5183" spans="2:10" ht="24.6" customHeight="1">
      <c r="B5183" s="962"/>
      <c r="C5183" s="963"/>
      <c r="D5183" s="963" t="s">
        <v>4749</v>
      </c>
      <c r="E5183" s="963"/>
      <c r="F5183" s="963"/>
      <c r="G5183" s="963"/>
      <c r="H5183" s="963"/>
      <c r="I5183" s="964"/>
      <c r="J5183" s="965"/>
    </row>
    <row r="5184" spans="2:10" ht="24.6" customHeight="1">
      <c r="B5184" s="962"/>
      <c r="C5184" s="963"/>
      <c r="D5184" s="963"/>
      <c r="E5184" s="963"/>
      <c r="F5184" s="963"/>
      <c r="G5184" s="963"/>
      <c r="H5184" s="963"/>
      <c r="I5184" s="964" t="s">
        <v>4750</v>
      </c>
      <c r="J5184" s="965"/>
    </row>
    <row r="5185" spans="2:10" ht="24.6" customHeight="1">
      <c r="B5185" s="962"/>
      <c r="C5185" s="963"/>
      <c r="D5185" s="963" t="s">
        <v>4751</v>
      </c>
      <c r="E5185" s="963"/>
      <c r="F5185" s="963"/>
      <c r="G5185" s="963"/>
      <c r="H5185" s="963"/>
      <c r="I5185" s="964"/>
      <c r="J5185" s="965"/>
    </row>
    <row r="5186" spans="2:10" ht="35.450000000000003" customHeight="1">
      <c r="B5186" s="962"/>
      <c r="C5186" s="963"/>
      <c r="D5186" s="963"/>
      <c r="E5186" s="963"/>
      <c r="F5186" s="963"/>
      <c r="G5186" s="963"/>
      <c r="H5186" s="963"/>
      <c r="I5186" s="964" t="s">
        <v>4752</v>
      </c>
      <c r="J5186" s="965"/>
    </row>
    <row r="5187" spans="2:10" ht="24.6" customHeight="1">
      <c r="B5187" s="962"/>
      <c r="C5187" s="963"/>
      <c r="D5187" s="963" t="s">
        <v>4753</v>
      </c>
      <c r="E5187" s="963"/>
      <c r="F5187" s="963"/>
      <c r="G5187" s="963"/>
      <c r="H5187" s="963"/>
      <c r="I5187" s="964"/>
      <c r="J5187" s="965"/>
    </row>
    <row r="5188" spans="2:10" ht="35.450000000000003" customHeight="1">
      <c r="B5188" s="962"/>
      <c r="C5188" s="963"/>
      <c r="D5188" s="963"/>
      <c r="E5188" s="963"/>
      <c r="F5188" s="963"/>
      <c r="G5188" s="963"/>
      <c r="H5188" s="963"/>
      <c r="I5188" s="964" t="s">
        <v>4754</v>
      </c>
      <c r="J5188" s="965"/>
    </row>
    <row r="5189" spans="2:10" ht="24.6" customHeight="1">
      <c r="B5189" s="962"/>
      <c r="C5189" s="963"/>
      <c r="D5189" s="963" t="s">
        <v>4755</v>
      </c>
      <c r="E5189" s="963"/>
      <c r="F5189" s="963"/>
      <c r="G5189" s="963"/>
      <c r="H5189" s="963"/>
      <c r="I5189" s="964"/>
      <c r="J5189" s="965"/>
    </row>
    <row r="5190" spans="2:10" ht="35.450000000000003" customHeight="1">
      <c r="B5190" s="962"/>
      <c r="C5190" s="963"/>
      <c r="D5190" s="963"/>
      <c r="E5190" s="963"/>
      <c r="F5190" s="963"/>
      <c r="G5190" s="963"/>
      <c r="H5190" s="963"/>
      <c r="I5190" s="964" t="s">
        <v>4756</v>
      </c>
      <c r="J5190" s="965"/>
    </row>
    <row r="5191" spans="2:10" ht="69.599999999999994" customHeight="1">
      <c r="B5191" s="962"/>
      <c r="C5191" s="963"/>
      <c r="D5191" s="963"/>
      <c r="E5191" s="963"/>
      <c r="F5191" s="963"/>
      <c r="G5191" s="963"/>
      <c r="H5191" s="963"/>
      <c r="I5191" s="964" t="s">
        <v>4757</v>
      </c>
      <c r="J5191" s="965"/>
    </row>
    <row r="5192" spans="2:10" ht="35.450000000000003" customHeight="1">
      <c r="B5192" s="962"/>
      <c r="C5192" s="963"/>
      <c r="D5192" s="963"/>
      <c r="E5192" s="963"/>
      <c r="F5192" s="963"/>
      <c r="G5192" s="963"/>
      <c r="H5192" s="963"/>
      <c r="I5192" s="964" t="s">
        <v>4758</v>
      </c>
      <c r="J5192" s="965"/>
    </row>
    <row r="5193" spans="2:10" ht="35.450000000000003" customHeight="1">
      <c r="B5193" s="962"/>
      <c r="C5193" s="963"/>
      <c r="D5193" s="963"/>
      <c r="E5193" s="963"/>
      <c r="F5193" s="963"/>
      <c r="G5193" s="963"/>
      <c r="H5193" s="963"/>
      <c r="I5193" s="964" t="s">
        <v>4759</v>
      </c>
      <c r="J5193" s="965"/>
    </row>
    <row r="5194" spans="2:10" ht="35.450000000000003" customHeight="1">
      <c r="B5194" s="962"/>
      <c r="C5194" s="963"/>
      <c r="D5194" s="963"/>
      <c r="E5194" s="963"/>
      <c r="F5194" s="963"/>
      <c r="G5194" s="963"/>
      <c r="H5194" s="963"/>
      <c r="I5194" s="964" t="s">
        <v>4760</v>
      </c>
      <c r="J5194" s="965"/>
    </row>
    <row r="5195" spans="2:10" ht="47.45" customHeight="1">
      <c r="B5195" s="962"/>
      <c r="C5195" s="963"/>
      <c r="D5195" s="963"/>
      <c r="E5195" s="963"/>
      <c r="F5195" s="963"/>
      <c r="G5195" s="963"/>
      <c r="H5195" s="963"/>
      <c r="I5195" s="964" t="s">
        <v>4761</v>
      </c>
      <c r="J5195" s="965"/>
    </row>
    <row r="5196" spans="2:10" ht="47.45" customHeight="1">
      <c r="B5196" s="962"/>
      <c r="C5196" s="963"/>
      <c r="D5196" s="963"/>
      <c r="E5196" s="963"/>
      <c r="F5196" s="963"/>
      <c r="G5196" s="963"/>
      <c r="H5196" s="963"/>
      <c r="I5196" s="964" t="s">
        <v>4762</v>
      </c>
      <c r="J5196" s="965"/>
    </row>
    <row r="5197" spans="2:10" ht="47.45" customHeight="1">
      <c r="B5197" s="962"/>
      <c r="C5197" s="963"/>
      <c r="D5197" s="963"/>
      <c r="E5197" s="963"/>
      <c r="F5197" s="963"/>
      <c r="G5197" s="963"/>
      <c r="H5197" s="963"/>
      <c r="I5197" s="964" t="s">
        <v>4763</v>
      </c>
      <c r="J5197" s="965"/>
    </row>
    <row r="5198" spans="2:10" ht="24.6" customHeight="1">
      <c r="B5198" s="966"/>
      <c r="C5198" s="967"/>
      <c r="D5198" s="967"/>
      <c r="E5198" s="967"/>
      <c r="F5198" s="967"/>
      <c r="G5198" s="967"/>
      <c r="H5198" s="967"/>
      <c r="I5198" s="968"/>
      <c r="J5198" s="969"/>
    </row>
    <row r="5199" spans="2:10" ht="24.6" customHeight="1">
      <c r="B5199" s="972" t="s">
        <v>4764</v>
      </c>
      <c r="C5199" s="973"/>
      <c r="D5199" s="973"/>
      <c r="E5199" s="973"/>
      <c r="F5199" s="973"/>
      <c r="G5199" s="973"/>
      <c r="H5199" s="973"/>
      <c r="I5199" s="974"/>
      <c r="J5199" s="975"/>
    </row>
    <row r="5200" spans="2:10" ht="24.6" customHeight="1">
      <c r="B5200" s="976"/>
      <c r="C5200" s="977" t="s">
        <v>4765</v>
      </c>
      <c r="D5200" s="977"/>
      <c r="E5200" s="977"/>
      <c r="F5200" s="977"/>
      <c r="G5200" s="977"/>
      <c r="H5200" s="977"/>
      <c r="I5200" s="978"/>
      <c r="J5200" s="979"/>
    </row>
    <row r="5201" spans="2:10" ht="137.44999999999999" customHeight="1">
      <c r="B5201" s="962"/>
      <c r="C5201" s="963"/>
      <c r="D5201" s="963"/>
      <c r="E5201" s="963"/>
      <c r="F5201" s="963"/>
      <c r="G5201" s="963"/>
      <c r="H5201" s="963"/>
      <c r="I5201" s="964" t="s">
        <v>4766</v>
      </c>
      <c r="J5201" s="965"/>
    </row>
    <row r="5202" spans="2:10" ht="58.5" customHeight="1">
      <c r="B5202" s="962"/>
      <c r="C5202" s="963"/>
      <c r="D5202" s="963"/>
      <c r="E5202" s="963"/>
      <c r="F5202" s="963"/>
      <c r="G5202" s="963"/>
      <c r="H5202" s="963"/>
      <c r="I5202" s="964" t="s">
        <v>4767</v>
      </c>
      <c r="J5202" s="965"/>
    </row>
    <row r="5203" spans="2:10" ht="47.45" customHeight="1">
      <c r="B5203" s="962"/>
      <c r="C5203" s="963"/>
      <c r="D5203" s="963"/>
      <c r="E5203" s="963"/>
      <c r="F5203" s="963"/>
      <c r="G5203" s="963"/>
      <c r="H5203" s="963"/>
      <c r="I5203" s="964" t="s">
        <v>4768</v>
      </c>
      <c r="J5203" s="965"/>
    </row>
    <row r="5204" spans="2:10" ht="24.6" customHeight="1">
      <c r="B5204" s="966"/>
      <c r="C5204" s="967"/>
      <c r="D5204" s="967"/>
      <c r="E5204" s="967"/>
      <c r="F5204" s="967"/>
      <c r="G5204" s="967"/>
      <c r="H5204" s="967"/>
      <c r="I5204" s="968"/>
      <c r="J5204" s="969"/>
    </row>
    <row r="5205" spans="2:10" ht="24.6" customHeight="1">
      <c r="B5205" s="959"/>
      <c r="C5205" s="970" t="s">
        <v>4769</v>
      </c>
      <c r="D5205" s="970"/>
      <c r="E5205" s="970"/>
      <c r="F5205" s="970"/>
      <c r="G5205" s="970"/>
      <c r="H5205" s="970"/>
      <c r="I5205" s="971"/>
      <c r="J5205" s="960"/>
    </row>
    <row r="5206" spans="2:10" ht="24.6" customHeight="1">
      <c r="B5206" s="962"/>
      <c r="C5206" s="963"/>
      <c r="D5206" s="963" t="s">
        <v>4770</v>
      </c>
      <c r="E5206" s="963"/>
      <c r="F5206" s="963"/>
      <c r="G5206" s="963"/>
      <c r="H5206" s="963"/>
      <c r="I5206" s="964"/>
      <c r="J5206" s="965"/>
    </row>
    <row r="5207" spans="2:10" ht="35.450000000000003" customHeight="1">
      <c r="B5207" s="962"/>
      <c r="C5207" s="963"/>
      <c r="D5207" s="963"/>
      <c r="E5207" s="963"/>
      <c r="F5207" s="963"/>
      <c r="G5207" s="963"/>
      <c r="H5207" s="963"/>
      <c r="I5207" s="964" t="s">
        <v>4771</v>
      </c>
      <c r="J5207" s="965"/>
    </row>
    <row r="5208" spans="2:10" ht="237.75" customHeight="1">
      <c r="B5208" s="962"/>
      <c r="C5208" s="963"/>
      <c r="D5208" s="963"/>
      <c r="E5208" s="963"/>
      <c r="F5208" s="963"/>
      <c r="G5208" s="963"/>
      <c r="H5208" s="963"/>
      <c r="I5208" s="964" t="s">
        <v>4772</v>
      </c>
      <c r="J5208" s="965"/>
    </row>
    <row r="5209" spans="2:10" ht="35.450000000000003" customHeight="1">
      <c r="B5209" s="962"/>
      <c r="C5209" s="963"/>
      <c r="D5209" s="963"/>
      <c r="E5209" s="963"/>
      <c r="F5209" s="963"/>
      <c r="G5209" s="963"/>
      <c r="H5209" s="963"/>
      <c r="I5209" s="964" t="s">
        <v>4773</v>
      </c>
      <c r="J5209" s="965"/>
    </row>
    <row r="5210" spans="2:10" ht="24.6" customHeight="1">
      <c r="B5210" s="962"/>
      <c r="C5210" s="963"/>
      <c r="D5210" s="963" t="s">
        <v>4774</v>
      </c>
      <c r="E5210" s="963"/>
      <c r="F5210" s="963"/>
      <c r="G5210" s="963"/>
      <c r="H5210" s="963"/>
      <c r="I5210" s="964"/>
      <c r="J5210" s="965"/>
    </row>
    <row r="5211" spans="2:10" ht="69.599999999999994" customHeight="1">
      <c r="B5211" s="962"/>
      <c r="C5211" s="963"/>
      <c r="D5211" s="963"/>
      <c r="E5211" s="963"/>
      <c r="F5211" s="963"/>
      <c r="G5211" s="963"/>
      <c r="H5211" s="963"/>
      <c r="I5211" s="964" t="s">
        <v>4775</v>
      </c>
      <c r="J5211" s="965"/>
    </row>
    <row r="5212" spans="2:10" ht="58.5" customHeight="1">
      <c r="B5212" s="962"/>
      <c r="C5212" s="963"/>
      <c r="D5212" s="963"/>
      <c r="E5212" s="963"/>
      <c r="F5212" s="963"/>
      <c r="G5212" s="963"/>
      <c r="H5212" s="963"/>
      <c r="I5212" s="964" t="s">
        <v>4776</v>
      </c>
      <c r="J5212" s="965"/>
    </row>
    <row r="5213" spans="2:10" ht="35.450000000000003" customHeight="1">
      <c r="B5213" s="962"/>
      <c r="C5213" s="963"/>
      <c r="D5213" s="963"/>
      <c r="E5213" s="963"/>
      <c r="F5213" s="963"/>
      <c r="G5213" s="963"/>
      <c r="H5213" s="963"/>
      <c r="I5213" s="964" t="s">
        <v>4777</v>
      </c>
      <c r="J5213" s="965"/>
    </row>
    <row r="5214" spans="2:10" ht="24.6" customHeight="1">
      <c r="B5214" s="962"/>
      <c r="C5214" s="963"/>
      <c r="D5214" s="963" t="s">
        <v>4778</v>
      </c>
      <c r="E5214" s="963"/>
      <c r="F5214" s="963"/>
      <c r="G5214" s="963"/>
      <c r="H5214" s="963"/>
      <c r="I5214" s="964"/>
      <c r="J5214" s="965"/>
    </row>
    <row r="5215" spans="2:10" ht="69.599999999999994" customHeight="1">
      <c r="B5215" s="962"/>
      <c r="C5215" s="963"/>
      <c r="D5215" s="963"/>
      <c r="E5215" s="963"/>
      <c r="F5215" s="963"/>
      <c r="G5215" s="963"/>
      <c r="H5215" s="963"/>
      <c r="I5215" s="964" t="s">
        <v>4779</v>
      </c>
      <c r="J5215" s="965"/>
    </row>
    <row r="5216" spans="2:10" ht="47.45" customHeight="1">
      <c r="B5216" s="962"/>
      <c r="C5216" s="963"/>
      <c r="D5216" s="963"/>
      <c r="E5216" s="963"/>
      <c r="F5216" s="963"/>
      <c r="G5216" s="963"/>
      <c r="H5216" s="963"/>
      <c r="I5216" s="964" t="s">
        <v>4780</v>
      </c>
      <c r="J5216" s="965"/>
    </row>
    <row r="5217" spans="2:10" ht="47.45" customHeight="1">
      <c r="B5217" s="962"/>
      <c r="C5217" s="963"/>
      <c r="D5217" s="963"/>
      <c r="E5217" s="963"/>
      <c r="F5217" s="963"/>
      <c r="G5217" s="963"/>
      <c r="H5217" s="963"/>
      <c r="I5217" s="964" t="s">
        <v>4781</v>
      </c>
      <c r="J5217" s="965"/>
    </row>
    <row r="5218" spans="2:10" ht="35.450000000000003" customHeight="1">
      <c r="B5218" s="962"/>
      <c r="C5218" s="963"/>
      <c r="D5218" s="963"/>
      <c r="E5218" s="963"/>
      <c r="F5218" s="963"/>
      <c r="G5218" s="963"/>
      <c r="H5218" s="963"/>
      <c r="I5218" s="964" t="s">
        <v>4782</v>
      </c>
      <c r="J5218" s="965"/>
    </row>
    <row r="5219" spans="2:10" ht="58.5" customHeight="1">
      <c r="B5219" s="962"/>
      <c r="C5219" s="963"/>
      <c r="D5219" s="963"/>
      <c r="E5219" s="963"/>
      <c r="F5219" s="963"/>
      <c r="G5219" s="963"/>
      <c r="H5219" s="963"/>
      <c r="I5219" s="964" t="s">
        <v>4783</v>
      </c>
      <c r="J5219" s="965"/>
    </row>
    <row r="5220" spans="2:10" ht="35.450000000000003" customHeight="1">
      <c r="B5220" s="962"/>
      <c r="C5220" s="963"/>
      <c r="D5220" s="963"/>
      <c r="E5220" s="963"/>
      <c r="F5220" s="963"/>
      <c r="G5220" s="963"/>
      <c r="H5220" s="963"/>
      <c r="I5220" s="964" t="s">
        <v>4784</v>
      </c>
      <c r="J5220" s="965"/>
    </row>
    <row r="5221" spans="2:10" ht="35.450000000000003" customHeight="1">
      <c r="B5221" s="962"/>
      <c r="C5221" s="963"/>
      <c r="D5221" s="963"/>
      <c r="E5221" s="963"/>
      <c r="F5221" s="963"/>
      <c r="G5221" s="963"/>
      <c r="H5221" s="963"/>
      <c r="I5221" s="964" t="s">
        <v>4785</v>
      </c>
      <c r="J5221" s="965"/>
    </row>
    <row r="5222" spans="2:10" ht="35.450000000000003" customHeight="1">
      <c r="B5222" s="962"/>
      <c r="C5222" s="963"/>
      <c r="D5222" s="963"/>
      <c r="E5222" s="963"/>
      <c r="F5222" s="963"/>
      <c r="G5222" s="963"/>
      <c r="H5222" s="963"/>
      <c r="I5222" s="964" t="s">
        <v>4786</v>
      </c>
      <c r="J5222" s="965"/>
    </row>
    <row r="5223" spans="2:10" ht="35.450000000000003" customHeight="1">
      <c r="B5223" s="962"/>
      <c r="C5223" s="963"/>
      <c r="D5223" s="963"/>
      <c r="E5223" s="963"/>
      <c r="F5223" s="963"/>
      <c r="G5223" s="963"/>
      <c r="H5223" s="963"/>
      <c r="I5223" s="964" t="s">
        <v>4787</v>
      </c>
      <c r="J5223" s="965"/>
    </row>
    <row r="5224" spans="2:10" ht="24.6" customHeight="1">
      <c r="B5224" s="962"/>
      <c r="C5224" s="963"/>
      <c r="D5224" s="963"/>
      <c r="E5224" s="963"/>
      <c r="F5224" s="963"/>
      <c r="G5224" s="963"/>
      <c r="H5224" s="963"/>
      <c r="I5224" s="964" t="s">
        <v>4788</v>
      </c>
      <c r="J5224" s="965"/>
    </row>
    <row r="5225" spans="2:10" ht="47.45" customHeight="1">
      <c r="B5225" s="962"/>
      <c r="C5225" s="963"/>
      <c r="D5225" s="963"/>
      <c r="E5225" s="963"/>
      <c r="F5225" s="963"/>
      <c r="G5225" s="963"/>
      <c r="H5225" s="963"/>
      <c r="I5225" s="964" t="s">
        <v>4789</v>
      </c>
      <c r="J5225" s="965"/>
    </row>
    <row r="5226" spans="2:10" ht="35.450000000000003" customHeight="1">
      <c r="B5226" s="962"/>
      <c r="C5226" s="963"/>
      <c r="D5226" s="963"/>
      <c r="E5226" s="963"/>
      <c r="F5226" s="963"/>
      <c r="G5226" s="963"/>
      <c r="H5226" s="963"/>
      <c r="I5226" s="964" t="s">
        <v>4790</v>
      </c>
      <c r="J5226" s="965"/>
    </row>
    <row r="5227" spans="2:10" ht="24.6" customHeight="1">
      <c r="B5227" s="962"/>
      <c r="C5227" s="963"/>
      <c r="D5227" s="963"/>
      <c r="E5227" s="963"/>
      <c r="F5227" s="963"/>
      <c r="G5227" s="963"/>
      <c r="H5227" s="963"/>
      <c r="I5227" s="964" t="s">
        <v>4791</v>
      </c>
      <c r="J5227" s="965"/>
    </row>
    <row r="5228" spans="2:10" ht="35.450000000000003" customHeight="1">
      <c r="B5228" s="962"/>
      <c r="C5228" s="963"/>
      <c r="D5228" s="963"/>
      <c r="E5228" s="963"/>
      <c r="F5228" s="963"/>
      <c r="G5228" s="963"/>
      <c r="H5228" s="963"/>
      <c r="I5228" s="964" t="s">
        <v>4792</v>
      </c>
      <c r="J5228" s="965"/>
    </row>
    <row r="5229" spans="2:10" ht="35.450000000000003" customHeight="1">
      <c r="B5229" s="962"/>
      <c r="C5229" s="963"/>
      <c r="D5229" s="963"/>
      <c r="E5229" s="963"/>
      <c r="F5229" s="963"/>
      <c r="G5229" s="963"/>
      <c r="H5229" s="963"/>
      <c r="I5229" s="964" t="s">
        <v>4793</v>
      </c>
      <c r="J5229" s="965"/>
    </row>
    <row r="5230" spans="2:10" ht="24.6" customHeight="1">
      <c r="B5230" s="962"/>
      <c r="C5230" s="963"/>
      <c r="D5230" s="963" t="s">
        <v>4794</v>
      </c>
      <c r="E5230" s="963"/>
      <c r="F5230" s="963"/>
      <c r="G5230" s="963"/>
      <c r="H5230" s="963"/>
      <c r="I5230" s="964"/>
      <c r="J5230" s="965"/>
    </row>
    <row r="5231" spans="2:10" ht="24.6" customHeight="1">
      <c r="B5231" s="962"/>
      <c r="C5231" s="963"/>
      <c r="D5231" s="963"/>
      <c r="E5231" s="963" t="s">
        <v>4795</v>
      </c>
      <c r="F5231" s="963"/>
      <c r="G5231" s="963"/>
      <c r="H5231" s="963"/>
      <c r="I5231" s="964"/>
      <c r="J5231" s="965"/>
    </row>
    <row r="5232" spans="2:10" ht="58.5" customHeight="1">
      <c r="B5232" s="962"/>
      <c r="C5232" s="963"/>
      <c r="D5232" s="963"/>
      <c r="E5232" s="963"/>
      <c r="F5232" s="963"/>
      <c r="G5232" s="963"/>
      <c r="H5232" s="963"/>
      <c r="I5232" s="964" t="s">
        <v>4796</v>
      </c>
      <c r="J5232" s="965"/>
    </row>
    <row r="5233" spans="2:10" ht="24.6" customHeight="1">
      <c r="B5233" s="962"/>
      <c r="C5233" s="963"/>
      <c r="D5233" s="963"/>
      <c r="E5233" s="963" t="s">
        <v>4797</v>
      </c>
      <c r="F5233" s="963"/>
      <c r="G5233" s="963"/>
      <c r="H5233" s="963"/>
      <c r="I5233" s="964"/>
      <c r="J5233" s="965"/>
    </row>
    <row r="5234" spans="2:10" ht="24.6" customHeight="1">
      <c r="B5234" s="962"/>
      <c r="C5234" s="963"/>
      <c r="D5234" s="963"/>
      <c r="E5234" s="963"/>
      <c r="F5234" s="963"/>
      <c r="G5234" s="963"/>
      <c r="H5234" s="963"/>
      <c r="I5234" s="964" t="s">
        <v>4798</v>
      </c>
      <c r="J5234" s="965"/>
    </row>
    <row r="5235" spans="2:10" ht="24.6" customHeight="1">
      <c r="B5235" s="962"/>
      <c r="C5235" s="963"/>
      <c r="D5235" s="963"/>
      <c r="E5235" s="963"/>
      <c r="F5235" s="963"/>
      <c r="G5235" s="963"/>
      <c r="H5235" s="963"/>
      <c r="I5235" s="964" t="s">
        <v>4799</v>
      </c>
      <c r="J5235" s="965"/>
    </row>
    <row r="5236" spans="2:10" ht="24.6" customHeight="1">
      <c r="B5236" s="962"/>
      <c r="C5236" s="963"/>
      <c r="D5236" s="963"/>
      <c r="E5236" s="963"/>
      <c r="F5236" s="963"/>
      <c r="G5236" s="963"/>
      <c r="H5236" s="963"/>
      <c r="I5236" s="964" t="s">
        <v>4800</v>
      </c>
      <c r="J5236" s="965"/>
    </row>
    <row r="5237" spans="2:10" ht="24.6" customHeight="1">
      <c r="B5237" s="962"/>
      <c r="C5237" s="963"/>
      <c r="D5237" s="963"/>
      <c r="E5237" s="963" t="s">
        <v>4801</v>
      </c>
      <c r="F5237" s="963"/>
      <c r="G5237" s="963"/>
      <c r="H5237" s="963"/>
      <c r="I5237" s="964"/>
      <c r="J5237" s="965"/>
    </row>
    <row r="5238" spans="2:10" ht="69.599999999999994" customHeight="1">
      <c r="B5238" s="962"/>
      <c r="C5238" s="963"/>
      <c r="D5238" s="963"/>
      <c r="E5238" s="963"/>
      <c r="F5238" s="963"/>
      <c r="G5238" s="963"/>
      <c r="H5238" s="963"/>
      <c r="I5238" s="964" t="s">
        <v>4802</v>
      </c>
      <c r="J5238" s="965"/>
    </row>
    <row r="5239" spans="2:10" ht="24.6" customHeight="1">
      <c r="B5239" s="962"/>
      <c r="C5239" s="963"/>
      <c r="D5239" s="963" t="s">
        <v>4803</v>
      </c>
      <c r="E5239" s="963"/>
      <c r="F5239" s="963"/>
      <c r="G5239" s="963"/>
      <c r="H5239" s="963"/>
      <c r="I5239" s="964"/>
      <c r="J5239" s="965"/>
    </row>
    <row r="5240" spans="2:10" ht="47.45" customHeight="1">
      <c r="B5240" s="962"/>
      <c r="C5240" s="963"/>
      <c r="D5240" s="963"/>
      <c r="E5240" s="963"/>
      <c r="F5240" s="963"/>
      <c r="G5240" s="963"/>
      <c r="H5240" s="963"/>
      <c r="I5240" s="964" t="s">
        <v>4804</v>
      </c>
      <c r="J5240" s="965"/>
    </row>
    <row r="5241" spans="2:10" ht="134.25" customHeight="1">
      <c r="B5241" s="962"/>
      <c r="C5241" s="963"/>
      <c r="D5241" s="963"/>
      <c r="E5241" s="963"/>
      <c r="F5241" s="963"/>
      <c r="G5241" s="963"/>
      <c r="H5241" s="963"/>
      <c r="I5241" s="964" t="s">
        <v>4805</v>
      </c>
      <c r="J5241" s="965"/>
    </row>
    <row r="5242" spans="2:10" ht="58.5" customHeight="1">
      <c r="B5242" s="962"/>
      <c r="C5242" s="963"/>
      <c r="D5242" s="963"/>
      <c r="E5242" s="963"/>
      <c r="F5242" s="963"/>
      <c r="G5242" s="963"/>
      <c r="H5242" s="963"/>
      <c r="I5242" s="964" t="s">
        <v>4806</v>
      </c>
      <c r="J5242" s="965"/>
    </row>
    <row r="5243" spans="2:10" ht="47.45" customHeight="1">
      <c r="B5243" s="962"/>
      <c r="C5243" s="963"/>
      <c r="D5243" s="963"/>
      <c r="E5243" s="963"/>
      <c r="F5243" s="963"/>
      <c r="G5243" s="963"/>
      <c r="H5243" s="963"/>
      <c r="I5243" s="964" t="s">
        <v>4807</v>
      </c>
      <c r="J5243" s="965"/>
    </row>
    <row r="5244" spans="2:10" ht="35.450000000000003" customHeight="1">
      <c r="B5244" s="962"/>
      <c r="C5244" s="963"/>
      <c r="D5244" s="963"/>
      <c r="E5244" s="963"/>
      <c r="F5244" s="963"/>
      <c r="G5244" s="963"/>
      <c r="H5244" s="963"/>
      <c r="I5244" s="964" t="s">
        <v>4808</v>
      </c>
      <c r="J5244" s="965"/>
    </row>
    <row r="5245" spans="2:10" ht="24.6" customHeight="1">
      <c r="B5245" s="962"/>
      <c r="C5245" s="963"/>
      <c r="D5245" s="963" t="s">
        <v>4809</v>
      </c>
      <c r="E5245" s="963"/>
      <c r="F5245" s="963"/>
      <c r="G5245" s="963"/>
      <c r="H5245" s="963"/>
      <c r="I5245" s="964"/>
      <c r="J5245" s="965"/>
    </row>
    <row r="5246" spans="2:10" ht="35.450000000000003" customHeight="1">
      <c r="B5246" s="962"/>
      <c r="C5246" s="963"/>
      <c r="D5246" s="963"/>
      <c r="E5246" s="963"/>
      <c r="F5246" s="963"/>
      <c r="G5246" s="963"/>
      <c r="H5246" s="963"/>
      <c r="I5246" s="964" t="s">
        <v>4810</v>
      </c>
      <c r="J5246" s="965"/>
    </row>
    <row r="5247" spans="2:10" ht="81.599999999999994" customHeight="1">
      <c r="B5247" s="962"/>
      <c r="C5247" s="963"/>
      <c r="D5247" s="963"/>
      <c r="E5247" s="963"/>
      <c r="F5247" s="963"/>
      <c r="G5247" s="963"/>
      <c r="H5247" s="963"/>
      <c r="I5247" s="964" t="s">
        <v>4811</v>
      </c>
      <c r="J5247" s="965"/>
    </row>
    <row r="5248" spans="2:10" ht="47.45" customHeight="1">
      <c r="B5248" s="962"/>
      <c r="C5248" s="963"/>
      <c r="D5248" s="963"/>
      <c r="E5248" s="963"/>
      <c r="F5248" s="963"/>
      <c r="G5248" s="963"/>
      <c r="H5248" s="963"/>
      <c r="I5248" s="964" t="s">
        <v>4812</v>
      </c>
      <c r="J5248" s="965"/>
    </row>
    <row r="5249" spans="2:10" ht="24.6" customHeight="1">
      <c r="B5249" s="962"/>
      <c r="C5249" s="963"/>
      <c r="D5249" s="963" t="s">
        <v>4813</v>
      </c>
      <c r="E5249" s="963"/>
      <c r="F5249" s="963"/>
      <c r="G5249" s="963"/>
      <c r="H5249" s="963"/>
      <c r="I5249" s="964"/>
      <c r="J5249" s="965"/>
    </row>
    <row r="5250" spans="2:10" ht="69.599999999999994" customHeight="1">
      <c r="B5250" s="962"/>
      <c r="C5250" s="963"/>
      <c r="D5250" s="963"/>
      <c r="E5250" s="963"/>
      <c r="F5250" s="963"/>
      <c r="G5250" s="963"/>
      <c r="H5250" s="963"/>
      <c r="I5250" s="964" t="s">
        <v>4814</v>
      </c>
      <c r="J5250" s="965"/>
    </row>
    <row r="5251" spans="2:10" ht="35.450000000000003" customHeight="1">
      <c r="B5251" s="962"/>
      <c r="C5251" s="963"/>
      <c r="D5251" s="963"/>
      <c r="E5251" s="963"/>
      <c r="F5251" s="963"/>
      <c r="G5251" s="963"/>
      <c r="H5251" s="963"/>
      <c r="I5251" s="964" t="s">
        <v>4815</v>
      </c>
      <c r="J5251" s="965"/>
    </row>
    <row r="5252" spans="2:10" ht="47.45" customHeight="1">
      <c r="B5252" s="962"/>
      <c r="C5252" s="963"/>
      <c r="D5252" s="963"/>
      <c r="E5252" s="963"/>
      <c r="F5252" s="963"/>
      <c r="G5252" s="963"/>
      <c r="H5252" s="963"/>
      <c r="I5252" s="964" t="s">
        <v>4816</v>
      </c>
      <c r="J5252" s="965"/>
    </row>
    <row r="5253" spans="2:10" ht="47.45" customHeight="1">
      <c r="B5253" s="962"/>
      <c r="C5253" s="963"/>
      <c r="D5253" s="963"/>
      <c r="E5253" s="963"/>
      <c r="F5253" s="963"/>
      <c r="G5253" s="963"/>
      <c r="H5253" s="963"/>
      <c r="I5253" s="964" t="s">
        <v>4817</v>
      </c>
      <c r="J5253" s="965"/>
    </row>
    <row r="5254" spans="2:10" ht="24.6" customHeight="1">
      <c r="B5254" s="962"/>
      <c r="C5254" s="963"/>
      <c r="D5254" s="963" t="s">
        <v>4818</v>
      </c>
      <c r="E5254" s="963"/>
      <c r="F5254" s="963"/>
      <c r="G5254" s="963"/>
      <c r="H5254" s="963"/>
      <c r="I5254" s="964"/>
      <c r="J5254" s="965"/>
    </row>
    <row r="5255" spans="2:10" ht="47.45" customHeight="1">
      <c r="B5255" s="962"/>
      <c r="C5255" s="963"/>
      <c r="D5255" s="963"/>
      <c r="E5255" s="963"/>
      <c r="F5255" s="963"/>
      <c r="G5255" s="963"/>
      <c r="H5255" s="963"/>
      <c r="I5255" s="964" t="s">
        <v>4819</v>
      </c>
      <c r="J5255" s="965"/>
    </row>
    <row r="5256" spans="2:10" ht="35.450000000000003" customHeight="1">
      <c r="B5256" s="962"/>
      <c r="C5256" s="963"/>
      <c r="D5256" s="963"/>
      <c r="E5256" s="963"/>
      <c r="F5256" s="963"/>
      <c r="G5256" s="963"/>
      <c r="H5256" s="963"/>
      <c r="I5256" s="964" t="s">
        <v>4820</v>
      </c>
      <c r="J5256" s="965"/>
    </row>
    <row r="5257" spans="2:10" ht="35.450000000000003" customHeight="1">
      <c r="B5257" s="962"/>
      <c r="C5257" s="963"/>
      <c r="D5257" s="963"/>
      <c r="E5257" s="963"/>
      <c r="F5257" s="963"/>
      <c r="G5257" s="963"/>
      <c r="H5257" s="963"/>
      <c r="I5257" s="964" t="s">
        <v>4821</v>
      </c>
      <c r="J5257" s="965"/>
    </row>
    <row r="5258" spans="2:10" ht="35.450000000000003" customHeight="1">
      <c r="B5258" s="962"/>
      <c r="C5258" s="963"/>
      <c r="D5258" s="963"/>
      <c r="E5258" s="963"/>
      <c r="F5258" s="963"/>
      <c r="G5258" s="963"/>
      <c r="H5258" s="963"/>
      <c r="I5258" s="964" t="s">
        <v>4822</v>
      </c>
      <c r="J5258" s="965"/>
    </row>
    <row r="5259" spans="2:10" ht="47.45" customHeight="1">
      <c r="B5259" s="962"/>
      <c r="C5259" s="963"/>
      <c r="D5259" s="963"/>
      <c r="E5259" s="963"/>
      <c r="F5259" s="963"/>
      <c r="G5259" s="963"/>
      <c r="H5259" s="963"/>
      <c r="I5259" s="964" t="s">
        <v>4823</v>
      </c>
      <c r="J5259" s="965"/>
    </row>
    <row r="5260" spans="2:10" ht="24.6" customHeight="1">
      <c r="B5260" s="962"/>
      <c r="C5260" s="963"/>
      <c r="D5260" s="963" t="s">
        <v>4824</v>
      </c>
      <c r="E5260" s="963"/>
      <c r="F5260" s="963"/>
      <c r="G5260" s="963"/>
      <c r="H5260" s="963"/>
      <c r="I5260" s="964"/>
      <c r="J5260" s="965"/>
    </row>
    <row r="5261" spans="2:10" ht="35.450000000000003" customHeight="1">
      <c r="B5261" s="962"/>
      <c r="C5261" s="963"/>
      <c r="D5261" s="963"/>
      <c r="E5261" s="963"/>
      <c r="F5261" s="963"/>
      <c r="G5261" s="963"/>
      <c r="H5261" s="963"/>
      <c r="I5261" s="964" t="s">
        <v>4825</v>
      </c>
      <c r="J5261" s="965"/>
    </row>
    <row r="5262" spans="2:10" ht="81.599999999999994" customHeight="1">
      <c r="B5262" s="962"/>
      <c r="C5262" s="963"/>
      <c r="D5262" s="963"/>
      <c r="E5262" s="963"/>
      <c r="F5262" s="963"/>
      <c r="G5262" s="963"/>
      <c r="H5262" s="963"/>
      <c r="I5262" s="964" t="s">
        <v>4826</v>
      </c>
      <c r="J5262" s="965"/>
    </row>
    <row r="5263" spans="2:10" ht="35.450000000000003" customHeight="1">
      <c r="B5263" s="962"/>
      <c r="C5263" s="963"/>
      <c r="D5263" s="963"/>
      <c r="E5263" s="963"/>
      <c r="F5263" s="963"/>
      <c r="G5263" s="963"/>
      <c r="H5263" s="963"/>
      <c r="I5263" s="964" t="s">
        <v>4827</v>
      </c>
      <c r="J5263" s="965"/>
    </row>
    <row r="5264" spans="2:10" ht="24.6" customHeight="1">
      <c r="B5264" s="962"/>
      <c r="C5264" s="963"/>
      <c r="D5264" s="963" t="s">
        <v>4828</v>
      </c>
      <c r="E5264" s="963"/>
      <c r="F5264" s="963"/>
      <c r="G5264" s="963"/>
      <c r="H5264" s="963"/>
      <c r="I5264" s="964"/>
      <c r="J5264" s="965"/>
    </row>
    <row r="5265" spans="2:10" ht="47.45" customHeight="1">
      <c r="B5265" s="962"/>
      <c r="C5265" s="963"/>
      <c r="D5265" s="963"/>
      <c r="E5265" s="963"/>
      <c r="F5265" s="963"/>
      <c r="G5265" s="963"/>
      <c r="H5265" s="963"/>
      <c r="I5265" s="964" t="s">
        <v>4829</v>
      </c>
      <c r="J5265" s="965"/>
    </row>
    <row r="5266" spans="2:10" ht="35.450000000000003" customHeight="1">
      <c r="B5266" s="962"/>
      <c r="C5266" s="963"/>
      <c r="D5266" s="963"/>
      <c r="E5266" s="963"/>
      <c r="F5266" s="963"/>
      <c r="G5266" s="963"/>
      <c r="H5266" s="963"/>
      <c r="I5266" s="964" t="s">
        <v>4830</v>
      </c>
      <c r="J5266" s="965"/>
    </row>
    <row r="5267" spans="2:10" ht="47.45" customHeight="1">
      <c r="B5267" s="962"/>
      <c r="C5267" s="963"/>
      <c r="D5267" s="963"/>
      <c r="E5267" s="963"/>
      <c r="F5267" s="963"/>
      <c r="G5267" s="963"/>
      <c r="H5267" s="963"/>
      <c r="I5267" s="964" t="s">
        <v>4831</v>
      </c>
      <c r="J5267" s="965"/>
    </row>
    <row r="5268" spans="2:10" ht="24.6" customHeight="1">
      <c r="B5268" s="962"/>
      <c r="C5268" s="963"/>
      <c r="D5268" s="963"/>
      <c r="E5268" s="963"/>
      <c r="F5268" s="963"/>
      <c r="G5268" s="963"/>
      <c r="H5268" s="963"/>
      <c r="I5268" s="964" t="s">
        <v>4832</v>
      </c>
      <c r="J5268" s="965"/>
    </row>
    <row r="5269" spans="2:10" ht="24.6" customHeight="1">
      <c r="B5269" s="962"/>
      <c r="C5269" s="963"/>
      <c r="D5269" s="963"/>
      <c r="E5269" s="963"/>
      <c r="F5269" s="963"/>
      <c r="G5269" s="963"/>
      <c r="H5269" s="963"/>
      <c r="I5269" s="964" t="s">
        <v>4833</v>
      </c>
      <c r="J5269" s="965"/>
    </row>
    <row r="5270" spans="2:10" ht="24.6" customHeight="1">
      <c r="B5270" s="962"/>
      <c r="C5270" s="963"/>
      <c r="D5270" s="963"/>
      <c r="E5270" s="963"/>
      <c r="F5270" s="963"/>
      <c r="G5270" s="963"/>
      <c r="H5270" s="963"/>
      <c r="I5270" s="964" t="s">
        <v>4834</v>
      </c>
      <c r="J5270" s="965"/>
    </row>
    <row r="5271" spans="2:10" ht="24.6" customHeight="1">
      <c r="B5271" s="962"/>
      <c r="C5271" s="963"/>
      <c r="D5271" s="963"/>
      <c r="E5271" s="963"/>
      <c r="F5271" s="963"/>
      <c r="G5271" s="963"/>
      <c r="H5271" s="963"/>
      <c r="I5271" s="964" t="s">
        <v>4835</v>
      </c>
      <c r="J5271" s="965"/>
    </row>
    <row r="5272" spans="2:10" ht="24.6" customHeight="1">
      <c r="B5272" s="962"/>
      <c r="C5272" s="963"/>
      <c r="D5272" s="963"/>
      <c r="E5272" s="963"/>
      <c r="F5272" s="963"/>
      <c r="G5272" s="963"/>
      <c r="H5272" s="963"/>
      <c r="I5272" s="964" t="s">
        <v>4836</v>
      </c>
      <c r="J5272" s="965"/>
    </row>
    <row r="5273" spans="2:10" ht="24.6" customHeight="1">
      <c r="B5273" s="962"/>
      <c r="C5273" s="963"/>
      <c r="D5273" s="963"/>
      <c r="E5273" s="963"/>
      <c r="F5273" s="963"/>
      <c r="G5273" s="963"/>
      <c r="H5273" s="963"/>
      <c r="I5273" s="964" t="s">
        <v>4837</v>
      </c>
      <c r="J5273" s="965"/>
    </row>
    <row r="5274" spans="2:10" ht="47.45" customHeight="1">
      <c r="B5274" s="962"/>
      <c r="C5274" s="963"/>
      <c r="D5274" s="963"/>
      <c r="E5274" s="963"/>
      <c r="F5274" s="963"/>
      <c r="G5274" s="963"/>
      <c r="H5274" s="963"/>
      <c r="I5274" s="964" t="s">
        <v>4838</v>
      </c>
      <c r="J5274" s="965"/>
    </row>
    <row r="5275" spans="2:10" ht="35.450000000000003" customHeight="1">
      <c r="B5275" s="962"/>
      <c r="C5275" s="963"/>
      <c r="D5275" s="963"/>
      <c r="E5275" s="963"/>
      <c r="F5275" s="963"/>
      <c r="G5275" s="963"/>
      <c r="H5275" s="963"/>
      <c r="I5275" s="964" t="s">
        <v>4839</v>
      </c>
      <c r="J5275" s="965"/>
    </row>
    <row r="5276" spans="2:10" ht="24.6" customHeight="1">
      <c r="B5276" s="962"/>
      <c r="C5276" s="963"/>
      <c r="D5276" s="963" t="s">
        <v>4840</v>
      </c>
      <c r="E5276" s="963"/>
      <c r="F5276" s="963"/>
      <c r="G5276" s="963"/>
      <c r="H5276" s="963"/>
      <c r="I5276" s="964"/>
      <c r="J5276" s="965"/>
    </row>
    <row r="5277" spans="2:10" ht="35.450000000000003" customHeight="1">
      <c r="B5277" s="962"/>
      <c r="C5277" s="963"/>
      <c r="D5277" s="963"/>
      <c r="E5277" s="963"/>
      <c r="F5277" s="963"/>
      <c r="G5277" s="963"/>
      <c r="H5277" s="963"/>
      <c r="I5277" s="964" t="s">
        <v>4841</v>
      </c>
      <c r="J5277" s="965"/>
    </row>
    <row r="5278" spans="2:10" ht="47.45" customHeight="1">
      <c r="B5278" s="962"/>
      <c r="C5278" s="963"/>
      <c r="D5278" s="963"/>
      <c r="E5278" s="963"/>
      <c r="F5278" s="963"/>
      <c r="G5278" s="963"/>
      <c r="H5278" s="963"/>
      <c r="I5278" s="964" t="s">
        <v>4842</v>
      </c>
      <c r="J5278" s="965"/>
    </row>
    <row r="5279" spans="2:10" ht="35.450000000000003" customHeight="1">
      <c r="B5279" s="962"/>
      <c r="C5279" s="963"/>
      <c r="D5279" s="963"/>
      <c r="E5279" s="963"/>
      <c r="F5279" s="963"/>
      <c r="G5279" s="963"/>
      <c r="H5279" s="963"/>
      <c r="I5279" s="964" t="s">
        <v>4843</v>
      </c>
      <c r="J5279" s="965"/>
    </row>
    <row r="5280" spans="2:10" ht="35.450000000000003" customHeight="1">
      <c r="B5280" s="962"/>
      <c r="C5280" s="963"/>
      <c r="D5280" s="963"/>
      <c r="E5280" s="963"/>
      <c r="F5280" s="963"/>
      <c r="G5280" s="963"/>
      <c r="H5280" s="963"/>
      <c r="I5280" s="964" t="s">
        <v>4844</v>
      </c>
      <c r="J5280" s="965"/>
    </row>
    <row r="5281" spans="2:10" ht="24.6" customHeight="1">
      <c r="B5281" s="962"/>
      <c r="C5281" s="963"/>
      <c r="D5281" s="963" t="s">
        <v>4845</v>
      </c>
      <c r="E5281" s="963"/>
      <c r="F5281" s="963"/>
      <c r="G5281" s="963"/>
      <c r="H5281" s="963"/>
      <c r="I5281" s="964"/>
      <c r="J5281" s="965"/>
    </row>
    <row r="5282" spans="2:10" ht="58.5" customHeight="1">
      <c r="B5282" s="962"/>
      <c r="C5282" s="963"/>
      <c r="D5282" s="963"/>
      <c r="E5282" s="963"/>
      <c r="F5282" s="963"/>
      <c r="G5282" s="963"/>
      <c r="H5282" s="963"/>
      <c r="I5282" s="964" t="s">
        <v>4846</v>
      </c>
      <c r="J5282" s="965"/>
    </row>
    <row r="5283" spans="2:10" ht="24.6" customHeight="1">
      <c r="B5283" s="966"/>
      <c r="C5283" s="967"/>
      <c r="D5283" s="967"/>
      <c r="E5283" s="967"/>
      <c r="F5283" s="967"/>
      <c r="G5283" s="967"/>
      <c r="H5283" s="967"/>
      <c r="I5283" s="968"/>
      <c r="J5283" s="969"/>
    </row>
    <row r="5284" spans="2:10" ht="24.6" customHeight="1">
      <c r="B5284" s="972" t="s">
        <v>4847</v>
      </c>
      <c r="C5284" s="973"/>
      <c r="D5284" s="973"/>
      <c r="E5284" s="973"/>
      <c r="F5284" s="973"/>
      <c r="G5284" s="973"/>
      <c r="H5284" s="973"/>
      <c r="I5284" s="974"/>
      <c r="J5284" s="975"/>
    </row>
    <row r="5285" spans="2:10" ht="24.6" customHeight="1">
      <c r="B5285" s="976"/>
      <c r="C5285" s="977" t="s">
        <v>4848</v>
      </c>
      <c r="D5285" s="977"/>
      <c r="E5285" s="977"/>
      <c r="F5285" s="977"/>
      <c r="G5285" s="977"/>
      <c r="H5285" s="977"/>
      <c r="I5285" s="978"/>
      <c r="J5285" s="979"/>
    </row>
    <row r="5286" spans="2:10" ht="81.599999999999994" customHeight="1">
      <c r="B5286" s="962"/>
      <c r="C5286" s="963"/>
      <c r="D5286" s="963"/>
      <c r="E5286" s="963"/>
      <c r="F5286" s="963"/>
      <c r="G5286" s="963"/>
      <c r="H5286" s="963"/>
      <c r="I5286" s="964" t="s">
        <v>4849</v>
      </c>
      <c r="J5286" s="965"/>
    </row>
    <row r="5287" spans="2:10" ht="69.599999999999994" customHeight="1">
      <c r="B5287" s="962"/>
      <c r="C5287" s="963"/>
      <c r="D5287" s="963"/>
      <c r="E5287" s="963"/>
      <c r="F5287" s="963"/>
      <c r="G5287" s="963"/>
      <c r="H5287" s="963"/>
      <c r="I5287" s="964" t="s">
        <v>4850</v>
      </c>
      <c r="J5287" s="965"/>
    </row>
    <row r="5288" spans="2:10" ht="58.5" customHeight="1">
      <c r="B5288" s="962"/>
      <c r="C5288" s="963"/>
      <c r="D5288" s="963"/>
      <c r="E5288" s="963"/>
      <c r="F5288" s="963"/>
      <c r="G5288" s="963"/>
      <c r="H5288" s="963"/>
      <c r="I5288" s="964" t="s">
        <v>4851</v>
      </c>
      <c r="J5288" s="965"/>
    </row>
    <row r="5289" spans="2:10" ht="47.45" customHeight="1">
      <c r="B5289" s="962"/>
      <c r="C5289" s="963"/>
      <c r="D5289" s="963"/>
      <c r="E5289" s="963"/>
      <c r="F5289" s="963"/>
      <c r="G5289" s="963"/>
      <c r="H5289" s="963"/>
      <c r="I5289" s="964" t="s">
        <v>4852</v>
      </c>
      <c r="J5289" s="965"/>
    </row>
    <row r="5290" spans="2:10" ht="47.45" customHeight="1">
      <c r="B5290" s="962"/>
      <c r="C5290" s="963"/>
      <c r="D5290" s="963"/>
      <c r="E5290" s="963"/>
      <c r="F5290" s="963"/>
      <c r="G5290" s="963"/>
      <c r="H5290" s="963"/>
      <c r="I5290" s="964" t="s">
        <v>4853</v>
      </c>
      <c r="J5290" s="965"/>
    </row>
    <row r="5291" spans="2:10" ht="92.45" customHeight="1">
      <c r="B5291" s="962"/>
      <c r="C5291" s="963"/>
      <c r="D5291" s="963"/>
      <c r="E5291" s="963"/>
      <c r="F5291" s="963"/>
      <c r="G5291" s="963"/>
      <c r="H5291" s="963"/>
      <c r="I5291" s="964" t="s">
        <v>4854</v>
      </c>
      <c r="J5291" s="965"/>
    </row>
    <row r="5292" spans="2:10" ht="58.5" customHeight="1">
      <c r="B5292" s="962"/>
      <c r="C5292" s="963"/>
      <c r="D5292" s="963"/>
      <c r="E5292" s="963"/>
      <c r="F5292" s="963"/>
      <c r="G5292" s="963"/>
      <c r="H5292" s="963"/>
      <c r="I5292" s="964" t="s">
        <v>4855</v>
      </c>
      <c r="J5292" s="965"/>
    </row>
    <row r="5293" spans="2:10" ht="58.5" customHeight="1">
      <c r="B5293" s="962"/>
      <c r="C5293" s="963"/>
      <c r="D5293" s="963"/>
      <c r="E5293" s="963"/>
      <c r="F5293" s="963"/>
      <c r="G5293" s="963"/>
      <c r="H5293" s="963"/>
      <c r="I5293" s="964" t="s">
        <v>4856</v>
      </c>
      <c r="J5293" s="965"/>
    </row>
    <row r="5294" spans="2:10" ht="47.45" customHeight="1">
      <c r="B5294" s="962"/>
      <c r="C5294" s="963"/>
      <c r="D5294" s="963"/>
      <c r="E5294" s="963"/>
      <c r="F5294" s="963"/>
      <c r="G5294" s="963"/>
      <c r="H5294" s="963"/>
      <c r="I5294" s="964" t="s">
        <v>4857</v>
      </c>
      <c r="J5294" s="965"/>
    </row>
    <row r="5295" spans="2:10" ht="58.5" customHeight="1">
      <c r="B5295" s="962"/>
      <c r="C5295" s="963"/>
      <c r="D5295" s="963"/>
      <c r="E5295" s="963"/>
      <c r="F5295" s="963"/>
      <c r="G5295" s="963"/>
      <c r="H5295" s="963"/>
      <c r="I5295" s="964" t="s">
        <v>4858</v>
      </c>
      <c r="J5295" s="965"/>
    </row>
    <row r="5296" spans="2:10" ht="58.5" customHeight="1">
      <c r="B5296" s="962"/>
      <c r="C5296" s="963"/>
      <c r="D5296" s="963"/>
      <c r="E5296" s="963"/>
      <c r="F5296" s="963"/>
      <c r="G5296" s="963"/>
      <c r="H5296" s="963"/>
      <c r="I5296" s="964" t="s">
        <v>4859</v>
      </c>
      <c r="J5296" s="965"/>
    </row>
    <row r="5297" spans="2:10" ht="81.599999999999994" customHeight="1">
      <c r="B5297" s="962"/>
      <c r="C5297" s="963"/>
      <c r="D5297" s="963"/>
      <c r="E5297" s="963"/>
      <c r="F5297" s="963"/>
      <c r="G5297" s="963"/>
      <c r="H5297" s="963"/>
      <c r="I5297" s="964" t="s">
        <v>4860</v>
      </c>
      <c r="J5297" s="965"/>
    </row>
    <row r="5298" spans="2:10" ht="24.6" customHeight="1">
      <c r="B5298" s="966"/>
      <c r="C5298" s="967"/>
      <c r="D5298" s="967"/>
      <c r="E5298" s="967"/>
      <c r="F5298" s="967"/>
      <c r="G5298" s="967"/>
      <c r="H5298" s="967"/>
      <c r="I5298" s="968"/>
      <c r="J5298" s="969"/>
    </row>
    <row r="5299" spans="2:10" ht="24.6" customHeight="1">
      <c r="B5299" s="959"/>
      <c r="C5299" s="970" t="s">
        <v>4861</v>
      </c>
      <c r="D5299" s="970"/>
      <c r="E5299" s="970"/>
      <c r="F5299" s="970"/>
      <c r="G5299" s="970"/>
      <c r="H5299" s="970"/>
      <c r="I5299" s="971"/>
      <c r="J5299" s="960"/>
    </row>
    <row r="5300" spans="2:10" ht="69.599999999999994" customHeight="1">
      <c r="B5300" s="962"/>
      <c r="C5300" s="963"/>
      <c r="D5300" s="963"/>
      <c r="E5300" s="963"/>
      <c r="F5300" s="963"/>
      <c r="G5300" s="963"/>
      <c r="H5300" s="963"/>
      <c r="I5300" s="964" t="s">
        <v>4862</v>
      </c>
      <c r="J5300" s="965"/>
    </row>
    <row r="5301" spans="2:10" ht="81.599999999999994" customHeight="1">
      <c r="B5301" s="962"/>
      <c r="C5301" s="963"/>
      <c r="D5301" s="963"/>
      <c r="E5301" s="963"/>
      <c r="F5301" s="963"/>
      <c r="G5301" s="963"/>
      <c r="H5301" s="963"/>
      <c r="I5301" s="964" t="s">
        <v>4863</v>
      </c>
      <c r="J5301" s="965"/>
    </row>
    <row r="5302" spans="2:10" ht="58.5" customHeight="1">
      <c r="B5302" s="962"/>
      <c r="C5302" s="963"/>
      <c r="D5302" s="963"/>
      <c r="E5302" s="963"/>
      <c r="F5302" s="963"/>
      <c r="G5302" s="963"/>
      <c r="H5302" s="963"/>
      <c r="I5302" s="964" t="s">
        <v>4864</v>
      </c>
      <c r="J5302" s="965"/>
    </row>
    <row r="5303" spans="2:10" ht="58.5" customHeight="1">
      <c r="B5303" s="962"/>
      <c r="C5303" s="963"/>
      <c r="D5303" s="963"/>
      <c r="E5303" s="963"/>
      <c r="F5303" s="963"/>
      <c r="G5303" s="963"/>
      <c r="H5303" s="963"/>
      <c r="I5303" s="964" t="s">
        <v>4865</v>
      </c>
      <c r="J5303" s="965"/>
    </row>
    <row r="5304" spans="2:10" ht="69.599999999999994" customHeight="1">
      <c r="B5304" s="962"/>
      <c r="C5304" s="963"/>
      <c r="D5304" s="963"/>
      <c r="E5304" s="963"/>
      <c r="F5304" s="963"/>
      <c r="G5304" s="963"/>
      <c r="H5304" s="963"/>
      <c r="I5304" s="964" t="s">
        <v>4866</v>
      </c>
      <c r="J5304" s="965"/>
    </row>
    <row r="5305" spans="2:10" ht="24.6" customHeight="1">
      <c r="B5305" s="962"/>
      <c r="C5305" s="963"/>
      <c r="D5305" s="963"/>
      <c r="E5305" s="963"/>
      <c r="F5305" s="963"/>
      <c r="G5305" s="963"/>
      <c r="H5305" s="963"/>
      <c r="I5305" s="964" t="s">
        <v>4867</v>
      </c>
      <c r="J5305" s="965"/>
    </row>
    <row r="5306" spans="2:10" ht="24.6" customHeight="1">
      <c r="B5306" s="962"/>
      <c r="C5306" s="963"/>
      <c r="D5306" s="963"/>
      <c r="E5306" s="963"/>
      <c r="F5306" s="963"/>
      <c r="G5306" s="963"/>
      <c r="H5306" s="963"/>
      <c r="I5306" s="964" t="s">
        <v>4868</v>
      </c>
      <c r="J5306" s="965"/>
    </row>
    <row r="5307" spans="2:10" ht="81.599999999999994" customHeight="1">
      <c r="B5307" s="962"/>
      <c r="C5307" s="963"/>
      <c r="D5307" s="963"/>
      <c r="E5307" s="963"/>
      <c r="F5307" s="963"/>
      <c r="G5307" s="963"/>
      <c r="H5307" s="963"/>
      <c r="I5307" s="964" t="s">
        <v>4869</v>
      </c>
      <c r="J5307" s="965"/>
    </row>
    <row r="5308" spans="2:10" ht="24.6" customHeight="1">
      <c r="B5308" s="966"/>
      <c r="C5308" s="967"/>
      <c r="D5308" s="967"/>
      <c r="E5308" s="967"/>
      <c r="F5308" s="967"/>
      <c r="G5308" s="967"/>
      <c r="H5308" s="967"/>
      <c r="I5308" s="968"/>
      <c r="J5308" s="969"/>
    </row>
    <row r="5309" spans="2:10" ht="24.6" customHeight="1">
      <c r="B5309" s="959"/>
      <c r="C5309" s="970" t="s">
        <v>4870</v>
      </c>
      <c r="D5309" s="970"/>
      <c r="E5309" s="970"/>
      <c r="F5309" s="970"/>
      <c r="G5309" s="970"/>
      <c r="H5309" s="970"/>
      <c r="I5309" s="971"/>
      <c r="J5309" s="960"/>
    </row>
    <row r="5310" spans="2:10" ht="69.599999999999994" customHeight="1">
      <c r="B5310" s="962"/>
      <c r="C5310" s="963"/>
      <c r="D5310" s="963"/>
      <c r="E5310" s="963"/>
      <c r="F5310" s="963"/>
      <c r="G5310" s="963"/>
      <c r="H5310" s="963"/>
      <c r="I5310" s="964" t="s">
        <v>4871</v>
      </c>
      <c r="J5310" s="965"/>
    </row>
    <row r="5311" spans="2:10" ht="58.5" customHeight="1">
      <c r="B5311" s="962"/>
      <c r="C5311" s="963"/>
      <c r="D5311" s="963"/>
      <c r="E5311" s="963"/>
      <c r="F5311" s="963"/>
      <c r="G5311" s="963"/>
      <c r="H5311" s="963"/>
      <c r="I5311" s="964" t="s">
        <v>4872</v>
      </c>
      <c r="J5311" s="965"/>
    </row>
    <row r="5312" spans="2:10" ht="47.45" customHeight="1">
      <c r="B5312" s="962"/>
      <c r="C5312" s="963"/>
      <c r="D5312" s="963"/>
      <c r="E5312" s="963"/>
      <c r="F5312" s="963"/>
      <c r="G5312" s="963"/>
      <c r="H5312" s="963"/>
      <c r="I5312" s="964" t="s">
        <v>4873</v>
      </c>
      <c r="J5312" s="965"/>
    </row>
    <row r="5313" spans="2:10" ht="47.45" customHeight="1">
      <c r="B5313" s="962"/>
      <c r="C5313" s="963"/>
      <c r="D5313" s="963"/>
      <c r="E5313" s="963"/>
      <c r="F5313" s="963"/>
      <c r="G5313" s="963"/>
      <c r="H5313" s="963"/>
      <c r="I5313" s="964" t="s">
        <v>4874</v>
      </c>
      <c r="J5313" s="965"/>
    </row>
    <row r="5314" spans="2:10" ht="69.599999999999994" customHeight="1">
      <c r="B5314" s="962"/>
      <c r="C5314" s="963"/>
      <c r="D5314" s="963"/>
      <c r="E5314" s="963"/>
      <c r="F5314" s="963"/>
      <c r="G5314" s="963"/>
      <c r="H5314" s="963"/>
      <c r="I5314" s="964" t="s">
        <v>4875</v>
      </c>
      <c r="J5314" s="965"/>
    </row>
    <row r="5315" spans="2:10" ht="47.45" customHeight="1">
      <c r="B5315" s="962"/>
      <c r="C5315" s="963"/>
      <c r="D5315" s="963"/>
      <c r="E5315" s="963"/>
      <c r="F5315" s="963"/>
      <c r="G5315" s="963"/>
      <c r="H5315" s="963"/>
      <c r="I5315" s="964" t="s">
        <v>4876</v>
      </c>
      <c r="J5315" s="965"/>
    </row>
    <row r="5316" spans="2:10" ht="92.45" customHeight="1">
      <c r="B5316" s="962"/>
      <c r="C5316" s="963"/>
      <c r="D5316" s="963"/>
      <c r="E5316" s="963"/>
      <c r="F5316" s="963"/>
      <c r="G5316" s="963"/>
      <c r="H5316" s="963"/>
      <c r="I5316" s="964" t="s">
        <v>4877</v>
      </c>
      <c r="J5316" s="965"/>
    </row>
    <row r="5317" spans="2:10" ht="69.599999999999994" customHeight="1">
      <c r="B5317" s="962"/>
      <c r="C5317" s="963"/>
      <c r="D5317" s="963"/>
      <c r="E5317" s="963"/>
      <c r="F5317" s="963"/>
      <c r="G5317" s="963"/>
      <c r="H5317" s="963"/>
      <c r="I5317" s="964" t="s">
        <v>4878</v>
      </c>
      <c r="J5317" s="965"/>
    </row>
    <row r="5318" spans="2:10" ht="35.450000000000003" customHeight="1">
      <c r="B5318" s="962"/>
      <c r="C5318" s="963"/>
      <c r="D5318" s="963"/>
      <c r="E5318" s="963"/>
      <c r="F5318" s="963"/>
      <c r="G5318" s="963"/>
      <c r="H5318" s="963"/>
      <c r="I5318" s="964" t="s">
        <v>4879</v>
      </c>
      <c r="J5318" s="965"/>
    </row>
    <row r="5319" spans="2:10" ht="35.450000000000003" customHeight="1">
      <c r="B5319" s="962"/>
      <c r="C5319" s="963"/>
      <c r="D5319" s="963"/>
      <c r="E5319" s="963"/>
      <c r="F5319" s="963"/>
      <c r="G5319" s="963"/>
      <c r="H5319" s="963"/>
      <c r="I5319" s="964" t="s">
        <v>4880</v>
      </c>
      <c r="J5319" s="965"/>
    </row>
    <row r="5320" spans="2:10" ht="81.599999999999994" customHeight="1">
      <c r="B5320" s="962"/>
      <c r="C5320" s="963"/>
      <c r="D5320" s="963"/>
      <c r="E5320" s="963"/>
      <c r="F5320" s="963"/>
      <c r="G5320" s="963"/>
      <c r="H5320" s="963"/>
      <c r="I5320" s="964" t="s">
        <v>4881</v>
      </c>
      <c r="J5320" s="965"/>
    </row>
    <row r="5321" spans="2:10" ht="35.450000000000003" customHeight="1">
      <c r="B5321" s="962"/>
      <c r="C5321" s="963"/>
      <c r="D5321" s="963"/>
      <c r="E5321" s="963"/>
      <c r="F5321" s="963"/>
      <c r="G5321" s="963"/>
      <c r="H5321" s="963"/>
      <c r="I5321" s="964" t="s">
        <v>4882</v>
      </c>
      <c r="J5321" s="965"/>
    </row>
    <row r="5322" spans="2:10" ht="24.6" customHeight="1">
      <c r="B5322" s="966"/>
      <c r="C5322" s="967"/>
      <c r="D5322" s="967"/>
      <c r="E5322" s="967"/>
      <c r="F5322" s="967"/>
      <c r="G5322" s="967"/>
      <c r="H5322" s="967"/>
      <c r="I5322" s="968"/>
      <c r="J5322" s="969"/>
    </row>
    <row r="5323" spans="2:10" ht="24.6" customHeight="1">
      <c r="B5323" s="959"/>
      <c r="C5323" s="970" t="s">
        <v>4883</v>
      </c>
      <c r="D5323" s="970"/>
      <c r="E5323" s="970"/>
      <c r="F5323" s="970"/>
      <c r="G5323" s="970"/>
      <c r="H5323" s="970"/>
      <c r="I5323" s="971"/>
      <c r="J5323" s="960"/>
    </row>
    <row r="5324" spans="2:10" ht="47.45" customHeight="1">
      <c r="B5324" s="962"/>
      <c r="C5324" s="963"/>
      <c r="D5324" s="963"/>
      <c r="E5324" s="963"/>
      <c r="F5324" s="963"/>
      <c r="G5324" s="963"/>
      <c r="H5324" s="963"/>
      <c r="I5324" s="964" t="s">
        <v>4884</v>
      </c>
      <c r="J5324" s="965"/>
    </row>
    <row r="5325" spans="2:10" ht="47.45" customHeight="1">
      <c r="B5325" s="962"/>
      <c r="C5325" s="963"/>
      <c r="D5325" s="963"/>
      <c r="E5325" s="963"/>
      <c r="F5325" s="963"/>
      <c r="G5325" s="963"/>
      <c r="H5325" s="963"/>
      <c r="I5325" s="964" t="s">
        <v>4885</v>
      </c>
      <c r="J5325" s="965"/>
    </row>
    <row r="5326" spans="2:10" ht="58.5" customHeight="1">
      <c r="B5326" s="962"/>
      <c r="C5326" s="963"/>
      <c r="D5326" s="963"/>
      <c r="E5326" s="963"/>
      <c r="F5326" s="963"/>
      <c r="G5326" s="963"/>
      <c r="H5326" s="963"/>
      <c r="I5326" s="964" t="s">
        <v>4886</v>
      </c>
      <c r="J5326" s="965"/>
    </row>
    <row r="5327" spans="2:10" ht="47.45" customHeight="1">
      <c r="B5327" s="962"/>
      <c r="C5327" s="963"/>
      <c r="D5327" s="963"/>
      <c r="E5327" s="963"/>
      <c r="F5327" s="963"/>
      <c r="G5327" s="963"/>
      <c r="H5327" s="963"/>
      <c r="I5327" s="964" t="s">
        <v>4887</v>
      </c>
      <c r="J5327" s="965"/>
    </row>
    <row r="5328" spans="2:10" ht="35.450000000000003" customHeight="1">
      <c r="B5328" s="962"/>
      <c r="C5328" s="963"/>
      <c r="D5328" s="963"/>
      <c r="E5328" s="963"/>
      <c r="F5328" s="963"/>
      <c r="G5328" s="963"/>
      <c r="H5328" s="963"/>
      <c r="I5328" s="964" t="s">
        <v>4888</v>
      </c>
      <c r="J5328" s="965"/>
    </row>
    <row r="5329" spans="2:10" ht="58.5" customHeight="1">
      <c r="B5329" s="962"/>
      <c r="C5329" s="963"/>
      <c r="D5329" s="963"/>
      <c r="E5329" s="963"/>
      <c r="F5329" s="963"/>
      <c r="G5329" s="963"/>
      <c r="H5329" s="963"/>
      <c r="I5329" s="964" t="s">
        <v>4889</v>
      </c>
      <c r="J5329" s="965"/>
    </row>
    <row r="5330" spans="2:10" ht="58.5" customHeight="1">
      <c r="B5330" s="962"/>
      <c r="C5330" s="963"/>
      <c r="D5330" s="963"/>
      <c r="E5330" s="963"/>
      <c r="F5330" s="963"/>
      <c r="G5330" s="963"/>
      <c r="H5330" s="963"/>
      <c r="I5330" s="964" t="s">
        <v>4890</v>
      </c>
      <c r="J5330" s="965"/>
    </row>
    <row r="5331" spans="2:10" ht="47.45" customHeight="1">
      <c r="B5331" s="962"/>
      <c r="C5331" s="963"/>
      <c r="D5331" s="963"/>
      <c r="E5331" s="963"/>
      <c r="F5331" s="963"/>
      <c r="G5331" s="963"/>
      <c r="H5331" s="963"/>
      <c r="I5331" s="964" t="s">
        <v>4891</v>
      </c>
      <c r="J5331" s="965"/>
    </row>
    <row r="5332" spans="2:10" ht="58.5" customHeight="1">
      <c r="B5332" s="962"/>
      <c r="C5332" s="963"/>
      <c r="D5332" s="963"/>
      <c r="E5332" s="963"/>
      <c r="F5332" s="963"/>
      <c r="G5332" s="963"/>
      <c r="H5332" s="963"/>
      <c r="I5332" s="964" t="s">
        <v>4892</v>
      </c>
      <c r="J5332" s="965"/>
    </row>
    <row r="5333" spans="2:10" ht="58.5" customHeight="1">
      <c r="B5333" s="962"/>
      <c r="C5333" s="963"/>
      <c r="D5333" s="963"/>
      <c r="E5333" s="963"/>
      <c r="F5333" s="963"/>
      <c r="G5333" s="963"/>
      <c r="H5333" s="963"/>
      <c r="I5333" s="964" t="s">
        <v>4893</v>
      </c>
      <c r="J5333" s="965"/>
    </row>
    <row r="5334" spans="2:10" ht="35.450000000000003" customHeight="1">
      <c r="B5334" s="962"/>
      <c r="C5334" s="963"/>
      <c r="D5334" s="963"/>
      <c r="E5334" s="963"/>
      <c r="F5334" s="963"/>
      <c r="G5334" s="963"/>
      <c r="H5334" s="963"/>
      <c r="I5334" s="964" t="s">
        <v>4894</v>
      </c>
      <c r="J5334" s="965"/>
    </row>
    <row r="5335" spans="2:10" ht="24.6" customHeight="1">
      <c r="B5335" s="966"/>
      <c r="C5335" s="967"/>
      <c r="D5335" s="967"/>
      <c r="E5335" s="967"/>
      <c r="F5335" s="967"/>
      <c r="G5335" s="967"/>
      <c r="H5335" s="967"/>
      <c r="I5335" s="968"/>
      <c r="J5335" s="969"/>
    </row>
    <row r="5336" spans="2:10" ht="24.6" customHeight="1">
      <c r="B5336" s="959"/>
      <c r="C5336" s="970" t="s">
        <v>4895</v>
      </c>
      <c r="D5336" s="970"/>
      <c r="E5336" s="970"/>
      <c r="F5336" s="970"/>
      <c r="G5336" s="970"/>
      <c r="H5336" s="970"/>
      <c r="I5336" s="971"/>
      <c r="J5336" s="960"/>
    </row>
    <row r="5337" spans="2:10" ht="69.599999999999994" customHeight="1">
      <c r="B5337" s="962"/>
      <c r="C5337" s="963"/>
      <c r="D5337" s="963"/>
      <c r="E5337" s="963"/>
      <c r="F5337" s="963"/>
      <c r="G5337" s="963"/>
      <c r="H5337" s="963"/>
      <c r="I5337" s="964" t="s">
        <v>4896</v>
      </c>
      <c r="J5337" s="965"/>
    </row>
    <row r="5338" spans="2:10" ht="47.45" customHeight="1">
      <c r="B5338" s="962"/>
      <c r="C5338" s="963"/>
      <c r="D5338" s="963"/>
      <c r="E5338" s="963"/>
      <c r="F5338" s="963"/>
      <c r="G5338" s="963"/>
      <c r="H5338" s="963"/>
      <c r="I5338" s="964" t="s">
        <v>4897</v>
      </c>
      <c r="J5338" s="965"/>
    </row>
    <row r="5339" spans="2:10" ht="24.6" customHeight="1">
      <c r="B5339" s="966"/>
      <c r="C5339" s="967"/>
      <c r="D5339" s="967"/>
      <c r="E5339" s="967"/>
      <c r="F5339" s="967"/>
      <c r="G5339" s="967"/>
      <c r="H5339" s="967"/>
      <c r="I5339" s="968"/>
      <c r="J5339" s="969"/>
    </row>
    <row r="5340" spans="2:10" ht="24.6" customHeight="1">
      <c r="B5340" s="959"/>
      <c r="C5340" s="970" t="s">
        <v>4898</v>
      </c>
      <c r="D5340" s="970"/>
      <c r="E5340" s="970"/>
      <c r="F5340" s="970"/>
      <c r="G5340" s="970"/>
      <c r="H5340" s="970"/>
      <c r="I5340" s="971"/>
      <c r="J5340" s="960"/>
    </row>
    <row r="5341" spans="2:10" ht="58.5" customHeight="1">
      <c r="B5341" s="962"/>
      <c r="C5341" s="963"/>
      <c r="D5341" s="963"/>
      <c r="E5341" s="963"/>
      <c r="F5341" s="963"/>
      <c r="G5341" s="963"/>
      <c r="H5341" s="963"/>
      <c r="I5341" s="964" t="s">
        <v>4899</v>
      </c>
      <c r="J5341" s="965"/>
    </row>
    <row r="5342" spans="2:10" ht="24.6" customHeight="1">
      <c r="B5342" s="966"/>
      <c r="C5342" s="967"/>
      <c r="D5342" s="967"/>
      <c r="E5342" s="967"/>
      <c r="F5342" s="967"/>
      <c r="G5342" s="967"/>
      <c r="H5342" s="967"/>
      <c r="I5342" s="968"/>
      <c r="J5342" s="969"/>
    </row>
    <row r="5343" spans="2:10" ht="24.6" customHeight="1">
      <c r="B5343" s="959"/>
      <c r="C5343" s="970" t="s">
        <v>4900</v>
      </c>
      <c r="D5343" s="970"/>
      <c r="E5343" s="970"/>
      <c r="F5343" s="970"/>
      <c r="G5343" s="970"/>
      <c r="H5343" s="970"/>
      <c r="I5343" s="971"/>
      <c r="J5343" s="960"/>
    </row>
    <row r="5344" spans="2:10" ht="35.450000000000003" customHeight="1">
      <c r="B5344" s="962"/>
      <c r="C5344" s="963"/>
      <c r="D5344" s="963"/>
      <c r="E5344" s="963"/>
      <c r="F5344" s="963"/>
      <c r="G5344" s="963"/>
      <c r="H5344" s="963"/>
      <c r="I5344" s="964" t="s">
        <v>4901</v>
      </c>
      <c r="J5344" s="965"/>
    </row>
    <row r="5345" spans="2:10" ht="47.45" customHeight="1">
      <c r="B5345" s="962"/>
      <c r="C5345" s="963"/>
      <c r="D5345" s="963"/>
      <c r="E5345" s="963"/>
      <c r="F5345" s="963"/>
      <c r="G5345" s="963"/>
      <c r="H5345" s="963"/>
      <c r="I5345" s="964" t="s">
        <v>4902</v>
      </c>
      <c r="J5345" s="965"/>
    </row>
    <row r="5346" spans="2:10" ht="35.450000000000003" customHeight="1">
      <c r="B5346" s="962"/>
      <c r="C5346" s="963"/>
      <c r="D5346" s="963"/>
      <c r="E5346" s="963"/>
      <c r="F5346" s="963"/>
      <c r="G5346" s="963"/>
      <c r="H5346" s="963"/>
      <c r="I5346" s="964" t="s">
        <v>4903</v>
      </c>
      <c r="J5346" s="965"/>
    </row>
    <row r="5347" spans="2:10" ht="35.450000000000003" customHeight="1">
      <c r="B5347" s="962"/>
      <c r="C5347" s="963"/>
      <c r="D5347" s="963"/>
      <c r="E5347" s="963"/>
      <c r="F5347" s="963"/>
      <c r="G5347" s="963"/>
      <c r="H5347" s="963"/>
      <c r="I5347" s="964" t="s">
        <v>4904</v>
      </c>
      <c r="J5347" s="965"/>
    </row>
    <row r="5348" spans="2:10" ht="47.45" customHeight="1">
      <c r="B5348" s="962"/>
      <c r="C5348" s="963"/>
      <c r="D5348" s="963"/>
      <c r="E5348" s="963"/>
      <c r="F5348" s="963"/>
      <c r="G5348" s="963"/>
      <c r="H5348" s="963"/>
      <c r="I5348" s="964" t="s">
        <v>4905</v>
      </c>
      <c r="J5348" s="965"/>
    </row>
    <row r="5349" spans="2:10" ht="24.6" customHeight="1">
      <c r="B5349" s="966"/>
      <c r="C5349" s="967"/>
      <c r="D5349" s="967"/>
      <c r="E5349" s="967"/>
      <c r="F5349" s="967"/>
      <c r="G5349" s="967"/>
      <c r="H5349" s="967"/>
      <c r="I5349" s="968"/>
      <c r="J5349" s="969"/>
    </row>
    <row r="5350" spans="2:10" ht="24.6" customHeight="1">
      <c r="B5350" s="972" t="s">
        <v>4906</v>
      </c>
      <c r="C5350" s="973"/>
      <c r="D5350" s="973"/>
      <c r="E5350" s="973"/>
      <c r="F5350" s="973"/>
      <c r="G5350" s="973"/>
      <c r="H5350" s="973"/>
      <c r="I5350" s="974"/>
      <c r="J5350" s="975"/>
    </row>
    <row r="5351" spans="2:10" ht="24.6" customHeight="1">
      <c r="B5351" s="976"/>
      <c r="C5351" s="977" t="s">
        <v>4907</v>
      </c>
      <c r="D5351" s="977"/>
      <c r="E5351" s="977"/>
      <c r="F5351" s="977"/>
      <c r="G5351" s="977"/>
      <c r="H5351" s="977"/>
      <c r="I5351" s="978"/>
      <c r="J5351" s="979"/>
    </row>
    <row r="5352" spans="2:10" ht="58.5" customHeight="1">
      <c r="B5352" s="962"/>
      <c r="C5352" s="963"/>
      <c r="D5352" s="963"/>
      <c r="E5352" s="963"/>
      <c r="F5352" s="963"/>
      <c r="G5352" s="963"/>
      <c r="H5352" s="963"/>
      <c r="I5352" s="964" t="s">
        <v>4908</v>
      </c>
      <c r="J5352" s="965"/>
    </row>
    <row r="5353" spans="2:10" ht="81.599999999999994" customHeight="1">
      <c r="B5353" s="962"/>
      <c r="C5353" s="963"/>
      <c r="D5353" s="963"/>
      <c r="E5353" s="963"/>
      <c r="F5353" s="963"/>
      <c r="G5353" s="963"/>
      <c r="H5353" s="963"/>
      <c r="I5353" s="964" t="s">
        <v>4909</v>
      </c>
      <c r="J5353" s="965"/>
    </row>
    <row r="5354" spans="2:10" ht="81.599999999999994" customHeight="1">
      <c r="B5354" s="962"/>
      <c r="C5354" s="963"/>
      <c r="D5354" s="963"/>
      <c r="E5354" s="963"/>
      <c r="F5354" s="963"/>
      <c r="G5354" s="963"/>
      <c r="H5354" s="963"/>
      <c r="I5354" s="964" t="s">
        <v>4910</v>
      </c>
      <c r="J5354" s="965"/>
    </row>
    <row r="5355" spans="2:10" ht="35.450000000000003" customHeight="1">
      <c r="B5355" s="962"/>
      <c r="C5355" s="963"/>
      <c r="D5355" s="963"/>
      <c r="E5355" s="963"/>
      <c r="F5355" s="963"/>
      <c r="G5355" s="963"/>
      <c r="H5355" s="963"/>
      <c r="I5355" s="964" t="s">
        <v>4911</v>
      </c>
      <c r="J5355" s="965"/>
    </row>
    <row r="5356" spans="2:10" ht="47.45" customHeight="1">
      <c r="B5356" s="962"/>
      <c r="C5356" s="963"/>
      <c r="D5356" s="963"/>
      <c r="E5356" s="963"/>
      <c r="F5356" s="963"/>
      <c r="G5356" s="963"/>
      <c r="H5356" s="963"/>
      <c r="I5356" s="964" t="s">
        <v>4912</v>
      </c>
      <c r="J5356" s="965"/>
    </row>
    <row r="5357" spans="2:10" ht="47.45" customHeight="1">
      <c r="B5357" s="962"/>
      <c r="C5357" s="963"/>
      <c r="D5357" s="963"/>
      <c r="E5357" s="963"/>
      <c r="F5357" s="963"/>
      <c r="G5357" s="963"/>
      <c r="H5357" s="963"/>
      <c r="I5357" s="964" t="s">
        <v>4913</v>
      </c>
      <c r="J5357" s="965"/>
    </row>
    <row r="5358" spans="2:10" ht="58.5" customHeight="1">
      <c r="B5358" s="962"/>
      <c r="C5358" s="963"/>
      <c r="D5358" s="963"/>
      <c r="E5358" s="963"/>
      <c r="F5358" s="963"/>
      <c r="G5358" s="963"/>
      <c r="H5358" s="963"/>
      <c r="I5358" s="964" t="s">
        <v>4914</v>
      </c>
      <c r="J5358" s="965"/>
    </row>
    <row r="5359" spans="2:10" ht="69.599999999999994" customHeight="1">
      <c r="B5359" s="962"/>
      <c r="C5359" s="963"/>
      <c r="D5359" s="963"/>
      <c r="E5359" s="963"/>
      <c r="F5359" s="963"/>
      <c r="G5359" s="963"/>
      <c r="H5359" s="963"/>
      <c r="I5359" s="964" t="s">
        <v>4915</v>
      </c>
      <c r="J5359" s="965"/>
    </row>
    <row r="5360" spans="2:10" ht="35.450000000000003" customHeight="1">
      <c r="B5360" s="962"/>
      <c r="C5360" s="963"/>
      <c r="D5360" s="963"/>
      <c r="E5360" s="963"/>
      <c r="F5360" s="963"/>
      <c r="G5360" s="963"/>
      <c r="H5360" s="963"/>
      <c r="I5360" s="964" t="s">
        <v>4916</v>
      </c>
      <c r="J5360" s="965"/>
    </row>
    <row r="5361" spans="2:10" ht="47.45" customHeight="1">
      <c r="B5361" s="962"/>
      <c r="C5361" s="963"/>
      <c r="D5361" s="963"/>
      <c r="E5361" s="963"/>
      <c r="F5361" s="963"/>
      <c r="G5361" s="963"/>
      <c r="H5361" s="963"/>
      <c r="I5361" s="964" t="s">
        <v>4917</v>
      </c>
      <c r="J5361" s="965"/>
    </row>
    <row r="5362" spans="2:10" ht="35.450000000000003" customHeight="1">
      <c r="B5362" s="962"/>
      <c r="C5362" s="963"/>
      <c r="D5362" s="963"/>
      <c r="E5362" s="963"/>
      <c r="F5362" s="963"/>
      <c r="G5362" s="963"/>
      <c r="H5362" s="963"/>
      <c r="I5362" s="964" t="s">
        <v>4918</v>
      </c>
      <c r="J5362" s="965"/>
    </row>
    <row r="5363" spans="2:10" ht="35.450000000000003" customHeight="1">
      <c r="B5363" s="962"/>
      <c r="C5363" s="963"/>
      <c r="D5363" s="963"/>
      <c r="E5363" s="963"/>
      <c r="F5363" s="963"/>
      <c r="G5363" s="963"/>
      <c r="H5363" s="963"/>
      <c r="I5363" s="964" t="s">
        <v>4919</v>
      </c>
      <c r="J5363" s="965"/>
    </row>
    <row r="5364" spans="2:10" ht="103.5" customHeight="1">
      <c r="B5364" s="962"/>
      <c r="C5364" s="963"/>
      <c r="D5364" s="963"/>
      <c r="E5364" s="963"/>
      <c r="F5364" s="963"/>
      <c r="G5364" s="963"/>
      <c r="H5364" s="963"/>
      <c r="I5364" s="964" t="s">
        <v>4920</v>
      </c>
      <c r="J5364" s="965"/>
    </row>
    <row r="5365" spans="2:10" ht="24.6" customHeight="1">
      <c r="B5365" s="966"/>
      <c r="C5365" s="967"/>
      <c r="D5365" s="967"/>
      <c r="E5365" s="967"/>
      <c r="F5365" s="967"/>
      <c r="G5365" s="967"/>
      <c r="H5365" s="967"/>
      <c r="I5365" s="968"/>
      <c r="J5365" s="969"/>
    </row>
    <row r="5366" spans="2:10" ht="24.6" customHeight="1">
      <c r="B5366" s="959"/>
      <c r="C5366" s="970" t="s">
        <v>4921</v>
      </c>
      <c r="D5366" s="970"/>
      <c r="E5366" s="970"/>
      <c r="F5366" s="970"/>
      <c r="G5366" s="970"/>
      <c r="H5366" s="970"/>
      <c r="I5366" s="971"/>
      <c r="J5366" s="960"/>
    </row>
    <row r="5367" spans="2:10" ht="47.45" customHeight="1">
      <c r="B5367" s="962"/>
      <c r="C5367" s="963"/>
      <c r="D5367" s="963"/>
      <c r="E5367" s="963"/>
      <c r="F5367" s="963"/>
      <c r="G5367" s="963"/>
      <c r="H5367" s="963"/>
      <c r="I5367" s="964" t="s">
        <v>4922</v>
      </c>
      <c r="J5367" s="965"/>
    </row>
    <row r="5368" spans="2:10" ht="47.45" customHeight="1">
      <c r="B5368" s="962"/>
      <c r="C5368" s="963"/>
      <c r="D5368" s="963"/>
      <c r="E5368" s="963"/>
      <c r="F5368" s="963"/>
      <c r="G5368" s="963"/>
      <c r="H5368" s="963"/>
      <c r="I5368" s="964" t="s">
        <v>4923</v>
      </c>
      <c r="J5368" s="965"/>
    </row>
    <row r="5369" spans="2:10" ht="69.599999999999994" customHeight="1">
      <c r="B5369" s="962"/>
      <c r="C5369" s="963"/>
      <c r="D5369" s="963"/>
      <c r="E5369" s="963"/>
      <c r="F5369" s="963"/>
      <c r="G5369" s="963"/>
      <c r="H5369" s="963"/>
      <c r="I5369" s="964" t="s">
        <v>4924</v>
      </c>
      <c r="J5369" s="965"/>
    </row>
    <row r="5370" spans="2:10" ht="35.450000000000003" customHeight="1">
      <c r="B5370" s="962"/>
      <c r="C5370" s="963"/>
      <c r="D5370" s="963"/>
      <c r="E5370" s="963"/>
      <c r="F5370" s="963"/>
      <c r="G5370" s="963"/>
      <c r="H5370" s="963"/>
      <c r="I5370" s="964" t="s">
        <v>4925</v>
      </c>
      <c r="J5370" s="965"/>
    </row>
    <row r="5371" spans="2:10" ht="58.5" customHeight="1">
      <c r="B5371" s="962"/>
      <c r="C5371" s="963"/>
      <c r="D5371" s="963"/>
      <c r="E5371" s="963"/>
      <c r="F5371" s="963"/>
      <c r="G5371" s="963"/>
      <c r="H5371" s="963"/>
      <c r="I5371" s="964" t="s">
        <v>4926</v>
      </c>
      <c r="J5371" s="965"/>
    </row>
    <row r="5372" spans="2:10" ht="35.450000000000003" customHeight="1">
      <c r="B5372" s="962"/>
      <c r="C5372" s="963"/>
      <c r="D5372" s="963"/>
      <c r="E5372" s="963"/>
      <c r="F5372" s="963"/>
      <c r="G5372" s="963"/>
      <c r="H5372" s="963"/>
      <c r="I5372" s="964" t="s">
        <v>4927</v>
      </c>
      <c r="J5372" s="965"/>
    </row>
    <row r="5373" spans="2:10" ht="24.6" customHeight="1">
      <c r="B5373" s="966"/>
      <c r="C5373" s="967"/>
      <c r="D5373" s="967"/>
      <c r="E5373" s="967"/>
      <c r="F5373" s="967"/>
      <c r="G5373" s="967"/>
      <c r="H5373" s="967"/>
      <c r="I5373" s="968"/>
      <c r="J5373" s="969"/>
    </row>
    <row r="5374" spans="2:10" ht="24.6" customHeight="1">
      <c r="B5374" s="959"/>
      <c r="C5374" s="970" t="s">
        <v>4928</v>
      </c>
      <c r="D5374" s="970"/>
      <c r="E5374" s="970"/>
      <c r="F5374" s="970"/>
      <c r="G5374" s="970"/>
      <c r="H5374" s="970"/>
      <c r="I5374" s="971"/>
      <c r="J5374" s="960"/>
    </row>
    <row r="5375" spans="2:10" ht="47.45" customHeight="1">
      <c r="B5375" s="962"/>
      <c r="C5375" s="963"/>
      <c r="D5375" s="963"/>
      <c r="E5375" s="963"/>
      <c r="F5375" s="963"/>
      <c r="G5375" s="963"/>
      <c r="H5375" s="963"/>
      <c r="I5375" s="964" t="s">
        <v>4929</v>
      </c>
      <c r="J5375" s="965"/>
    </row>
    <row r="5376" spans="2:10" ht="35.450000000000003" customHeight="1">
      <c r="B5376" s="962"/>
      <c r="C5376" s="963"/>
      <c r="D5376" s="963"/>
      <c r="E5376" s="963"/>
      <c r="F5376" s="963"/>
      <c r="G5376" s="963"/>
      <c r="H5376" s="963"/>
      <c r="I5376" s="964" t="s">
        <v>4930</v>
      </c>
      <c r="J5376" s="965"/>
    </row>
    <row r="5377" spans="2:10" ht="47.45" customHeight="1">
      <c r="B5377" s="962"/>
      <c r="C5377" s="963"/>
      <c r="D5377" s="963"/>
      <c r="E5377" s="963"/>
      <c r="F5377" s="963"/>
      <c r="G5377" s="963"/>
      <c r="H5377" s="963"/>
      <c r="I5377" s="964" t="s">
        <v>4931</v>
      </c>
      <c r="J5377" s="965"/>
    </row>
    <row r="5378" spans="2:10" ht="47.45" customHeight="1">
      <c r="B5378" s="962"/>
      <c r="C5378" s="963"/>
      <c r="D5378" s="963"/>
      <c r="E5378" s="963"/>
      <c r="F5378" s="963"/>
      <c r="G5378" s="963"/>
      <c r="H5378" s="963"/>
      <c r="I5378" s="964" t="s">
        <v>4932</v>
      </c>
      <c r="J5378" s="965"/>
    </row>
    <row r="5379" spans="2:10" ht="69.599999999999994" customHeight="1">
      <c r="B5379" s="962"/>
      <c r="C5379" s="963"/>
      <c r="D5379" s="963"/>
      <c r="E5379" s="963"/>
      <c r="F5379" s="963"/>
      <c r="G5379" s="963"/>
      <c r="H5379" s="963"/>
      <c r="I5379" s="964" t="s">
        <v>4933</v>
      </c>
      <c r="J5379" s="965"/>
    </row>
    <row r="5380" spans="2:10" ht="47.45" customHeight="1">
      <c r="B5380" s="962"/>
      <c r="C5380" s="963"/>
      <c r="D5380" s="963"/>
      <c r="E5380" s="963"/>
      <c r="F5380" s="963"/>
      <c r="G5380" s="963"/>
      <c r="H5380" s="963"/>
      <c r="I5380" s="964" t="s">
        <v>4934</v>
      </c>
      <c r="J5380" s="965"/>
    </row>
    <row r="5381" spans="2:10" ht="47.45" customHeight="1">
      <c r="B5381" s="962"/>
      <c r="C5381" s="963"/>
      <c r="D5381" s="963"/>
      <c r="E5381" s="963"/>
      <c r="F5381" s="963"/>
      <c r="G5381" s="963"/>
      <c r="H5381" s="963"/>
      <c r="I5381" s="964" t="s">
        <v>4935</v>
      </c>
      <c r="J5381" s="965"/>
    </row>
    <row r="5382" spans="2:10" ht="47.45" customHeight="1">
      <c r="B5382" s="962"/>
      <c r="C5382" s="963"/>
      <c r="D5382" s="963"/>
      <c r="E5382" s="963"/>
      <c r="F5382" s="963"/>
      <c r="G5382" s="963"/>
      <c r="H5382" s="963"/>
      <c r="I5382" s="964" t="s">
        <v>4936</v>
      </c>
      <c r="J5382" s="965"/>
    </row>
    <row r="5383" spans="2:10" ht="47.45" customHeight="1">
      <c r="B5383" s="962"/>
      <c r="C5383" s="963"/>
      <c r="D5383" s="963"/>
      <c r="E5383" s="963"/>
      <c r="F5383" s="963"/>
      <c r="G5383" s="963"/>
      <c r="H5383" s="963"/>
      <c r="I5383" s="964" t="s">
        <v>4937</v>
      </c>
      <c r="J5383" s="965"/>
    </row>
    <row r="5384" spans="2:10" ht="35.450000000000003" customHeight="1">
      <c r="B5384" s="962"/>
      <c r="C5384" s="963"/>
      <c r="D5384" s="963"/>
      <c r="E5384" s="963"/>
      <c r="F5384" s="963"/>
      <c r="G5384" s="963"/>
      <c r="H5384" s="963"/>
      <c r="I5384" s="964" t="s">
        <v>4938</v>
      </c>
      <c r="J5384" s="965"/>
    </row>
    <row r="5385" spans="2:10" ht="24.6" customHeight="1">
      <c r="B5385" s="962"/>
      <c r="C5385" s="963"/>
      <c r="D5385" s="963"/>
      <c r="E5385" s="963"/>
      <c r="F5385" s="963"/>
      <c r="G5385" s="963"/>
      <c r="H5385" s="963"/>
      <c r="I5385" s="964" t="s">
        <v>4939</v>
      </c>
      <c r="J5385" s="965"/>
    </row>
    <row r="5386" spans="2:10" ht="24.6" customHeight="1">
      <c r="B5386" s="962"/>
      <c r="C5386" s="963"/>
      <c r="D5386" s="963"/>
      <c r="E5386" s="963" t="s">
        <v>4940</v>
      </c>
      <c r="F5386" s="963"/>
      <c r="G5386" s="963"/>
      <c r="H5386" s="963"/>
      <c r="I5386" s="964"/>
      <c r="J5386" s="965"/>
    </row>
    <row r="5387" spans="2:10" ht="24.6" customHeight="1">
      <c r="B5387" s="962"/>
      <c r="C5387" s="963"/>
      <c r="D5387" s="963"/>
      <c r="E5387" s="963"/>
      <c r="F5387" s="963" t="s">
        <v>4941</v>
      </c>
      <c r="G5387" s="963"/>
      <c r="H5387" s="963"/>
      <c r="I5387" s="964" t="s">
        <v>4942</v>
      </c>
      <c r="J5387" s="965"/>
    </row>
    <row r="5388" spans="2:10" ht="35.450000000000003" customHeight="1">
      <c r="B5388" s="962"/>
      <c r="C5388" s="963"/>
      <c r="D5388" s="963"/>
      <c r="E5388" s="963"/>
      <c r="F5388" s="963" t="s">
        <v>4943</v>
      </c>
      <c r="G5388" s="963"/>
      <c r="H5388" s="963"/>
      <c r="I5388" s="964" t="s">
        <v>4944</v>
      </c>
      <c r="J5388" s="965"/>
    </row>
    <row r="5389" spans="2:10" ht="24.6" customHeight="1">
      <c r="B5389" s="962"/>
      <c r="C5389" s="963"/>
      <c r="D5389" s="963"/>
      <c r="E5389" s="963" t="s">
        <v>4945</v>
      </c>
      <c r="F5389" s="963"/>
      <c r="G5389" s="963"/>
      <c r="H5389" s="963"/>
      <c r="I5389" s="964"/>
      <c r="J5389" s="965"/>
    </row>
    <row r="5390" spans="2:10" ht="24.6" customHeight="1">
      <c r="B5390" s="962"/>
      <c r="C5390" s="963"/>
      <c r="D5390" s="963"/>
      <c r="E5390" s="963"/>
      <c r="F5390" s="963" t="s">
        <v>4946</v>
      </c>
      <c r="G5390" s="963"/>
      <c r="H5390" s="963"/>
      <c r="I5390" s="964" t="s">
        <v>1576</v>
      </c>
      <c r="J5390" s="965"/>
    </row>
    <row r="5391" spans="2:10" ht="24.6" customHeight="1">
      <c r="B5391" s="962"/>
      <c r="C5391" s="963"/>
      <c r="D5391" s="963"/>
      <c r="E5391" s="963"/>
      <c r="F5391" s="963" t="s">
        <v>4947</v>
      </c>
      <c r="G5391" s="963"/>
      <c r="H5391" s="963"/>
      <c r="I5391" s="964" t="s">
        <v>1576</v>
      </c>
      <c r="J5391" s="965"/>
    </row>
    <row r="5392" spans="2:10" ht="24.6" customHeight="1">
      <c r="B5392" s="962"/>
      <c r="C5392" s="963"/>
      <c r="D5392" s="963"/>
      <c r="E5392" s="963"/>
      <c r="F5392" s="963" t="s">
        <v>4948</v>
      </c>
      <c r="G5392" s="963"/>
      <c r="H5392" s="963"/>
      <c r="I5392" s="964" t="s">
        <v>1576</v>
      </c>
      <c r="J5392" s="965"/>
    </row>
    <row r="5393" spans="2:10" ht="47.45" customHeight="1">
      <c r="B5393" s="962"/>
      <c r="C5393" s="963"/>
      <c r="D5393" s="963"/>
      <c r="E5393" s="963"/>
      <c r="F5393" s="963"/>
      <c r="G5393" s="963"/>
      <c r="H5393" s="963"/>
      <c r="I5393" s="964" t="s">
        <v>4949</v>
      </c>
      <c r="J5393" s="965"/>
    </row>
    <row r="5394" spans="2:10" ht="58.5" customHeight="1">
      <c r="B5394" s="962"/>
      <c r="C5394" s="963"/>
      <c r="D5394" s="963"/>
      <c r="E5394" s="963"/>
      <c r="F5394" s="963"/>
      <c r="G5394" s="963"/>
      <c r="H5394" s="963"/>
      <c r="I5394" s="964" t="s">
        <v>4950</v>
      </c>
      <c r="J5394" s="965"/>
    </row>
    <row r="5395" spans="2:10" ht="35.450000000000003" customHeight="1">
      <c r="B5395" s="962"/>
      <c r="C5395" s="963"/>
      <c r="D5395" s="963"/>
      <c r="E5395" s="963"/>
      <c r="F5395" s="963"/>
      <c r="G5395" s="963"/>
      <c r="H5395" s="963"/>
      <c r="I5395" s="964" t="s">
        <v>4951</v>
      </c>
      <c r="J5395" s="965"/>
    </row>
    <row r="5396" spans="2:10" ht="24.6" customHeight="1">
      <c r="B5396" s="966"/>
      <c r="C5396" s="967"/>
      <c r="D5396" s="967"/>
      <c r="E5396" s="967"/>
      <c r="F5396" s="967"/>
      <c r="G5396" s="967"/>
      <c r="H5396" s="967"/>
      <c r="I5396" s="968"/>
      <c r="J5396" s="969"/>
    </row>
    <row r="5397" spans="2:10" ht="24.6" customHeight="1">
      <c r="B5397" s="959"/>
      <c r="C5397" s="970" t="s">
        <v>4952</v>
      </c>
      <c r="D5397" s="970"/>
      <c r="E5397" s="970"/>
      <c r="F5397" s="970"/>
      <c r="G5397" s="970"/>
      <c r="H5397" s="970"/>
      <c r="I5397" s="971"/>
      <c r="J5397" s="960"/>
    </row>
    <row r="5398" spans="2:10" ht="24.6" customHeight="1">
      <c r="B5398" s="962"/>
      <c r="C5398" s="963"/>
      <c r="D5398" s="963" t="s">
        <v>4953</v>
      </c>
      <c r="E5398" s="963"/>
      <c r="F5398" s="963"/>
      <c r="G5398" s="963"/>
      <c r="H5398" s="963"/>
      <c r="I5398" s="964"/>
      <c r="J5398" s="965"/>
    </row>
    <row r="5399" spans="2:10" ht="24.6" customHeight="1">
      <c r="B5399" s="962"/>
      <c r="C5399" s="963"/>
      <c r="D5399" s="963"/>
      <c r="E5399" s="963" t="s">
        <v>4954</v>
      </c>
      <c r="F5399" s="963"/>
      <c r="G5399" s="963"/>
      <c r="H5399" s="963"/>
      <c r="I5399" s="964" t="s">
        <v>4955</v>
      </c>
      <c r="J5399" s="965"/>
    </row>
    <row r="5400" spans="2:10" ht="24.6" customHeight="1">
      <c r="B5400" s="962"/>
      <c r="C5400" s="963"/>
      <c r="D5400" s="963"/>
      <c r="E5400" s="963"/>
      <c r="F5400" s="963" t="s">
        <v>2518</v>
      </c>
      <c r="G5400" s="963"/>
      <c r="H5400" s="963"/>
      <c r="I5400" s="964" t="s">
        <v>4956</v>
      </c>
      <c r="J5400" s="965"/>
    </row>
    <row r="5401" spans="2:10" ht="24.6" customHeight="1">
      <c r="B5401" s="962"/>
      <c r="C5401" s="963"/>
      <c r="D5401" s="963"/>
      <c r="E5401" s="963" t="s">
        <v>4957</v>
      </c>
      <c r="F5401" s="963"/>
      <c r="G5401" s="963"/>
      <c r="H5401" s="963"/>
      <c r="I5401" s="964" t="s">
        <v>4958</v>
      </c>
      <c r="J5401" s="965"/>
    </row>
    <row r="5402" spans="2:10" ht="35.450000000000003" customHeight="1">
      <c r="B5402" s="962"/>
      <c r="C5402" s="963"/>
      <c r="D5402" s="963"/>
      <c r="E5402" s="963"/>
      <c r="F5402" s="963" t="s">
        <v>2518</v>
      </c>
      <c r="G5402" s="963"/>
      <c r="H5402" s="963"/>
      <c r="I5402" s="964" t="s">
        <v>4959</v>
      </c>
      <c r="J5402" s="965"/>
    </row>
    <row r="5403" spans="2:10" ht="24.6" customHeight="1">
      <c r="B5403" s="962"/>
      <c r="C5403" s="963"/>
      <c r="D5403" s="963"/>
      <c r="E5403" s="963" t="s">
        <v>4960</v>
      </c>
      <c r="F5403" s="963"/>
      <c r="G5403" s="963"/>
      <c r="H5403" s="963"/>
      <c r="I5403" s="964"/>
      <c r="J5403" s="965"/>
    </row>
    <row r="5404" spans="2:10" ht="24.6" customHeight="1">
      <c r="B5404" s="962"/>
      <c r="C5404" s="963"/>
      <c r="D5404" s="963"/>
      <c r="E5404" s="963"/>
      <c r="F5404" s="963" t="s">
        <v>4961</v>
      </c>
      <c r="G5404" s="963"/>
      <c r="H5404" s="963"/>
      <c r="I5404" s="964" t="s">
        <v>4962</v>
      </c>
      <c r="J5404" s="965"/>
    </row>
    <row r="5405" spans="2:10" ht="24.6" customHeight="1">
      <c r="B5405" s="962"/>
      <c r="C5405" s="963"/>
      <c r="D5405" s="963"/>
      <c r="E5405" s="963"/>
      <c r="F5405" s="963" t="s">
        <v>4963</v>
      </c>
      <c r="G5405" s="963"/>
      <c r="H5405" s="963"/>
      <c r="I5405" s="964" t="s">
        <v>1576</v>
      </c>
      <c r="J5405" s="965"/>
    </row>
    <row r="5406" spans="2:10" ht="24.6" customHeight="1">
      <c r="B5406" s="962"/>
      <c r="C5406" s="963"/>
      <c r="D5406" s="963"/>
      <c r="E5406" s="963" t="s">
        <v>4964</v>
      </c>
      <c r="F5406" s="963"/>
      <c r="G5406" s="963"/>
      <c r="H5406" s="963"/>
      <c r="I5406" s="964" t="s">
        <v>1576</v>
      </c>
      <c r="J5406" s="965"/>
    </row>
    <row r="5407" spans="2:10" ht="24.6" customHeight="1">
      <c r="B5407" s="962"/>
      <c r="C5407" s="963"/>
      <c r="D5407" s="963"/>
      <c r="E5407" s="963" t="s">
        <v>2757</v>
      </c>
      <c r="F5407" s="963"/>
      <c r="G5407" s="963"/>
      <c r="H5407" s="963"/>
      <c r="I5407" s="964"/>
      <c r="J5407" s="965"/>
    </row>
    <row r="5408" spans="2:10" ht="47.45" customHeight="1">
      <c r="B5408" s="962"/>
      <c r="C5408" s="963"/>
      <c r="D5408" s="963"/>
      <c r="E5408" s="963"/>
      <c r="F5408" s="963"/>
      <c r="G5408" s="963"/>
      <c r="H5408" s="963"/>
      <c r="I5408" s="964" t="s">
        <v>4965</v>
      </c>
      <c r="J5408" s="965"/>
    </row>
    <row r="5409" spans="2:10" ht="47.45" customHeight="1">
      <c r="B5409" s="962"/>
      <c r="C5409" s="963"/>
      <c r="D5409" s="963"/>
      <c r="E5409" s="963"/>
      <c r="F5409" s="963"/>
      <c r="G5409" s="963"/>
      <c r="H5409" s="963"/>
      <c r="I5409" s="964" t="s">
        <v>4966</v>
      </c>
      <c r="J5409" s="965"/>
    </row>
    <row r="5410" spans="2:10" ht="58.5" customHeight="1">
      <c r="B5410" s="962"/>
      <c r="C5410" s="963"/>
      <c r="D5410" s="963"/>
      <c r="E5410" s="963"/>
      <c r="F5410" s="963"/>
      <c r="G5410" s="963"/>
      <c r="H5410" s="963"/>
      <c r="I5410" s="964" t="s">
        <v>4967</v>
      </c>
      <c r="J5410" s="965"/>
    </row>
    <row r="5411" spans="2:10" ht="24.6" customHeight="1">
      <c r="B5411" s="962"/>
      <c r="C5411" s="963"/>
      <c r="D5411" s="963" t="s">
        <v>4968</v>
      </c>
      <c r="E5411" s="963"/>
      <c r="F5411" s="963"/>
      <c r="G5411" s="963"/>
      <c r="H5411" s="963"/>
      <c r="I5411" s="964"/>
      <c r="J5411" s="965"/>
    </row>
    <row r="5412" spans="2:10" ht="24.6" customHeight="1">
      <c r="B5412" s="962"/>
      <c r="C5412" s="963"/>
      <c r="D5412" s="963"/>
      <c r="E5412" s="963" t="s">
        <v>4969</v>
      </c>
      <c r="F5412" s="963"/>
      <c r="G5412" s="963"/>
      <c r="H5412" s="963"/>
      <c r="I5412" s="964" t="s">
        <v>4970</v>
      </c>
      <c r="J5412" s="965"/>
    </row>
    <row r="5413" spans="2:10" ht="24.6" customHeight="1">
      <c r="B5413" s="962"/>
      <c r="C5413" s="963"/>
      <c r="D5413" s="963"/>
      <c r="E5413" s="963" t="s">
        <v>4971</v>
      </c>
      <c r="F5413" s="963"/>
      <c r="G5413" s="963"/>
      <c r="H5413" s="963"/>
      <c r="I5413" s="964" t="s">
        <v>4972</v>
      </c>
      <c r="J5413" s="965"/>
    </row>
    <row r="5414" spans="2:10" ht="24.6" customHeight="1">
      <c r="B5414" s="962"/>
      <c r="C5414" s="963"/>
      <c r="D5414" s="963"/>
      <c r="E5414" s="963" t="s">
        <v>4973</v>
      </c>
      <c r="F5414" s="963"/>
      <c r="G5414" s="963"/>
      <c r="H5414" s="963"/>
      <c r="I5414" s="964" t="s">
        <v>4974</v>
      </c>
      <c r="J5414" s="965"/>
    </row>
    <row r="5415" spans="2:10" ht="24.6" customHeight="1">
      <c r="B5415" s="962"/>
      <c r="C5415" s="963"/>
      <c r="D5415" s="963"/>
      <c r="E5415" s="963" t="s">
        <v>4975</v>
      </c>
      <c r="F5415" s="963"/>
      <c r="G5415" s="963"/>
      <c r="H5415" s="963"/>
      <c r="I5415" s="964"/>
      <c r="J5415" s="965"/>
    </row>
    <row r="5416" spans="2:10" ht="24.6" customHeight="1">
      <c r="B5416" s="962"/>
      <c r="C5416" s="963"/>
      <c r="D5416" s="963"/>
      <c r="E5416" s="963"/>
      <c r="F5416" s="963" t="s">
        <v>4976</v>
      </c>
      <c r="G5416" s="963"/>
      <c r="H5416" s="963"/>
      <c r="I5416" s="964" t="s">
        <v>4977</v>
      </c>
      <c r="J5416" s="965"/>
    </row>
    <row r="5417" spans="2:10" ht="24.6" customHeight="1">
      <c r="B5417" s="962"/>
      <c r="C5417" s="963"/>
      <c r="D5417" s="963"/>
      <c r="E5417" s="963"/>
      <c r="F5417" s="963" t="s">
        <v>4978</v>
      </c>
      <c r="G5417" s="963"/>
      <c r="H5417" s="963"/>
      <c r="I5417" s="964"/>
      <c r="J5417" s="965"/>
    </row>
    <row r="5418" spans="2:10" ht="24.6" customHeight="1">
      <c r="B5418" s="962"/>
      <c r="C5418" s="963"/>
      <c r="D5418" s="963"/>
      <c r="E5418" s="963"/>
      <c r="F5418" s="963"/>
      <c r="G5418" s="963" t="s">
        <v>4979</v>
      </c>
      <c r="H5418" s="963"/>
      <c r="I5418" s="964" t="s">
        <v>2209</v>
      </c>
      <c r="J5418" s="965"/>
    </row>
    <row r="5419" spans="2:10" ht="24.6" customHeight="1">
      <c r="B5419" s="962"/>
      <c r="C5419" s="963"/>
      <c r="D5419" s="963"/>
      <c r="E5419" s="963"/>
      <c r="F5419" s="963"/>
      <c r="G5419" s="963" t="s">
        <v>4980</v>
      </c>
      <c r="H5419" s="963"/>
      <c r="I5419" s="964" t="s">
        <v>2209</v>
      </c>
      <c r="J5419" s="965"/>
    </row>
    <row r="5420" spans="2:10" ht="24.6" customHeight="1">
      <c r="B5420" s="962"/>
      <c r="C5420" s="963"/>
      <c r="D5420" s="963"/>
      <c r="E5420" s="963" t="s">
        <v>4981</v>
      </c>
      <c r="F5420" s="963"/>
      <c r="G5420" s="963"/>
      <c r="H5420" s="963"/>
      <c r="I5420" s="964" t="s">
        <v>1576</v>
      </c>
      <c r="J5420" s="965"/>
    </row>
    <row r="5421" spans="2:10" ht="24.6" customHeight="1">
      <c r="B5421" s="962"/>
      <c r="C5421" s="963"/>
      <c r="D5421" s="963"/>
      <c r="E5421" s="963" t="s">
        <v>4982</v>
      </c>
      <c r="F5421" s="963"/>
      <c r="G5421" s="963"/>
      <c r="H5421" s="963"/>
      <c r="I5421" s="964"/>
      <c r="J5421" s="965"/>
    </row>
    <row r="5422" spans="2:10" ht="58.5" customHeight="1">
      <c r="B5422" s="962"/>
      <c r="C5422" s="963"/>
      <c r="D5422" s="963"/>
      <c r="E5422" s="963"/>
      <c r="F5422" s="963"/>
      <c r="G5422" s="963"/>
      <c r="H5422" s="963"/>
      <c r="I5422" s="964" t="s">
        <v>4983</v>
      </c>
      <c r="J5422" s="965"/>
    </row>
    <row r="5423" spans="2:10" ht="47.45" customHeight="1">
      <c r="B5423" s="962"/>
      <c r="C5423" s="963"/>
      <c r="D5423" s="963"/>
      <c r="E5423" s="963"/>
      <c r="F5423" s="963"/>
      <c r="G5423" s="963"/>
      <c r="H5423" s="963"/>
      <c r="I5423" s="964" t="s">
        <v>4984</v>
      </c>
      <c r="J5423" s="965"/>
    </row>
    <row r="5424" spans="2:10" ht="47.45" customHeight="1">
      <c r="B5424" s="962"/>
      <c r="C5424" s="963"/>
      <c r="D5424" s="963"/>
      <c r="E5424" s="963"/>
      <c r="F5424" s="963"/>
      <c r="G5424" s="963"/>
      <c r="H5424" s="963"/>
      <c r="I5424" s="964" t="s">
        <v>4985</v>
      </c>
      <c r="J5424" s="965"/>
    </row>
    <row r="5425" spans="2:10" ht="35.450000000000003" customHeight="1">
      <c r="B5425" s="962"/>
      <c r="C5425" s="963"/>
      <c r="D5425" s="963"/>
      <c r="E5425" s="963"/>
      <c r="F5425" s="963"/>
      <c r="G5425" s="963"/>
      <c r="H5425" s="963"/>
      <c r="I5425" s="964" t="s">
        <v>4986</v>
      </c>
      <c r="J5425" s="965"/>
    </row>
    <row r="5426" spans="2:10" ht="24.6" customHeight="1">
      <c r="B5426" s="962"/>
      <c r="C5426" s="963"/>
      <c r="D5426" s="963" t="s">
        <v>4987</v>
      </c>
      <c r="E5426" s="963"/>
      <c r="F5426" s="963"/>
      <c r="G5426" s="963"/>
      <c r="H5426" s="963"/>
      <c r="I5426" s="964"/>
      <c r="J5426" s="965"/>
    </row>
    <row r="5427" spans="2:10" ht="24.6" customHeight="1">
      <c r="B5427" s="962"/>
      <c r="C5427" s="963"/>
      <c r="D5427" s="963"/>
      <c r="E5427" s="963" t="s">
        <v>4988</v>
      </c>
      <c r="F5427" s="963"/>
      <c r="G5427" s="963"/>
      <c r="H5427" s="963"/>
      <c r="I5427" s="964"/>
      <c r="J5427" s="965"/>
    </row>
    <row r="5428" spans="2:10" ht="24.6" customHeight="1">
      <c r="B5428" s="962"/>
      <c r="C5428" s="963"/>
      <c r="D5428" s="963"/>
      <c r="E5428" s="963"/>
      <c r="F5428" s="963" t="s">
        <v>4989</v>
      </c>
      <c r="G5428" s="963"/>
      <c r="H5428" s="963"/>
      <c r="I5428" s="964" t="s">
        <v>1576</v>
      </c>
      <c r="J5428" s="965"/>
    </row>
    <row r="5429" spans="2:10" ht="24.6" customHeight="1">
      <c r="B5429" s="962"/>
      <c r="C5429" s="963"/>
      <c r="D5429" s="963"/>
      <c r="E5429" s="963"/>
      <c r="F5429" s="963" t="s">
        <v>4990</v>
      </c>
      <c r="G5429" s="963"/>
      <c r="H5429" s="963"/>
      <c r="I5429" s="964" t="s">
        <v>1576</v>
      </c>
      <c r="J5429" s="965"/>
    </row>
    <row r="5430" spans="2:10" ht="24.6" customHeight="1">
      <c r="B5430" s="962"/>
      <c r="C5430" s="963"/>
      <c r="D5430" s="963"/>
      <c r="E5430" s="963"/>
      <c r="F5430" s="963" t="s">
        <v>4991</v>
      </c>
      <c r="G5430" s="963"/>
      <c r="H5430" s="963"/>
      <c r="I5430" s="964" t="s">
        <v>1576</v>
      </c>
      <c r="J5430" s="965"/>
    </row>
    <row r="5431" spans="2:10" ht="24.6" customHeight="1">
      <c r="B5431" s="962"/>
      <c r="C5431" s="963"/>
      <c r="D5431" s="963"/>
      <c r="E5431" s="963"/>
      <c r="F5431" s="963" t="s">
        <v>4992</v>
      </c>
      <c r="G5431" s="963"/>
      <c r="H5431" s="963"/>
      <c r="I5431" s="964" t="s">
        <v>1576</v>
      </c>
      <c r="J5431" s="965"/>
    </row>
    <row r="5432" spans="2:10" ht="24.6" customHeight="1">
      <c r="B5432" s="962"/>
      <c r="C5432" s="963"/>
      <c r="D5432" s="963"/>
      <c r="E5432" s="963" t="s">
        <v>4329</v>
      </c>
      <c r="F5432" s="963"/>
      <c r="G5432" s="963"/>
      <c r="H5432" s="963"/>
      <c r="I5432" s="964"/>
      <c r="J5432" s="965"/>
    </row>
    <row r="5433" spans="2:10" ht="58.5" customHeight="1">
      <c r="B5433" s="962"/>
      <c r="C5433" s="963"/>
      <c r="D5433" s="963"/>
      <c r="E5433" s="963"/>
      <c r="F5433" s="963"/>
      <c r="G5433" s="963"/>
      <c r="H5433" s="963"/>
      <c r="I5433" s="964" t="s">
        <v>4993</v>
      </c>
      <c r="J5433" s="965"/>
    </row>
    <row r="5434" spans="2:10" ht="47.45" customHeight="1">
      <c r="B5434" s="962"/>
      <c r="C5434" s="963"/>
      <c r="D5434" s="963"/>
      <c r="E5434" s="963"/>
      <c r="F5434" s="963"/>
      <c r="G5434" s="963"/>
      <c r="H5434" s="963"/>
      <c r="I5434" s="964" t="s">
        <v>4994</v>
      </c>
      <c r="J5434" s="965"/>
    </row>
    <row r="5435" spans="2:10" ht="47.45" customHeight="1">
      <c r="B5435" s="962"/>
      <c r="C5435" s="963"/>
      <c r="D5435" s="963"/>
      <c r="E5435" s="963"/>
      <c r="F5435" s="963"/>
      <c r="G5435" s="963"/>
      <c r="H5435" s="963"/>
      <c r="I5435" s="964" t="s">
        <v>4995</v>
      </c>
      <c r="J5435" s="965"/>
    </row>
    <row r="5436" spans="2:10" ht="47.45" customHeight="1">
      <c r="B5436" s="962"/>
      <c r="C5436" s="963"/>
      <c r="D5436" s="963"/>
      <c r="E5436" s="963"/>
      <c r="F5436" s="963"/>
      <c r="G5436" s="963"/>
      <c r="H5436" s="963"/>
      <c r="I5436" s="964" t="s">
        <v>4996</v>
      </c>
      <c r="J5436" s="965"/>
    </row>
    <row r="5437" spans="2:10" ht="47.45" customHeight="1">
      <c r="B5437" s="962"/>
      <c r="C5437" s="963"/>
      <c r="D5437" s="963"/>
      <c r="E5437" s="963"/>
      <c r="F5437" s="963"/>
      <c r="G5437" s="963"/>
      <c r="H5437" s="963"/>
      <c r="I5437" s="964" t="s">
        <v>4997</v>
      </c>
      <c r="J5437" s="965"/>
    </row>
    <row r="5438" spans="2:10" ht="47.45" customHeight="1">
      <c r="B5438" s="962"/>
      <c r="C5438" s="963"/>
      <c r="D5438" s="963"/>
      <c r="E5438" s="963"/>
      <c r="F5438" s="963"/>
      <c r="G5438" s="963"/>
      <c r="H5438" s="963"/>
      <c r="I5438" s="964" t="s">
        <v>4998</v>
      </c>
      <c r="J5438" s="965"/>
    </row>
    <row r="5439" spans="2:10" ht="24.6" customHeight="1">
      <c r="B5439" s="962"/>
      <c r="C5439" s="963"/>
      <c r="D5439" s="963" t="s">
        <v>4999</v>
      </c>
      <c r="E5439" s="963"/>
      <c r="F5439" s="963"/>
      <c r="G5439" s="963"/>
      <c r="H5439" s="963"/>
      <c r="I5439" s="964"/>
      <c r="J5439" s="965"/>
    </row>
    <row r="5440" spans="2:10" ht="24.6" customHeight="1">
      <c r="B5440" s="962"/>
      <c r="C5440" s="963"/>
      <c r="D5440" s="963"/>
      <c r="E5440" s="963" t="s">
        <v>4988</v>
      </c>
      <c r="F5440" s="963"/>
      <c r="G5440" s="963"/>
      <c r="H5440" s="963"/>
      <c r="I5440" s="964"/>
      <c r="J5440" s="965"/>
    </row>
    <row r="5441" spans="2:10" ht="24.6" customHeight="1">
      <c r="B5441" s="962"/>
      <c r="C5441" s="963"/>
      <c r="D5441" s="963"/>
      <c r="E5441" s="963"/>
      <c r="F5441" s="963" t="s">
        <v>5000</v>
      </c>
      <c r="G5441" s="963"/>
      <c r="H5441" s="963"/>
      <c r="I5441" s="964" t="s">
        <v>5001</v>
      </c>
      <c r="J5441" s="965"/>
    </row>
    <row r="5442" spans="2:10" ht="24.6" customHeight="1">
      <c r="B5442" s="962"/>
      <c r="C5442" s="963"/>
      <c r="D5442" s="963"/>
      <c r="E5442" s="963"/>
      <c r="F5442" s="963"/>
      <c r="G5442" s="963" t="s">
        <v>2518</v>
      </c>
      <c r="H5442" s="963"/>
      <c r="I5442" s="964" t="s">
        <v>2058</v>
      </c>
      <c r="J5442" s="965"/>
    </row>
    <row r="5443" spans="2:10" ht="24.6" customHeight="1">
      <c r="B5443" s="962"/>
      <c r="C5443" s="963"/>
      <c r="D5443" s="963"/>
      <c r="E5443" s="963" t="s">
        <v>4329</v>
      </c>
      <c r="F5443" s="963"/>
      <c r="G5443" s="963"/>
      <c r="H5443" s="963"/>
      <c r="I5443" s="964"/>
      <c r="J5443" s="965"/>
    </row>
    <row r="5444" spans="2:10" ht="47.45" customHeight="1">
      <c r="B5444" s="962"/>
      <c r="C5444" s="963"/>
      <c r="D5444" s="963"/>
      <c r="E5444" s="963"/>
      <c r="F5444" s="963"/>
      <c r="G5444" s="963"/>
      <c r="H5444" s="963"/>
      <c r="I5444" s="964" t="s">
        <v>5002</v>
      </c>
      <c r="J5444" s="965"/>
    </row>
    <row r="5445" spans="2:10" ht="24.6" customHeight="1">
      <c r="B5445" s="962"/>
      <c r="C5445" s="963"/>
      <c r="D5445" s="963" t="s">
        <v>5003</v>
      </c>
      <c r="E5445" s="963"/>
      <c r="F5445" s="963"/>
      <c r="G5445" s="963"/>
      <c r="H5445" s="963"/>
      <c r="I5445" s="964"/>
      <c r="J5445" s="965"/>
    </row>
    <row r="5446" spans="2:10" ht="24.6" customHeight="1">
      <c r="B5446" s="962"/>
      <c r="C5446" s="963"/>
      <c r="D5446" s="963"/>
      <c r="E5446" s="963" t="s">
        <v>5004</v>
      </c>
      <c r="F5446" s="963"/>
      <c r="G5446" s="963"/>
      <c r="H5446" s="963"/>
      <c r="I5446" s="964" t="s">
        <v>5005</v>
      </c>
      <c r="J5446" s="965"/>
    </row>
    <row r="5447" spans="2:10" ht="24.6" customHeight="1">
      <c r="B5447" s="962"/>
      <c r="C5447" s="963"/>
      <c r="D5447" s="963"/>
      <c r="E5447" s="963" t="s">
        <v>5006</v>
      </c>
      <c r="F5447" s="963"/>
      <c r="G5447" s="963"/>
      <c r="H5447" s="963"/>
      <c r="I5447" s="964" t="s">
        <v>5007</v>
      </c>
      <c r="J5447" s="965"/>
    </row>
    <row r="5448" spans="2:10" ht="24.6" customHeight="1">
      <c r="B5448" s="962"/>
      <c r="C5448" s="963"/>
      <c r="D5448" s="963"/>
      <c r="E5448" s="963" t="s">
        <v>5008</v>
      </c>
      <c r="F5448" s="963"/>
      <c r="G5448" s="963"/>
      <c r="H5448" s="963"/>
      <c r="I5448" s="964" t="s">
        <v>1576</v>
      </c>
      <c r="J5448" s="965"/>
    </row>
    <row r="5449" spans="2:10" ht="24.6" customHeight="1">
      <c r="B5449" s="962"/>
      <c r="C5449" s="963"/>
      <c r="D5449" s="963"/>
      <c r="E5449" s="963" t="s">
        <v>5009</v>
      </c>
      <c r="F5449" s="963"/>
      <c r="G5449" s="963"/>
      <c r="H5449" s="963"/>
      <c r="I5449" s="964"/>
      <c r="J5449" s="965"/>
    </row>
    <row r="5450" spans="2:10" ht="24.6" customHeight="1">
      <c r="B5450" s="962"/>
      <c r="C5450" s="963"/>
      <c r="D5450" s="963"/>
      <c r="E5450" s="963"/>
      <c r="F5450" s="963" t="s">
        <v>4941</v>
      </c>
      <c r="G5450" s="963"/>
      <c r="H5450" s="963"/>
      <c r="I5450" s="964" t="s">
        <v>2058</v>
      </c>
      <c r="J5450" s="965"/>
    </row>
    <row r="5451" spans="2:10" ht="24.6" customHeight="1">
      <c r="B5451" s="962"/>
      <c r="C5451" s="963"/>
      <c r="D5451" s="963"/>
      <c r="E5451" s="963"/>
      <c r="F5451" s="963" t="s">
        <v>4943</v>
      </c>
      <c r="G5451" s="963"/>
      <c r="H5451" s="963"/>
      <c r="I5451" s="964" t="s">
        <v>2058</v>
      </c>
      <c r="J5451" s="965"/>
    </row>
    <row r="5452" spans="2:10" ht="24.6" customHeight="1">
      <c r="B5452" s="962"/>
      <c r="C5452" s="963"/>
      <c r="D5452" s="963"/>
      <c r="E5452" s="963" t="s">
        <v>5010</v>
      </c>
      <c r="F5452" s="963"/>
      <c r="G5452" s="963"/>
      <c r="H5452" s="963"/>
      <c r="I5452" s="964"/>
      <c r="J5452" s="965"/>
    </row>
    <row r="5453" spans="2:10" ht="24.6" customHeight="1">
      <c r="B5453" s="962"/>
      <c r="C5453" s="963"/>
      <c r="D5453" s="963"/>
      <c r="E5453" s="963"/>
      <c r="F5453" s="963" t="s">
        <v>5011</v>
      </c>
      <c r="G5453" s="963"/>
      <c r="H5453" s="963"/>
      <c r="I5453" s="964" t="s">
        <v>3880</v>
      </c>
      <c r="J5453" s="965"/>
    </row>
    <row r="5454" spans="2:10" ht="24.6" customHeight="1">
      <c r="B5454" s="962"/>
      <c r="C5454" s="963"/>
      <c r="D5454" s="963"/>
      <c r="E5454" s="963"/>
      <c r="F5454" s="963" t="s">
        <v>5012</v>
      </c>
      <c r="G5454" s="963"/>
      <c r="H5454" s="963"/>
      <c r="I5454" s="964" t="s">
        <v>3880</v>
      </c>
      <c r="J5454" s="965"/>
    </row>
    <row r="5455" spans="2:10" ht="24.6" customHeight="1">
      <c r="B5455" s="962"/>
      <c r="C5455" s="963"/>
      <c r="D5455" s="963"/>
      <c r="E5455" s="963"/>
      <c r="F5455" s="963" t="s">
        <v>5013</v>
      </c>
      <c r="G5455" s="963"/>
      <c r="H5455" s="963"/>
      <c r="I5455" s="964" t="s">
        <v>1576</v>
      </c>
      <c r="J5455" s="965"/>
    </row>
    <row r="5456" spans="2:10" ht="24.6" customHeight="1">
      <c r="B5456" s="962"/>
      <c r="C5456" s="963"/>
      <c r="D5456" s="963"/>
      <c r="E5456" s="963"/>
      <c r="F5456" s="963" t="s">
        <v>4992</v>
      </c>
      <c r="G5456" s="963"/>
      <c r="H5456" s="963"/>
      <c r="I5456" s="964" t="s">
        <v>1576</v>
      </c>
      <c r="J5456" s="965"/>
    </row>
    <row r="5457" spans="2:10" ht="24.6" customHeight="1">
      <c r="B5457" s="962"/>
      <c r="C5457" s="963"/>
      <c r="D5457" s="963" t="s">
        <v>5014</v>
      </c>
      <c r="E5457" s="963"/>
      <c r="F5457" s="963"/>
      <c r="G5457" s="963"/>
      <c r="H5457" s="963"/>
      <c r="I5457" s="964"/>
      <c r="J5457" s="965"/>
    </row>
    <row r="5458" spans="2:10" ht="24.6" customHeight="1">
      <c r="B5458" s="962"/>
      <c r="C5458" s="963"/>
      <c r="D5458" s="963"/>
      <c r="E5458" s="963" t="s">
        <v>2207</v>
      </c>
      <c r="F5458" s="963"/>
      <c r="G5458" s="963"/>
      <c r="H5458" s="963"/>
      <c r="I5458" s="964" t="s">
        <v>5015</v>
      </c>
      <c r="J5458" s="965"/>
    </row>
    <row r="5459" spans="2:10" ht="24.6" customHeight="1">
      <c r="B5459" s="962"/>
      <c r="C5459" s="963"/>
      <c r="D5459" s="963"/>
      <c r="E5459" s="963" t="s">
        <v>5016</v>
      </c>
      <c r="F5459" s="963"/>
      <c r="G5459" s="963"/>
      <c r="H5459" s="963"/>
      <c r="I5459" s="964"/>
      <c r="J5459" s="965"/>
    </row>
    <row r="5460" spans="2:10" ht="24.6" customHeight="1">
      <c r="B5460" s="962"/>
      <c r="C5460" s="963"/>
      <c r="D5460" s="963"/>
      <c r="E5460" s="963"/>
      <c r="F5460" s="963" t="s">
        <v>5017</v>
      </c>
      <c r="G5460" s="963"/>
      <c r="H5460" s="963"/>
      <c r="I5460" s="964" t="s">
        <v>2206</v>
      </c>
      <c r="J5460" s="965"/>
    </row>
    <row r="5461" spans="2:10" ht="24.6" customHeight="1">
      <c r="B5461" s="962"/>
      <c r="C5461" s="963"/>
      <c r="D5461" s="963"/>
      <c r="E5461" s="963"/>
      <c r="F5461" s="963" t="s">
        <v>5018</v>
      </c>
      <c r="G5461" s="963"/>
      <c r="H5461" s="963"/>
      <c r="I5461" s="964" t="s">
        <v>2130</v>
      </c>
      <c r="J5461" s="965"/>
    </row>
    <row r="5462" spans="2:10" ht="24.6" customHeight="1">
      <c r="B5462" s="962"/>
      <c r="C5462" s="963"/>
      <c r="D5462" s="963"/>
      <c r="E5462" s="963" t="s">
        <v>5019</v>
      </c>
      <c r="F5462" s="963"/>
      <c r="G5462" s="963"/>
      <c r="H5462" s="963"/>
      <c r="I5462" s="964"/>
      <c r="J5462" s="965"/>
    </row>
    <row r="5463" spans="2:10" ht="24.6" customHeight="1">
      <c r="B5463" s="962"/>
      <c r="C5463" s="963"/>
      <c r="D5463" s="963"/>
      <c r="E5463" s="963"/>
      <c r="F5463" s="963"/>
      <c r="G5463" s="963"/>
      <c r="H5463" s="963"/>
      <c r="I5463" s="964" t="s">
        <v>5020</v>
      </c>
      <c r="J5463" s="965"/>
    </row>
    <row r="5464" spans="2:10" ht="24.6" customHeight="1">
      <c r="B5464" s="962"/>
      <c r="C5464" s="963"/>
      <c r="D5464" s="963" t="s">
        <v>5021</v>
      </c>
      <c r="E5464" s="963"/>
      <c r="F5464" s="963"/>
      <c r="G5464" s="963"/>
      <c r="H5464" s="963"/>
      <c r="I5464" s="964"/>
      <c r="J5464" s="965"/>
    </row>
    <row r="5465" spans="2:10" ht="47.45" customHeight="1">
      <c r="B5465" s="962"/>
      <c r="C5465" s="963"/>
      <c r="D5465" s="963"/>
      <c r="E5465" s="963"/>
      <c r="F5465" s="963"/>
      <c r="G5465" s="963"/>
      <c r="H5465" s="963"/>
      <c r="I5465" s="964" t="s">
        <v>5022</v>
      </c>
      <c r="J5465" s="965"/>
    </row>
    <row r="5466" spans="2:10" ht="24.6" customHeight="1">
      <c r="B5466" s="962"/>
      <c r="C5466" s="963"/>
      <c r="D5466" s="963" t="s">
        <v>5023</v>
      </c>
      <c r="E5466" s="963"/>
      <c r="F5466" s="963"/>
      <c r="G5466" s="963"/>
      <c r="H5466" s="963"/>
      <c r="I5466" s="964"/>
      <c r="J5466" s="965"/>
    </row>
    <row r="5467" spans="2:10" ht="58.5" customHeight="1">
      <c r="B5467" s="962"/>
      <c r="C5467" s="963"/>
      <c r="D5467" s="963"/>
      <c r="E5467" s="963"/>
      <c r="F5467" s="963"/>
      <c r="G5467" s="963"/>
      <c r="H5467" s="963"/>
      <c r="I5467" s="964" t="s">
        <v>5024</v>
      </c>
      <c r="J5467" s="965"/>
    </row>
    <row r="5468" spans="2:10" ht="24.6" customHeight="1">
      <c r="B5468" s="962"/>
      <c r="C5468" s="963"/>
      <c r="D5468" s="963" t="s">
        <v>5025</v>
      </c>
      <c r="E5468" s="963"/>
      <c r="F5468" s="963"/>
      <c r="G5468" s="963"/>
      <c r="H5468" s="963"/>
      <c r="I5468" s="964"/>
      <c r="J5468" s="965"/>
    </row>
    <row r="5469" spans="2:10" ht="58.5" customHeight="1">
      <c r="B5469" s="962"/>
      <c r="C5469" s="963"/>
      <c r="D5469" s="963"/>
      <c r="E5469" s="963"/>
      <c r="F5469" s="963"/>
      <c r="G5469" s="963"/>
      <c r="H5469" s="963"/>
      <c r="I5469" s="964" t="s">
        <v>5026</v>
      </c>
      <c r="J5469" s="965"/>
    </row>
    <row r="5470" spans="2:10" ht="35.450000000000003" customHeight="1">
      <c r="B5470" s="962"/>
      <c r="C5470" s="963"/>
      <c r="D5470" s="963"/>
      <c r="E5470" s="963"/>
      <c r="F5470" s="963"/>
      <c r="G5470" s="963"/>
      <c r="H5470" s="963"/>
      <c r="I5470" s="964" t="s">
        <v>5027</v>
      </c>
      <c r="J5470" s="965"/>
    </row>
    <row r="5471" spans="2:10" ht="35.450000000000003" customHeight="1">
      <c r="B5471" s="962"/>
      <c r="C5471" s="963"/>
      <c r="D5471" s="963"/>
      <c r="E5471" s="963"/>
      <c r="F5471" s="963"/>
      <c r="G5471" s="963"/>
      <c r="H5471" s="963"/>
      <c r="I5471" s="964" t="s">
        <v>5028</v>
      </c>
      <c r="J5471" s="965"/>
    </row>
    <row r="5472" spans="2:10" ht="35.450000000000003" customHeight="1">
      <c r="B5472" s="962"/>
      <c r="C5472" s="963"/>
      <c r="D5472" s="963"/>
      <c r="E5472" s="963"/>
      <c r="F5472" s="963"/>
      <c r="G5472" s="963"/>
      <c r="H5472" s="963"/>
      <c r="I5472" s="964" t="s">
        <v>5029</v>
      </c>
      <c r="J5472" s="965"/>
    </row>
    <row r="5473" spans="2:10" ht="24.6" customHeight="1">
      <c r="B5473" s="962"/>
      <c r="C5473" s="963"/>
      <c r="D5473" s="963" t="s">
        <v>5030</v>
      </c>
      <c r="E5473" s="963"/>
      <c r="F5473" s="963"/>
      <c r="G5473" s="963"/>
      <c r="H5473" s="963"/>
      <c r="I5473" s="964"/>
      <c r="J5473" s="965"/>
    </row>
    <row r="5474" spans="2:10" ht="47.45" customHeight="1">
      <c r="B5474" s="962"/>
      <c r="C5474" s="963"/>
      <c r="D5474" s="963"/>
      <c r="E5474" s="963"/>
      <c r="F5474" s="963"/>
      <c r="G5474" s="963"/>
      <c r="H5474" s="963"/>
      <c r="I5474" s="964" t="s">
        <v>5031</v>
      </c>
      <c r="J5474" s="965"/>
    </row>
    <row r="5475" spans="2:10" ht="47.45" customHeight="1">
      <c r="B5475" s="962"/>
      <c r="C5475" s="963"/>
      <c r="D5475" s="963"/>
      <c r="E5475" s="963"/>
      <c r="F5475" s="963"/>
      <c r="G5475" s="963"/>
      <c r="H5475" s="963"/>
      <c r="I5475" s="964" t="s">
        <v>5032</v>
      </c>
      <c r="J5475" s="965"/>
    </row>
    <row r="5476" spans="2:10" ht="24.6" customHeight="1">
      <c r="B5476" s="962"/>
      <c r="C5476" s="963"/>
      <c r="D5476" s="963" t="s">
        <v>5033</v>
      </c>
      <c r="E5476" s="963"/>
      <c r="F5476" s="963"/>
      <c r="G5476" s="963"/>
      <c r="H5476" s="963"/>
      <c r="I5476" s="964"/>
      <c r="J5476" s="965"/>
    </row>
    <row r="5477" spans="2:10" ht="103.5" customHeight="1">
      <c r="B5477" s="962"/>
      <c r="C5477" s="963"/>
      <c r="D5477" s="963"/>
      <c r="E5477" s="963"/>
      <c r="F5477" s="963"/>
      <c r="G5477" s="963"/>
      <c r="H5477" s="963"/>
      <c r="I5477" s="964" t="s">
        <v>5034</v>
      </c>
      <c r="J5477" s="965"/>
    </row>
    <row r="5478" spans="2:10" ht="24.6" customHeight="1">
      <c r="B5478" s="962"/>
      <c r="C5478" s="963"/>
      <c r="D5478" s="963" t="s">
        <v>5035</v>
      </c>
      <c r="E5478" s="963"/>
      <c r="F5478" s="963"/>
      <c r="G5478" s="963"/>
      <c r="H5478" s="963"/>
      <c r="I5478" s="964"/>
      <c r="J5478" s="965"/>
    </row>
    <row r="5479" spans="2:10" ht="35.450000000000003" customHeight="1">
      <c r="B5479" s="962"/>
      <c r="C5479" s="963"/>
      <c r="D5479" s="963"/>
      <c r="E5479" s="963"/>
      <c r="F5479" s="963"/>
      <c r="G5479" s="963"/>
      <c r="H5479" s="963"/>
      <c r="I5479" s="964" t="s">
        <v>5036</v>
      </c>
      <c r="J5479" s="965"/>
    </row>
    <row r="5480" spans="2:10" ht="24.6" customHeight="1">
      <c r="B5480" s="962"/>
      <c r="C5480" s="963"/>
      <c r="D5480" s="963"/>
      <c r="E5480" s="963"/>
      <c r="F5480" s="963"/>
      <c r="G5480" s="963"/>
      <c r="H5480" s="963"/>
      <c r="I5480" s="964"/>
      <c r="J5480" s="965"/>
    </row>
    <row r="5481" spans="2:10" ht="24.6" customHeight="1">
      <c r="B5481" s="966"/>
      <c r="C5481" s="967"/>
      <c r="D5481" s="967"/>
      <c r="E5481" s="967"/>
      <c r="F5481" s="967"/>
      <c r="G5481" s="967"/>
      <c r="H5481" s="967"/>
      <c r="I5481" s="968"/>
      <c r="J5481" s="969"/>
    </row>
    <row r="5482" spans="2:10" ht="24.6" customHeight="1">
      <c r="B5482" s="972" t="s">
        <v>5037</v>
      </c>
      <c r="C5482" s="973"/>
      <c r="D5482" s="973"/>
      <c r="E5482" s="973"/>
      <c r="F5482" s="973"/>
      <c r="G5482" s="973"/>
      <c r="H5482" s="973"/>
      <c r="I5482" s="974"/>
      <c r="J5482" s="975"/>
    </row>
    <row r="5483" spans="2:10" ht="24.6" customHeight="1">
      <c r="B5483" s="889" t="s">
        <v>1121</v>
      </c>
      <c r="C5483" s="980"/>
      <c r="D5483" s="980"/>
      <c r="E5483" s="980"/>
      <c r="F5483" s="980"/>
      <c r="G5483" s="980"/>
      <c r="H5483" s="980"/>
      <c r="I5483" s="981"/>
      <c r="J5483" s="982"/>
    </row>
    <row r="5484" spans="2:10" ht="24.6" customHeight="1">
      <c r="B5484" s="889" t="s">
        <v>5038</v>
      </c>
      <c r="C5484" s="980"/>
      <c r="D5484" s="980"/>
      <c r="E5484" s="980"/>
      <c r="F5484" s="980"/>
      <c r="G5484" s="980"/>
      <c r="H5484" s="980"/>
      <c r="I5484" s="981"/>
      <c r="J5484" s="982"/>
    </row>
    <row r="5485" spans="2:10" ht="24.6" customHeight="1">
      <c r="B5485" s="976"/>
      <c r="C5485" s="977" t="s">
        <v>1123</v>
      </c>
      <c r="D5485" s="977"/>
      <c r="E5485" s="977"/>
      <c r="F5485" s="977"/>
      <c r="G5485" s="977"/>
      <c r="H5485" s="977"/>
      <c r="I5485" s="978"/>
      <c r="J5485" s="979"/>
    </row>
    <row r="5486" spans="2:10" ht="47.45" customHeight="1">
      <c r="B5486" s="962"/>
      <c r="C5486" s="963"/>
      <c r="D5486" s="963"/>
      <c r="E5486" s="963"/>
      <c r="F5486" s="963"/>
      <c r="G5486" s="963"/>
      <c r="H5486" s="963"/>
      <c r="I5486" s="964" t="s">
        <v>5039</v>
      </c>
      <c r="J5486" s="965"/>
    </row>
    <row r="5487" spans="2:10" ht="24.6" customHeight="1">
      <c r="B5487" s="966"/>
      <c r="C5487" s="967"/>
      <c r="D5487" s="967"/>
      <c r="E5487" s="967"/>
      <c r="F5487" s="967"/>
      <c r="G5487" s="967"/>
      <c r="H5487" s="967"/>
      <c r="I5487" s="968"/>
      <c r="J5487" s="969"/>
    </row>
    <row r="5488" spans="2:10" ht="24.6" customHeight="1">
      <c r="B5488" s="959"/>
      <c r="C5488" s="970" t="s">
        <v>5040</v>
      </c>
      <c r="D5488" s="970"/>
      <c r="E5488" s="970"/>
      <c r="F5488" s="970"/>
      <c r="G5488" s="970"/>
      <c r="H5488" s="970"/>
      <c r="I5488" s="971"/>
      <c r="J5488" s="960"/>
    </row>
    <row r="5489" spans="2:10" ht="24.6" customHeight="1">
      <c r="B5489" s="962"/>
      <c r="C5489" s="963"/>
      <c r="D5489" s="963" t="s">
        <v>5041</v>
      </c>
      <c r="E5489" s="963"/>
      <c r="F5489" s="963"/>
      <c r="G5489" s="963"/>
      <c r="H5489" s="963"/>
      <c r="I5489" s="964"/>
      <c r="J5489" s="965"/>
    </row>
    <row r="5490" spans="2:10" ht="35.450000000000003" customHeight="1">
      <c r="B5490" s="962"/>
      <c r="C5490" s="963"/>
      <c r="D5490" s="963"/>
      <c r="E5490" s="963"/>
      <c r="F5490" s="963"/>
      <c r="G5490" s="963"/>
      <c r="H5490" s="963"/>
      <c r="I5490" s="964" t="s">
        <v>5042</v>
      </c>
      <c r="J5490" s="965"/>
    </row>
    <row r="5491" spans="2:10" ht="24.6" customHeight="1">
      <c r="B5491" s="962"/>
      <c r="C5491" s="963"/>
      <c r="D5491" s="963" t="s">
        <v>5043</v>
      </c>
      <c r="E5491" s="963"/>
      <c r="F5491" s="963"/>
      <c r="G5491" s="963"/>
      <c r="H5491" s="963"/>
      <c r="I5491" s="964"/>
      <c r="J5491" s="965"/>
    </row>
    <row r="5492" spans="2:10" ht="35.450000000000003" customHeight="1">
      <c r="B5492" s="962"/>
      <c r="C5492" s="963"/>
      <c r="D5492" s="963"/>
      <c r="E5492" s="963"/>
      <c r="F5492" s="963"/>
      <c r="G5492" s="963"/>
      <c r="H5492" s="963"/>
      <c r="I5492" s="964" t="s">
        <v>5044</v>
      </c>
      <c r="J5492" s="965"/>
    </row>
    <row r="5493" spans="2:10" ht="24.6" customHeight="1">
      <c r="B5493" s="962"/>
      <c r="C5493" s="963"/>
      <c r="D5493" s="963" t="s">
        <v>5045</v>
      </c>
      <c r="E5493" s="963"/>
      <c r="F5493" s="963"/>
      <c r="G5493" s="963"/>
      <c r="H5493" s="963"/>
      <c r="I5493" s="964"/>
      <c r="J5493" s="965"/>
    </row>
    <row r="5494" spans="2:10" ht="35.450000000000003" customHeight="1">
      <c r="B5494" s="962"/>
      <c r="C5494" s="963"/>
      <c r="D5494" s="963"/>
      <c r="E5494" s="963"/>
      <c r="F5494" s="963"/>
      <c r="G5494" s="963"/>
      <c r="H5494" s="963"/>
      <c r="I5494" s="964" t="s">
        <v>5046</v>
      </c>
      <c r="J5494" s="965"/>
    </row>
    <row r="5495" spans="2:10" ht="24.6" customHeight="1">
      <c r="B5495" s="962"/>
      <c r="C5495" s="963"/>
      <c r="D5495" s="963" t="s">
        <v>5047</v>
      </c>
      <c r="E5495" s="963"/>
      <c r="F5495" s="963"/>
      <c r="G5495" s="963"/>
      <c r="H5495" s="963"/>
      <c r="I5495" s="964"/>
      <c r="J5495" s="965"/>
    </row>
    <row r="5496" spans="2:10" ht="35.450000000000003" customHeight="1">
      <c r="B5496" s="962"/>
      <c r="C5496" s="963"/>
      <c r="D5496" s="963"/>
      <c r="E5496" s="963"/>
      <c r="F5496" s="963"/>
      <c r="G5496" s="963"/>
      <c r="H5496" s="963"/>
      <c r="I5496" s="964" t="s">
        <v>5048</v>
      </c>
      <c r="J5496" s="965"/>
    </row>
    <row r="5497" spans="2:10" ht="24.6" customHeight="1">
      <c r="B5497" s="966"/>
      <c r="C5497" s="967"/>
      <c r="D5497" s="967"/>
      <c r="E5497" s="967"/>
      <c r="F5497" s="967"/>
      <c r="G5497" s="967"/>
      <c r="H5497" s="967"/>
      <c r="I5497" s="968"/>
      <c r="J5497" s="969"/>
    </row>
    <row r="5498" spans="2:10" ht="24.6" customHeight="1">
      <c r="B5498" s="959"/>
      <c r="C5498" s="970" t="s">
        <v>5049</v>
      </c>
      <c r="D5498" s="970"/>
      <c r="E5498" s="970"/>
      <c r="F5498" s="970"/>
      <c r="G5498" s="970"/>
      <c r="H5498" s="970"/>
      <c r="I5498" s="971"/>
      <c r="J5498" s="960"/>
    </row>
    <row r="5499" spans="2:10" ht="24.6" customHeight="1">
      <c r="B5499" s="962"/>
      <c r="C5499" s="963"/>
      <c r="D5499" s="963" t="s">
        <v>5050</v>
      </c>
      <c r="E5499" s="963"/>
      <c r="F5499" s="963"/>
      <c r="G5499" s="963"/>
      <c r="H5499" s="963"/>
      <c r="I5499" s="964"/>
      <c r="J5499" s="965"/>
    </row>
    <row r="5500" spans="2:10" ht="92.45" customHeight="1">
      <c r="B5500" s="962"/>
      <c r="C5500" s="963"/>
      <c r="D5500" s="963"/>
      <c r="E5500" s="963"/>
      <c r="F5500" s="963"/>
      <c r="G5500" s="963"/>
      <c r="H5500" s="963"/>
      <c r="I5500" s="964" t="s">
        <v>5051</v>
      </c>
      <c r="J5500" s="965"/>
    </row>
    <row r="5501" spans="2:10" ht="24.6" customHeight="1">
      <c r="B5501" s="962"/>
      <c r="C5501" s="963"/>
      <c r="D5501" s="963" t="s">
        <v>5052</v>
      </c>
      <c r="E5501" s="963"/>
      <c r="F5501" s="963"/>
      <c r="G5501" s="963"/>
      <c r="H5501" s="963"/>
      <c r="I5501" s="964"/>
      <c r="J5501" s="965"/>
    </row>
    <row r="5502" spans="2:10" ht="69.599999999999994" customHeight="1">
      <c r="B5502" s="962"/>
      <c r="C5502" s="963"/>
      <c r="D5502" s="963"/>
      <c r="E5502" s="963"/>
      <c r="F5502" s="963"/>
      <c r="G5502" s="963"/>
      <c r="H5502" s="963"/>
      <c r="I5502" s="964" t="s">
        <v>5053</v>
      </c>
      <c r="J5502" s="965"/>
    </row>
    <row r="5503" spans="2:10" ht="24.6" customHeight="1">
      <c r="B5503" s="962"/>
      <c r="C5503" s="963"/>
      <c r="D5503" s="963" t="s">
        <v>5054</v>
      </c>
      <c r="E5503" s="963"/>
      <c r="F5503" s="963"/>
      <c r="G5503" s="963"/>
      <c r="H5503" s="963"/>
      <c r="I5503" s="964"/>
      <c r="J5503" s="965"/>
    </row>
    <row r="5504" spans="2:10" ht="47.45" customHeight="1">
      <c r="B5504" s="962"/>
      <c r="C5504" s="963"/>
      <c r="D5504" s="963"/>
      <c r="E5504" s="963"/>
      <c r="F5504" s="963"/>
      <c r="G5504" s="963"/>
      <c r="H5504" s="963"/>
      <c r="I5504" s="964" t="s">
        <v>5055</v>
      </c>
      <c r="J5504" s="965"/>
    </row>
    <row r="5505" spans="2:10" ht="24.6" customHeight="1">
      <c r="B5505" s="962"/>
      <c r="C5505" s="963"/>
      <c r="D5505" s="963" t="s">
        <v>5056</v>
      </c>
      <c r="E5505" s="963"/>
      <c r="F5505" s="963"/>
      <c r="G5505" s="963"/>
      <c r="H5505" s="963"/>
      <c r="I5505" s="964"/>
      <c r="J5505" s="965"/>
    </row>
    <row r="5506" spans="2:10" ht="35.450000000000003" customHeight="1">
      <c r="B5506" s="962"/>
      <c r="C5506" s="963"/>
      <c r="D5506" s="963"/>
      <c r="E5506" s="963"/>
      <c r="F5506" s="963"/>
      <c r="G5506" s="963"/>
      <c r="H5506" s="963"/>
      <c r="I5506" s="964" t="s">
        <v>5057</v>
      </c>
      <c r="J5506" s="965"/>
    </row>
    <row r="5507" spans="2:10" ht="24.6" customHeight="1">
      <c r="B5507" s="962"/>
      <c r="C5507" s="963"/>
      <c r="D5507" s="963" t="s">
        <v>5058</v>
      </c>
      <c r="E5507" s="963"/>
      <c r="F5507" s="963"/>
      <c r="G5507" s="963"/>
      <c r="H5507" s="963"/>
      <c r="I5507" s="964"/>
      <c r="J5507" s="965"/>
    </row>
    <row r="5508" spans="2:10" ht="69.599999999999994" customHeight="1">
      <c r="B5508" s="962"/>
      <c r="C5508" s="963"/>
      <c r="D5508" s="963"/>
      <c r="E5508" s="963"/>
      <c r="F5508" s="963"/>
      <c r="G5508" s="963"/>
      <c r="H5508" s="963"/>
      <c r="I5508" s="964" t="s">
        <v>5059</v>
      </c>
      <c r="J5508" s="965"/>
    </row>
    <row r="5509" spans="2:10" ht="24.6" customHeight="1">
      <c r="B5509" s="966"/>
      <c r="C5509" s="967"/>
      <c r="D5509" s="967"/>
      <c r="E5509" s="967"/>
      <c r="F5509" s="967"/>
      <c r="G5509" s="967"/>
      <c r="H5509" s="967"/>
      <c r="I5509" s="968"/>
      <c r="J5509" s="969"/>
    </row>
    <row r="5510" spans="2:10" ht="24.6" customHeight="1">
      <c r="B5510" s="959"/>
      <c r="C5510" s="970" t="s">
        <v>5060</v>
      </c>
      <c r="D5510" s="970"/>
      <c r="E5510" s="970"/>
      <c r="F5510" s="970"/>
      <c r="G5510" s="970"/>
      <c r="H5510" s="970"/>
      <c r="I5510" s="971"/>
      <c r="J5510" s="960"/>
    </row>
    <row r="5511" spans="2:10" ht="35.450000000000003" customHeight="1">
      <c r="B5511" s="962"/>
      <c r="C5511" s="963"/>
      <c r="D5511" s="963"/>
      <c r="E5511" s="963"/>
      <c r="F5511" s="963"/>
      <c r="G5511" s="963"/>
      <c r="H5511" s="963"/>
      <c r="I5511" s="964" t="s">
        <v>5061</v>
      </c>
      <c r="J5511" s="965"/>
    </row>
    <row r="5512" spans="2:10" ht="82.5" customHeight="1">
      <c r="B5512" s="962"/>
      <c r="C5512" s="963"/>
      <c r="D5512" s="963"/>
      <c r="E5512" s="963"/>
      <c r="F5512" s="963"/>
      <c r="G5512" s="963"/>
      <c r="H5512" s="963"/>
      <c r="I5512" s="964" t="s">
        <v>5062</v>
      </c>
      <c r="J5512" s="965"/>
    </row>
    <row r="5513" spans="2:10" ht="92.45" customHeight="1">
      <c r="B5513" s="962"/>
      <c r="C5513" s="963"/>
      <c r="D5513" s="963"/>
      <c r="E5513" s="963"/>
      <c r="F5513" s="963"/>
      <c r="G5513" s="963"/>
      <c r="H5513" s="963"/>
      <c r="I5513" s="964" t="s">
        <v>5063</v>
      </c>
      <c r="J5513" s="965"/>
    </row>
    <row r="5514" spans="2:10" ht="47.45" customHeight="1">
      <c r="B5514" s="962"/>
      <c r="C5514" s="963"/>
      <c r="D5514" s="963"/>
      <c r="E5514" s="963"/>
      <c r="F5514" s="963"/>
      <c r="G5514" s="963"/>
      <c r="H5514" s="963"/>
      <c r="I5514" s="964" t="s">
        <v>5064</v>
      </c>
      <c r="J5514" s="965"/>
    </row>
    <row r="5515" spans="2:10" ht="58.5" customHeight="1">
      <c r="B5515" s="962"/>
      <c r="C5515" s="963"/>
      <c r="D5515" s="963"/>
      <c r="E5515" s="963"/>
      <c r="F5515" s="963"/>
      <c r="G5515" s="963"/>
      <c r="H5515" s="963"/>
      <c r="I5515" s="964" t="s">
        <v>5065</v>
      </c>
      <c r="J5515" s="965"/>
    </row>
    <row r="5516" spans="2:10" ht="58.5" customHeight="1">
      <c r="B5516" s="962"/>
      <c r="C5516" s="963"/>
      <c r="D5516" s="963"/>
      <c r="E5516" s="963"/>
      <c r="F5516" s="963"/>
      <c r="G5516" s="963"/>
      <c r="H5516" s="963"/>
      <c r="I5516" s="964" t="s">
        <v>5066</v>
      </c>
      <c r="J5516" s="965"/>
    </row>
    <row r="5517" spans="2:10" ht="58.5" customHeight="1">
      <c r="B5517" s="962"/>
      <c r="C5517" s="963"/>
      <c r="D5517" s="963"/>
      <c r="E5517" s="963"/>
      <c r="F5517" s="963"/>
      <c r="G5517" s="963"/>
      <c r="H5517" s="963"/>
      <c r="I5517" s="964" t="s">
        <v>5067</v>
      </c>
      <c r="J5517" s="965"/>
    </row>
    <row r="5518" spans="2:10" ht="92.45" customHeight="1">
      <c r="B5518" s="962"/>
      <c r="C5518" s="963"/>
      <c r="D5518" s="963"/>
      <c r="E5518" s="963"/>
      <c r="F5518" s="963"/>
      <c r="G5518" s="963"/>
      <c r="H5518" s="963"/>
      <c r="I5518" s="964" t="s">
        <v>5068</v>
      </c>
      <c r="J5518" s="965"/>
    </row>
    <row r="5519" spans="2:10" ht="47.45" customHeight="1">
      <c r="B5519" s="962"/>
      <c r="C5519" s="963"/>
      <c r="D5519" s="963"/>
      <c r="E5519" s="963"/>
      <c r="F5519" s="963"/>
      <c r="G5519" s="963"/>
      <c r="H5519" s="963"/>
      <c r="I5519" s="964" t="s">
        <v>5069</v>
      </c>
      <c r="J5519" s="965"/>
    </row>
    <row r="5520" spans="2:10" ht="58.5" customHeight="1">
      <c r="B5520" s="962"/>
      <c r="C5520" s="963"/>
      <c r="D5520" s="963"/>
      <c r="E5520" s="963"/>
      <c r="F5520" s="963"/>
      <c r="G5520" s="963"/>
      <c r="H5520" s="963"/>
      <c r="I5520" s="964" t="s">
        <v>5070</v>
      </c>
      <c r="J5520" s="965"/>
    </row>
    <row r="5521" spans="2:10" ht="69.599999999999994" customHeight="1">
      <c r="B5521" s="962"/>
      <c r="C5521" s="963"/>
      <c r="D5521" s="963"/>
      <c r="E5521" s="963"/>
      <c r="F5521" s="963"/>
      <c r="G5521" s="963"/>
      <c r="H5521" s="963"/>
      <c r="I5521" s="964" t="s">
        <v>5071</v>
      </c>
      <c r="J5521" s="965"/>
    </row>
    <row r="5522" spans="2:10" ht="69.599999999999994" customHeight="1">
      <c r="B5522" s="962"/>
      <c r="C5522" s="963"/>
      <c r="D5522" s="963"/>
      <c r="E5522" s="963"/>
      <c r="F5522" s="963"/>
      <c r="G5522" s="963"/>
      <c r="H5522" s="963"/>
      <c r="I5522" s="964" t="s">
        <v>5072</v>
      </c>
      <c r="J5522" s="965"/>
    </row>
    <row r="5523" spans="2:10" ht="69.599999999999994" customHeight="1">
      <c r="B5523" s="962"/>
      <c r="C5523" s="963"/>
      <c r="D5523" s="963"/>
      <c r="E5523" s="963"/>
      <c r="F5523" s="963"/>
      <c r="G5523" s="963"/>
      <c r="H5523" s="963"/>
      <c r="I5523" s="964" t="s">
        <v>5073</v>
      </c>
      <c r="J5523" s="965"/>
    </row>
    <row r="5524" spans="2:10" ht="92.45" customHeight="1">
      <c r="B5524" s="962"/>
      <c r="C5524" s="963"/>
      <c r="D5524" s="963"/>
      <c r="E5524" s="963"/>
      <c r="F5524" s="963"/>
      <c r="G5524" s="963"/>
      <c r="H5524" s="963"/>
      <c r="I5524" s="964" t="s">
        <v>5074</v>
      </c>
      <c r="J5524" s="965"/>
    </row>
    <row r="5525" spans="2:10" ht="24.6" customHeight="1">
      <c r="B5525" s="966"/>
      <c r="C5525" s="967"/>
      <c r="D5525" s="967"/>
      <c r="E5525" s="967"/>
      <c r="F5525" s="967"/>
      <c r="G5525" s="967"/>
      <c r="H5525" s="967"/>
      <c r="I5525" s="968"/>
      <c r="J5525" s="969"/>
    </row>
    <row r="5526" spans="2:10" ht="24.6" customHeight="1">
      <c r="B5526" s="959"/>
      <c r="C5526" s="970" t="s">
        <v>5075</v>
      </c>
      <c r="D5526" s="970"/>
      <c r="E5526" s="970"/>
      <c r="F5526" s="970"/>
      <c r="G5526" s="970"/>
      <c r="H5526" s="970"/>
      <c r="I5526" s="971"/>
      <c r="J5526" s="960"/>
    </row>
    <row r="5527" spans="2:10" ht="58.5" customHeight="1">
      <c r="B5527" s="962"/>
      <c r="C5527" s="963"/>
      <c r="D5527" s="963"/>
      <c r="E5527" s="963"/>
      <c r="F5527" s="963"/>
      <c r="G5527" s="963"/>
      <c r="H5527" s="963"/>
      <c r="I5527" s="964" t="s">
        <v>5076</v>
      </c>
      <c r="J5527" s="965"/>
    </row>
    <row r="5528" spans="2:10" ht="47.45" customHeight="1">
      <c r="B5528" s="962"/>
      <c r="C5528" s="963"/>
      <c r="D5528" s="963"/>
      <c r="E5528" s="963"/>
      <c r="F5528" s="963"/>
      <c r="G5528" s="963"/>
      <c r="H5528" s="963"/>
      <c r="I5528" s="964" t="s">
        <v>5077</v>
      </c>
      <c r="J5528" s="965"/>
    </row>
    <row r="5529" spans="2:10" ht="81.599999999999994" customHeight="1">
      <c r="B5529" s="962"/>
      <c r="C5529" s="963"/>
      <c r="D5529" s="963"/>
      <c r="E5529" s="963"/>
      <c r="F5529" s="963"/>
      <c r="G5529" s="963"/>
      <c r="H5529" s="963"/>
      <c r="I5529" s="964" t="s">
        <v>5078</v>
      </c>
      <c r="J5529" s="965"/>
    </row>
    <row r="5530" spans="2:10" ht="35.450000000000003" customHeight="1">
      <c r="B5530" s="962"/>
      <c r="C5530" s="963"/>
      <c r="D5530" s="963"/>
      <c r="E5530" s="963"/>
      <c r="F5530" s="963"/>
      <c r="G5530" s="963"/>
      <c r="H5530" s="963"/>
      <c r="I5530" s="964" t="s">
        <v>5079</v>
      </c>
      <c r="J5530" s="965"/>
    </row>
    <row r="5531" spans="2:10" ht="35.450000000000003" customHeight="1">
      <c r="B5531" s="962"/>
      <c r="C5531" s="963"/>
      <c r="D5531" s="963"/>
      <c r="E5531" s="963"/>
      <c r="F5531" s="963"/>
      <c r="G5531" s="963"/>
      <c r="H5531" s="963"/>
      <c r="I5531" s="964" t="s">
        <v>5080</v>
      </c>
      <c r="J5531" s="965"/>
    </row>
    <row r="5532" spans="2:10" ht="58.5" customHeight="1">
      <c r="B5532" s="962"/>
      <c r="C5532" s="963"/>
      <c r="D5532" s="963"/>
      <c r="E5532" s="963"/>
      <c r="F5532" s="963"/>
      <c r="G5532" s="963"/>
      <c r="H5532" s="963"/>
      <c r="I5532" s="964" t="s">
        <v>5081</v>
      </c>
      <c r="J5532" s="965"/>
    </row>
    <row r="5533" spans="2:10" ht="81.599999999999994" customHeight="1">
      <c r="B5533" s="962"/>
      <c r="C5533" s="963"/>
      <c r="D5533" s="963"/>
      <c r="E5533" s="963"/>
      <c r="F5533" s="963"/>
      <c r="G5533" s="963"/>
      <c r="H5533" s="963"/>
      <c r="I5533" s="964" t="s">
        <v>5082</v>
      </c>
      <c r="J5533" s="965"/>
    </row>
    <row r="5534" spans="2:10" ht="24.6" customHeight="1">
      <c r="B5534" s="966"/>
      <c r="C5534" s="967"/>
      <c r="D5534" s="967"/>
      <c r="E5534" s="967"/>
      <c r="F5534" s="967"/>
      <c r="G5534" s="967"/>
      <c r="H5534" s="967"/>
      <c r="I5534" s="968"/>
      <c r="J5534" s="969"/>
    </row>
    <row r="5535" spans="2:10" ht="24.6" customHeight="1">
      <c r="B5535" s="972" t="s">
        <v>5083</v>
      </c>
      <c r="C5535" s="973"/>
      <c r="D5535" s="973"/>
      <c r="E5535" s="973"/>
      <c r="F5535" s="973"/>
      <c r="G5535" s="973"/>
      <c r="H5535" s="973"/>
      <c r="I5535" s="974"/>
      <c r="J5535" s="975"/>
    </row>
    <row r="5536" spans="2:10" ht="35.450000000000003" customHeight="1">
      <c r="B5536" s="962"/>
      <c r="C5536" s="963"/>
      <c r="D5536" s="963"/>
      <c r="E5536" s="963"/>
      <c r="F5536" s="963"/>
      <c r="G5536" s="963"/>
      <c r="H5536" s="963"/>
      <c r="I5536" s="964" t="s">
        <v>5084</v>
      </c>
      <c r="J5536" s="965"/>
    </row>
    <row r="5537" spans="2:10" ht="24.6" customHeight="1">
      <c r="B5537" s="966"/>
      <c r="C5537" s="967"/>
      <c r="D5537" s="967"/>
      <c r="E5537" s="967"/>
      <c r="F5537" s="967"/>
      <c r="G5537" s="967"/>
      <c r="H5537" s="967"/>
      <c r="I5537" s="968"/>
      <c r="J5537" s="969"/>
    </row>
    <row r="5538" spans="2:10" ht="24.6" customHeight="1">
      <c r="B5538" s="972" t="s">
        <v>5085</v>
      </c>
      <c r="C5538" s="973"/>
      <c r="D5538" s="973"/>
      <c r="E5538" s="973"/>
      <c r="F5538" s="973"/>
      <c r="G5538" s="973"/>
      <c r="H5538" s="973"/>
      <c r="I5538" s="974"/>
      <c r="J5538" s="975"/>
    </row>
    <row r="5539" spans="2:10" ht="24.6" customHeight="1">
      <c r="B5539" s="976"/>
      <c r="C5539" s="977" t="s">
        <v>5086</v>
      </c>
      <c r="D5539" s="977"/>
      <c r="E5539" s="977"/>
      <c r="F5539" s="977"/>
      <c r="G5539" s="977"/>
      <c r="H5539" s="977"/>
      <c r="I5539" s="978"/>
      <c r="J5539" s="979"/>
    </row>
    <row r="5540" spans="2:10" ht="47.45" customHeight="1">
      <c r="B5540" s="962"/>
      <c r="C5540" s="963"/>
      <c r="D5540" s="963"/>
      <c r="E5540" s="963"/>
      <c r="F5540" s="963"/>
      <c r="G5540" s="963"/>
      <c r="H5540" s="963"/>
      <c r="I5540" s="964" t="s">
        <v>5087</v>
      </c>
      <c r="J5540" s="965"/>
    </row>
    <row r="5541" spans="2:10" ht="24.6" customHeight="1">
      <c r="B5541" s="962"/>
      <c r="C5541" s="963"/>
      <c r="D5541" s="963" t="s">
        <v>5088</v>
      </c>
      <c r="E5541" s="963"/>
      <c r="F5541" s="963"/>
      <c r="G5541" s="963"/>
      <c r="H5541" s="963"/>
      <c r="I5541" s="964"/>
      <c r="J5541" s="965"/>
    </row>
    <row r="5542" spans="2:10" ht="114.6" customHeight="1">
      <c r="B5542" s="962"/>
      <c r="C5542" s="963"/>
      <c r="D5542" s="963"/>
      <c r="E5542" s="963"/>
      <c r="F5542" s="963"/>
      <c r="G5542" s="963"/>
      <c r="H5542" s="963"/>
      <c r="I5542" s="964" t="s">
        <v>5089</v>
      </c>
      <c r="J5542" s="965"/>
    </row>
    <row r="5543" spans="2:10" ht="24.6" customHeight="1">
      <c r="B5543" s="962"/>
      <c r="C5543" s="963"/>
      <c r="D5543" s="963" t="s">
        <v>5090</v>
      </c>
      <c r="E5543" s="963"/>
      <c r="F5543" s="963"/>
      <c r="G5543" s="963"/>
      <c r="H5543" s="963"/>
      <c r="I5543" s="964"/>
      <c r="J5543" s="965"/>
    </row>
    <row r="5544" spans="2:10" ht="103.5" customHeight="1">
      <c r="B5544" s="962"/>
      <c r="C5544" s="963"/>
      <c r="D5544" s="963"/>
      <c r="E5544" s="963"/>
      <c r="F5544" s="963"/>
      <c r="G5544" s="963"/>
      <c r="H5544" s="963"/>
      <c r="I5544" s="964" t="s">
        <v>5091</v>
      </c>
      <c r="J5544" s="965"/>
    </row>
    <row r="5545" spans="2:10" ht="24.6" customHeight="1">
      <c r="B5545" s="962"/>
      <c r="C5545" s="963"/>
      <c r="D5545" s="963" t="s">
        <v>5092</v>
      </c>
      <c r="E5545" s="963"/>
      <c r="F5545" s="963"/>
      <c r="G5545" s="963"/>
      <c r="H5545" s="963"/>
      <c r="I5545" s="964"/>
      <c r="J5545" s="965"/>
    </row>
    <row r="5546" spans="2:10" ht="114.6" customHeight="1">
      <c r="B5546" s="962"/>
      <c r="C5546" s="963"/>
      <c r="D5546" s="963"/>
      <c r="E5546" s="963"/>
      <c r="F5546" s="963"/>
      <c r="G5546" s="963"/>
      <c r="H5546" s="963"/>
      <c r="I5546" s="964" t="s">
        <v>5093</v>
      </c>
      <c r="J5546" s="965"/>
    </row>
    <row r="5547" spans="2:10" ht="24.6" customHeight="1">
      <c r="B5547" s="966"/>
      <c r="C5547" s="967"/>
      <c r="D5547" s="967"/>
      <c r="E5547" s="967"/>
      <c r="F5547" s="967"/>
      <c r="G5547" s="967"/>
      <c r="H5547" s="967"/>
      <c r="I5547" s="968"/>
      <c r="J5547" s="969"/>
    </row>
    <row r="5548" spans="2:10" ht="24.6" customHeight="1">
      <c r="B5548" s="959"/>
      <c r="C5548" s="970" t="s">
        <v>5094</v>
      </c>
      <c r="D5548" s="970"/>
      <c r="E5548" s="970"/>
      <c r="F5548" s="970"/>
      <c r="G5548" s="970"/>
      <c r="H5548" s="970"/>
      <c r="I5548" s="971"/>
      <c r="J5548" s="960"/>
    </row>
    <row r="5549" spans="2:10" ht="69.599999999999994" customHeight="1">
      <c r="B5549" s="962"/>
      <c r="C5549" s="963"/>
      <c r="D5549" s="963"/>
      <c r="E5549" s="963"/>
      <c r="F5549" s="963"/>
      <c r="G5549" s="963"/>
      <c r="H5549" s="963"/>
      <c r="I5549" s="964" t="s">
        <v>5095</v>
      </c>
      <c r="J5549" s="965"/>
    </row>
    <row r="5550" spans="2:10" ht="24.6" customHeight="1">
      <c r="B5550" s="966"/>
      <c r="C5550" s="967"/>
      <c r="D5550" s="967"/>
      <c r="E5550" s="967"/>
      <c r="F5550" s="967"/>
      <c r="G5550" s="967"/>
      <c r="H5550" s="967"/>
      <c r="I5550" s="968"/>
      <c r="J5550" s="969"/>
    </row>
    <row r="5551" spans="2:10" ht="24.6" customHeight="1">
      <c r="B5551" s="959"/>
      <c r="C5551" s="970" t="s">
        <v>5096</v>
      </c>
      <c r="D5551" s="970"/>
      <c r="E5551" s="970"/>
      <c r="F5551" s="970"/>
      <c r="G5551" s="970"/>
      <c r="H5551" s="970"/>
      <c r="I5551" s="971"/>
      <c r="J5551" s="960"/>
    </row>
    <row r="5552" spans="2:10" ht="47.45" customHeight="1">
      <c r="B5552" s="962"/>
      <c r="C5552" s="963"/>
      <c r="D5552" s="963"/>
      <c r="E5552" s="963"/>
      <c r="F5552" s="963"/>
      <c r="G5552" s="963"/>
      <c r="H5552" s="963"/>
      <c r="I5552" s="964" t="s">
        <v>5097</v>
      </c>
      <c r="J5552" s="965"/>
    </row>
    <row r="5553" spans="2:10" ht="24.6" customHeight="1">
      <c r="B5553" s="966"/>
      <c r="C5553" s="967"/>
      <c r="D5553" s="967"/>
      <c r="E5553" s="967"/>
      <c r="F5553" s="967"/>
      <c r="G5553" s="967"/>
      <c r="H5553" s="967"/>
      <c r="I5553" s="968"/>
      <c r="J5553" s="969"/>
    </row>
    <row r="5554" spans="2:10" ht="24.6" customHeight="1">
      <c r="B5554" s="959"/>
      <c r="C5554" s="970" t="s">
        <v>5098</v>
      </c>
      <c r="D5554" s="970"/>
      <c r="E5554" s="970"/>
      <c r="F5554" s="970"/>
      <c r="G5554" s="970"/>
      <c r="H5554" s="970"/>
      <c r="I5554" s="971"/>
      <c r="J5554" s="960"/>
    </row>
    <row r="5555" spans="2:10" ht="69.599999999999994" customHeight="1">
      <c r="B5555" s="962"/>
      <c r="C5555" s="963"/>
      <c r="D5555" s="963"/>
      <c r="E5555" s="963"/>
      <c r="F5555" s="963"/>
      <c r="G5555" s="963"/>
      <c r="H5555" s="963"/>
      <c r="I5555" s="964" t="s">
        <v>5099</v>
      </c>
      <c r="J5555" s="965"/>
    </row>
    <row r="5556" spans="2:10" ht="24.6" customHeight="1">
      <c r="B5556" s="966"/>
      <c r="C5556" s="967"/>
      <c r="D5556" s="967"/>
      <c r="E5556" s="967"/>
      <c r="F5556" s="967"/>
      <c r="G5556" s="967"/>
      <c r="H5556" s="967"/>
      <c r="I5556" s="968"/>
      <c r="J5556" s="969"/>
    </row>
    <row r="5557" spans="2:10" ht="24.6" customHeight="1">
      <c r="B5557" s="959"/>
      <c r="C5557" s="970" t="s">
        <v>5100</v>
      </c>
      <c r="D5557" s="970"/>
      <c r="E5557" s="970"/>
      <c r="F5557" s="970"/>
      <c r="G5557" s="970"/>
      <c r="H5557" s="970"/>
      <c r="I5557" s="971"/>
      <c r="J5557" s="960"/>
    </row>
    <row r="5558" spans="2:10" ht="69.599999999999994" customHeight="1">
      <c r="B5558" s="962"/>
      <c r="C5558" s="963"/>
      <c r="D5558" s="963"/>
      <c r="E5558" s="963"/>
      <c r="F5558" s="963"/>
      <c r="G5558" s="963"/>
      <c r="H5558" s="963"/>
      <c r="I5558" s="964" t="s">
        <v>5101</v>
      </c>
      <c r="J5558" s="965"/>
    </row>
    <row r="5559" spans="2:10" ht="24.6" customHeight="1">
      <c r="B5559" s="966"/>
      <c r="C5559" s="967"/>
      <c r="D5559" s="967"/>
      <c r="E5559" s="967"/>
      <c r="F5559" s="967"/>
      <c r="G5559" s="967"/>
      <c r="H5559" s="967"/>
      <c r="I5559" s="968"/>
      <c r="J5559" s="969"/>
    </row>
    <row r="5560" spans="2:10" ht="24.6" customHeight="1">
      <c r="B5560" s="959"/>
      <c r="C5560" s="970" t="s">
        <v>5102</v>
      </c>
      <c r="D5560" s="970"/>
      <c r="E5560" s="970"/>
      <c r="F5560" s="970"/>
      <c r="G5560" s="970"/>
      <c r="H5560" s="970"/>
      <c r="I5560" s="971"/>
      <c r="J5560" s="960"/>
    </row>
    <row r="5561" spans="2:10" ht="114.6" customHeight="1">
      <c r="B5561" s="962"/>
      <c r="C5561" s="963"/>
      <c r="D5561" s="963"/>
      <c r="E5561" s="963"/>
      <c r="F5561" s="963"/>
      <c r="G5561" s="963"/>
      <c r="H5561" s="963"/>
      <c r="I5561" s="964" t="s">
        <v>5103</v>
      </c>
      <c r="J5561" s="965"/>
    </row>
    <row r="5562" spans="2:10" ht="24.6" customHeight="1">
      <c r="B5562" s="966"/>
      <c r="C5562" s="967"/>
      <c r="D5562" s="967"/>
      <c r="E5562" s="967"/>
      <c r="F5562" s="967"/>
      <c r="G5562" s="967"/>
      <c r="H5562" s="967"/>
      <c r="I5562" s="968"/>
      <c r="J5562" s="969"/>
    </row>
    <row r="5563" spans="2:10" ht="24.6" customHeight="1">
      <c r="B5563" s="959"/>
      <c r="C5563" s="970" t="s">
        <v>5104</v>
      </c>
      <c r="D5563" s="970"/>
      <c r="E5563" s="970"/>
      <c r="F5563" s="970"/>
      <c r="G5563" s="970"/>
      <c r="H5563" s="970"/>
      <c r="I5563" s="971"/>
      <c r="J5563" s="960"/>
    </row>
    <row r="5564" spans="2:10" ht="92.45" customHeight="1">
      <c r="B5564" s="962"/>
      <c r="C5564" s="963"/>
      <c r="D5564" s="963"/>
      <c r="E5564" s="963"/>
      <c r="F5564" s="963"/>
      <c r="G5564" s="963"/>
      <c r="H5564" s="963"/>
      <c r="I5564" s="964" t="s">
        <v>5105</v>
      </c>
      <c r="J5564" s="965"/>
    </row>
    <row r="5565" spans="2:10" ht="24.6" customHeight="1">
      <c r="B5565" s="966"/>
      <c r="C5565" s="967"/>
      <c r="D5565" s="967"/>
      <c r="E5565" s="967"/>
      <c r="F5565" s="967"/>
      <c r="G5565" s="967"/>
      <c r="H5565" s="967"/>
      <c r="I5565" s="968"/>
      <c r="J5565" s="969"/>
    </row>
    <row r="5566" spans="2:10" ht="24.6" customHeight="1">
      <c r="B5566" s="959"/>
      <c r="C5566" s="970" t="s">
        <v>5106</v>
      </c>
      <c r="D5566" s="970"/>
      <c r="E5566" s="970"/>
      <c r="F5566" s="970"/>
      <c r="G5566" s="970"/>
      <c r="H5566" s="970"/>
      <c r="I5566" s="971"/>
      <c r="J5566" s="960"/>
    </row>
    <row r="5567" spans="2:10" ht="58.5" customHeight="1">
      <c r="B5567" s="962"/>
      <c r="C5567" s="963"/>
      <c r="D5567" s="963"/>
      <c r="E5567" s="963"/>
      <c r="F5567" s="963"/>
      <c r="G5567" s="963"/>
      <c r="H5567" s="963"/>
      <c r="I5567" s="964" t="s">
        <v>5107</v>
      </c>
      <c r="J5567" s="965"/>
    </row>
    <row r="5568" spans="2:10" ht="24.6" customHeight="1">
      <c r="B5568" s="966"/>
      <c r="C5568" s="967"/>
      <c r="D5568" s="967"/>
      <c r="E5568" s="967"/>
      <c r="F5568" s="967"/>
      <c r="G5568" s="967"/>
      <c r="H5568" s="967"/>
      <c r="I5568" s="968"/>
      <c r="J5568" s="969"/>
    </row>
    <row r="5569" spans="2:10" ht="24.6" customHeight="1">
      <c r="B5569" s="959"/>
      <c r="C5569" s="970" t="s">
        <v>5108</v>
      </c>
      <c r="D5569" s="970"/>
      <c r="E5569" s="970"/>
      <c r="F5569" s="970"/>
      <c r="G5569" s="970"/>
      <c r="H5569" s="970"/>
      <c r="I5569" s="971"/>
      <c r="J5569" s="960"/>
    </row>
    <row r="5570" spans="2:10" ht="92.45" customHeight="1">
      <c r="B5570" s="962"/>
      <c r="C5570" s="963"/>
      <c r="D5570" s="963"/>
      <c r="E5570" s="963"/>
      <c r="F5570" s="963"/>
      <c r="G5570" s="963"/>
      <c r="H5570" s="963"/>
      <c r="I5570" s="964" t="s">
        <v>5109</v>
      </c>
      <c r="J5570" s="965"/>
    </row>
    <row r="5571" spans="2:10" ht="24.6" customHeight="1">
      <c r="B5571" s="966"/>
      <c r="C5571" s="967"/>
      <c r="D5571" s="967"/>
      <c r="E5571" s="967"/>
      <c r="F5571" s="967"/>
      <c r="G5571" s="967"/>
      <c r="H5571" s="967"/>
      <c r="I5571" s="968"/>
      <c r="J5571" s="969"/>
    </row>
    <row r="5572" spans="2:10" ht="24.6" customHeight="1">
      <c r="B5572" s="959"/>
      <c r="C5572" s="970" t="s">
        <v>5110</v>
      </c>
      <c r="D5572" s="970"/>
      <c r="E5572" s="970"/>
      <c r="F5572" s="970"/>
      <c r="G5572" s="970"/>
      <c r="H5572" s="970"/>
      <c r="I5572" s="971"/>
      <c r="J5572" s="960"/>
    </row>
    <row r="5573" spans="2:10" ht="103.5" customHeight="1">
      <c r="B5573" s="962"/>
      <c r="C5573" s="963"/>
      <c r="D5573" s="963"/>
      <c r="E5573" s="963"/>
      <c r="F5573" s="963"/>
      <c r="G5573" s="963"/>
      <c r="H5573" s="963"/>
      <c r="I5573" s="964" t="s">
        <v>5111</v>
      </c>
      <c r="J5573" s="965"/>
    </row>
    <row r="5574" spans="2:10" ht="24.6" customHeight="1">
      <c r="B5574" s="966"/>
      <c r="C5574" s="967"/>
      <c r="D5574" s="967"/>
      <c r="E5574" s="967"/>
      <c r="F5574" s="967"/>
      <c r="G5574" s="967"/>
      <c r="H5574" s="967"/>
      <c r="I5574" s="968"/>
      <c r="J5574" s="969"/>
    </row>
    <row r="5575" spans="2:10" ht="24.6" customHeight="1">
      <c r="B5575" s="959"/>
      <c r="C5575" s="970" t="s">
        <v>5112</v>
      </c>
      <c r="D5575" s="970"/>
      <c r="E5575" s="970"/>
      <c r="F5575" s="970"/>
      <c r="G5575" s="970"/>
      <c r="H5575" s="970"/>
      <c r="I5575" s="971"/>
      <c r="J5575" s="960"/>
    </row>
    <row r="5576" spans="2:10" ht="58.5" customHeight="1">
      <c r="B5576" s="962"/>
      <c r="C5576" s="963"/>
      <c r="D5576" s="963"/>
      <c r="E5576" s="963"/>
      <c r="F5576" s="963"/>
      <c r="G5576" s="963"/>
      <c r="H5576" s="963"/>
      <c r="I5576" s="964" t="s">
        <v>5113</v>
      </c>
      <c r="J5576" s="965"/>
    </row>
    <row r="5577" spans="2:10" ht="24.6" customHeight="1">
      <c r="B5577" s="966"/>
      <c r="C5577" s="967"/>
      <c r="D5577" s="967"/>
      <c r="E5577" s="967"/>
      <c r="F5577" s="967"/>
      <c r="G5577" s="967"/>
      <c r="H5577" s="967"/>
      <c r="I5577" s="968"/>
      <c r="J5577" s="969"/>
    </row>
    <row r="5578" spans="2:10" ht="24.6" customHeight="1">
      <c r="B5578" s="959"/>
      <c r="C5578" s="970" t="s">
        <v>5114</v>
      </c>
      <c r="D5578" s="970"/>
      <c r="E5578" s="970"/>
      <c r="F5578" s="970"/>
      <c r="G5578" s="970"/>
      <c r="H5578" s="970"/>
      <c r="I5578" s="971"/>
      <c r="J5578" s="960"/>
    </row>
    <row r="5579" spans="2:10" ht="81.599999999999994" customHeight="1">
      <c r="B5579" s="962"/>
      <c r="C5579" s="963"/>
      <c r="D5579" s="963"/>
      <c r="E5579" s="963"/>
      <c r="F5579" s="963"/>
      <c r="G5579" s="963"/>
      <c r="H5579" s="963"/>
      <c r="I5579" s="964" t="s">
        <v>5115</v>
      </c>
      <c r="J5579" s="965"/>
    </row>
    <row r="5580" spans="2:10" ht="24.6" customHeight="1">
      <c r="B5580" s="966"/>
      <c r="C5580" s="967"/>
      <c r="D5580" s="967"/>
      <c r="E5580" s="967"/>
      <c r="F5580" s="967"/>
      <c r="G5580" s="967"/>
      <c r="H5580" s="967"/>
      <c r="I5580" s="968"/>
      <c r="J5580" s="969"/>
    </row>
    <row r="5581" spans="2:10" ht="24.6" customHeight="1">
      <c r="B5581" s="959"/>
      <c r="C5581" s="970" t="s">
        <v>5116</v>
      </c>
      <c r="D5581" s="970"/>
      <c r="E5581" s="970"/>
      <c r="F5581" s="970"/>
      <c r="G5581" s="970"/>
      <c r="H5581" s="970"/>
      <c r="I5581" s="971"/>
      <c r="J5581" s="960"/>
    </row>
    <row r="5582" spans="2:10" ht="103.5" customHeight="1">
      <c r="B5582" s="962"/>
      <c r="C5582" s="963"/>
      <c r="D5582" s="963"/>
      <c r="E5582" s="963"/>
      <c r="F5582" s="963"/>
      <c r="G5582" s="963"/>
      <c r="H5582" s="963"/>
      <c r="I5582" s="964" t="s">
        <v>5117</v>
      </c>
      <c r="J5582" s="965"/>
    </row>
    <row r="5583" spans="2:10" ht="24.6" customHeight="1">
      <c r="B5583" s="966"/>
      <c r="C5583" s="967"/>
      <c r="D5583" s="967"/>
      <c r="E5583" s="967"/>
      <c r="F5583" s="967"/>
      <c r="G5583" s="967"/>
      <c r="H5583" s="967"/>
      <c r="I5583" s="968"/>
      <c r="J5583" s="969"/>
    </row>
    <row r="5584" spans="2:10" ht="24.6" customHeight="1">
      <c r="B5584" s="972" t="s">
        <v>5118</v>
      </c>
      <c r="C5584" s="973"/>
      <c r="D5584" s="973"/>
      <c r="E5584" s="973"/>
      <c r="F5584" s="973"/>
      <c r="G5584" s="973"/>
      <c r="H5584" s="973"/>
      <c r="I5584" s="974"/>
      <c r="J5584" s="975"/>
    </row>
    <row r="5585" spans="2:10" ht="114.6" customHeight="1">
      <c r="B5585" s="962"/>
      <c r="C5585" s="963"/>
      <c r="D5585" s="963"/>
      <c r="E5585" s="963"/>
      <c r="F5585" s="963"/>
      <c r="G5585" s="963"/>
      <c r="H5585" s="963"/>
      <c r="I5585" s="964" t="s">
        <v>5119</v>
      </c>
      <c r="J5585" s="965"/>
    </row>
    <row r="5586" spans="2:10" ht="24.6" customHeight="1">
      <c r="B5586" s="966"/>
      <c r="C5586" s="967"/>
      <c r="D5586" s="967"/>
      <c r="E5586" s="967"/>
      <c r="F5586" s="967"/>
      <c r="G5586" s="967"/>
      <c r="H5586" s="967"/>
      <c r="I5586" s="968"/>
      <c r="J5586" s="969"/>
    </row>
    <row r="5587" spans="2:10" ht="24.6" customHeight="1">
      <c r="B5587" s="959"/>
      <c r="C5587" s="970" t="s">
        <v>5120</v>
      </c>
      <c r="D5587" s="970"/>
      <c r="E5587" s="970"/>
      <c r="F5587" s="970"/>
      <c r="G5587" s="970"/>
      <c r="H5587" s="970"/>
      <c r="I5587" s="971"/>
      <c r="J5587" s="960"/>
    </row>
    <row r="5588" spans="2:10" ht="24.6" customHeight="1">
      <c r="B5588" s="962"/>
      <c r="C5588" s="963"/>
      <c r="D5588" s="963"/>
      <c r="E5588" s="963"/>
      <c r="F5588" s="963"/>
      <c r="G5588" s="963"/>
      <c r="H5588" s="963"/>
      <c r="I5588" s="964" t="s">
        <v>5121</v>
      </c>
      <c r="J5588" s="965"/>
    </row>
    <row r="5589" spans="2:10" ht="24.6" customHeight="1">
      <c r="B5589" s="962"/>
      <c r="C5589" s="963"/>
      <c r="D5589" s="963"/>
      <c r="E5589" s="963"/>
      <c r="F5589" s="963"/>
      <c r="G5589" s="963"/>
      <c r="H5589" s="963"/>
      <c r="I5589" s="964" t="s">
        <v>5122</v>
      </c>
      <c r="J5589" s="965"/>
    </row>
    <row r="5590" spans="2:10" ht="24.6" customHeight="1">
      <c r="B5590" s="962"/>
      <c r="C5590" s="963"/>
      <c r="D5590" s="963"/>
      <c r="E5590" s="963"/>
      <c r="F5590" s="963"/>
      <c r="G5590" s="963"/>
      <c r="H5590" s="963"/>
      <c r="I5590" s="964" t="s">
        <v>5123</v>
      </c>
      <c r="J5590" s="965"/>
    </row>
    <row r="5591" spans="2:10" ht="24.6" customHeight="1">
      <c r="B5591" s="962"/>
      <c r="C5591" s="963"/>
      <c r="D5591" s="963"/>
      <c r="E5591" s="963"/>
      <c r="F5591" s="963"/>
      <c r="G5591" s="963"/>
      <c r="H5591" s="963"/>
      <c r="I5591" s="964" t="s">
        <v>5124</v>
      </c>
      <c r="J5591" s="965"/>
    </row>
    <row r="5592" spans="2:10" ht="24.6" customHeight="1">
      <c r="B5592" s="962"/>
      <c r="C5592" s="963"/>
      <c r="D5592" s="963"/>
      <c r="E5592" s="963"/>
      <c r="F5592" s="963"/>
      <c r="G5592" s="963"/>
      <c r="H5592" s="963"/>
      <c r="I5592" s="964" t="s">
        <v>5125</v>
      </c>
      <c r="J5592" s="965"/>
    </row>
    <row r="5593" spans="2:10" ht="24.6" customHeight="1">
      <c r="B5593" s="962"/>
      <c r="C5593" s="963"/>
      <c r="D5593" s="963"/>
      <c r="E5593" s="963"/>
      <c r="F5593" s="963"/>
      <c r="G5593" s="963"/>
      <c r="H5593" s="963"/>
      <c r="I5593" s="964" t="s">
        <v>5126</v>
      </c>
      <c r="J5593" s="965"/>
    </row>
    <row r="5594" spans="2:10" ht="24.6" customHeight="1">
      <c r="B5594" s="962"/>
      <c r="C5594" s="963"/>
      <c r="D5594" s="963"/>
      <c r="E5594" s="963"/>
      <c r="F5594" s="963"/>
      <c r="G5594" s="963"/>
      <c r="H5594" s="963"/>
      <c r="I5594" s="964" t="s">
        <v>5127</v>
      </c>
      <c r="J5594" s="965"/>
    </row>
    <row r="5595" spans="2:10" ht="35.450000000000003" customHeight="1">
      <c r="B5595" s="962"/>
      <c r="C5595" s="963"/>
      <c r="D5595" s="963"/>
      <c r="E5595" s="963"/>
      <c r="F5595" s="963"/>
      <c r="G5595" s="963"/>
      <c r="H5595" s="963"/>
      <c r="I5595" s="964" t="s">
        <v>5128</v>
      </c>
      <c r="J5595" s="965"/>
    </row>
    <row r="5596" spans="2:10" ht="35.450000000000003" customHeight="1">
      <c r="B5596" s="962"/>
      <c r="C5596" s="963"/>
      <c r="D5596" s="963"/>
      <c r="E5596" s="963"/>
      <c r="F5596" s="963"/>
      <c r="G5596" s="963"/>
      <c r="H5596" s="963"/>
      <c r="I5596" s="964" t="s">
        <v>5129</v>
      </c>
      <c r="J5596" s="965"/>
    </row>
    <row r="5597" spans="2:10" ht="35.450000000000003" customHeight="1">
      <c r="B5597" s="962"/>
      <c r="C5597" s="963"/>
      <c r="D5597" s="963"/>
      <c r="E5597" s="963"/>
      <c r="F5597" s="963"/>
      <c r="G5597" s="963"/>
      <c r="H5597" s="963"/>
      <c r="I5597" s="964" t="s">
        <v>5130</v>
      </c>
      <c r="J5597" s="965"/>
    </row>
    <row r="5598" spans="2:10" ht="35.450000000000003" customHeight="1">
      <c r="B5598" s="962"/>
      <c r="C5598" s="963"/>
      <c r="D5598" s="963"/>
      <c r="E5598" s="963"/>
      <c r="F5598" s="963"/>
      <c r="G5598" s="963"/>
      <c r="H5598" s="963"/>
      <c r="I5598" s="964" t="s">
        <v>5131</v>
      </c>
      <c r="J5598" s="965"/>
    </row>
    <row r="5599" spans="2:10" ht="35.450000000000003" customHeight="1">
      <c r="B5599" s="962"/>
      <c r="C5599" s="963"/>
      <c r="D5599" s="963"/>
      <c r="E5599" s="963"/>
      <c r="F5599" s="963"/>
      <c r="G5599" s="963"/>
      <c r="H5599" s="963"/>
      <c r="I5599" s="964" t="s">
        <v>5132</v>
      </c>
      <c r="J5599" s="965"/>
    </row>
    <row r="5600" spans="2:10" ht="24.6" customHeight="1">
      <c r="B5600" s="962"/>
      <c r="C5600" s="963"/>
      <c r="D5600" s="963"/>
      <c r="E5600" s="963"/>
      <c r="F5600" s="963"/>
      <c r="G5600" s="963"/>
      <c r="H5600" s="963"/>
      <c r="I5600" s="964" t="s">
        <v>5133</v>
      </c>
      <c r="J5600" s="965"/>
    </row>
    <row r="5601" spans="2:10" ht="24.6" customHeight="1">
      <c r="B5601" s="962"/>
      <c r="C5601" s="963"/>
      <c r="D5601" s="963"/>
      <c r="E5601" s="963"/>
      <c r="F5601" s="963"/>
      <c r="G5601" s="963"/>
      <c r="H5601" s="963"/>
      <c r="I5601" s="964" t="s">
        <v>5134</v>
      </c>
      <c r="J5601" s="965"/>
    </row>
    <row r="5602" spans="2:10" ht="24.6" customHeight="1">
      <c r="B5602" s="962"/>
      <c r="C5602" s="963"/>
      <c r="D5602" s="963"/>
      <c r="E5602" s="963"/>
      <c r="F5602" s="963"/>
      <c r="G5602" s="963"/>
      <c r="H5602" s="963"/>
      <c r="I5602" s="964" t="s">
        <v>5135</v>
      </c>
      <c r="J5602" s="965"/>
    </row>
    <row r="5603" spans="2:10" ht="47.45" customHeight="1">
      <c r="B5603" s="962"/>
      <c r="C5603" s="963"/>
      <c r="D5603" s="963"/>
      <c r="E5603" s="963"/>
      <c r="F5603" s="963"/>
      <c r="G5603" s="963"/>
      <c r="H5603" s="963"/>
      <c r="I5603" s="964" t="s">
        <v>5136</v>
      </c>
      <c r="J5603" s="965"/>
    </row>
    <row r="5604" spans="2:10" ht="35.450000000000003" customHeight="1">
      <c r="B5604" s="962"/>
      <c r="C5604" s="963"/>
      <c r="D5604" s="963"/>
      <c r="E5604" s="963"/>
      <c r="F5604" s="963"/>
      <c r="G5604" s="963"/>
      <c r="H5604" s="963"/>
      <c r="I5604" s="964" t="s">
        <v>5137</v>
      </c>
      <c r="J5604" s="965"/>
    </row>
    <row r="5605" spans="2:10" ht="24.6" customHeight="1">
      <c r="B5605" s="962"/>
      <c r="C5605" s="963"/>
      <c r="D5605" s="963"/>
      <c r="E5605" s="963"/>
      <c r="F5605" s="963"/>
      <c r="G5605" s="963"/>
      <c r="H5605" s="963"/>
      <c r="I5605" s="964" t="s">
        <v>5138</v>
      </c>
      <c r="J5605" s="965"/>
    </row>
    <row r="5606" spans="2:10" ht="24.6" customHeight="1">
      <c r="B5606" s="962"/>
      <c r="C5606" s="963"/>
      <c r="D5606" s="963"/>
      <c r="E5606" s="963"/>
      <c r="F5606" s="963"/>
      <c r="G5606" s="963"/>
      <c r="H5606" s="963"/>
      <c r="I5606" s="964" t="s">
        <v>5139</v>
      </c>
      <c r="J5606" s="965"/>
    </row>
    <row r="5607" spans="2:10" ht="24.6" customHeight="1">
      <c r="B5607" s="966"/>
      <c r="C5607" s="967"/>
      <c r="D5607" s="967"/>
      <c r="E5607" s="967"/>
      <c r="F5607" s="967"/>
      <c r="G5607" s="967"/>
      <c r="H5607" s="967"/>
      <c r="I5607" s="968"/>
      <c r="J5607" s="969"/>
    </row>
    <row r="5608" spans="2:10" ht="24.6" customHeight="1">
      <c r="B5608" s="959"/>
      <c r="C5608" s="970" t="s">
        <v>5140</v>
      </c>
      <c r="D5608" s="970"/>
      <c r="E5608" s="970"/>
      <c r="F5608" s="970"/>
      <c r="G5608" s="970"/>
      <c r="H5608" s="970"/>
      <c r="I5608" s="971"/>
      <c r="J5608" s="960"/>
    </row>
    <row r="5609" spans="2:10" ht="92.45" customHeight="1">
      <c r="B5609" s="962"/>
      <c r="C5609" s="963"/>
      <c r="D5609" s="963"/>
      <c r="E5609" s="963"/>
      <c r="F5609" s="963"/>
      <c r="G5609" s="963"/>
      <c r="H5609" s="963"/>
      <c r="I5609" s="964" t="s">
        <v>5141</v>
      </c>
      <c r="J5609" s="965"/>
    </row>
    <row r="5610" spans="2:10" ht="24.6" customHeight="1">
      <c r="B5610" s="966"/>
      <c r="C5610" s="967"/>
      <c r="D5610" s="967"/>
      <c r="E5610" s="967"/>
      <c r="F5610" s="967"/>
      <c r="G5610" s="967"/>
      <c r="H5610" s="967"/>
      <c r="I5610" s="968"/>
      <c r="J5610" s="969"/>
    </row>
    <row r="5611" spans="2:10" ht="24.6" customHeight="1">
      <c r="B5611" s="959"/>
      <c r="C5611" s="970" t="s">
        <v>5142</v>
      </c>
      <c r="D5611" s="970"/>
      <c r="E5611" s="970"/>
      <c r="F5611" s="970"/>
      <c r="G5611" s="970"/>
      <c r="H5611" s="970"/>
      <c r="I5611" s="971"/>
      <c r="J5611" s="960"/>
    </row>
    <row r="5612" spans="2:10" ht="81.599999999999994" customHeight="1">
      <c r="B5612" s="962"/>
      <c r="C5612" s="963"/>
      <c r="D5612" s="963"/>
      <c r="E5612" s="963"/>
      <c r="F5612" s="963"/>
      <c r="G5612" s="963"/>
      <c r="H5612" s="963"/>
      <c r="I5612" s="964" t="s">
        <v>5143</v>
      </c>
      <c r="J5612" s="965"/>
    </row>
    <row r="5613" spans="2:10" ht="24.6" customHeight="1">
      <c r="B5613" s="962"/>
      <c r="C5613" s="963"/>
      <c r="D5613" s="963"/>
      <c r="E5613" s="963"/>
      <c r="F5613" s="963"/>
      <c r="G5613" s="963"/>
      <c r="H5613" s="963"/>
      <c r="I5613" s="964"/>
      <c r="J5613" s="965"/>
    </row>
    <row r="5614" spans="2:10" ht="24.6" customHeight="1">
      <c r="B5614" s="966"/>
      <c r="C5614" s="967"/>
      <c r="D5614" s="967"/>
      <c r="E5614" s="967"/>
      <c r="F5614" s="967"/>
      <c r="G5614" s="967"/>
      <c r="H5614" s="967"/>
      <c r="I5614" s="968"/>
      <c r="J5614" s="969"/>
    </row>
    <row r="5615" spans="2:10" ht="24.6" customHeight="1">
      <c r="B5615" s="972" t="s">
        <v>5144</v>
      </c>
      <c r="C5615" s="973"/>
      <c r="D5615" s="973"/>
      <c r="E5615" s="973"/>
      <c r="F5615" s="973"/>
      <c r="G5615" s="973"/>
      <c r="H5615" s="973"/>
      <c r="I5615" s="974"/>
      <c r="J5615" s="975"/>
    </row>
    <row r="5616" spans="2:10" ht="24.6" customHeight="1">
      <c r="B5616" s="889" t="s">
        <v>5145</v>
      </c>
      <c r="C5616" s="980"/>
      <c r="D5616" s="980"/>
      <c r="E5616" s="980"/>
      <c r="F5616" s="980"/>
      <c r="G5616" s="980"/>
      <c r="H5616" s="980"/>
      <c r="I5616" s="981"/>
      <c r="J5616" s="982"/>
    </row>
    <row r="5617" spans="2:10" ht="35.450000000000003" customHeight="1">
      <c r="B5617" s="962"/>
      <c r="C5617" s="963"/>
      <c r="D5617" s="963"/>
      <c r="E5617" s="963"/>
      <c r="F5617" s="963"/>
      <c r="G5617" s="963"/>
      <c r="H5617" s="963"/>
      <c r="I5617" s="964" t="s">
        <v>5146</v>
      </c>
      <c r="J5617" s="965"/>
    </row>
    <row r="5618" spans="2:10" ht="24.6" customHeight="1">
      <c r="B5618" s="966"/>
      <c r="C5618" s="967"/>
      <c r="D5618" s="967"/>
      <c r="E5618" s="967"/>
      <c r="F5618" s="967"/>
      <c r="G5618" s="967"/>
      <c r="H5618" s="967"/>
      <c r="I5618" s="968"/>
      <c r="J5618" s="969"/>
    </row>
    <row r="5619" spans="2:10" ht="24.6" customHeight="1">
      <c r="B5619" s="972" t="s">
        <v>5147</v>
      </c>
      <c r="C5619" s="973"/>
      <c r="D5619" s="973"/>
      <c r="E5619" s="973"/>
      <c r="F5619" s="973"/>
      <c r="G5619" s="973"/>
      <c r="H5619" s="973"/>
      <c r="I5619" s="974"/>
      <c r="J5619" s="975"/>
    </row>
    <row r="5620" spans="2:10" ht="47.45" customHeight="1">
      <c r="B5620" s="962"/>
      <c r="C5620" s="963"/>
      <c r="D5620" s="963"/>
      <c r="E5620" s="963"/>
      <c r="F5620" s="963"/>
      <c r="G5620" s="963"/>
      <c r="H5620" s="963"/>
      <c r="I5620" s="964" t="s">
        <v>5148</v>
      </c>
      <c r="J5620" s="965"/>
    </row>
    <row r="5621" spans="2:10" ht="114.6" customHeight="1">
      <c r="B5621" s="962"/>
      <c r="C5621" s="963"/>
      <c r="D5621" s="963"/>
      <c r="E5621" s="963"/>
      <c r="F5621" s="963"/>
      <c r="G5621" s="963"/>
      <c r="H5621" s="963"/>
      <c r="I5621" s="964" t="s">
        <v>5149</v>
      </c>
      <c r="J5621" s="965"/>
    </row>
    <row r="5622" spans="2:10" ht="92.45" customHeight="1">
      <c r="B5622" s="962"/>
      <c r="C5622" s="963"/>
      <c r="D5622" s="963"/>
      <c r="E5622" s="963"/>
      <c r="F5622" s="963"/>
      <c r="G5622" s="963"/>
      <c r="H5622" s="963"/>
      <c r="I5622" s="964" t="s">
        <v>5150</v>
      </c>
      <c r="J5622" s="965"/>
    </row>
    <row r="5623" spans="2:10" ht="69.599999999999994" customHeight="1">
      <c r="B5623" s="962"/>
      <c r="C5623" s="963"/>
      <c r="D5623" s="963"/>
      <c r="E5623" s="963"/>
      <c r="F5623" s="963"/>
      <c r="G5623" s="963"/>
      <c r="H5623" s="963"/>
      <c r="I5623" s="964" t="s">
        <v>5151</v>
      </c>
      <c r="J5623" s="965"/>
    </row>
    <row r="5624" spans="2:10" ht="47.45" customHeight="1">
      <c r="B5624" s="962"/>
      <c r="C5624" s="963"/>
      <c r="D5624" s="963"/>
      <c r="E5624" s="963"/>
      <c r="F5624" s="963"/>
      <c r="G5624" s="963"/>
      <c r="H5624" s="963"/>
      <c r="I5624" s="964" t="s">
        <v>5152</v>
      </c>
      <c r="J5624" s="965"/>
    </row>
    <row r="5625" spans="2:10" ht="35.450000000000003" customHeight="1">
      <c r="B5625" s="962"/>
      <c r="C5625" s="963"/>
      <c r="D5625" s="963"/>
      <c r="E5625" s="963"/>
      <c r="F5625" s="963"/>
      <c r="G5625" s="963"/>
      <c r="H5625" s="963"/>
      <c r="I5625" s="964" t="s">
        <v>5153</v>
      </c>
      <c r="J5625" s="965"/>
    </row>
    <row r="5626" spans="2:10" ht="24.6" customHeight="1">
      <c r="B5626" s="966"/>
      <c r="C5626" s="967"/>
      <c r="D5626" s="967"/>
      <c r="E5626" s="967"/>
      <c r="F5626" s="967"/>
      <c r="G5626" s="967"/>
      <c r="H5626" s="967"/>
      <c r="I5626" s="968"/>
      <c r="J5626" s="969"/>
    </row>
    <row r="5627" spans="2:10" ht="24.6" customHeight="1">
      <c r="B5627" s="972" t="s">
        <v>5154</v>
      </c>
      <c r="C5627" s="973"/>
      <c r="D5627" s="973"/>
      <c r="E5627" s="973"/>
      <c r="F5627" s="973"/>
      <c r="G5627" s="973"/>
      <c r="H5627" s="973"/>
      <c r="I5627" s="974"/>
      <c r="J5627" s="975"/>
    </row>
    <row r="5628" spans="2:10" ht="24.6" customHeight="1">
      <c r="B5628" s="976"/>
      <c r="C5628" s="977" t="s">
        <v>5155</v>
      </c>
      <c r="D5628" s="977"/>
      <c r="E5628" s="977"/>
      <c r="F5628" s="977"/>
      <c r="G5628" s="977"/>
      <c r="H5628" s="977"/>
      <c r="I5628" s="978"/>
      <c r="J5628" s="979"/>
    </row>
    <row r="5629" spans="2:10" ht="81.599999999999994" customHeight="1">
      <c r="B5629" s="962"/>
      <c r="C5629" s="963"/>
      <c r="D5629" s="963"/>
      <c r="E5629" s="963"/>
      <c r="F5629" s="963"/>
      <c r="G5629" s="963"/>
      <c r="H5629" s="963"/>
      <c r="I5629" s="964" t="s">
        <v>5156</v>
      </c>
      <c r="J5629" s="965"/>
    </row>
    <row r="5630" spans="2:10" ht="69.599999999999994" customHeight="1">
      <c r="B5630" s="962"/>
      <c r="C5630" s="963"/>
      <c r="D5630" s="963"/>
      <c r="E5630" s="963"/>
      <c r="F5630" s="963"/>
      <c r="G5630" s="963"/>
      <c r="H5630" s="963"/>
      <c r="I5630" s="964" t="s">
        <v>5157</v>
      </c>
      <c r="J5630" s="965"/>
    </row>
    <row r="5631" spans="2:10" ht="69.599999999999994" customHeight="1">
      <c r="B5631" s="962"/>
      <c r="C5631" s="963"/>
      <c r="D5631" s="963"/>
      <c r="E5631" s="963"/>
      <c r="F5631" s="963"/>
      <c r="G5631" s="963"/>
      <c r="H5631" s="963"/>
      <c r="I5631" s="964" t="s">
        <v>5158</v>
      </c>
      <c r="J5631" s="965"/>
    </row>
    <row r="5632" spans="2:10" ht="69.599999999999994" customHeight="1">
      <c r="B5632" s="962"/>
      <c r="C5632" s="963"/>
      <c r="D5632" s="963"/>
      <c r="E5632" s="963"/>
      <c r="F5632" s="963"/>
      <c r="G5632" s="963"/>
      <c r="H5632" s="963"/>
      <c r="I5632" s="964" t="s">
        <v>5159</v>
      </c>
      <c r="J5632" s="965"/>
    </row>
    <row r="5633" spans="2:10" ht="58.5" customHeight="1">
      <c r="B5633" s="962"/>
      <c r="C5633" s="963"/>
      <c r="D5633" s="963"/>
      <c r="E5633" s="963"/>
      <c r="F5633" s="963"/>
      <c r="G5633" s="963"/>
      <c r="H5633" s="963"/>
      <c r="I5633" s="964" t="s">
        <v>5160</v>
      </c>
      <c r="J5633" s="965"/>
    </row>
    <row r="5634" spans="2:10" ht="92.45" customHeight="1">
      <c r="B5634" s="962"/>
      <c r="C5634" s="963"/>
      <c r="D5634" s="963"/>
      <c r="E5634" s="963"/>
      <c r="F5634" s="963"/>
      <c r="G5634" s="963"/>
      <c r="H5634" s="963"/>
      <c r="I5634" s="964" t="s">
        <v>5161</v>
      </c>
      <c r="J5634" s="965"/>
    </row>
    <row r="5635" spans="2:10" ht="24.6" customHeight="1">
      <c r="B5635" s="962"/>
      <c r="C5635" s="963"/>
      <c r="D5635" s="963"/>
      <c r="E5635" s="963"/>
      <c r="F5635" s="963"/>
      <c r="G5635" s="963"/>
      <c r="H5635" s="963"/>
      <c r="I5635" s="964" t="s">
        <v>5162</v>
      </c>
      <c r="J5635" s="965"/>
    </row>
    <row r="5636" spans="2:10" ht="35.450000000000003" customHeight="1">
      <c r="B5636" s="962"/>
      <c r="C5636" s="963"/>
      <c r="D5636" s="963"/>
      <c r="E5636" s="963"/>
      <c r="F5636" s="963"/>
      <c r="G5636" s="963"/>
      <c r="H5636" s="963"/>
      <c r="I5636" s="964" t="s">
        <v>5163</v>
      </c>
      <c r="J5636" s="965"/>
    </row>
    <row r="5637" spans="2:10" ht="35.450000000000003" customHeight="1">
      <c r="B5637" s="962"/>
      <c r="C5637" s="963"/>
      <c r="D5637" s="963"/>
      <c r="E5637" s="963"/>
      <c r="F5637" s="963"/>
      <c r="G5637" s="963"/>
      <c r="H5637" s="963"/>
      <c r="I5637" s="964" t="s">
        <v>5164</v>
      </c>
      <c r="J5637" s="965"/>
    </row>
    <row r="5638" spans="2:10" ht="24.6" customHeight="1">
      <c r="B5638" s="962"/>
      <c r="C5638" s="963"/>
      <c r="D5638" s="963"/>
      <c r="E5638" s="963"/>
      <c r="F5638" s="963"/>
      <c r="G5638" s="963"/>
      <c r="H5638" s="963"/>
      <c r="I5638" s="964" t="s">
        <v>5165</v>
      </c>
      <c r="J5638" s="965"/>
    </row>
    <row r="5639" spans="2:10" ht="47.45" customHeight="1">
      <c r="B5639" s="962"/>
      <c r="C5639" s="963"/>
      <c r="D5639" s="963"/>
      <c r="E5639" s="963"/>
      <c r="F5639" s="963"/>
      <c r="G5639" s="963"/>
      <c r="H5639" s="963"/>
      <c r="I5639" s="964" t="s">
        <v>5166</v>
      </c>
      <c r="J5639" s="965"/>
    </row>
    <row r="5640" spans="2:10" ht="24.6" customHeight="1">
      <c r="B5640" s="962"/>
      <c r="C5640" s="963"/>
      <c r="D5640" s="963"/>
      <c r="E5640" s="963" t="s">
        <v>5167</v>
      </c>
      <c r="F5640" s="963"/>
      <c r="G5640" s="963"/>
      <c r="H5640" s="963"/>
      <c r="I5640" s="964"/>
      <c r="J5640" s="965"/>
    </row>
    <row r="5641" spans="2:10" ht="35.450000000000003" customHeight="1">
      <c r="B5641" s="962"/>
      <c r="C5641" s="963"/>
      <c r="D5641" s="963"/>
      <c r="E5641" s="963"/>
      <c r="F5641" s="963"/>
      <c r="G5641" s="963"/>
      <c r="H5641" s="963"/>
      <c r="I5641" s="964" t="s">
        <v>5168</v>
      </c>
      <c r="J5641" s="965"/>
    </row>
    <row r="5642" spans="2:10" ht="24.6" customHeight="1">
      <c r="B5642" s="962"/>
      <c r="C5642" s="963"/>
      <c r="D5642" s="963"/>
      <c r="E5642" s="963"/>
      <c r="F5642" s="963"/>
      <c r="G5642" s="963"/>
      <c r="H5642" s="963"/>
      <c r="I5642" s="964" t="s">
        <v>5169</v>
      </c>
      <c r="J5642" s="965"/>
    </row>
    <row r="5643" spans="2:10" ht="24.6" customHeight="1">
      <c r="B5643" s="962"/>
      <c r="C5643" s="963"/>
      <c r="D5643" s="963"/>
      <c r="E5643" s="963"/>
      <c r="F5643" s="963"/>
      <c r="G5643" s="963"/>
      <c r="H5643" s="963"/>
      <c r="I5643" s="964" t="s">
        <v>5170</v>
      </c>
      <c r="J5643" s="965"/>
    </row>
    <row r="5644" spans="2:10" ht="24.6" customHeight="1">
      <c r="B5644" s="962"/>
      <c r="C5644" s="963"/>
      <c r="D5644" s="963"/>
      <c r="E5644" s="963"/>
      <c r="F5644" s="963"/>
      <c r="G5644" s="963"/>
      <c r="H5644" s="963"/>
      <c r="I5644" s="964" t="s">
        <v>5171</v>
      </c>
      <c r="J5644" s="965"/>
    </row>
    <row r="5645" spans="2:10" ht="35.450000000000003" customHeight="1">
      <c r="B5645" s="962"/>
      <c r="C5645" s="963"/>
      <c r="D5645" s="963"/>
      <c r="E5645" s="963"/>
      <c r="F5645" s="963"/>
      <c r="G5645" s="963"/>
      <c r="H5645" s="963"/>
      <c r="I5645" s="964" t="s">
        <v>5172</v>
      </c>
      <c r="J5645" s="965"/>
    </row>
    <row r="5646" spans="2:10" ht="24.6" customHeight="1">
      <c r="B5646" s="962"/>
      <c r="C5646" s="963"/>
      <c r="D5646" s="963"/>
      <c r="E5646" s="963"/>
      <c r="F5646" s="963"/>
      <c r="G5646" s="963"/>
      <c r="H5646" s="963"/>
      <c r="I5646" s="964" t="s">
        <v>5173</v>
      </c>
      <c r="J5646" s="965"/>
    </row>
    <row r="5647" spans="2:10" ht="24.6" customHeight="1">
      <c r="B5647" s="962"/>
      <c r="C5647" s="963"/>
      <c r="D5647" s="963"/>
      <c r="E5647" s="963"/>
      <c r="F5647" s="963"/>
      <c r="G5647" s="963"/>
      <c r="H5647" s="963"/>
      <c r="I5647" s="964" t="s">
        <v>5174</v>
      </c>
      <c r="J5647" s="965"/>
    </row>
    <row r="5648" spans="2:10" ht="24.6" customHeight="1">
      <c r="B5648" s="962"/>
      <c r="C5648" s="963"/>
      <c r="D5648" s="963"/>
      <c r="E5648" s="963"/>
      <c r="F5648" s="963"/>
      <c r="G5648" s="963"/>
      <c r="H5648" s="963"/>
      <c r="I5648" s="964" t="s">
        <v>5175</v>
      </c>
      <c r="J5648" s="965"/>
    </row>
    <row r="5649" spans="2:10" ht="24.6" customHeight="1">
      <c r="B5649" s="962"/>
      <c r="C5649" s="963"/>
      <c r="D5649" s="963"/>
      <c r="E5649" s="963" t="s">
        <v>5176</v>
      </c>
      <c r="F5649" s="963"/>
      <c r="G5649" s="963"/>
      <c r="H5649" s="963"/>
      <c r="I5649" s="964"/>
      <c r="J5649" s="965"/>
    </row>
    <row r="5650" spans="2:10" ht="24.6" customHeight="1">
      <c r="B5650" s="962"/>
      <c r="C5650" s="963"/>
      <c r="D5650" s="963"/>
      <c r="E5650" s="963"/>
      <c r="F5650" s="963"/>
      <c r="G5650" s="963"/>
      <c r="H5650" s="963"/>
      <c r="I5650" s="964" t="s">
        <v>5177</v>
      </c>
      <c r="J5650" s="965"/>
    </row>
    <row r="5651" spans="2:10" ht="24.6" customHeight="1">
      <c r="B5651" s="962"/>
      <c r="C5651" s="963"/>
      <c r="D5651" s="963"/>
      <c r="E5651" s="963"/>
      <c r="F5651" s="963"/>
      <c r="G5651" s="963"/>
      <c r="H5651" s="963"/>
      <c r="I5651" s="964" t="s">
        <v>5178</v>
      </c>
      <c r="J5651" s="965"/>
    </row>
    <row r="5652" spans="2:10" ht="24.6" customHeight="1">
      <c r="B5652" s="962"/>
      <c r="C5652" s="963"/>
      <c r="D5652" s="963"/>
      <c r="E5652" s="963"/>
      <c r="F5652" s="963"/>
      <c r="G5652" s="963"/>
      <c r="H5652" s="963"/>
      <c r="I5652" s="964" t="s">
        <v>5179</v>
      </c>
      <c r="J5652" s="965"/>
    </row>
    <row r="5653" spans="2:10" ht="24.6" customHeight="1">
      <c r="B5653" s="962"/>
      <c r="C5653" s="963"/>
      <c r="D5653" s="963"/>
      <c r="E5653" s="963"/>
      <c r="F5653" s="963"/>
      <c r="G5653" s="963"/>
      <c r="H5653" s="963"/>
      <c r="I5653" s="964" t="s">
        <v>5180</v>
      </c>
      <c r="J5653" s="965"/>
    </row>
    <row r="5654" spans="2:10" ht="24.6" customHeight="1">
      <c r="B5654" s="962"/>
      <c r="C5654" s="963"/>
      <c r="D5654" s="963"/>
      <c r="E5654" s="963"/>
      <c r="F5654" s="963"/>
      <c r="G5654" s="963"/>
      <c r="H5654" s="963"/>
      <c r="I5654" s="964" t="s">
        <v>5181</v>
      </c>
      <c r="J5654" s="965"/>
    </row>
    <row r="5655" spans="2:10" ht="24.6" customHeight="1">
      <c r="B5655" s="962"/>
      <c r="C5655" s="963"/>
      <c r="D5655" s="963"/>
      <c r="E5655" s="963"/>
      <c r="F5655" s="963"/>
      <c r="G5655" s="963"/>
      <c r="H5655" s="963"/>
      <c r="I5655" s="964" t="s">
        <v>5182</v>
      </c>
      <c r="J5655" s="965"/>
    </row>
    <row r="5656" spans="2:10" ht="24.6" customHeight="1">
      <c r="B5656" s="962"/>
      <c r="C5656" s="963"/>
      <c r="D5656" s="963"/>
      <c r="E5656" s="963"/>
      <c r="F5656" s="963"/>
      <c r="G5656" s="963"/>
      <c r="H5656" s="963"/>
      <c r="I5656" s="964" t="s">
        <v>5183</v>
      </c>
      <c r="J5656" s="965"/>
    </row>
    <row r="5657" spans="2:10" ht="24.6" customHeight="1">
      <c r="B5657" s="962"/>
      <c r="C5657" s="963"/>
      <c r="D5657" s="963"/>
      <c r="E5657" s="963"/>
      <c r="F5657" s="963"/>
      <c r="G5657" s="963"/>
      <c r="H5657" s="963"/>
      <c r="I5657" s="964" t="s">
        <v>5184</v>
      </c>
      <c r="J5657" s="965"/>
    </row>
    <row r="5658" spans="2:10" ht="24.6" customHeight="1">
      <c r="B5658" s="962"/>
      <c r="C5658" s="963"/>
      <c r="D5658" s="963"/>
      <c r="E5658" s="963"/>
      <c r="F5658" s="963"/>
      <c r="G5658" s="963"/>
      <c r="H5658" s="963"/>
      <c r="I5658" s="964" t="s">
        <v>5185</v>
      </c>
      <c r="J5658" s="965"/>
    </row>
    <row r="5659" spans="2:10" ht="24.6" customHeight="1">
      <c r="B5659" s="962"/>
      <c r="C5659" s="963"/>
      <c r="D5659" s="963"/>
      <c r="E5659" s="963"/>
      <c r="F5659" s="963"/>
      <c r="G5659" s="963"/>
      <c r="H5659" s="963"/>
      <c r="I5659" s="964" t="s">
        <v>5186</v>
      </c>
      <c r="J5659" s="965"/>
    </row>
    <row r="5660" spans="2:10" ht="24.6" customHeight="1">
      <c r="B5660" s="962"/>
      <c r="C5660" s="963"/>
      <c r="D5660" s="963"/>
      <c r="E5660" s="963"/>
      <c r="F5660" s="963"/>
      <c r="G5660" s="963"/>
      <c r="H5660" s="963"/>
      <c r="I5660" s="964" t="s">
        <v>5187</v>
      </c>
      <c r="J5660" s="965"/>
    </row>
    <row r="5661" spans="2:10" ht="103.5" customHeight="1">
      <c r="B5661" s="962"/>
      <c r="C5661" s="963"/>
      <c r="D5661" s="963"/>
      <c r="E5661" s="963"/>
      <c r="F5661" s="963"/>
      <c r="G5661" s="963"/>
      <c r="H5661" s="963"/>
      <c r="I5661" s="964" t="s">
        <v>5188</v>
      </c>
      <c r="J5661" s="965"/>
    </row>
    <row r="5662" spans="2:10" ht="24.6" customHeight="1">
      <c r="B5662" s="966"/>
      <c r="C5662" s="967"/>
      <c r="D5662" s="967"/>
      <c r="E5662" s="967"/>
      <c r="F5662" s="967"/>
      <c r="G5662" s="967"/>
      <c r="H5662" s="967"/>
      <c r="I5662" s="968"/>
      <c r="J5662" s="969"/>
    </row>
    <row r="5663" spans="2:10" ht="24.6" customHeight="1">
      <c r="B5663" s="959"/>
      <c r="C5663" s="970" t="s">
        <v>5189</v>
      </c>
      <c r="D5663" s="970"/>
      <c r="E5663" s="970"/>
      <c r="F5663" s="970"/>
      <c r="G5663" s="970"/>
      <c r="H5663" s="970"/>
      <c r="I5663" s="971"/>
      <c r="J5663" s="960"/>
    </row>
    <row r="5664" spans="2:10" ht="202.5" customHeight="1">
      <c r="B5664" s="962"/>
      <c r="C5664" s="963"/>
      <c r="D5664" s="963"/>
      <c r="E5664" s="963"/>
      <c r="F5664" s="963"/>
      <c r="G5664" s="963"/>
      <c r="H5664" s="963"/>
      <c r="I5664" s="964" t="s">
        <v>5190</v>
      </c>
      <c r="J5664" s="965"/>
    </row>
    <row r="5665" spans="2:10" ht="24.6" customHeight="1">
      <c r="B5665" s="966"/>
      <c r="C5665" s="967"/>
      <c r="D5665" s="967"/>
      <c r="E5665" s="967"/>
      <c r="F5665" s="967"/>
      <c r="G5665" s="967"/>
      <c r="H5665" s="967"/>
      <c r="I5665" s="968"/>
      <c r="J5665" s="969"/>
    </row>
    <row r="5666" spans="2:10" ht="24.6" customHeight="1">
      <c r="B5666" s="972" t="s">
        <v>5191</v>
      </c>
      <c r="C5666" s="973"/>
      <c r="D5666" s="973"/>
      <c r="E5666" s="973"/>
      <c r="F5666" s="973"/>
      <c r="G5666" s="973"/>
      <c r="H5666" s="973"/>
      <c r="I5666" s="974"/>
      <c r="J5666" s="975"/>
    </row>
    <row r="5667" spans="2:10" ht="24.6" customHeight="1">
      <c r="B5667" s="976"/>
      <c r="C5667" s="977" t="s">
        <v>5192</v>
      </c>
      <c r="D5667" s="977"/>
      <c r="E5667" s="977"/>
      <c r="F5667" s="977"/>
      <c r="G5667" s="977"/>
      <c r="H5667" s="977"/>
      <c r="I5667" s="978"/>
      <c r="J5667" s="979"/>
    </row>
    <row r="5668" spans="2:10" ht="92.45" customHeight="1">
      <c r="B5668" s="962"/>
      <c r="C5668" s="963"/>
      <c r="D5668" s="963"/>
      <c r="E5668" s="963"/>
      <c r="F5668" s="963"/>
      <c r="G5668" s="963"/>
      <c r="H5668" s="963"/>
      <c r="I5668" s="964" t="s">
        <v>5193</v>
      </c>
      <c r="J5668" s="965"/>
    </row>
    <row r="5669" spans="2:10" ht="47.45" customHeight="1">
      <c r="B5669" s="962"/>
      <c r="C5669" s="963"/>
      <c r="D5669" s="963"/>
      <c r="E5669" s="963"/>
      <c r="F5669" s="963"/>
      <c r="G5669" s="963"/>
      <c r="H5669" s="963"/>
      <c r="I5669" s="964" t="s">
        <v>5194</v>
      </c>
      <c r="J5669" s="965"/>
    </row>
    <row r="5670" spans="2:10" ht="92.45" customHeight="1">
      <c r="B5670" s="962"/>
      <c r="C5670" s="963"/>
      <c r="D5670" s="963"/>
      <c r="E5670" s="963"/>
      <c r="F5670" s="963"/>
      <c r="G5670" s="963"/>
      <c r="H5670" s="963"/>
      <c r="I5670" s="964" t="s">
        <v>5195</v>
      </c>
      <c r="J5670" s="965"/>
    </row>
    <row r="5671" spans="2:10" ht="69.599999999999994" customHeight="1">
      <c r="B5671" s="962"/>
      <c r="C5671" s="963"/>
      <c r="D5671" s="963"/>
      <c r="E5671" s="963"/>
      <c r="F5671" s="963"/>
      <c r="G5671" s="963"/>
      <c r="H5671" s="963"/>
      <c r="I5671" s="964" t="s">
        <v>5196</v>
      </c>
      <c r="J5671" s="965"/>
    </row>
    <row r="5672" spans="2:10" ht="47.45" customHeight="1">
      <c r="B5672" s="962"/>
      <c r="C5672" s="963"/>
      <c r="D5672" s="963"/>
      <c r="E5672" s="963"/>
      <c r="F5672" s="963"/>
      <c r="G5672" s="963"/>
      <c r="H5672" s="963"/>
      <c r="I5672" s="964" t="s">
        <v>5197</v>
      </c>
      <c r="J5672" s="965"/>
    </row>
    <row r="5673" spans="2:10" ht="92.45" customHeight="1">
      <c r="B5673" s="962"/>
      <c r="C5673" s="963"/>
      <c r="D5673" s="963"/>
      <c r="E5673" s="963"/>
      <c r="F5673" s="963"/>
      <c r="G5673" s="963"/>
      <c r="H5673" s="963"/>
      <c r="I5673" s="964" t="s">
        <v>5198</v>
      </c>
      <c r="J5673" s="965"/>
    </row>
    <row r="5674" spans="2:10" ht="47.45" customHeight="1">
      <c r="B5674" s="962"/>
      <c r="C5674" s="963"/>
      <c r="D5674" s="963"/>
      <c r="E5674" s="963"/>
      <c r="F5674" s="963"/>
      <c r="G5674" s="963"/>
      <c r="H5674" s="963"/>
      <c r="I5674" s="964" t="s">
        <v>5199</v>
      </c>
      <c r="J5674" s="965"/>
    </row>
    <row r="5675" spans="2:10" ht="24.6" customHeight="1">
      <c r="B5675" s="966"/>
      <c r="C5675" s="967"/>
      <c r="D5675" s="967"/>
      <c r="E5675" s="967"/>
      <c r="F5675" s="967"/>
      <c r="G5675" s="967"/>
      <c r="H5675" s="967"/>
      <c r="I5675" s="968"/>
      <c r="J5675" s="969"/>
    </row>
    <row r="5676" spans="2:10" ht="24.6" customHeight="1">
      <c r="B5676" s="959"/>
      <c r="C5676" s="970" t="s">
        <v>5200</v>
      </c>
      <c r="D5676" s="970"/>
      <c r="E5676" s="970"/>
      <c r="F5676" s="970"/>
      <c r="G5676" s="970"/>
      <c r="H5676" s="970"/>
      <c r="I5676" s="971"/>
      <c r="J5676" s="960"/>
    </row>
    <row r="5677" spans="2:10" ht="69.599999999999994" customHeight="1">
      <c r="B5677" s="962"/>
      <c r="C5677" s="963"/>
      <c r="D5677" s="963"/>
      <c r="E5677" s="963"/>
      <c r="F5677" s="963"/>
      <c r="G5677" s="963"/>
      <c r="H5677" s="963"/>
      <c r="I5677" s="964" t="s">
        <v>5201</v>
      </c>
      <c r="J5677" s="965"/>
    </row>
    <row r="5678" spans="2:10" ht="58.5" customHeight="1">
      <c r="B5678" s="962"/>
      <c r="C5678" s="963"/>
      <c r="D5678" s="963"/>
      <c r="E5678" s="963"/>
      <c r="F5678" s="963"/>
      <c r="G5678" s="963"/>
      <c r="H5678" s="963"/>
      <c r="I5678" s="964" t="s">
        <v>5202</v>
      </c>
      <c r="J5678" s="965"/>
    </row>
    <row r="5679" spans="2:10" ht="47.45" customHeight="1">
      <c r="B5679" s="962"/>
      <c r="C5679" s="963"/>
      <c r="D5679" s="963"/>
      <c r="E5679" s="963"/>
      <c r="F5679" s="963"/>
      <c r="G5679" s="963"/>
      <c r="H5679" s="963"/>
      <c r="I5679" s="964" t="s">
        <v>5203</v>
      </c>
      <c r="J5679" s="965"/>
    </row>
    <row r="5680" spans="2:10" ht="24.6" customHeight="1">
      <c r="B5680" s="966"/>
      <c r="C5680" s="967"/>
      <c r="D5680" s="967"/>
      <c r="E5680" s="967"/>
      <c r="F5680" s="967"/>
      <c r="G5680" s="967"/>
      <c r="H5680" s="967"/>
      <c r="I5680" s="968"/>
      <c r="J5680" s="969"/>
    </row>
    <row r="5681" spans="2:10" ht="24.6" customHeight="1">
      <c r="B5681" s="959"/>
      <c r="C5681" s="970" t="s">
        <v>5204</v>
      </c>
      <c r="D5681" s="970"/>
      <c r="E5681" s="970"/>
      <c r="F5681" s="970"/>
      <c r="G5681" s="970"/>
      <c r="H5681" s="970"/>
      <c r="I5681" s="971"/>
      <c r="J5681" s="960"/>
    </row>
    <row r="5682" spans="2:10" ht="92.45" customHeight="1">
      <c r="B5682" s="962"/>
      <c r="C5682" s="963"/>
      <c r="D5682" s="963"/>
      <c r="E5682" s="963"/>
      <c r="F5682" s="963"/>
      <c r="G5682" s="963"/>
      <c r="H5682" s="963"/>
      <c r="I5682" s="964" t="s">
        <v>5205</v>
      </c>
      <c r="J5682" s="965"/>
    </row>
    <row r="5683" spans="2:10" ht="58.5" customHeight="1">
      <c r="B5683" s="962"/>
      <c r="C5683" s="963"/>
      <c r="D5683" s="963"/>
      <c r="E5683" s="963"/>
      <c r="F5683" s="963"/>
      <c r="G5683" s="963"/>
      <c r="H5683" s="963"/>
      <c r="I5683" s="964" t="s">
        <v>5206</v>
      </c>
      <c r="J5683" s="965"/>
    </row>
    <row r="5684" spans="2:10" ht="92.45" customHeight="1">
      <c r="B5684" s="962"/>
      <c r="C5684" s="963"/>
      <c r="D5684" s="963"/>
      <c r="E5684" s="963"/>
      <c r="F5684" s="963"/>
      <c r="G5684" s="963"/>
      <c r="H5684" s="963"/>
      <c r="I5684" s="964" t="s">
        <v>5207</v>
      </c>
      <c r="J5684" s="965"/>
    </row>
    <row r="5685" spans="2:10" ht="58.5" customHeight="1">
      <c r="B5685" s="962"/>
      <c r="C5685" s="963"/>
      <c r="D5685" s="963"/>
      <c r="E5685" s="963"/>
      <c r="F5685" s="963"/>
      <c r="G5685" s="963"/>
      <c r="H5685" s="963"/>
      <c r="I5685" s="964" t="s">
        <v>5208</v>
      </c>
      <c r="J5685" s="965"/>
    </row>
    <row r="5686" spans="2:10" ht="35.450000000000003" customHeight="1">
      <c r="B5686" s="962"/>
      <c r="C5686" s="963"/>
      <c r="D5686" s="963"/>
      <c r="E5686" s="963"/>
      <c r="F5686" s="963"/>
      <c r="G5686" s="963"/>
      <c r="H5686" s="963"/>
      <c r="I5686" s="964" t="s">
        <v>5209</v>
      </c>
      <c r="J5686" s="965"/>
    </row>
    <row r="5687" spans="2:10" ht="69.599999999999994" customHeight="1">
      <c r="B5687" s="962"/>
      <c r="C5687" s="963"/>
      <c r="D5687" s="963"/>
      <c r="E5687" s="963"/>
      <c r="F5687" s="963"/>
      <c r="G5687" s="963"/>
      <c r="H5687" s="963"/>
      <c r="I5687" s="964" t="s">
        <v>5210</v>
      </c>
      <c r="J5687" s="965"/>
    </row>
    <row r="5688" spans="2:10" ht="58.5" customHeight="1">
      <c r="B5688" s="962"/>
      <c r="C5688" s="963"/>
      <c r="D5688" s="963"/>
      <c r="E5688" s="963"/>
      <c r="F5688" s="963"/>
      <c r="G5688" s="963"/>
      <c r="H5688" s="963"/>
      <c r="I5688" s="964" t="s">
        <v>5211</v>
      </c>
      <c r="J5688" s="965"/>
    </row>
    <row r="5689" spans="2:10" ht="24.6" customHeight="1">
      <c r="B5689" s="966"/>
      <c r="C5689" s="967"/>
      <c r="D5689" s="967"/>
      <c r="E5689" s="967"/>
      <c r="F5689" s="967"/>
      <c r="G5689" s="967"/>
      <c r="H5689" s="967"/>
      <c r="I5689" s="968"/>
      <c r="J5689" s="969"/>
    </row>
    <row r="5690" spans="2:10" ht="24.6" customHeight="1">
      <c r="B5690" s="972" t="s">
        <v>5212</v>
      </c>
      <c r="C5690" s="973"/>
      <c r="D5690" s="973"/>
      <c r="E5690" s="973"/>
      <c r="F5690" s="973"/>
      <c r="G5690" s="973"/>
      <c r="H5690" s="973"/>
      <c r="I5690" s="974"/>
      <c r="J5690" s="975"/>
    </row>
    <row r="5691" spans="2:10" ht="24.6" customHeight="1">
      <c r="B5691" s="976"/>
      <c r="C5691" s="977" t="s">
        <v>5213</v>
      </c>
      <c r="D5691" s="977"/>
      <c r="E5691" s="977"/>
      <c r="F5691" s="977"/>
      <c r="G5691" s="977"/>
      <c r="H5691" s="977"/>
      <c r="I5691" s="978"/>
      <c r="J5691" s="979"/>
    </row>
    <row r="5692" spans="2:10" ht="24.6" customHeight="1">
      <c r="B5692" s="962"/>
      <c r="C5692" s="963"/>
      <c r="D5692" s="963" t="s">
        <v>5214</v>
      </c>
      <c r="E5692" s="963"/>
      <c r="F5692" s="963"/>
      <c r="G5692" s="963"/>
      <c r="H5692" s="963"/>
      <c r="I5692" s="964"/>
      <c r="J5692" s="965"/>
    </row>
    <row r="5693" spans="2:10" ht="125.45" customHeight="1">
      <c r="B5693" s="962"/>
      <c r="C5693" s="963"/>
      <c r="D5693" s="963"/>
      <c r="E5693" s="963"/>
      <c r="F5693" s="963"/>
      <c r="G5693" s="963"/>
      <c r="H5693" s="963"/>
      <c r="I5693" s="964" t="s">
        <v>5215</v>
      </c>
      <c r="J5693" s="965"/>
    </row>
    <row r="5694" spans="2:10" ht="24.6" customHeight="1">
      <c r="B5694" s="962"/>
      <c r="C5694" s="963"/>
      <c r="D5694" s="963" t="s">
        <v>5216</v>
      </c>
      <c r="E5694" s="963"/>
      <c r="F5694" s="963"/>
      <c r="G5694" s="963"/>
      <c r="H5694" s="963"/>
      <c r="I5694" s="964"/>
      <c r="J5694" s="965"/>
    </row>
    <row r="5695" spans="2:10" ht="58.5" customHeight="1">
      <c r="B5695" s="962"/>
      <c r="C5695" s="963"/>
      <c r="D5695" s="963"/>
      <c r="E5695" s="963"/>
      <c r="F5695" s="963"/>
      <c r="G5695" s="963"/>
      <c r="H5695" s="963"/>
      <c r="I5695" s="964" t="s">
        <v>5217</v>
      </c>
      <c r="J5695" s="965"/>
    </row>
    <row r="5696" spans="2:10" ht="24.6" customHeight="1">
      <c r="B5696" s="962"/>
      <c r="C5696" s="963"/>
      <c r="D5696" s="963" t="s">
        <v>5218</v>
      </c>
      <c r="E5696" s="963"/>
      <c r="F5696" s="963"/>
      <c r="G5696" s="963"/>
      <c r="H5696" s="963"/>
      <c r="I5696" s="964"/>
      <c r="J5696" s="965"/>
    </row>
    <row r="5697" spans="2:10" ht="69.599999999999994" customHeight="1">
      <c r="B5697" s="962"/>
      <c r="C5697" s="963"/>
      <c r="D5697" s="963"/>
      <c r="E5697" s="963"/>
      <c r="F5697" s="963"/>
      <c r="G5697" s="963"/>
      <c r="H5697" s="963"/>
      <c r="I5697" s="964" t="s">
        <v>5219</v>
      </c>
      <c r="J5697" s="965"/>
    </row>
    <row r="5698" spans="2:10" ht="24.6" customHeight="1">
      <c r="B5698" s="966"/>
      <c r="C5698" s="967"/>
      <c r="D5698" s="967"/>
      <c r="E5698" s="967"/>
      <c r="F5698" s="967"/>
      <c r="G5698" s="967"/>
      <c r="H5698" s="967"/>
      <c r="I5698" s="968"/>
      <c r="J5698" s="969"/>
    </row>
    <row r="5699" spans="2:10" ht="24.6" customHeight="1">
      <c r="B5699" s="959"/>
      <c r="C5699" s="970" t="s">
        <v>5220</v>
      </c>
      <c r="D5699" s="970"/>
      <c r="E5699" s="970"/>
      <c r="F5699" s="970"/>
      <c r="G5699" s="970"/>
      <c r="H5699" s="970"/>
      <c r="I5699" s="971"/>
      <c r="J5699" s="960"/>
    </row>
    <row r="5700" spans="2:10" ht="58.5" customHeight="1">
      <c r="B5700" s="962"/>
      <c r="C5700" s="963"/>
      <c r="D5700" s="963"/>
      <c r="E5700" s="963"/>
      <c r="F5700" s="963"/>
      <c r="G5700" s="963"/>
      <c r="H5700" s="963"/>
      <c r="I5700" s="964" t="s">
        <v>5221</v>
      </c>
      <c r="J5700" s="965"/>
    </row>
    <row r="5701" spans="2:10" ht="47.45" customHeight="1">
      <c r="B5701" s="962"/>
      <c r="C5701" s="963"/>
      <c r="D5701" s="963"/>
      <c r="E5701" s="963"/>
      <c r="F5701" s="963"/>
      <c r="G5701" s="963"/>
      <c r="H5701" s="963"/>
      <c r="I5701" s="964" t="s">
        <v>5222</v>
      </c>
      <c r="J5701" s="965"/>
    </row>
    <row r="5702" spans="2:10" ht="47.45" customHeight="1">
      <c r="B5702" s="962"/>
      <c r="C5702" s="963"/>
      <c r="D5702" s="963"/>
      <c r="E5702" s="963"/>
      <c r="F5702" s="963"/>
      <c r="G5702" s="963"/>
      <c r="H5702" s="963"/>
      <c r="I5702" s="964" t="s">
        <v>5223</v>
      </c>
      <c r="J5702" s="965"/>
    </row>
    <row r="5703" spans="2:10" ht="114.6" customHeight="1">
      <c r="B5703" s="962"/>
      <c r="C5703" s="963"/>
      <c r="D5703" s="963"/>
      <c r="E5703" s="963"/>
      <c r="F5703" s="963"/>
      <c r="G5703" s="963"/>
      <c r="H5703" s="963"/>
      <c r="I5703" s="964" t="s">
        <v>5224</v>
      </c>
      <c r="J5703" s="965"/>
    </row>
    <row r="5704" spans="2:10" ht="24.6" customHeight="1">
      <c r="B5704" s="966"/>
      <c r="C5704" s="967"/>
      <c r="D5704" s="967"/>
      <c r="E5704" s="967"/>
      <c r="F5704" s="967"/>
      <c r="G5704" s="967"/>
      <c r="H5704" s="967"/>
      <c r="I5704" s="968"/>
      <c r="J5704" s="969"/>
    </row>
    <row r="5705" spans="2:10" ht="24.6" customHeight="1">
      <c r="B5705" s="959"/>
      <c r="C5705" s="970" t="s">
        <v>5225</v>
      </c>
      <c r="D5705" s="970"/>
      <c r="E5705" s="970"/>
      <c r="F5705" s="970"/>
      <c r="G5705" s="970"/>
      <c r="H5705" s="970"/>
      <c r="I5705" s="971"/>
      <c r="J5705" s="960"/>
    </row>
    <row r="5706" spans="2:10" ht="47.45" customHeight="1">
      <c r="B5706" s="962"/>
      <c r="C5706" s="963"/>
      <c r="D5706" s="963"/>
      <c r="E5706" s="963"/>
      <c r="F5706" s="963"/>
      <c r="G5706" s="963"/>
      <c r="H5706" s="963"/>
      <c r="I5706" s="964" t="s">
        <v>5226</v>
      </c>
      <c r="J5706" s="965"/>
    </row>
    <row r="5707" spans="2:10" ht="24.6" customHeight="1">
      <c r="B5707" s="966"/>
      <c r="C5707" s="967"/>
      <c r="D5707" s="967"/>
      <c r="E5707" s="967"/>
      <c r="F5707" s="967"/>
      <c r="G5707" s="967"/>
      <c r="H5707" s="967"/>
      <c r="I5707" s="968"/>
      <c r="J5707" s="969"/>
    </row>
    <row r="5708" spans="2:10" ht="24.6" customHeight="1">
      <c r="B5708" s="959"/>
      <c r="C5708" s="970" t="s">
        <v>5227</v>
      </c>
      <c r="D5708" s="970"/>
      <c r="E5708" s="970"/>
      <c r="F5708" s="970"/>
      <c r="G5708" s="970"/>
      <c r="H5708" s="970"/>
      <c r="I5708" s="971"/>
      <c r="J5708" s="960"/>
    </row>
    <row r="5709" spans="2:10" ht="58.5" customHeight="1">
      <c r="B5709" s="962"/>
      <c r="C5709" s="963"/>
      <c r="D5709" s="963"/>
      <c r="E5709" s="963"/>
      <c r="F5709" s="963"/>
      <c r="G5709" s="963"/>
      <c r="H5709" s="963"/>
      <c r="I5709" s="964" t="s">
        <v>5228</v>
      </c>
      <c r="J5709" s="965"/>
    </row>
    <row r="5710" spans="2:10" ht="81.599999999999994" customHeight="1">
      <c r="B5710" s="962"/>
      <c r="C5710" s="963"/>
      <c r="D5710" s="963"/>
      <c r="E5710" s="963"/>
      <c r="F5710" s="963"/>
      <c r="G5710" s="963"/>
      <c r="H5710" s="963"/>
      <c r="I5710" s="964" t="s">
        <v>5229</v>
      </c>
      <c r="J5710" s="965"/>
    </row>
    <row r="5711" spans="2:10" ht="47.45" customHeight="1">
      <c r="B5711" s="962"/>
      <c r="C5711" s="963"/>
      <c r="D5711" s="963"/>
      <c r="E5711" s="963"/>
      <c r="F5711" s="963"/>
      <c r="G5711" s="963"/>
      <c r="H5711" s="963"/>
      <c r="I5711" s="964" t="s">
        <v>5230</v>
      </c>
      <c r="J5711" s="965"/>
    </row>
    <row r="5712" spans="2:10" ht="35.450000000000003" customHeight="1">
      <c r="B5712" s="962"/>
      <c r="C5712" s="963"/>
      <c r="D5712" s="963"/>
      <c r="E5712" s="963"/>
      <c r="F5712" s="963"/>
      <c r="G5712" s="963"/>
      <c r="H5712" s="963"/>
      <c r="I5712" s="964" t="s">
        <v>5231</v>
      </c>
      <c r="J5712" s="965"/>
    </row>
    <row r="5713" spans="2:10" ht="47.45" customHeight="1">
      <c r="B5713" s="962"/>
      <c r="C5713" s="963"/>
      <c r="D5713" s="963"/>
      <c r="E5713" s="963"/>
      <c r="F5713" s="963"/>
      <c r="G5713" s="963"/>
      <c r="H5713" s="963"/>
      <c r="I5713" s="964" t="s">
        <v>5232</v>
      </c>
      <c r="J5713" s="965"/>
    </row>
    <row r="5714" spans="2:10" ht="35.450000000000003" customHeight="1">
      <c r="B5714" s="962"/>
      <c r="C5714" s="963"/>
      <c r="D5714" s="963"/>
      <c r="E5714" s="963"/>
      <c r="F5714" s="963"/>
      <c r="G5714" s="963"/>
      <c r="H5714" s="963"/>
      <c r="I5714" s="964" t="s">
        <v>5233</v>
      </c>
      <c r="J5714" s="965"/>
    </row>
    <row r="5715" spans="2:10" ht="92.45" customHeight="1">
      <c r="B5715" s="962"/>
      <c r="C5715" s="963"/>
      <c r="D5715" s="963"/>
      <c r="E5715" s="963"/>
      <c r="F5715" s="963"/>
      <c r="G5715" s="963"/>
      <c r="H5715" s="963"/>
      <c r="I5715" s="964" t="s">
        <v>5234</v>
      </c>
      <c r="J5715" s="965"/>
    </row>
    <row r="5716" spans="2:10" ht="69.599999999999994" customHeight="1">
      <c r="B5716" s="962"/>
      <c r="C5716" s="963"/>
      <c r="D5716" s="963"/>
      <c r="E5716" s="963"/>
      <c r="F5716" s="963"/>
      <c r="G5716" s="963"/>
      <c r="H5716" s="963"/>
      <c r="I5716" s="964" t="s">
        <v>5235</v>
      </c>
      <c r="J5716" s="965"/>
    </row>
    <row r="5717" spans="2:10" ht="58.5" customHeight="1">
      <c r="B5717" s="962"/>
      <c r="C5717" s="963"/>
      <c r="D5717" s="963"/>
      <c r="E5717" s="963"/>
      <c r="F5717" s="963"/>
      <c r="G5717" s="963"/>
      <c r="H5717" s="963"/>
      <c r="I5717" s="964" t="s">
        <v>5236</v>
      </c>
      <c r="J5717" s="965"/>
    </row>
    <row r="5718" spans="2:10" ht="47.45" customHeight="1">
      <c r="B5718" s="962"/>
      <c r="C5718" s="963"/>
      <c r="D5718" s="963"/>
      <c r="E5718" s="963"/>
      <c r="F5718" s="963"/>
      <c r="G5718" s="963"/>
      <c r="H5718" s="963"/>
      <c r="I5718" s="964" t="s">
        <v>5237</v>
      </c>
      <c r="J5718" s="965"/>
    </row>
    <row r="5719" spans="2:10" ht="81.599999999999994" customHeight="1">
      <c r="B5719" s="962"/>
      <c r="C5719" s="963"/>
      <c r="D5719" s="963"/>
      <c r="E5719" s="963"/>
      <c r="F5719" s="963"/>
      <c r="G5719" s="963"/>
      <c r="H5719" s="963"/>
      <c r="I5719" s="964" t="s">
        <v>5238</v>
      </c>
      <c r="J5719" s="965"/>
    </row>
    <row r="5720" spans="2:10" ht="81.599999999999994" customHeight="1">
      <c r="B5720" s="962"/>
      <c r="C5720" s="963"/>
      <c r="D5720" s="963"/>
      <c r="E5720" s="963"/>
      <c r="F5720" s="963"/>
      <c r="G5720" s="963"/>
      <c r="H5720" s="963"/>
      <c r="I5720" s="964" t="s">
        <v>5239</v>
      </c>
      <c r="J5720" s="965"/>
    </row>
    <row r="5721" spans="2:10" ht="24.6" customHeight="1">
      <c r="B5721" s="966"/>
      <c r="C5721" s="967"/>
      <c r="D5721" s="967"/>
      <c r="E5721" s="967"/>
      <c r="F5721" s="967"/>
      <c r="G5721" s="967"/>
      <c r="H5721" s="967"/>
      <c r="I5721" s="968"/>
      <c r="J5721" s="969"/>
    </row>
    <row r="5722" spans="2:10" ht="24.6" customHeight="1">
      <c r="B5722" s="959"/>
      <c r="C5722" s="970" t="s">
        <v>5240</v>
      </c>
      <c r="D5722" s="970"/>
      <c r="E5722" s="970"/>
      <c r="F5722" s="970"/>
      <c r="G5722" s="970"/>
      <c r="H5722" s="970"/>
      <c r="I5722" s="971"/>
      <c r="J5722" s="960"/>
    </row>
    <row r="5723" spans="2:10" ht="92.45" customHeight="1">
      <c r="B5723" s="962"/>
      <c r="C5723" s="963"/>
      <c r="D5723" s="963"/>
      <c r="E5723" s="963"/>
      <c r="F5723" s="963"/>
      <c r="G5723" s="963"/>
      <c r="H5723" s="963"/>
      <c r="I5723" s="964" t="s">
        <v>5241</v>
      </c>
      <c r="J5723" s="965"/>
    </row>
    <row r="5724" spans="2:10" ht="69.599999999999994" customHeight="1">
      <c r="B5724" s="962"/>
      <c r="C5724" s="963"/>
      <c r="D5724" s="963"/>
      <c r="E5724" s="963"/>
      <c r="F5724" s="963"/>
      <c r="G5724" s="963"/>
      <c r="H5724" s="963"/>
      <c r="I5724" s="964" t="s">
        <v>5242</v>
      </c>
      <c r="J5724" s="965"/>
    </row>
    <row r="5725" spans="2:10" ht="35.450000000000003" customHeight="1">
      <c r="B5725" s="962"/>
      <c r="C5725" s="963"/>
      <c r="D5725" s="963"/>
      <c r="E5725" s="963"/>
      <c r="F5725" s="963"/>
      <c r="G5725" s="963"/>
      <c r="H5725" s="963"/>
      <c r="I5725" s="964" t="s">
        <v>5243</v>
      </c>
      <c r="J5725" s="965"/>
    </row>
    <row r="5726" spans="2:10" ht="24.6" customHeight="1">
      <c r="B5726" s="966"/>
      <c r="C5726" s="967"/>
      <c r="D5726" s="967"/>
      <c r="E5726" s="967"/>
      <c r="F5726" s="967"/>
      <c r="G5726" s="967"/>
      <c r="H5726" s="967"/>
      <c r="I5726" s="968"/>
      <c r="J5726" s="969"/>
    </row>
    <row r="5727" spans="2:10" ht="24.6" customHeight="1">
      <c r="B5727" s="959"/>
      <c r="C5727" s="970" t="s">
        <v>5244</v>
      </c>
      <c r="D5727" s="970"/>
      <c r="E5727" s="970"/>
      <c r="F5727" s="970"/>
      <c r="G5727" s="970"/>
      <c r="H5727" s="970"/>
      <c r="I5727" s="971"/>
      <c r="J5727" s="960"/>
    </row>
    <row r="5728" spans="2:10" ht="24.6" customHeight="1">
      <c r="B5728" s="962"/>
      <c r="C5728" s="963"/>
      <c r="D5728" s="963" t="s">
        <v>5245</v>
      </c>
      <c r="E5728" s="963"/>
      <c r="F5728" s="963"/>
      <c r="G5728" s="963"/>
      <c r="H5728" s="963"/>
      <c r="I5728" s="964"/>
      <c r="J5728" s="965"/>
    </row>
    <row r="5729" spans="2:10" ht="47.45" customHeight="1">
      <c r="B5729" s="962"/>
      <c r="C5729" s="963"/>
      <c r="D5729" s="963"/>
      <c r="E5729" s="963"/>
      <c r="F5729" s="963"/>
      <c r="G5729" s="963"/>
      <c r="H5729" s="963"/>
      <c r="I5729" s="964" t="s">
        <v>5246</v>
      </c>
      <c r="J5729" s="965"/>
    </row>
    <row r="5730" spans="2:10" ht="35.450000000000003" customHeight="1">
      <c r="B5730" s="962"/>
      <c r="C5730" s="963"/>
      <c r="D5730" s="963"/>
      <c r="E5730" s="963"/>
      <c r="F5730" s="963"/>
      <c r="G5730" s="963"/>
      <c r="H5730" s="963"/>
      <c r="I5730" s="964" t="s">
        <v>5247</v>
      </c>
      <c r="J5730" s="965"/>
    </row>
    <row r="5731" spans="2:10" ht="24.6" customHeight="1">
      <c r="B5731" s="962"/>
      <c r="C5731" s="963"/>
      <c r="D5731" s="963" t="s">
        <v>5248</v>
      </c>
      <c r="E5731" s="963"/>
      <c r="F5731" s="963"/>
      <c r="G5731" s="963"/>
      <c r="H5731" s="963"/>
      <c r="I5731" s="964"/>
      <c r="J5731" s="965"/>
    </row>
    <row r="5732" spans="2:10" ht="35.450000000000003" customHeight="1">
      <c r="B5732" s="962"/>
      <c r="C5732" s="963"/>
      <c r="D5732" s="963"/>
      <c r="E5732" s="963"/>
      <c r="F5732" s="963"/>
      <c r="G5732" s="963"/>
      <c r="H5732" s="963"/>
      <c r="I5732" s="964" t="s">
        <v>5249</v>
      </c>
      <c r="J5732" s="965"/>
    </row>
    <row r="5733" spans="2:10" ht="24.6" customHeight="1">
      <c r="B5733" s="962"/>
      <c r="C5733" s="963"/>
      <c r="D5733" s="963"/>
      <c r="E5733" s="963"/>
      <c r="F5733" s="963"/>
      <c r="G5733" s="963"/>
      <c r="H5733" s="963"/>
      <c r="I5733" s="964" t="s">
        <v>5250</v>
      </c>
      <c r="J5733" s="965"/>
    </row>
    <row r="5734" spans="2:10" ht="35.450000000000003" customHeight="1">
      <c r="B5734" s="962"/>
      <c r="C5734" s="963"/>
      <c r="D5734" s="963"/>
      <c r="E5734" s="963"/>
      <c r="F5734" s="963"/>
      <c r="G5734" s="963"/>
      <c r="H5734" s="963"/>
      <c r="I5734" s="964" t="s">
        <v>5251</v>
      </c>
      <c r="J5734" s="965"/>
    </row>
    <row r="5735" spans="2:10" ht="35.450000000000003" customHeight="1">
      <c r="B5735" s="962"/>
      <c r="C5735" s="963"/>
      <c r="D5735" s="963"/>
      <c r="E5735" s="963"/>
      <c r="F5735" s="963"/>
      <c r="G5735" s="963"/>
      <c r="H5735" s="963"/>
      <c r="I5735" s="964" t="s">
        <v>5252</v>
      </c>
      <c r="J5735" s="965"/>
    </row>
    <row r="5736" spans="2:10" ht="24.6" customHeight="1">
      <c r="B5736" s="962"/>
      <c r="C5736" s="963"/>
      <c r="D5736" s="963"/>
      <c r="E5736" s="963"/>
      <c r="F5736" s="963"/>
      <c r="G5736" s="963"/>
      <c r="H5736" s="963"/>
      <c r="I5736" s="964" t="s">
        <v>5253</v>
      </c>
      <c r="J5736" s="965"/>
    </row>
    <row r="5737" spans="2:10" ht="35.450000000000003" customHeight="1">
      <c r="B5737" s="962"/>
      <c r="C5737" s="963"/>
      <c r="D5737" s="963"/>
      <c r="E5737" s="963"/>
      <c r="F5737" s="963"/>
      <c r="G5737" s="963"/>
      <c r="H5737" s="963"/>
      <c r="I5737" s="964" t="s">
        <v>5254</v>
      </c>
      <c r="J5737" s="965"/>
    </row>
    <row r="5738" spans="2:10" ht="35.450000000000003" customHeight="1">
      <c r="B5738" s="962"/>
      <c r="C5738" s="963"/>
      <c r="D5738" s="963"/>
      <c r="E5738" s="963"/>
      <c r="F5738" s="963"/>
      <c r="G5738" s="963"/>
      <c r="H5738" s="963"/>
      <c r="I5738" s="964" t="s">
        <v>5255</v>
      </c>
      <c r="J5738" s="965"/>
    </row>
    <row r="5739" spans="2:10" ht="35.450000000000003" customHeight="1">
      <c r="B5739" s="962"/>
      <c r="C5739" s="963"/>
      <c r="D5739" s="963"/>
      <c r="E5739" s="963"/>
      <c r="F5739" s="963"/>
      <c r="G5739" s="963"/>
      <c r="H5739" s="963"/>
      <c r="I5739" s="964" t="s">
        <v>5256</v>
      </c>
      <c r="J5739" s="965"/>
    </row>
    <row r="5740" spans="2:10" ht="24.6" customHeight="1">
      <c r="B5740" s="966"/>
      <c r="C5740" s="967"/>
      <c r="D5740" s="967"/>
      <c r="E5740" s="967"/>
      <c r="F5740" s="967"/>
      <c r="G5740" s="967"/>
      <c r="H5740" s="967"/>
      <c r="I5740" s="968"/>
      <c r="J5740" s="969"/>
    </row>
    <row r="5741" spans="2:10" ht="24.6" customHeight="1">
      <c r="B5741" s="959"/>
      <c r="C5741" s="970" t="s">
        <v>5257</v>
      </c>
      <c r="D5741" s="970"/>
      <c r="E5741" s="970"/>
      <c r="F5741" s="970"/>
      <c r="G5741" s="970"/>
      <c r="H5741" s="970"/>
      <c r="I5741" s="971"/>
      <c r="J5741" s="960"/>
    </row>
    <row r="5742" spans="2:10" ht="47.45" customHeight="1">
      <c r="B5742" s="962"/>
      <c r="C5742" s="963"/>
      <c r="D5742" s="963"/>
      <c r="E5742" s="963"/>
      <c r="F5742" s="963"/>
      <c r="G5742" s="963"/>
      <c r="H5742" s="963"/>
      <c r="I5742" s="964" t="s">
        <v>5258</v>
      </c>
      <c r="J5742" s="965"/>
    </row>
    <row r="5743" spans="2:10" ht="24.6" customHeight="1">
      <c r="B5743" s="966"/>
      <c r="C5743" s="967"/>
      <c r="D5743" s="967"/>
      <c r="E5743" s="967"/>
      <c r="F5743" s="967"/>
      <c r="G5743" s="967"/>
      <c r="H5743" s="967"/>
      <c r="I5743" s="968"/>
      <c r="J5743" s="969"/>
    </row>
    <row r="5744" spans="2:10" ht="24.6" customHeight="1">
      <c r="B5744" s="972" t="s">
        <v>5259</v>
      </c>
      <c r="C5744" s="973"/>
      <c r="D5744" s="973"/>
      <c r="E5744" s="973"/>
      <c r="F5744" s="973"/>
      <c r="G5744" s="973"/>
      <c r="H5744" s="973"/>
      <c r="I5744" s="974"/>
      <c r="J5744" s="975"/>
    </row>
    <row r="5745" spans="2:10" ht="24.6" customHeight="1">
      <c r="B5745" s="976"/>
      <c r="C5745" s="977" t="s">
        <v>5260</v>
      </c>
      <c r="D5745" s="977"/>
      <c r="E5745" s="977"/>
      <c r="F5745" s="977"/>
      <c r="G5745" s="977"/>
      <c r="H5745" s="977"/>
      <c r="I5745" s="978"/>
      <c r="J5745" s="979"/>
    </row>
    <row r="5746" spans="2:10" ht="47.45" customHeight="1">
      <c r="B5746" s="962"/>
      <c r="C5746" s="963"/>
      <c r="D5746" s="963"/>
      <c r="E5746" s="963"/>
      <c r="F5746" s="963"/>
      <c r="G5746" s="963"/>
      <c r="H5746" s="963"/>
      <c r="I5746" s="964" t="s">
        <v>5261</v>
      </c>
      <c r="J5746" s="965"/>
    </row>
    <row r="5747" spans="2:10" ht="35.450000000000003" customHeight="1">
      <c r="B5747" s="962"/>
      <c r="C5747" s="963"/>
      <c r="D5747" s="963"/>
      <c r="E5747" s="963"/>
      <c r="F5747" s="963"/>
      <c r="G5747" s="963"/>
      <c r="H5747" s="963"/>
      <c r="I5747" s="964" t="s">
        <v>5262</v>
      </c>
      <c r="J5747" s="965"/>
    </row>
    <row r="5748" spans="2:10" ht="35.450000000000003" customHeight="1">
      <c r="B5748" s="962"/>
      <c r="C5748" s="963"/>
      <c r="D5748" s="963"/>
      <c r="E5748" s="963"/>
      <c r="F5748" s="963"/>
      <c r="G5748" s="963"/>
      <c r="H5748" s="963"/>
      <c r="I5748" s="964" t="s">
        <v>5263</v>
      </c>
      <c r="J5748" s="965"/>
    </row>
    <row r="5749" spans="2:10" ht="24.6" customHeight="1">
      <c r="B5749" s="966"/>
      <c r="C5749" s="967"/>
      <c r="D5749" s="967"/>
      <c r="E5749" s="967"/>
      <c r="F5749" s="967"/>
      <c r="G5749" s="967"/>
      <c r="H5749" s="967"/>
      <c r="I5749" s="968"/>
      <c r="J5749" s="969"/>
    </row>
    <row r="5750" spans="2:10" ht="24.6" customHeight="1">
      <c r="B5750" s="959"/>
      <c r="C5750" s="970" t="s">
        <v>5264</v>
      </c>
      <c r="D5750" s="970"/>
      <c r="E5750" s="970"/>
      <c r="F5750" s="970"/>
      <c r="G5750" s="970"/>
      <c r="H5750" s="970"/>
      <c r="I5750" s="971"/>
      <c r="J5750" s="960"/>
    </row>
    <row r="5751" spans="2:10" ht="92.45" customHeight="1">
      <c r="B5751" s="962"/>
      <c r="C5751" s="963"/>
      <c r="D5751" s="963"/>
      <c r="E5751" s="963"/>
      <c r="F5751" s="963"/>
      <c r="G5751" s="963"/>
      <c r="H5751" s="963"/>
      <c r="I5751" s="964" t="s">
        <v>5265</v>
      </c>
      <c r="J5751" s="965"/>
    </row>
    <row r="5752" spans="2:10" ht="47.45" customHeight="1">
      <c r="B5752" s="962"/>
      <c r="C5752" s="963"/>
      <c r="D5752" s="963"/>
      <c r="E5752" s="963"/>
      <c r="F5752" s="963"/>
      <c r="G5752" s="963"/>
      <c r="H5752" s="963"/>
      <c r="I5752" s="964" t="s">
        <v>5266</v>
      </c>
      <c r="J5752" s="965"/>
    </row>
    <row r="5753" spans="2:10" ht="47.45" customHeight="1">
      <c r="B5753" s="962"/>
      <c r="C5753" s="963"/>
      <c r="D5753" s="963"/>
      <c r="E5753" s="963"/>
      <c r="F5753" s="963"/>
      <c r="G5753" s="963"/>
      <c r="H5753" s="963"/>
      <c r="I5753" s="964" t="s">
        <v>5267</v>
      </c>
      <c r="J5753" s="965"/>
    </row>
    <row r="5754" spans="2:10" ht="47.45" customHeight="1">
      <c r="B5754" s="962"/>
      <c r="C5754" s="963"/>
      <c r="D5754" s="963"/>
      <c r="E5754" s="963"/>
      <c r="F5754" s="963"/>
      <c r="G5754" s="963"/>
      <c r="H5754" s="963"/>
      <c r="I5754" s="964" t="s">
        <v>5268</v>
      </c>
      <c r="J5754" s="965"/>
    </row>
    <row r="5755" spans="2:10" ht="81.599999999999994" customHeight="1">
      <c r="B5755" s="962"/>
      <c r="C5755" s="963"/>
      <c r="D5755" s="963"/>
      <c r="E5755" s="963"/>
      <c r="F5755" s="963"/>
      <c r="G5755" s="963"/>
      <c r="H5755" s="963"/>
      <c r="I5755" s="964" t="s">
        <v>5269</v>
      </c>
      <c r="J5755" s="965"/>
    </row>
    <row r="5756" spans="2:10" ht="24.6" customHeight="1">
      <c r="B5756" s="966"/>
      <c r="C5756" s="967"/>
      <c r="D5756" s="967"/>
      <c r="E5756" s="967"/>
      <c r="F5756" s="967"/>
      <c r="G5756" s="967"/>
      <c r="H5756" s="967"/>
      <c r="I5756" s="968"/>
      <c r="J5756" s="969"/>
    </row>
    <row r="5757" spans="2:10" ht="24.6" customHeight="1">
      <c r="B5757" s="959"/>
      <c r="C5757" s="970" t="s">
        <v>5270</v>
      </c>
      <c r="D5757" s="970"/>
      <c r="E5757" s="970"/>
      <c r="F5757" s="970"/>
      <c r="G5757" s="970"/>
      <c r="H5757" s="970"/>
      <c r="I5757" s="971"/>
      <c r="J5757" s="960"/>
    </row>
    <row r="5758" spans="2:10" ht="47.45" customHeight="1">
      <c r="B5758" s="962"/>
      <c r="C5758" s="963"/>
      <c r="D5758" s="963"/>
      <c r="E5758" s="963"/>
      <c r="F5758" s="963"/>
      <c r="G5758" s="963"/>
      <c r="H5758" s="963"/>
      <c r="I5758" s="964" t="s">
        <v>5271</v>
      </c>
      <c r="J5758" s="965"/>
    </row>
    <row r="5759" spans="2:10" ht="35.450000000000003" customHeight="1">
      <c r="B5759" s="962"/>
      <c r="C5759" s="963"/>
      <c r="D5759" s="963"/>
      <c r="E5759" s="963"/>
      <c r="F5759" s="963"/>
      <c r="G5759" s="963"/>
      <c r="H5759" s="963"/>
      <c r="I5759" s="964" t="s">
        <v>5272</v>
      </c>
      <c r="J5759" s="965"/>
    </row>
    <row r="5760" spans="2:10" ht="35.450000000000003" customHeight="1">
      <c r="B5760" s="962"/>
      <c r="C5760" s="963"/>
      <c r="D5760" s="963"/>
      <c r="E5760" s="963"/>
      <c r="F5760" s="963"/>
      <c r="G5760" s="963"/>
      <c r="H5760" s="963"/>
      <c r="I5760" s="964" t="s">
        <v>5273</v>
      </c>
      <c r="J5760" s="965"/>
    </row>
    <row r="5761" spans="2:10" ht="24.6" customHeight="1">
      <c r="B5761" s="966"/>
      <c r="C5761" s="967"/>
      <c r="D5761" s="967"/>
      <c r="E5761" s="967"/>
      <c r="F5761" s="967"/>
      <c r="G5761" s="967"/>
      <c r="H5761" s="967"/>
      <c r="I5761" s="968"/>
      <c r="J5761" s="969"/>
    </row>
    <row r="5762" spans="2:10" ht="24.6" customHeight="1">
      <c r="B5762" s="959"/>
      <c r="C5762" s="970" t="s">
        <v>5274</v>
      </c>
      <c r="D5762" s="970"/>
      <c r="E5762" s="970"/>
      <c r="F5762" s="970"/>
      <c r="G5762" s="970"/>
      <c r="H5762" s="970"/>
      <c r="I5762" s="971"/>
      <c r="J5762" s="960"/>
    </row>
    <row r="5763" spans="2:10" ht="69.599999999999994" customHeight="1">
      <c r="B5763" s="962"/>
      <c r="C5763" s="963"/>
      <c r="D5763" s="963"/>
      <c r="E5763" s="963"/>
      <c r="F5763" s="963"/>
      <c r="G5763" s="963"/>
      <c r="H5763" s="963"/>
      <c r="I5763" s="964" t="s">
        <v>5275</v>
      </c>
      <c r="J5763" s="965"/>
    </row>
    <row r="5764" spans="2:10" ht="47.45" customHeight="1">
      <c r="B5764" s="962"/>
      <c r="C5764" s="963"/>
      <c r="D5764" s="963"/>
      <c r="E5764" s="963"/>
      <c r="F5764" s="963"/>
      <c r="G5764" s="963"/>
      <c r="H5764" s="963"/>
      <c r="I5764" s="964" t="s">
        <v>5276</v>
      </c>
      <c r="J5764" s="965"/>
    </row>
    <row r="5765" spans="2:10" ht="47.45" customHeight="1">
      <c r="B5765" s="962"/>
      <c r="C5765" s="963"/>
      <c r="D5765" s="963"/>
      <c r="E5765" s="963"/>
      <c r="F5765" s="963"/>
      <c r="G5765" s="963"/>
      <c r="H5765" s="963"/>
      <c r="I5765" s="964" t="s">
        <v>5277</v>
      </c>
      <c r="J5765" s="965"/>
    </row>
    <row r="5766" spans="2:10" ht="47.45" customHeight="1">
      <c r="B5766" s="962"/>
      <c r="C5766" s="963"/>
      <c r="D5766" s="963"/>
      <c r="E5766" s="963"/>
      <c r="F5766" s="963"/>
      <c r="G5766" s="963"/>
      <c r="H5766" s="963"/>
      <c r="I5766" s="964" t="s">
        <v>5268</v>
      </c>
      <c r="J5766" s="965"/>
    </row>
    <row r="5767" spans="2:10" ht="81.599999999999994" customHeight="1">
      <c r="B5767" s="962"/>
      <c r="C5767" s="963"/>
      <c r="D5767" s="963"/>
      <c r="E5767" s="963"/>
      <c r="F5767" s="963"/>
      <c r="G5767" s="963"/>
      <c r="H5767" s="963"/>
      <c r="I5767" s="964" t="s">
        <v>5278</v>
      </c>
      <c r="J5767" s="965"/>
    </row>
    <row r="5768" spans="2:10" ht="24.6" customHeight="1">
      <c r="B5768" s="966"/>
      <c r="C5768" s="967"/>
      <c r="D5768" s="967"/>
      <c r="E5768" s="967"/>
      <c r="F5768" s="967"/>
      <c r="G5768" s="967"/>
      <c r="H5768" s="967"/>
      <c r="I5768" s="968"/>
      <c r="J5768" s="969"/>
    </row>
    <row r="5769" spans="2:10" ht="24.6" customHeight="1">
      <c r="B5769" s="972" t="s">
        <v>5279</v>
      </c>
      <c r="C5769" s="973"/>
      <c r="D5769" s="973"/>
      <c r="E5769" s="973"/>
      <c r="F5769" s="973"/>
      <c r="G5769" s="973"/>
      <c r="H5769" s="973"/>
      <c r="I5769" s="974"/>
      <c r="J5769" s="975"/>
    </row>
    <row r="5770" spans="2:10" ht="24.6" customHeight="1">
      <c r="B5770" s="976"/>
      <c r="C5770" s="977" t="s">
        <v>5280</v>
      </c>
      <c r="D5770" s="977"/>
      <c r="E5770" s="977"/>
      <c r="F5770" s="977"/>
      <c r="G5770" s="977"/>
      <c r="H5770" s="977"/>
      <c r="I5770" s="978"/>
      <c r="J5770" s="979"/>
    </row>
    <row r="5771" spans="2:10" ht="47.45" customHeight="1">
      <c r="B5771" s="962"/>
      <c r="C5771" s="963"/>
      <c r="D5771" s="963"/>
      <c r="E5771" s="963"/>
      <c r="F5771" s="963"/>
      <c r="G5771" s="963"/>
      <c r="H5771" s="963"/>
      <c r="I5771" s="964" t="s">
        <v>5281</v>
      </c>
      <c r="J5771" s="965"/>
    </row>
    <row r="5772" spans="2:10" ht="24.6" customHeight="1">
      <c r="B5772" s="966"/>
      <c r="C5772" s="967"/>
      <c r="D5772" s="967"/>
      <c r="E5772" s="967"/>
      <c r="F5772" s="967"/>
      <c r="G5772" s="967"/>
      <c r="H5772" s="967"/>
      <c r="I5772" s="968"/>
      <c r="J5772" s="969"/>
    </row>
    <row r="5773" spans="2:10" ht="24.6" customHeight="1">
      <c r="B5773" s="959"/>
      <c r="C5773" s="970" t="s">
        <v>5282</v>
      </c>
      <c r="D5773" s="970"/>
      <c r="E5773" s="970"/>
      <c r="F5773" s="970"/>
      <c r="G5773" s="970"/>
      <c r="H5773" s="970"/>
      <c r="I5773" s="971"/>
      <c r="J5773" s="960"/>
    </row>
    <row r="5774" spans="2:10" ht="24.6" customHeight="1">
      <c r="B5774" s="962"/>
      <c r="C5774" s="963"/>
      <c r="D5774" s="963" t="s">
        <v>5283</v>
      </c>
      <c r="E5774" s="963"/>
      <c r="F5774" s="963"/>
      <c r="G5774" s="963"/>
      <c r="H5774" s="963"/>
      <c r="I5774" s="964"/>
      <c r="J5774" s="965"/>
    </row>
    <row r="5775" spans="2:10" ht="58.5" customHeight="1">
      <c r="B5775" s="962"/>
      <c r="C5775" s="963"/>
      <c r="D5775" s="963"/>
      <c r="E5775" s="963"/>
      <c r="F5775" s="963"/>
      <c r="G5775" s="963"/>
      <c r="H5775" s="963"/>
      <c r="I5775" s="964" t="s">
        <v>5284</v>
      </c>
      <c r="J5775" s="965"/>
    </row>
    <row r="5776" spans="2:10" ht="24.6" customHeight="1">
      <c r="B5776" s="962"/>
      <c r="C5776" s="963"/>
      <c r="D5776" s="963" t="s">
        <v>5285</v>
      </c>
      <c r="E5776" s="963"/>
      <c r="F5776" s="963"/>
      <c r="G5776" s="963"/>
      <c r="H5776" s="963"/>
      <c r="I5776" s="964"/>
      <c r="J5776" s="965"/>
    </row>
    <row r="5777" spans="2:10" ht="47.45" customHeight="1">
      <c r="B5777" s="962"/>
      <c r="C5777" s="963"/>
      <c r="D5777" s="963"/>
      <c r="E5777" s="963"/>
      <c r="F5777" s="963"/>
      <c r="G5777" s="963"/>
      <c r="H5777" s="963"/>
      <c r="I5777" s="964" t="s">
        <v>5286</v>
      </c>
      <c r="J5777" s="965"/>
    </row>
    <row r="5778" spans="2:10" ht="24.6" customHeight="1">
      <c r="B5778" s="962"/>
      <c r="C5778" s="963"/>
      <c r="D5778" s="963" t="s">
        <v>5287</v>
      </c>
      <c r="E5778" s="963"/>
      <c r="F5778" s="963"/>
      <c r="G5778" s="963"/>
      <c r="H5778" s="963"/>
      <c r="I5778" s="964"/>
      <c r="J5778" s="965"/>
    </row>
    <row r="5779" spans="2:10" ht="81.599999999999994" customHeight="1">
      <c r="B5779" s="962"/>
      <c r="C5779" s="963"/>
      <c r="D5779" s="963"/>
      <c r="E5779" s="963"/>
      <c r="F5779" s="963"/>
      <c r="G5779" s="963"/>
      <c r="H5779" s="963"/>
      <c r="I5779" s="964" t="s">
        <v>5288</v>
      </c>
      <c r="J5779" s="965"/>
    </row>
    <row r="5780" spans="2:10" ht="24.6" customHeight="1">
      <c r="B5780" s="962"/>
      <c r="C5780" s="963"/>
      <c r="D5780" s="963" t="s">
        <v>1216</v>
      </c>
      <c r="E5780" s="963"/>
      <c r="F5780" s="963"/>
      <c r="G5780" s="963"/>
      <c r="H5780" s="963"/>
      <c r="I5780" s="964"/>
      <c r="J5780" s="965"/>
    </row>
    <row r="5781" spans="2:10" ht="35.450000000000003" customHeight="1">
      <c r="B5781" s="962"/>
      <c r="C5781" s="963"/>
      <c r="D5781" s="963"/>
      <c r="E5781" s="963"/>
      <c r="F5781" s="963"/>
      <c r="G5781" s="963"/>
      <c r="H5781" s="963"/>
      <c r="I5781" s="964" t="s">
        <v>5289</v>
      </c>
      <c r="J5781" s="965"/>
    </row>
    <row r="5782" spans="2:10" ht="24.6" customHeight="1">
      <c r="B5782" s="966"/>
      <c r="C5782" s="967"/>
      <c r="D5782" s="967"/>
      <c r="E5782" s="967"/>
      <c r="F5782" s="967"/>
      <c r="G5782" s="967"/>
      <c r="H5782" s="967"/>
      <c r="I5782" s="968"/>
      <c r="J5782" s="969"/>
    </row>
    <row r="5783" spans="2:10" ht="24.6" customHeight="1">
      <c r="B5783" s="972" t="s">
        <v>5290</v>
      </c>
      <c r="C5783" s="973"/>
      <c r="D5783" s="973"/>
      <c r="E5783" s="973"/>
      <c r="F5783" s="973"/>
      <c r="G5783" s="973"/>
      <c r="H5783" s="973"/>
      <c r="I5783" s="974"/>
      <c r="J5783" s="975"/>
    </row>
    <row r="5784" spans="2:10" ht="24.6" customHeight="1">
      <c r="B5784" s="976"/>
      <c r="C5784" s="977" t="s">
        <v>5291</v>
      </c>
      <c r="D5784" s="977"/>
      <c r="E5784" s="977"/>
      <c r="F5784" s="977"/>
      <c r="G5784" s="977"/>
      <c r="H5784" s="977"/>
      <c r="I5784" s="978"/>
      <c r="J5784" s="979"/>
    </row>
    <row r="5785" spans="2:10" ht="58.5" customHeight="1">
      <c r="B5785" s="962"/>
      <c r="C5785" s="963"/>
      <c r="D5785" s="963"/>
      <c r="E5785" s="963"/>
      <c r="F5785" s="963"/>
      <c r="G5785" s="963"/>
      <c r="H5785" s="963"/>
      <c r="I5785" s="964" t="s">
        <v>5292</v>
      </c>
      <c r="J5785" s="965"/>
    </row>
    <row r="5786" spans="2:10" ht="58.5" customHeight="1">
      <c r="B5786" s="962"/>
      <c r="C5786" s="963"/>
      <c r="D5786" s="963"/>
      <c r="E5786" s="963"/>
      <c r="F5786" s="963"/>
      <c r="G5786" s="963"/>
      <c r="H5786" s="963"/>
      <c r="I5786" s="964" t="s">
        <v>5293</v>
      </c>
      <c r="J5786" s="965"/>
    </row>
    <row r="5787" spans="2:10" ht="24.6" customHeight="1">
      <c r="B5787" s="966"/>
      <c r="C5787" s="967"/>
      <c r="D5787" s="967"/>
      <c r="E5787" s="967"/>
      <c r="F5787" s="967"/>
      <c r="G5787" s="967"/>
      <c r="H5787" s="967"/>
      <c r="I5787" s="968"/>
      <c r="J5787" s="969"/>
    </row>
    <row r="5788" spans="2:10" ht="24.6" customHeight="1">
      <c r="B5788" s="959"/>
      <c r="C5788" s="970" t="s">
        <v>5294</v>
      </c>
      <c r="D5788" s="970"/>
      <c r="E5788" s="970"/>
      <c r="F5788" s="970"/>
      <c r="G5788" s="970"/>
      <c r="H5788" s="970"/>
      <c r="I5788" s="971"/>
      <c r="J5788" s="960"/>
    </row>
    <row r="5789" spans="2:10" ht="69.599999999999994" customHeight="1">
      <c r="B5789" s="962"/>
      <c r="C5789" s="963"/>
      <c r="D5789" s="963"/>
      <c r="E5789" s="963"/>
      <c r="F5789" s="963"/>
      <c r="G5789" s="963"/>
      <c r="H5789" s="963"/>
      <c r="I5789" s="964" t="s">
        <v>5295</v>
      </c>
      <c r="J5789" s="965"/>
    </row>
    <row r="5790" spans="2:10" ht="47.45" customHeight="1">
      <c r="B5790" s="962"/>
      <c r="C5790" s="963"/>
      <c r="D5790" s="963"/>
      <c r="E5790" s="963"/>
      <c r="F5790" s="963"/>
      <c r="G5790" s="963"/>
      <c r="H5790" s="963"/>
      <c r="I5790" s="964" t="s">
        <v>5296</v>
      </c>
      <c r="J5790" s="965"/>
    </row>
    <row r="5791" spans="2:10" ht="47.45" customHeight="1">
      <c r="B5791" s="962"/>
      <c r="C5791" s="963"/>
      <c r="D5791" s="963"/>
      <c r="E5791" s="963"/>
      <c r="F5791" s="963"/>
      <c r="G5791" s="963"/>
      <c r="H5791" s="963"/>
      <c r="I5791" s="964" t="s">
        <v>5297</v>
      </c>
      <c r="J5791" s="965"/>
    </row>
    <row r="5792" spans="2:10" ht="69.599999999999994" customHeight="1">
      <c r="B5792" s="962"/>
      <c r="C5792" s="963"/>
      <c r="D5792" s="963"/>
      <c r="E5792" s="963"/>
      <c r="F5792" s="963"/>
      <c r="G5792" s="963"/>
      <c r="H5792" s="963"/>
      <c r="I5792" s="964" t="s">
        <v>5298</v>
      </c>
      <c r="J5792" s="965"/>
    </row>
    <row r="5793" spans="2:10" ht="24.6" customHeight="1">
      <c r="B5793" s="966"/>
      <c r="C5793" s="967"/>
      <c r="D5793" s="967"/>
      <c r="E5793" s="967"/>
      <c r="F5793" s="967"/>
      <c r="G5793" s="967"/>
      <c r="H5793" s="967"/>
      <c r="I5793" s="968"/>
      <c r="J5793" s="969"/>
    </row>
    <row r="5794" spans="2:10" ht="24.6" customHeight="1">
      <c r="B5794" s="959"/>
      <c r="C5794" s="970" t="s">
        <v>5299</v>
      </c>
      <c r="D5794" s="970"/>
      <c r="E5794" s="970"/>
      <c r="F5794" s="970"/>
      <c r="G5794" s="970"/>
      <c r="H5794" s="970"/>
      <c r="I5794" s="971"/>
      <c r="J5794" s="960"/>
    </row>
    <row r="5795" spans="2:10" ht="92.45" customHeight="1">
      <c r="B5795" s="962"/>
      <c r="C5795" s="963"/>
      <c r="D5795" s="963"/>
      <c r="E5795" s="963"/>
      <c r="F5795" s="963"/>
      <c r="G5795" s="963"/>
      <c r="H5795" s="963"/>
      <c r="I5795" s="964" t="s">
        <v>5300</v>
      </c>
      <c r="J5795" s="965"/>
    </row>
    <row r="5796" spans="2:10" ht="58.5" customHeight="1">
      <c r="B5796" s="962"/>
      <c r="C5796" s="963"/>
      <c r="D5796" s="963"/>
      <c r="E5796" s="963"/>
      <c r="F5796" s="963"/>
      <c r="G5796" s="963"/>
      <c r="H5796" s="963"/>
      <c r="I5796" s="964" t="s">
        <v>5301</v>
      </c>
      <c r="J5796" s="965"/>
    </row>
    <row r="5797" spans="2:10" ht="47.45" customHeight="1">
      <c r="B5797" s="962"/>
      <c r="C5797" s="963"/>
      <c r="D5797" s="963"/>
      <c r="E5797" s="963"/>
      <c r="F5797" s="963"/>
      <c r="G5797" s="963"/>
      <c r="H5797" s="963"/>
      <c r="I5797" s="964" t="s">
        <v>5302</v>
      </c>
      <c r="J5797" s="965"/>
    </row>
    <row r="5798" spans="2:10" ht="81.599999999999994" customHeight="1">
      <c r="B5798" s="962"/>
      <c r="C5798" s="963"/>
      <c r="D5798" s="963"/>
      <c r="E5798" s="963"/>
      <c r="F5798" s="963"/>
      <c r="G5798" s="963"/>
      <c r="H5798" s="963"/>
      <c r="I5798" s="964" t="s">
        <v>5303</v>
      </c>
      <c r="J5798" s="965"/>
    </row>
    <row r="5799" spans="2:10" ht="24.6" customHeight="1">
      <c r="B5799" s="966"/>
      <c r="C5799" s="967"/>
      <c r="D5799" s="967"/>
      <c r="E5799" s="967"/>
      <c r="F5799" s="967"/>
      <c r="G5799" s="967"/>
      <c r="H5799" s="967"/>
      <c r="I5799" s="968"/>
      <c r="J5799" s="969"/>
    </row>
    <row r="5800" spans="2:10" ht="24.6" customHeight="1">
      <c r="B5800" s="959"/>
      <c r="C5800" s="970" t="s">
        <v>5304</v>
      </c>
      <c r="D5800" s="970"/>
      <c r="E5800" s="970"/>
      <c r="F5800" s="970"/>
      <c r="G5800" s="970"/>
      <c r="H5800" s="970"/>
      <c r="I5800" s="971"/>
      <c r="J5800" s="960"/>
    </row>
    <row r="5801" spans="2:10" ht="47.45" customHeight="1">
      <c r="B5801" s="962"/>
      <c r="C5801" s="963"/>
      <c r="D5801" s="963"/>
      <c r="E5801" s="963"/>
      <c r="F5801" s="963"/>
      <c r="G5801" s="963"/>
      <c r="H5801" s="963"/>
      <c r="I5801" s="964" t="s">
        <v>5305</v>
      </c>
      <c r="J5801" s="965"/>
    </row>
    <row r="5802" spans="2:10" ht="47.45" customHeight="1">
      <c r="B5802" s="962"/>
      <c r="C5802" s="963"/>
      <c r="D5802" s="963"/>
      <c r="E5802" s="963"/>
      <c r="F5802" s="963"/>
      <c r="G5802" s="963"/>
      <c r="H5802" s="963"/>
      <c r="I5802" s="964" t="s">
        <v>5306</v>
      </c>
      <c r="J5802" s="965"/>
    </row>
    <row r="5803" spans="2:10" ht="58.5" customHeight="1">
      <c r="B5803" s="962"/>
      <c r="C5803" s="963"/>
      <c r="D5803" s="963"/>
      <c r="E5803" s="963"/>
      <c r="F5803" s="963"/>
      <c r="G5803" s="963"/>
      <c r="H5803" s="963"/>
      <c r="I5803" s="964" t="s">
        <v>5307</v>
      </c>
      <c r="J5803" s="965"/>
    </row>
    <row r="5804" spans="2:10" ht="58.5" customHeight="1">
      <c r="B5804" s="962"/>
      <c r="C5804" s="963"/>
      <c r="D5804" s="963"/>
      <c r="E5804" s="963"/>
      <c r="F5804" s="963"/>
      <c r="G5804" s="963"/>
      <c r="H5804" s="963"/>
      <c r="I5804" s="964" t="s">
        <v>5308</v>
      </c>
      <c r="J5804" s="965"/>
    </row>
    <row r="5805" spans="2:10" ht="47.45" customHeight="1">
      <c r="B5805" s="962"/>
      <c r="C5805" s="963"/>
      <c r="D5805" s="963"/>
      <c r="E5805" s="963"/>
      <c r="F5805" s="963"/>
      <c r="G5805" s="963"/>
      <c r="H5805" s="963"/>
      <c r="I5805" s="964" t="s">
        <v>5309</v>
      </c>
      <c r="J5805" s="965"/>
    </row>
    <row r="5806" spans="2:10" ht="35.450000000000003" customHeight="1">
      <c r="B5806" s="962"/>
      <c r="C5806" s="963"/>
      <c r="D5806" s="963"/>
      <c r="E5806" s="963"/>
      <c r="F5806" s="963"/>
      <c r="G5806" s="963"/>
      <c r="H5806" s="963"/>
      <c r="I5806" s="964" t="s">
        <v>5310</v>
      </c>
      <c r="J5806" s="965"/>
    </row>
    <row r="5807" spans="2:10" ht="24.6" customHeight="1">
      <c r="B5807" s="962"/>
      <c r="C5807" s="963"/>
      <c r="D5807" s="963"/>
      <c r="E5807" s="963"/>
      <c r="F5807" s="963"/>
      <c r="G5807" s="963"/>
      <c r="H5807" s="963"/>
      <c r="I5807" s="964" t="s">
        <v>5311</v>
      </c>
      <c r="J5807" s="965"/>
    </row>
    <row r="5808" spans="2:10" ht="24.6" customHeight="1">
      <c r="B5808" s="962"/>
      <c r="C5808" s="963"/>
      <c r="D5808" s="963"/>
      <c r="E5808" s="963"/>
      <c r="F5808" s="963"/>
      <c r="G5808" s="963"/>
      <c r="H5808" s="963"/>
      <c r="I5808" s="964" t="s">
        <v>5312</v>
      </c>
      <c r="J5808" s="965"/>
    </row>
    <row r="5809" spans="2:10" ht="35.450000000000003" customHeight="1">
      <c r="B5809" s="962"/>
      <c r="C5809" s="963"/>
      <c r="D5809" s="963"/>
      <c r="E5809" s="963"/>
      <c r="F5809" s="963"/>
      <c r="G5809" s="963"/>
      <c r="H5809" s="963"/>
      <c r="I5809" s="964" t="s">
        <v>5313</v>
      </c>
      <c r="J5809" s="965"/>
    </row>
    <row r="5810" spans="2:10" ht="24.6" customHeight="1">
      <c r="B5810" s="966"/>
      <c r="C5810" s="967"/>
      <c r="D5810" s="967"/>
      <c r="E5810" s="967"/>
      <c r="F5810" s="967"/>
      <c r="G5810" s="967"/>
      <c r="H5810" s="967"/>
      <c r="I5810" s="968"/>
      <c r="J5810" s="969"/>
    </row>
    <row r="5811" spans="2:10" ht="24.6" customHeight="1">
      <c r="B5811" s="959"/>
      <c r="C5811" s="970" t="s">
        <v>5314</v>
      </c>
      <c r="D5811" s="970"/>
      <c r="E5811" s="970"/>
      <c r="F5811" s="970"/>
      <c r="G5811" s="970"/>
      <c r="H5811" s="970"/>
      <c r="I5811" s="971"/>
      <c r="J5811" s="960"/>
    </row>
    <row r="5812" spans="2:10" ht="58.5" customHeight="1">
      <c r="B5812" s="962"/>
      <c r="C5812" s="963"/>
      <c r="D5812" s="963"/>
      <c r="E5812" s="963"/>
      <c r="F5812" s="963"/>
      <c r="G5812" s="963"/>
      <c r="H5812" s="963"/>
      <c r="I5812" s="964" t="s">
        <v>5315</v>
      </c>
      <c r="J5812" s="965"/>
    </row>
    <row r="5813" spans="2:10" ht="24.6" customHeight="1">
      <c r="B5813" s="966"/>
      <c r="C5813" s="967"/>
      <c r="D5813" s="967"/>
      <c r="E5813" s="967"/>
      <c r="F5813" s="967"/>
      <c r="G5813" s="967"/>
      <c r="H5813" s="967"/>
      <c r="I5813" s="968"/>
      <c r="J5813" s="969"/>
    </row>
    <row r="5814" spans="2:10" ht="24.6" customHeight="1">
      <c r="B5814" s="959"/>
      <c r="C5814" s="970" t="s">
        <v>5316</v>
      </c>
      <c r="D5814" s="970"/>
      <c r="E5814" s="970"/>
      <c r="F5814" s="970"/>
      <c r="G5814" s="970"/>
      <c r="H5814" s="970"/>
      <c r="I5814" s="971"/>
      <c r="J5814" s="960"/>
    </row>
    <row r="5815" spans="2:10" ht="69.599999999999994" customHeight="1">
      <c r="B5815" s="962"/>
      <c r="C5815" s="963"/>
      <c r="D5815" s="963"/>
      <c r="E5815" s="963"/>
      <c r="F5815" s="963"/>
      <c r="G5815" s="963"/>
      <c r="H5815" s="963"/>
      <c r="I5815" s="964" t="s">
        <v>5317</v>
      </c>
      <c r="J5815" s="965"/>
    </row>
    <row r="5816" spans="2:10" ht="69.599999999999994" customHeight="1">
      <c r="B5816" s="962"/>
      <c r="C5816" s="963"/>
      <c r="D5816" s="963"/>
      <c r="E5816" s="963"/>
      <c r="F5816" s="963"/>
      <c r="G5816" s="963"/>
      <c r="H5816" s="963"/>
      <c r="I5816" s="964" t="s">
        <v>5318</v>
      </c>
      <c r="J5816" s="965"/>
    </row>
    <row r="5817" spans="2:10" ht="81.599999999999994" customHeight="1">
      <c r="B5817" s="962"/>
      <c r="C5817" s="963"/>
      <c r="D5817" s="963"/>
      <c r="E5817" s="963"/>
      <c r="F5817" s="963"/>
      <c r="G5817" s="963"/>
      <c r="H5817" s="963"/>
      <c r="I5817" s="964" t="s">
        <v>5319</v>
      </c>
      <c r="J5817" s="965"/>
    </row>
    <row r="5818" spans="2:10" ht="35.450000000000003" customHeight="1">
      <c r="B5818" s="962"/>
      <c r="C5818" s="963"/>
      <c r="D5818" s="963"/>
      <c r="E5818" s="963"/>
      <c r="F5818" s="963"/>
      <c r="G5818" s="963"/>
      <c r="H5818" s="963"/>
      <c r="I5818" s="964" t="s">
        <v>5320</v>
      </c>
      <c r="J5818" s="965"/>
    </row>
    <row r="5819" spans="2:10" ht="35.450000000000003" customHeight="1">
      <c r="B5819" s="962"/>
      <c r="C5819" s="963"/>
      <c r="D5819" s="963"/>
      <c r="E5819" s="963"/>
      <c r="F5819" s="963"/>
      <c r="G5819" s="963"/>
      <c r="H5819" s="963"/>
      <c r="I5819" s="964" t="s">
        <v>5321</v>
      </c>
      <c r="J5819" s="965"/>
    </row>
    <row r="5820" spans="2:10" ht="24.6" customHeight="1">
      <c r="B5820" s="966"/>
      <c r="C5820" s="967"/>
      <c r="D5820" s="967"/>
      <c r="E5820" s="967"/>
      <c r="F5820" s="967"/>
      <c r="G5820" s="967"/>
      <c r="H5820" s="967"/>
      <c r="I5820" s="968"/>
      <c r="J5820" s="969"/>
    </row>
    <row r="5821" spans="2:10" ht="24.6" customHeight="1">
      <c r="B5821" s="959"/>
      <c r="C5821" s="970" t="s">
        <v>5322</v>
      </c>
      <c r="D5821" s="970"/>
      <c r="E5821" s="970"/>
      <c r="F5821" s="970"/>
      <c r="G5821" s="970"/>
      <c r="H5821" s="970"/>
      <c r="I5821" s="971"/>
      <c r="J5821" s="960"/>
    </row>
    <row r="5822" spans="2:10" ht="47.45" customHeight="1">
      <c r="B5822" s="962"/>
      <c r="C5822" s="963"/>
      <c r="D5822" s="963"/>
      <c r="E5822" s="963"/>
      <c r="F5822" s="963"/>
      <c r="G5822" s="963"/>
      <c r="H5822" s="963"/>
      <c r="I5822" s="964" t="s">
        <v>5323</v>
      </c>
      <c r="J5822" s="965"/>
    </row>
    <row r="5823" spans="2:10" ht="47.45" customHeight="1">
      <c r="B5823" s="962"/>
      <c r="C5823" s="963"/>
      <c r="D5823" s="963"/>
      <c r="E5823" s="963"/>
      <c r="F5823" s="963"/>
      <c r="G5823" s="963"/>
      <c r="H5823" s="963"/>
      <c r="I5823" s="964" t="s">
        <v>5324</v>
      </c>
      <c r="J5823" s="965"/>
    </row>
    <row r="5824" spans="2:10" ht="35.450000000000003" customHeight="1">
      <c r="B5824" s="962"/>
      <c r="C5824" s="963"/>
      <c r="D5824" s="963"/>
      <c r="E5824" s="963"/>
      <c r="F5824" s="963"/>
      <c r="G5824" s="963"/>
      <c r="H5824" s="963"/>
      <c r="I5824" s="964" t="s">
        <v>5325</v>
      </c>
      <c r="J5824" s="965"/>
    </row>
    <row r="5825" spans="2:10" ht="58.5" customHeight="1">
      <c r="B5825" s="962"/>
      <c r="C5825" s="963"/>
      <c r="D5825" s="963"/>
      <c r="E5825" s="963"/>
      <c r="F5825" s="963"/>
      <c r="G5825" s="963"/>
      <c r="H5825" s="963"/>
      <c r="I5825" s="964" t="s">
        <v>5326</v>
      </c>
      <c r="J5825" s="965"/>
    </row>
    <row r="5826" spans="2:10" ht="24.6" customHeight="1">
      <c r="B5826" s="966"/>
      <c r="C5826" s="967"/>
      <c r="D5826" s="967"/>
      <c r="E5826" s="967"/>
      <c r="F5826" s="967"/>
      <c r="G5826" s="967"/>
      <c r="H5826" s="967"/>
      <c r="I5826" s="968"/>
      <c r="J5826" s="969"/>
    </row>
    <row r="5827" spans="2:10" ht="24.6" customHeight="1">
      <c r="B5827" s="959"/>
      <c r="C5827" s="970" t="s">
        <v>5327</v>
      </c>
      <c r="D5827" s="970"/>
      <c r="E5827" s="970"/>
      <c r="F5827" s="970"/>
      <c r="G5827" s="970"/>
      <c r="H5827" s="970"/>
      <c r="I5827" s="971"/>
      <c r="J5827" s="960"/>
    </row>
    <row r="5828" spans="2:10" ht="69.599999999999994" customHeight="1">
      <c r="B5828" s="962"/>
      <c r="C5828" s="963"/>
      <c r="D5828" s="963"/>
      <c r="E5828" s="963"/>
      <c r="F5828" s="963"/>
      <c r="G5828" s="963"/>
      <c r="H5828" s="963"/>
      <c r="I5828" s="964" t="s">
        <v>5328</v>
      </c>
      <c r="J5828" s="965"/>
    </row>
    <row r="5829" spans="2:10" ht="35.450000000000003" customHeight="1">
      <c r="B5829" s="962"/>
      <c r="C5829" s="963"/>
      <c r="D5829" s="963"/>
      <c r="E5829" s="963"/>
      <c r="F5829" s="963"/>
      <c r="G5829" s="963"/>
      <c r="H5829" s="963"/>
      <c r="I5829" s="964" t="s">
        <v>5329</v>
      </c>
      <c r="J5829" s="965"/>
    </row>
    <row r="5830" spans="2:10" ht="58.5" customHeight="1">
      <c r="B5830" s="962"/>
      <c r="C5830" s="963"/>
      <c r="D5830" s="963"/>
      <c r="E5830" s="963"/>
      <c r="F5830" s="963"/>
      <c r="G5830" s="963"/>
      <c r="H5830" s="963"/>
      <c r="I5830" s="964" t="s">
        <v>5330</v>
      </c>
      <c r="J5830" s="965"/>
    </row>
    <row r="5831" spans="2:10" ht="24.6" customHeight="1">
      <c r="B5831" s="966"/>
      <c r="C5831" s="967"/>
      <c r="D5831" s="967"/>
      <c r="E5831" s="967"/>
      <c r="F5831" s="967"/>
      <c r="G5831" s="967"/>
      <c r="H5831" s="967"/>
      <c r="I5831" s="968"/>
      <c r="J5831" s="969"/>
    </row>
    <row r="5832" spans="2:10" ht="24.6" customHeight="1">
      <c r="B5832" s="959"/>
      <c r="C5832" s="970" t="s">
        <v>5331</v>
      </c>
      <c r="D5832" s="970"/>
      <c r="E5832" s="970"/>
      <c r="F5832" s="970"/>
      <c r="G5832" s="970"/>
      <c r="H5832" s="970"/>
      <c r="I5832" s="971"/>
      <c r="J5832" s="960"/>
    </row>
    <row r="5833" spans="2:10" ht="69.599999999999994" customHeight="1">
      <c r="B5833" s="962"/>
      <c r="C5833" s="963"/>
      <c r="D5833" s="963"/>
      <c r="E5833" s="963"/>
      <c r="F5833" s="963"/>
      <c r="G5833" s="963"/>
      <c r="H5833" s="963"/>
      <c r="I5833" s="964" t="s">
        <v>5332</v>
      </c>
      <c r="J5833" s="965"/>
    </row>
    <row r="5834" spans="2:10" ht="35.450000000000003" customHeight="1">
      <c r="B5834" s="962"/>
      <c r="C5834" s="963"/>
      <c r="D5834" s="963"/>
      <c r="E5834" s="963"/>
      <c r="F5834" s="963"/>
      <c r="G5834" s="963"/>
      <c r="H5834" s="963"/>
      <c r="I5834" s="964" t="s">
        <v>5333</v>
      </c>
      <c r="J5834" s="965"/>
    </row>
    <row r="5835" spans="2:10" ht="58.5" customHeight="1">
      <c r="B5835" s="962"/>
      <c r="C5835" s="963"/>
      <c r="D5835" s="963"/>
      <c r="E5835" s="963"/>
      <c r="F5835" s="963"/>
      <c r="G5835" s="963"/>
      <c r="H5835" s="963"/>
      <c r="I5835" s="964" t="s">
        <v>5334</v>
      </c>
      <c r="J5835" s="965"/>
    </row>
    <row r="5836" spans="2:10" ht="24.6" customHeight="1">
      <c r="B5836" s="966"/>
      <c r="C5836" s="967"/>
      <c r="D5836" s="967"/>
      <c r="E5836" s="967"/>
      <c r="F5836" s="967"/>
      <c r="G5836" s="967"/>
      <c r="H5836" s="967"/>
      <c r="I5836" s="968"/>
      <c r="J5836" s="969"/>
    </row>
    <row r="5837" spans="2:10" ht="24.6" customHeight="1">
      <c r="B5837" s="959"/>
      <c r="C5837" s="970" t="s">
        <v>5335</v>
      </c>
      <c r="D5837" s="970"/>
      <c r="E5837" s="970"/>
      <c r="F5837" s="970"/>
      <c r="G5837" s="970"/>
      <c r="H5837" s="970"/>
      <c r="I5837" s="971"/>
      <c r="J5837" s="960"/>
    </row>
    <row r="5838" spans="2:10" ht="47.45" customHeight="1">
      <c r="B5838" s="962"/>
      <c r="C5838" s="963"/>
      <c r="D5838" s="963"/>
      <c r="E5838" s="963"/>
      <c r="F5838" s="963"/>
      <c r="G5838" s="963"/>
      <c r="H5838" s="963"/>
      <c r="I5838" s="964" t="s">
        <v>5336</v>
      </c>
      <c r="J5838" s="965"/>
    </row>
    <row r="5839" spans="2:10" ht="47.45" customHeight="1">
      <c r="B5839" s="962"/>
      <c r="C5839" s="963"/>
      <c r="D5839" s="963"/>
      <c r="E5839" s="963"/>
      <c r="F5839" s="963"/>
      <c r="G5839" s="963"/>
      <c r="H5839" s="963"/>
      <c r="I5839" s="964" t="s">
        <v>5337</v>
      </c>
      <c r="J5839" s="965"/>
    </row>
    <row r="5840" spans="2:10" ht="58.5" customHeight="1">
      <c r="B5840" s="962"/>
      <c r="C5840" s="963"/>
      <c r="D5840" s="963"/>
      <c r="E5840" s="963"/>
      <c r="F5840" s="963"/>
      <c r="G5840" s="963"/>
      <c r="H5840" s="963"/>
      <c r="I5840" s="964" t="s">
        <v>5338</v>
      </c>
      <c r="J5840" s="965"/>
    </row>
    <row r="5841" spans="2:10" ht="58.5" customHeight="1">
      <c r="B5841" s="962"/>
      <c r="C5841" s="963"/>
      <c r="D5841" s="963"/>
      <c r="E5841" s="963"/>
      <c r="F5841" s="963"/>
      <c r="G5841" s="963"/>
      <c r="H5841" s="963"/>
      <c r="I5841" s="964" t="s">
        <v>5339</v>
      </c>
      <c r="J5841" s="965"/>
    </row>
    <row r="5842" spans="2:10" ht="47.45" customHeight="1">
      <c r="B5842" s="962"/>
      <c r="C5842" s="963"/>
      <c r="D5842" s="963"/>
      <c r="E5842" s="963"/>
      <c r="F5842" s="963"/>
      <c r="G5842" s="963"/>
      <c r="H5842" s="963"/>
      <c r="I5842" s="964" t="s">
        <v>5340</v>
      </c>
      <c r="J5842" s="965"/>
    </row>
    <row r="5843" spans="2:10" ht="24.6" customHeight="1">
      <c r="B5843" s="966"/>
      <c r="C5843" s="967"/>
      <c r="D5843" s="967"/>
      <c r="E5843" s="967"/>
      <c r="F5843" s="967"/>
      <c r="G5843" s="967"/>
      <c r="H5843" s="967"/>
      <c r="I5843" s="968"/>
      <c r="J5843" s="969"/>
    </row>
    <row r="5844" spans="2:10" ht="24.6" customHeight="1">
      <c r="B5844" s="959"/>
      <c r="C5844" s="970" t="s">
        <v>5341</v>
      </c>
      <c r="D5844" s="970"/>
      <c r="E5844" s="970"/>
      <c r="F5844" s="970"/>
      <c r="G5844" s="970"/>
      <c r="H5844" s="970"/>
      <c r="I5844" s="971"/>
      <c r="J5844" s="960"/>
    </row>
    <row r="5845" spans="2:10" ht="81.599999999999994" customHeight="1">
      <c r="B5845" s="962"/>
      <c r="C5845" s="963"/>
      <c r="D5845" s="963"/>
      <c r="E5845" s="963"/>
      <c r="F5845" s="963"/>
      <c r="G5845" s="963"/>
      <c r="H5845" s="963"/>
      <c r="I5845" s="964" t="s">
        <v>5342</v>
      </c>
      <c r="J5845" s="965"/>
    </row>
    <row r="5846" spans="2:10" ht="24.6" customHeight="1">
      <c r="B5846" s="966"/>
      <c r="C5846" s="967"/>
      <c r="D5846" s="967"/>
      <c r="E5846" s="967"/>
      <c r="F5846" s="967"/>
      <c r="G5846" s="967"/>
      <c r="H5846" s="967"/>
      <c r="I5846" s="968"/>
      <c r="J5846" s="969"/>
    </row>
    <row r="5847" spans="2:10" ht="24.6" customHeight="1">
      <c r="B5847" s="959"/>
      <c r="C5847" s="970" t="s">
        <v>5343</v>
      </c>
      <c r="D5847" s="970"/>
      <c r="E5847" s="970"/>
      <c r="F5847" s="970"/>
      <c r="G5847" s="970"/>
      <c r="H5847" s="970"/>
      <c r="I5847" s="971"/>
      <c r="J5847" s="960"/>
    </row>
    <row r="5848" spans="2:10" ht="69.599999999999994" customHeight="1">
      <c r="B5848" s="962"/>
      <c r="C5848" s="963"/>
      <c r="D5848" s="963"/>
      <c r="E5848" s="963"/>
      <c r="F5848" s="963"/>
      <c r="G5848" s="963"/>
      <c r="H5848" s="963"/>
      <c r="I5848" s="964" t="s">
        <v>5344</v>
      </c>
      <c r="J5848" s="965"/>
    </row>
    <row r="5849" spans="2:10" ht="24.6" customHeight="1">
      <c r="B5849" s="966"/>
      <c r="C5849" s="967"/>
      <c r="D5849" s="967"/>
      <c r="E5849" s="967"/>
      <c r="F5849" s="967"/>
      <c r="G5849" s="967"/>
      <c r="H5849" s="967"/>
      <c r="I5849" s="968"/>
      <c r="J5849" s="969"/>
    </row>
    <row r="5850" spans="2:10" ht="24.6" customHeight="1">
      <c r="B5850" s="972" t="s">
        <v>5345</v>
      </c>
      <c r="C5850" s="973"/>
      <c r="D5850" s="973"/>
      <c r="E5850" s="973"/>
      <c r="F5850" s="973"/>
      <c r="G5850" s="973"/>
      <c r="H5850" s="973"/>
      <c r="I5850" s="974"/>
      <c r="J5850" s="975"/>
    </row>
    <row r="5851" spans="2:10" ht="24.6" customHeight="1">
      <c r="B5851" s="976"/>
      <c r="C5851" s="977" t="s">
        <v>5346</v>
      </c>
      <c r="D5851" s="977"/>
      <c r="E5851" s="977"/>
      <c r="F5851" s="977"/>
      <c r="G5851" s="977"/>
      <c r="H5851" s="977"/>
      <c r="I5851" s="978"/>
      <c r="J5851" s="979"/>
    </row>
    <row r="5852" spans="2:10" ht="103.5" customHeight="1">
      <c r="B5852" s="962"/>
      <c r="C5852" s="963"/>
      <c r="D5852" s="963"/>
      <c r="E5852" s="963"/>
      <c r="F5852" s="963"/>
      <c r="G5852" s="963"/>
      <c r="H5852" s="963"/>
      <c r="I5852" s="964" t="s">
        <v>5347</v>
      </c>
      <c r="J5852" s="965"/>
    </row>
    <row r="5853" spans="2:10" ht="58.5" customHeight="1">
      <c r="B5853" s="962"/>
      <c r="C5853" s="963"/>
      <c r="D5853" s="963"/>
      <c r="E5853" s="963"/>
      <c r="F5853" s="963"/>
      <c r="G5853" s="963"/>
      <c r="H5853" s="963"/>
      <c r="I5853" s="964" t="s">
        <v>5348</v>
      </c>
      <c r="J5853" s="965"/>
    </row>
    <row r="5854" spans="2:10" ht="58.5" customHeight="1">
      <c r="B5854" s="962"/>
      <c r="C5854" s="963"/>
      <c r="D5854" s="963"/>
      <c r="E5854" s="963"/>
      <c r="F5854" s="963"/>
      <c r="G5854" s="963"/>
      <c r="H5854" s="963"/>
      <c r="I5854" s="964" t="s">
        <v>5349</v>
      </c>
      <c r="J5854" s="965"/>
    </row>
    <row r="5855" spans="2:10" ht="35.450000000000003" customHeight="1">
      <c r="B5855" s="962"/>
      <c r="C5855" s="963"/>
      <c r="D5855" s="963"/>
      <c r="E5855" s="963"/>
      <c r="F5855" s="963"/>
      <c r="G5855" s="963"/>
      <c r="H5855" s="963"/>
      <c r="I5855" s="964" t="s">
        <v>5350</v>
      </c>
      <c r="J5855" s="965"/>
    </row>
    <row r="5856" spans="2:10" ht="24.6" customHeight="1">
      <c r="B5856" s="966"/>
      <c r="C5856" s="967"/>
      <c r="D5856" s="967"/>
      <c r="E5856" s="967"/>
      <c r="F5856" s="967"/>
      <c r="G5856" s="967"/>
      <c r="H5856" s="967"/>
      <c r="I5856" s="968"/>
      <c r="J5856" s="969"/>
    </row>
    <row r="5857" spans="2:10" ht="24.6" customHeight="1">
      <c r="B5857" s="972" t="s">
        <v>5351</v>
      </c>
      <c r="C5857" s="973"/>
      <c r="D5857" s="973"/>
      <c r="E5857" s="973"/>
      <c r="F5857" s="973"/>
      <c r="G5857" s="973"/>
      <c r="H5857" s="973"/>
      <c r="I5857" s="974"/>
      <c r="J5857" s="975"/>
    </row>
    <row r="5858" spans="2:10" ht="24.6" customHeight="1">
      <c r="B5858" s="976"/>
      <c r="C5858" s="977" t="s">
        <v>5352</v>
      </c>
      <c r="D5858" s="977"/>
      <c r="E5858" s="977"/>
      <c r="F5858" s="977"/>
      <c r="G5858" s="977"/>
      <c r="H5858" s="977"/>
      <c r="I5858" s="978"/>
      <c r="J5858" s="979"/>
    </row>
    <row r="5859" spans="2:10" ht="137.44999999999999" customHeight="1">
      <c r="B5859" s="962"/>
      <c r="C5859" s="963"/>
      <c r="D5859" s="963"/>
      <c r="E5859" s="963"/>
      <c r="F5859" s="963"/>
      <c r="G5859" s="963"/>
      <c r="H5859" s="963"/>
      <c r="I5859" s="964" t="s">
        <v>5353</v>
      </c>
      <c r="J5859" s="965"/>
    </row>
    <row r="5860" spans="2:10" ht="24.6" customHeight="1">
      <c r="B5860" s="962"/>
      <c r="C5860" s="963"/>
      <c r="D5860" s="963" t="s">
        <v>5354</v>
      </c>
      <c r="E5860" s="963"/>
      <c r="F5860" s="963"/>
      <c r="G5860" s="963"/>
      <c r="H5860" s="963"/>
      <c r="I5860" s="964"/>
      <c r="J5860" s="965"/>
    </row>
    <row r="5861" spans="2:10" ht="24.6" customHeight="1">
      <c r="B5861" s="962"/>
      <c r="C5861" s="963"/>
      <c r="D5861" s="963"/>
      <c r="E5861" s="963" t="s">
        <v>5355</v>
      </c>
      <c r="F5861" s="963"/>
      <c r="G5861" s="963"/>
      <c r="H5861" s="963"/>
      <c r="I5861" s="964" t="s">
        <v>5356</v>
      </c>
      <c r="J5861" s="965"/>
    </row>
    <row r="5862" spans="2:10" ht="35.450000000000003" customHeight="1">
      <c r="B5862" s="962"/>
      <c r="C5862" s="963"/>
      <c r="D5862" s="963"/>
      <c r="E5862" s="963" t="s">
        <v>5357</v>
      </c>
      <c r="F5862" s="963"/>
      <c r="G5862" s="963"/>
      <c r="H5862" s="963"/>
      <c r="I5862" s="964" t="s">
        <v>5358</v>
      </c>
      <c r="J5862" s="965"/>
    </row>
    <row r="5863" spans="2:10" ht="24.6" customHeight="1">
      <c r="B5863" s="966"/>
      <c r="C5863" s="967"/>
      <c r="D5863" s="967"/>
      <c r="E5863" s="967"/>
      <c r="F5863" s="967"/>
      <c r="G5863" s="967"/>
      <c r="H5863" s="967"/>
      <c r="I5863" s="968"/>
      <c r="J5863" s="969"/>
    </row>
    <row r="5864" spans="2:10" ht="24.6" customHeight="1">
      <c r="B5864" s="959"/>
      <c r="C5864" s="970" t="s">
        <v>5359</v>
      </c>
      <c r="D5864" s="970"/>
      <c r="E5864" s="970"/>
      <c r="F5864" s="970"/>
      <c r="G5864" s="970"/>
      <c r="H5864" s="970"/>
      <c r="I5864" s="971"/>
      <c r="J5864" s="960"/>
    </row>
    <row r="5865" spans="2:10" ht="47.45" customHeight="1">
      <c r="B5865" s="962"/>
      <c r="C5865" s="963"/>
      <c r="D5865" s="963"/>
      <c r="E5865" s="963"/>
      <c r="F5865" s="963"/>
      <c r="G5865" s="963"/>
      <c r="H5865" s="963"/>
      <c r="I5865" s="964" t="s">
        <v>5360</v>
      </c>
      <c r="J5865" s="965"/>
    </row>
    <row r="5866" spans="2:10" ht="24.6" customHeight="1">
      <c r="B5866" s="966"/>
      <c r="C5866" s="967"/>
      <c r="D5866" s="967"/>
      <c r="E5866" s="967"/>
      <c r="F5866" s="967"/>
      <c r="G5866" s="967"/>
      <c r="H5866" s="967"/>
      <c r="I5866" s="968"/>
      <c r="J5866" s="969"/>
    </row>
    <row r="5867" spans="2:10" ht="24.6" customHeight="1">
      <c r="B5867" s="959"/>
      <c r="C5867" s="970" t="s">
        <v>5361</v>
      </c>
      <c r="D5867" s="970"/>
      <c r="E5867" s="970"/>
      <c r="F5867" s="970"/>
      <c r="G5867" s="970"/>
      <c r="H5867" s="970"/>
      <c r="I5867" s="971"/>
      <c r="J5867" s="960"/>
    </row>
    <row r="5868" spans="2:10" ht="47.45" customHeight="1">
      <c r="B5868" s="962"/>
      <c r="C5868" s="963"/>
      <c r="D5868" s="963"/>
      <c r="E5868" s="963"/>
      <c r="F5868" s="963"/>
      <c r="G5868" s="963"/>
      <c r="H5868" s="963"/>
      <c r="I5868" s="964" t="s">
        <v>5362</v>
      </c>
      <c r="J5868" s="965"/>
    </row>
    <row r="5869" spans="2:10" ht="24.6" customHeight="1">
      <c r="B5869" s="966"/>
      <c r="C5869" s="967"/>
      <c r="D5869" s="967"/>
      <c r="E5869" s="967"/>
      <c r="F5869" s="967"/>
      <c r="G5869" s="967"/>
      <c r="H5869" s="967"/>
      <c r="I5869" s="968"/>
      <c r="J5869" s="969"/>
    </row>
    <row r="5870" spans="2:10" ht="24.6" customHeight="1">
      <c r="B5870" s="972" t="s">
        <v>5363</v>
      </c>
      <c r="C5870" s="973"/>
      <c r="D5870" s="973"/>
      <c r="E5870" s="973"/>
      <c r="F5870" s="973"/>
      <c r="G5870" s="973"/>
      <c r="H5870" s="973"/>
      <c r="I5870" s="974"/>
      <c r="J5870" s="975"/>
    </row>
    <row r="5871" spans="2:10" ht="24.6" customHeight="1">
      <c r="B5871" s="976"/>
      <c r="C5871" s="977" t="s">
        <v>5364</v>
      </c>
      <c r="D5871" s="977"/>
      <c r="E5871" s="977"/>
      <c r="F5871" s="977"/>
      <c r="G5871" s="977"/>
      <c r="H5871" s="977"/>
      <c r="I5871" s="978"/>
      <c r="J5871" s="979"/>
    </row>
    <row r="5872" spans="2:10" ht="47.45" customHeight="1">
      <c r="B5872" s="962"/>
      <c r="C5872" s="963"/>
      <c r="D5872" s="963"/>
      <c r="E5872" s="963"/>
      <c r="F5872" s="963"/>
      <c r="G5872" s="963"/>
      <c r="H5872" s="963"/>
      <c r="I5872" s="964" t="s">
        <v>5365</v>
      </c>
      <c r="J5872" s="965"/>
    </row>
    <row r="5873" spans="2:10" ht="35.450000000000003" customHeight="1">
      <c r="B5873" s="962"/>
      <c r="C5873" s="963"/>
      <c r="D5873" s="963"/>
      <c r="E5873" s="963"/>
      <c r="F5873" s="963"/>
      <c r="G5873" s="963"/>
      <c r="H5873" s="963"/>
      <c r="I5873" s="964" t="s">
        <v>5366</v>
      </c>
      <c r="J5873" s="965"/>
    </row>
    <row r="5874" spans="2:10" ht="35.450000000000003" customHeight="1">
      <c r="B5874" s="962"/>
      <c r="C5874" s="963"/>
      <c r="D5874" s="963"/>
      <c r="E5874" s="963"/>
      <c r="F5874" s="963"/>
      <c r="G5874" s="963"/>
      <c r="H5874" s="963"/>
      <c r="I5874" s="964" t="s">
        <v>5367</v>
      </c>
      <c r="J5874" s="965"/>
    </row>
    <row r="5875" spans="2:10" ht="35.450000000000003" customHeight="1">
      <c r="B5875" s="962"/>
      <c r="C5875" s="963"/>
      <c r="D5875" s="963"/>
      <c r="E5875" s="963"/>
      <c r="F5875" s="963"/>
      <c r="G5875" s="963"/>
      <c r="H5875" s="963"/>
      <c r="I5875" s="964" t="s">
        <v>5368</v>
      </c>
      <c r="J5875" s="965"/>
    </row>
    <row r="5876" spans="2:10" ht="35.450000000000003" customHeight="1">
      <c r="B5876" s="962"/>
      <c r="C5876" s="963"/>
      <c r="D5876" s="963"/>
      <c r="E5876" s="963"/>
      <c r="F5876" s="963"/>
      <c r="G5876" s="963"/>
      <c r="H5876" s="963"/>
      <c r="I5876" s="964" t="s">
        <v>5369</v>
      </c>
      <c r="J5876" s="965"/>
    </row>
    <row r="5877" spans="2:10" ht="47.45" customHeight="1">
      <c r="B5877" s="962"/>
      <c r="C5877" s="963"/>
      <c r="D5877" s="963"/>
      <c r="E5877" s="963"/>
      <c r="F5877" s="963"/>
      <c r="G5877" s="963"/>
      <c r="H5877" s="963"/>
      <c r="I5877" s="964" t="s">
        <v>5370</v>
      </c>
      <c r="J5877" s="965"/>
    </row>
    <row r="5878" spans="2:10" ht="58.5" customHeight="1">
      <c r="B5878" s="962"/>
      <c r="C5878" s="963"/>
      <c r="D5878" s="963"/>
      <c r="E5878" s="963"/>
      <c r="F5878" s="963"/>
      <c r="G5878" s="963"/>
      <c r="H5878" s="963"/>
      <c r="I5878" s="964" t="s">
        <v>5371</v>
      </c>
      <c r="J5878" s="965"/>
    </row>
    <row r="5879" spans="2:10" ht="58.5" customHeight="1">
      <c r="B5879" s="962"/>
      <c r="C5879" s="963"/>
      <c r="D5879" s="963"/>
      <c r="E5879" s="963"/>
      <c r="F5879" s="963"/>
      <c r="G5879" s="963"/>
      <c r="H5879" s="963"/>
      <c r="I5879" s="964" t="s">
        <v>5372</v>
      </c>
      <c r="J5879" s="965"/>
    </row>
    <row r="5880" spans="2:10" ht="47.45" customHeight="1">
      <c r="B5880" s="962"/>
      <c r="C5880" s="963"/>
      <c r="D5880" s="963"/>
      <c r="E5880" s="963"/>
      <c r="F5880" s="963"/>
      <c r="G5880" s="963"/>
      <c r="H5880" s="963"/>
      <c r="I5880" s="964" t="s">
        <v>5373</v>
      </c>
      <c r="J5880" s="965"/>
    </row>
    <row r="5881" spans="2:10" ht="69.599999999999994" customHeight="1">
      <c r="B5881" s="962"/>
      <c r="C5881" s="963"/>
      <c r="D5881" s="963"/>
      <c r="E5881" s="963"/>
      <c r="F5881" s="963"/>
      <c r="G5881" s="963"/>
      <c r="H5881" s="963"/>
      <c r="I5881" s="964" t="s">
        <v>5374</v>
      </c>
      <c r="J5881" s="965"/>
    </row>
    <row r="5882" spans="2:10" ht="58.5" customHeight="1">
      <c r="B5882" s="962"/>
      <c r="C5882" s="963"/>
      <c r="D5882" s="963"/>
      <c r="E5882" s="963"/>
      <c r="F5882" s="963"/>
      <c r="G5882" s="963"/>
      <c r="H5882" s="963"/>
      <c r="I5882" s="964" t="s">
        <v>5375</v>
      </c>
      <c r="J5882" s="965"/>
    </row>
    <row r="5883" spans="2:10" ht="47.45" customHeight="1">
      <c r="B5883" s="962"/>
      <c r="C5883" s="963"/>
      <c r="D5883" s="963"/>
      <c r="E5883" s="963"/>
      <c r="F5883" s="963"/>
      <c r="G5883" s="963"/>
      <c r="H5883" s="963"/>
      <c r="I5883" s="964" t="s">
        <v>5376</v>
      </c>
      <c r="J5883" s="965"/>
    </row>
    <row r="5884" spans="2:10" ht="24.6" customHeight="1">
      <c r="B5884" s="962"/>
      <c r="C5884" s="963"/>
      <c r="D5884" s="963"/>
      <c r="E5884" s="963"/>
      <c r="F5884" s="963"/>
      <c r="G5884" s="963"/>
      <c r="H5884" s="963"/>
      <c r="I5884" s="964" t="s">
        <v>5377</v>
      </c>
      <c r="J5884" s="965"/>
    </row>
    <row r="5885" spans="2:10" ht="24.6" customHeight="1">
      <c r="B5885" s="962"/>
      <c r="C5885" s="963"/>
      <c r="D5885" s="963"/>
      <c r="E5885" s="963"/>
      <c r="F5885" s="963"/>
      <c r="G5885" s="963"/>
      <c r="H5885" s="963"/>
      <c r="I5885" s="964" t="s">
        <v>5378</v>
      </c>
      <c r="J5885" s="965"/>
    </row>
    <row r="5886" spans="2:10" ht="24.6" customHeight="1">
      <c r="B5886" s="962"/>
      <c r="C5886" s="963"/>
      <c r="D5886" s="963"/>
      <c r="E5886" s="963"/>
      <c r="F5886" s="963"/>
      <c r="G5886" s="963"/>
      <c r="H5886" s="963"/>
      <c r="I5886" s="964" t="s">
        <v>5379</v>
      </c>
      <c r="J5886" s="965"/>
    </row>
    <row r="5887" spans="2:10" ht="24.6" customHeight="1">
      <c r="B5887" s="962"/>
      <c r="C5887" s="963"/>
      <c r="D5887" s="963"/>
      <c r="E5887" s="963"/>
      <c r="F5887" s="963"/>
      <c r="G5887" s="963"/>
      <c r="H5887" s="963"/>
      <c r="I5887" s="964" t="s">
        <v>5380</v>
      </c>
      <c r="J5887" s="965"/>
    </row>
    <row r="5888" spans="2:10" ht="24.6" customHeight="1">
      <c r="B5888" s="962"/>
      <c r="C5888" s="963"/>
      <c r="D5888" s="963"/>
      <c r="E5888" s="963"/>
      <c r="F5888" s="963"/>
      <c r="G5888" s="963"/>
      <c r="H5888" s="963"/>
      <c r="I5888" s="964" t="s">
        <v>5381</v>
      </c>
      <c r="J5888" s="965"/>
    </row>
    <row r="5889" spans="2:10" ht="35.450000000000003" customHeight="1">
      <c r="B5889" s="962"/>
      <c r="C5889" s="963"/>
      <c r="D5889" s="963"/>
      <c r="E5889" s="963"/>
      <c r="F5889" s="963"/>
      <c r="G5889" s="963"/>
      <c r="H5889" s="963"/>
      <c r="I5889" s="964" t="s">
        <v>5382</v>
      </c>
      <c r="J5889" s="965"/>
    </row>
    <row r="5890" spans="2:10" ht="24.6" customHeight="1">
      <c r="B5890" s="966"/>
      <c r="C5890" s="967"/>
      <c r="D5890" s="967"/>
      <c r="E5890" s="967"/>
      <c r="F5890" s="967"/>
      <c r="G5890" s="967"/>
      <c r="H5890" s="967"/>
      <c r="I5890" s="968"/>
      <c r="J5890" s="969"/>
    </row>
    <row r="5891" spans="2:10" ht="24.6" customHeight="1">
      <c r="B5891" s="959"/>
      <c r="C5891" s="970" t="s">
        <v>5383</v>
      </c>
      <c r="D5891" s="970"/>
      <c r="E5891" s="970"/>
      <c r="F5891" s="970"/>
      <c r="G5891" s="970"/>
      <c r="H5891" s="970"/>
      <c r="I5891" s="971"/>
      <c r="J5891" s="960"/>
    </row>
    <row r="5892" spans="2:10" ht="81.599999999999994" customHeight="1">
      <c r="B5892" s="962"/>
      <c r="C5892" s="963"/>
      <c r="D5892" s="963"/>
      <c r="E5892" s="963"/>
      <c r="F5892" s="963"/>
      <c r="G5892" s="963"/>
      <c r="H5892" s="963"/>
      <c r="I5892" s="964" t="s">
        <v>5384</v>
      </c>
      <c r="J5892" s="965"/>
    </row>
    <row r="5893" spans="2:10" ht="24.6" customHeight="1">
      <c r="B5893" s="962"/>
      <c r="C5893" s="963"/>
      <c r="D5893" s="963"/>
      <c r="E5893" s="963"/>
      <c r="F5893" s="963"/>
      <c r="G5893" s="963"/>
      <c r="H5893" s="963"/>
      <c r="I5893" s="964" t="s">
        <v>5385</v>
      </c>
      <c r="J5893" s="965"/>
    </row>
    <row r="5894" spans="2:10" ht="35.450000000000003" customHeight="1">
      <c r="B5894" s="962"/>
      <c r="C5894" s="963"/>
      <c r="D5894" s="963"/>
      <c r="E5894" s="963"/>
      <c r="F5894" s="963"/>
      <c r="G5894" s="963"/>
      <c r="H5894" s="963"/>
      <c r="I5894" s="964" t="s">
        <v>5386</v>
      </c>
      <c r="J5894" s="965"/>
    </row>
    <row r="5895" spans="2:10" ht="47.45" customHeight="1">
      <c r="B5895" s="962"/>
      <c r="C5895" s="963"/>
      <c r="D5895" s="963"/>
      <c r="E5895" s="963"/>
      <c r="F5895" s="963"/>
      <c r="G5895" s="963"/>
      <c r="H5895" s="963"/>
      <c r="I5895" s="964" t="s">
        <v>5387</v>
      </c>
      <c r="J5895" s="965"/>
    </row>
    <row r="5896" spans="2:10" ht="58.5" customHeight="1">
      <c r="B5896" s="962"/>
      <c r="C5896" s="963"/>
      <c r="D5896" s="963"/>
      <c r="E5896" s="963"/>
      <c r="F5896" s="963"/>
      <c r="G5896" s="963"/>
      <c r="H5896" s="963"/>
      <c r="I5896" s="964" t="s">
        <v>5388</v>
      </c>
      <c r="J5896" s="965"/>
    </row>
    <row r="5897" spans="2:10" ht="47.45" customHeight="1">
      <c r="B5897" s="962"/>
      <c r="C5897" s="963"/>
      <c r="D5897" s="963"/>
      <c r="E5897" s="963"/>
      <c r="F5897" s="963"/>
      <c r="G5897" s="963"/>
      <c r="H5897" s="963"/>
      <c r="I5897" s="964" t="s">
        <v>5373</v>
      </c>
      <c r="J5897" s="965"/>
    </row>
    <row r="5898" spans="2:10" ht="69.599999999999994" customHeight="1">
      <c r="B5898" s="962"/>
      <c r="C5898" s="963"/>
      <c r="D5898" s="963"/>
      <c r="E5898" s="963"/>
      <c r="F5898" s="963"/>
      <c r="G5898" s="963"/>
      <c r="H5898" s="963"/>
      <c r="I5898" s="964" t="s">
        <v>5389</v>
      </c>
      <c r="J5898" s="965"/>
    </row>
    <row r="5899" spans="2:10" ht="58.5" customHeight="1">
      <c r="B5899" s="962"/>
      <c r="C5899" s="963"/>
      <c r="D5899" s="963"/>
      <c r="E5899" s="963"/>
      <c r="F5899" s="963"/>
      <c r="G5899" s="963"/>
      <c r="H5899" s="963"/>
      <c r="I5899" s="964" t="s">
        <v>5375</v>
      </c>
      <c r="J5899" s="965"/>
    </row>
    <row r="5900" spans="2:10" ht="35.450000000000003" customHeight="1">
      <c r="B5900" s="962"/>
      <c r="C5900" s="963"/>
      <c r="D5900" s="963"/>
      <c r="E5900" s="963"/>
      <c r="F5900" s="963"/>
      <c r="G5900" s="963"/>
      <c r="H5900" s="963"/>
      <c r="I5900" s="964" t="s">
        <v>5390</v>
      </c>
      <c r="J5900" s="965"/>
    </row>
    <row r="5901" spans="2:10" ht="24.6" customHeight="1">
      <c r="B5901" s="962"/>
      <c r="C5901" s="963"/>
      <c r="D5901" s="963"/>
      <c r="E5901" s="963"/>
      <c r="F5901" s="963"/>
      <c r="G5901" s="963"/>
      <c r="H5901" s="963"/>
      <c r="I5901" s="964" t="s">
        <v>5391</v>
      </c>
      <c r="J5901" s="965"/>
    </row>
    <row r="5902" spans="2:10" ht="35.450000000000003" customHeight="1">
      <c r="B5902" s="962"/>
      <c r="C5902" s="963"/>
      <c r="D5902" s="963"/>
      <c r="E5902" s="963"/>
      <c r="F5902" s="963"/>
      <c r="G5902" s="963"/>
      <c r="H5902" s="963"/>
      <c r="I5902" s="964" t="s">
        <v>5392</v>
      </c>
      <c r="J5902" s="965"/>
    </row>
    <row r="5903" spans="2:10" ht="35.450000000000003" customHeight="1">
      <c r="B5903" s="962"/>
      <c r="C5903" s="963"/>
      <c r="D5903" s="963"/>
      <c r="E5903" s="963"/>
      <c r="F5903" s="963"/>
      <c r="G5903" s="963"/>
      <c r="H5903" s="963"/>
      <c r="I5903" s="964" t="s">
        <v>5393</v>
      </c>
      <c r="J5903" s="965"/>
    </row>
    <row r="5904" spans="2:10" ht="35.450000000000003" customHeight="1">
      <c r="B5904" s="962"/>
      <c r="C5904" s="963"/>
      <c r="D5904" s="963"/>
      <c r="E5904" s="963"/>
      <c r="F5904" s="963"/>
      <c r="G5904" s="963"/>
      <c r="H5904" s="963"/>
      <c r="I5904" s="964" t="s">
        <v>5394</v>
      </c>
      <c r="J5904" s="965"/>
    </row>
    <row r="5905" spans="2:10" ht="35.450000000000003" customHeight="1">
      <c r="B5905" s="962"/>
      <c r="C5905" s="963"/>
      <c r="D5905" s="963"/>
      <c r="E5905" s="963"/>
      <c r="F5905" s="963"/>
      <c r="G5905" s="963"/>
      <c r="H5905" s="963"/>
      <c r="I5905" s="964" t="s">
        <v>5395</v>
      </c>
      <c r="J5905" s="965"/>
    </row>
    <row r="5906" spans="2:10" ht="24.6" customHeight="1">
      <c r="B5906" s="966"/>
      <c r="C5906" s="967"/>
      <c r="D5906" s="967"/>
      <c r="E5906" s="967"/>
      <c r="F5906" s="967"/>
      <c r="G5906" s="967"/>
      <c r="H5906" s="967"/>
      <c r="I5906" s="968"/>
      <c r="J5906" s="969"/>
    </row>
    <row r="5907" spans="2:10" ht="24.6" customHeight="1">
      <c r="B5907" s="959"/>
      <c r="C5907" s="970" t="s">
        <v>5396</v>
      </c>
      <c r="D5907" s="970"/>
      <c r="E5907" s="970"/>
      <c r="F5907" s="970"/>
      <c r="G5907" s="970"/>
      <c r="H5907" s="970"/>
      <c r="I5907" s="971"/>
      <c r="J5907" s="960"/>
    </row>
    <row r="5908" spans="2:10" ht="35.450000000000003" customHeight="1">
      <c r="B5908" s="962"/>
      <c r="C5908" s="963"/>
      <c r="D5908" s="963"/>
      <c r="E5908" s="963"/>
      <c r="F5908" s="963"/>
      <c r="G5908" s="963"/>
      <c r="H5908" s="963"/>
      <c r="I5908" s="964" t="s">
        <v>5397</v>
      </c>
      <c r="J5908" s="965"/>
    </row>
    <row r="5909" spans="2:10" ht="58.5" customHeight="1">
      <c r="B5909" s="962"/>
      <c r="C5909" s="963"/>
      <c r="D5909" s="963"/>
      <c r="E5909" s="963"/>
      <c r="F5909" s="963"/>
      <c r="G5909" s="963"/>
      <c r="H5909" s="963"/>
      <c r="I5909" s="964" t="s">
        <v>5398</v>
      </c>
      <c r="J5909" s="965"/>
    </row>
    <row r="5910" spans="2:10" ht="47.45" customHeight="1">
      <c r="B5910" s="962"/>
      <c r="C5910" s="963"/>
      <c r="D5910" s="963"/>
      <c r="E5910" s="963"/>
      <c r="F5910" s="963"/>
      <c r="G5910" s="963"/>
      <c r="H5910" s="963"/>
      <c r="I5910" s="964" t="s">
        <v>5399</v>
      </c>
      <c r="J5910" s="965"/>
    </row>
    <row r="5911" spans="2:10" ht="35.450000000000003" customHeight="1">
      <c r="B5911" s="962"/>
      <c r="C5911" s="963"/>
      <c r="D5911" s="963"/>
      <c r="E5911" s="963"/>
      <c r="F5911" s="963"/>
      <c r="G5911" s="963"/>
      <c r="H5911" s="963"/>
      <c r="I5911" s="964" t="s">
        <v>5400</v>
      </c>
      <c r="J5911" s="965"/>
    </row>
    <row r="5912" spans="2:10" ht="35.450000000000003" customHeight="1">
      <c r="B5912" s="962"/>
      <c r="C5912" s="963"/>
      <c r="D5912" s="963"/>
      <c r="E5912" s="963"/>
      <c r="F5912" s="963"/>
      <c r="G5912" s="963"/>
      <c r="H5912" s="963"/>
      <c r="I5912" s="964" t="s">
        <v>5401</v>
      </c>
      <c r="J5912" s="965"/>
    </row>
    <row r="5913" spans="2:10" ht="35.450000000000003" customHeight="1">
      <c r="B5913" s="962"/>
      <c r="C5913" s="963"/>
      <c r="D5913" s="963"/>
      <c r="E5913" s="963"/>
      <c r="F5913" s="963"/>
      <c r="G5913" s="963"/>
      <c r="H5913" s="963"/>
      <c r="I5913" s="964" t="s">
        <v>5402</v>
      </c>
      <c r="J5913" s="965"/>
    </row>
    <row r="5914" spans="2:10" ht="35.450000000000003" customHeight="1">
      <c r="B5914" s="962"/>
      <c r="C5914" s="963"/>
      <c r="D5914" s="963"/>
      <c r="E5914" s="963"/>
      <c r="F5914" s="963"/>
      <c r="G5914" s="963"/>
      <c r="H5914" s="963"/>
      <c r="I5914" s="964" t="s">
        <v>5403</v>
      </c>
      <c r="J5914" s="965"/>
    </row>
    <row r="5915" spans="2:10" ht="35.450000000000003" customHeight="1">
      <c r="B5915" s="962"/>
      <c r="C5915" s="963"/>
      <c r="D5915" s="963"/>
      <c r="E5915" s="963"/>
      <c r="F5915" s="963"/>
      <c r="G5915" s="963"/>
      <c r="H5915" s="963"/>
      <c r="I5915" s="964" t="s">
        <v>5404</v>
      </c>
      <c r="J5915" s="965"/>
    </row>
    <row r="5916" spans="2:10" ht="35.450000000000003" customHeight="1">
      <c r="B5916" s="962"/>
      <c r="C5916" s="963"/>
      <c r="D5916" s="963"/>
      <c r="E5916" s="963"/>
      <c r="F5916" s="963"/>
      <c r="G5916" s="963"/>
      <c r="H5916" s="963"/>
      <c r="I5916" s="964" t="s">
        <v>5405</v>
      </c>
      <c r="J5916" s="965"/>
    </row>
    <row r="5917" spans="2:10" ht="24.6" customHeight="1">
      <c r="B5917" s="966"/>
      <c r="C5917" s="967"/>
      <c r="D5917" s="967"/>
      <c r="E5917" s="967"/>
      <c r="F5917" s="967"/>
      <c r="G5917" s="967"/>
      <c r="H5917" s="967"/>
      <c r="I5917" s="968"/>
      <c r="J5917" s="969"/>
    </row>
    <row r="5918" spans="2:10" ht="24.6" customHeight="1">
      <c r="B5918" s="959"/>
      <c r="C5918" s="970" t="s">
        <v>5406</v>
      </c>
      <c r="D5918" s="970"/>
      <c r="E5918" s="970"/>
      <c r="F5918" s="970"/>
      <c r="G5918" s="970"/>
      <c r="H5918" s="970"/>
      <c r="I5918" s="971"/>
      <c r="J5918" s="960"/>
    </row>
    <row r="5919" spans="2:10" ht="58.5" customHeight="1">
      <c r="B5919" s="962"/>
      <c r="C5919" s="963"/>
      <c r="D5919" s="963"/>
      <c r="E5919" s="963"/>
      <c r="F5919" s="963"/>
      <c r="G5919" s="963"/>
      <c r="H5919" s="963"/>
      <c r="I5919" s="964" t="s">
        <v>5407</v>
      </c>
      <c r="J5919" s="965"/>
    </row>
    <row r="5920" spans="2:10" ht="24.6" customHeight="1">
      <c r="B5920" s="962"/>
      <c r="C5920" s="963"/>
      <c r="D5920" s="963"/>
      <c r="E5920" s="963"/>
      <c r="F5920" s="963"/>
      <c r="G5920" s="963"/>
      <c r="H5920" s="963"/>
      <c r="I5920" s="964" t="s">
        <v>5408</v>
      </c>
      <c r="J5920" s="965"/>
    </row>
    <row r="5921" spans="2:10" ht="24.6" customHeight="1">
      <c r="B5921" s="962"/>
      <c r="C5921" s="963"/>
      <c r="D5921" s="963"/>
      <c r="E5921" s="963"/>
      <c r="F5921" s="963"/>
      <c r="G5921" s="963"/>
      <c r="H5921" s="963"/>
      <c r="I5921" s="964" t="s">
        <v>5409</v>
      </c>
      <c r="J5921" s="965"/>
    </row>
    <row r="5922" spans="2:10" ht="35.450000000000003" customHeight="1">
      <c r="B5922" s="962"/>
      <c r="C5922" s="963"/>
      <c r="D5922" s="963"/>
      <c r="E5922" s="963"/>
      <c r="F5922" s="963"/>
      <c r="G5922" s="963"/>
      <c r="H5922" s="963"/>
      <c r="I5922" s="964" t="s">
        <v>5410</v>
      </c>
      <c r="J5922" s="965"/>
    </row>
    <row r="5923" spans="2:10" ht="24.6" customHeight="1">
      <c r="B5923" s="962"/>
      <c r="C5923" s="963"/>
      <c r="D5923" s="963"/>
      <c r="E5923" s="963"/>
      <c r="F5923" s="963"/>
      <c r="G5923" s="963"/>
      <c r="H5923" s="963"/>
      <c r="I5923" s="964" t="s">
        <v>5411</v>
      </c>
      <c r="J5923" s="965"/>
    </row>
    <row r="5924" spans="2:10" ht="24.6" customHeight="1">
      <c r="B5924" s="962"/>
      <c r="C5924" s="963"/>
      <c r="D5924" s="963"/>
      <c r="E5924" s="963"/>
      <c r="F5924" s="963"/>
      <c r="G5924" s="963"/>
      <c r="H5924" s="963"/>
      <c r="I5924" s="964" t="s">
        <v>5412</v>
      </c>
      <c r="J5924" s="965"/>
    </row>
    <row r="5925" spans="2:10" ht="35.450000000000003" customHeight="1">
      <c r="B5925" s="962"/>
      <c r="C5925" s="963"/>
      <c r="D5925" s="963"/>
      <c r="E5925" s="963"/>
      <c r="F5925" s="963"/>
      <c r="G5925" s="963"/>
      <c r="H5925" s="963"/>
      <c r="I5925" s="964" t="s">
        <v>5413</v>
      </c>
      <c r="J5925" s="965"/>
    </row>
    <row r="5926" spans="2:10" ht="35.450000000000003" customHeight="1">
      <c r="B5926" s="962"/>
      <c r="C5926" s="963"/>
      <c r="D5926" s="963"/>
      <c r="E5926" s="963"/>
      <c r="F5926" s="963"/>
      <c r="G5926" s="963"/>
      <c r="H5926" s="963"/>
      <c r="I5926" s="964" t="s">
        <v>5410</v>
      </c>
      <c r="J5926" s="965"/>
    </row>
    <row r="5927" spans="2:10" ht="24.6" customHeight="1">
      <c r="B5927" s="962"/>
      <c r="C5927" s="963"/>
      <c r="D5927" s="963"/>
      <c r="E5927" s="963"/>
      <c r="F5927" s="963"/>
      <c r="G5927" s="963"/>
      <c r="H5927" s="963"/>
      <c r="I5927" s="964" t="s">
        <v>5414</v>
      </c>
      <c r="J5927" s="965"/>
    </row>
    <row r="5928" spans="2:10" ht="35.450000000000003" customHeight="1">
      <c r="B5928" s="962"/>
      <c r="C5928" s="963"/>
      <c r="D5928" s="963"/>
      <c r="E5928" s="963"/>
      <c r="F5928" s="963"/>
      <c r="G5928" s="963"/>
      <c r="H5928" s="963"/>
      <c r="I5928" s="964" t="s">
        <v>5415</v>
      </c>
      <c r="J5928" s="965"/>
    </row>
    <row r="5929" spans="2:10" ht="24.6" customHeight="1">
      <c r="B5929" s="962"/>
      <c r="C5929" s="963"/>
      <c r="D5929" s="963"/>
      <c r="E5929" s="963"/>
      <c r="F5929" s="963"/>
      <c r="G5929" s="963"/>
      <c r="H5929" s="963"/>
      <c r="I5929" s="964" t="s">
        <v>5416</v>
      </c>
      <c r="J5929" s="965"/>
    </row>
    <row r="5930" spans="2:10" ht="35.450000000000003" customHeight="1">
      <c r="B5930" s="962"/>
      <c r="C5930" s="963"/>
      <c r="D5930" s="963"/>
      <c r="E5930" s="963"/>
      <c r="F5930" s="963"/>
      <c r="G5930" s="963"/>
      <c r="H5930" s="963"/>
      <c r="I5930" s="964" t="s">
        <v>5417</v>
      </c>
      <c r="J5930" s="965"/>
    </row>
    <row r="5931" spans="2:10" ht="35.450000000000003" customHeight="1">
      <c r="B5931" s="962"/>
      <c r="C5931" s="963"/>
      <c r="D5931" s="963"/>
      <c r="E5931" s="963"/>
      <c r="F5931" s="963"/>
      <c r="G5931" s="963"/>
      <c r="H5931" s="963"/>
      <c r="I5931" s="964" t="s">
        <v>5418</v>
      </c>
      <c r="J5931" s="965"/>
    </row>
    <row r="5932" spans="2:10" ht="24.6" customHeight="1">
      <c r="B5932" s="962"/>
      <c r="C5932" s="963"/>
      <c r="D5932" s="963"/>
      <c r="E5932" s="963"/>
      <c r="F5932" s="963"/>
      <c r="G5932" s="963"/>
      <c r="H5932" s="963"/>
      <c r="I5932" s="964" t="s">
        <v>5419</v>
      </c>
      <c r="J5932" s="965"/>
    </row>
    <row r="5933" spans="2:10" ht="24.6" customHeight="1">
      <c r="B5933" s="962"/>
      <c r="C5933" s="963"/>
      <c r="D5933" s="963"/>
      <c r="E5933" s="963"/>
      <c r="F5933" s="963"/>
      <c r="G5933" s="963"/>
      <c r="H5933" s="963"/>
      <c r="I5933" s="964" t="s">
        <v>5420</v>
      </c>
      <c r="J5933" s="965"/>
    </row>
    <row r="5934" spans="2:10" ht="35.450000000000003" customHeight="1">
      <c r="B5934" s="962"/>
      <c r="C5934" s="963"/>
      <c r="D5934" s="963"/>
      <c r="E5934" s="963"/>
      <c r="F5934" s="963"/>
      <c r="G5934" s="963"/>
      <c r="H5934" s="963"/>
      <c r="I5934" s="964" t="s">
        <v>5421</v>
      </c>
      <c r="J5934" s="965"/>
    </row>
    <row r="5935" spans="2:10" ht="35.450000000000003" customHeight="1">
      <c r="B5935" s="962"/>
      <c r="C5935" s="963"/>
      <c r="D5935" s="963"/>
      <c r="E5935" s="963"/>
      <c r="F5935" s="963"/>
      <c r="G5935" s="963"/>
      <c r="H5935" s="963"/>
      <c r="I5935" s="964" t="s">
        <v>5422</v>
      </c>
      <c r="J5935" s="965"/>
    </row>
    <row r="5936" spans="2:10" ht="35.450000000000003" customHeight="1">
      <c r="B5936" s="962"/>
      <c r="C5936" s="963"/>
      <c r="D5936" s="963"/>
      <c r="E5936" s="963"/>
      <c r="F5936" s="963"/>
      <c r="G5936" s="963"/>
      <c r="H5936" s="963"/>
      <c r="I5936" s="964" t="s">
        <v>5423</v>
      </c>
      <c r="J5936" s="965"/>
    </row>
    <row r="5937" spans="2:10" ht="47.45" customHeight="1">
      <c r="B5937" s="962"/>
      <c r="C5937" s="963"/>
      <c r="D5937" s="963"/>
      <c r="E5937" s="963"/>
      <c r="F5937" s="963"/>
      <c r="G5937" s="963"/>
      <c r="H5937" s="963"/>
      <c r="I5937" s="964" t="s">
        <v>5424</v>
      </c>
      <c r="J5937" s="965"/>
    </row>
    <row r="5938" spans="2:10" ht="35.450000000000003" customHeight="1">
      <c r="B5938" s="962"/>
      <c r="C5938" s="963"/>
      <c r="D5938" s="963"/>
      <c r="E5938" s="963"/>
      <c r="F5938" s="963"/>
      <c r="G5938" s="963"/>
      <c r="H5938" s="963"/>
      <c r="I5938" s="964" t="s">
        <v>5425</v>
      </c>
      <c r="J5938" s="965"/>
    </row>
    <row r="5939" spans="2:10" ht="24.6" customHeight="1">
      <c r="B5939" s="966"/>
      <c r="C5939" s="967"/>
      <c r="D5939" s="967"/>
      <c r="E5939" s="967"/>
      <c r="F5939" s="967"/>
      <c r="G5939" s="967"/>
      <c r="H5939" s="967"/>
      <c r="I5939" s="968"/>
      <c r="J5939" s="969"/>
    </row>
    <row r="5940" spans="2:10" ht="24.6" customHeight="1">
      <c r="B5940" s="959"/>
      <c r="C5940" s="970" t="s">
        <v>5426</v>
      </c>
      <c r="D5940" s="970"/>
      <c r="E5940" s="970"/>
      <c r="F5940" s="970"/>
      <c r="G5940" s="970"/>
      <c r="H5940" s="970"/>
      <c r="I5940" s="971"/>
      <c r="J5940" s="960"/>
    </row>
    <row r="5941" spans="2:10" ht="58.5" customHeight="1">
      <c r="B5941" s="962"/>
      <c r="C5941" s="963"/>
      <c r="D5941" s="963"/>
      <c r="E5941" s="963"/>
      <c r="F5941" s="963"/>
      <c r="G5941" s="963"/>
      <c r="H5941" s="963"/>
      <c r="I5941" s="964" t="s">
        <v>5427</v>
      </c>
      <c r="J5941" s="965"/>
    </row>
    <row r="5942" spans="2:10" ht="103.5" customHeight="1">
      <c r="B5942" s="962"/>
      <c r="C5942" s="963"/>
      <c r="D5942" s="963"/>
      <c r="E5942" s="963"/>
      <c r="F5942" s="963"/>
      <c r="G5942" s="963"/>
      <c r="H5942" s="963"/>
      <c r="I5942" s="964" t="s">
        <v>5428</v>
      </c>
      <c r="J5942" s="965"/>
    </row>
    <row r="5943" spans="2:10" ht="35.450000000000003" customHeight="1">
      <c r="B5943" s="962"/>
      <c r="C5943" s="963"/>
      <c r="D5943" s="963"/>
      <c r="E5943" s="963"/>
      <c r="F5943" s="963"/>
      <c r="G5943" s="963"/>
      <c r="H5943" s="963"/>
      <c r="I5943" s="964" t="s">
        <v>5429</v>
      </c>
      <c r="J5943" s="965"/>
    </row>
    <row r="5944" spans="2:10" ht="58.5" customHeight="1">
      <c r="B5944" s="962"/>
      <c r="C5944" s="963"/>
      <c r="D5944" s="963"/>
      <c r="E5944" s="963"/>
      <c r="F5944" s="963"/>
      <c r="G5944" s="963"/>
      <c r="H5944" s="963"/>
      <c r="I5944" s="964" t="s">
        <v>5430</v>
      </c>
      <c r="J5944" s="965"/>
    </row>
    <row r="5945" spans="2:10" ht="24.6" customHeight="1">
      <c r="B5945" s="962"/>
      <c r="C5945" s="963"/>
      <c r="D5945" s="963"/>
      <c r="E5945" s="963"/>
      <c r="F5945" s="963"/>
      <c r="G5945" s="963"/>
      <c r="H5945" s="963"/>
      <c r="I5945" s="964" t="s">
        <v>5431</v>
      </c>
      <c r="J5945" s="965"/>
    </row>
    <row r="5946" spans="2:10" ht="24.6" customHeight="1">
      <c r="B5946" s="966"/>
      <c r="C5946" s="967"/>
      <c r="D5946" s="967"/>
      <c r="E5946" s="967"/>
      <c r="F5946" s="967"/>
      <c r="G5946" s="967"/>
      <c r="H5946" s="967"/>
      <c r="I5946" s="968"/>
      <c r="J5946" s="969"/>
    </row>
    <row r="5947" spans="2:10" ht="24.6" customHeight="1">
      <c r="B5947" s="972" t="s">
        <v>5432</v>
      </c>
      <c r="C5947" s="973"/>
      <c r="D5947" s="973"/>
      <c r="E5947" s="973"/>
      <c r="F5947" s="973"/>
      <c r="G5947" s="973"/>
      <c r="H5947" s="973"/>
      <c r="I5947" s="974"/>
      <c r="J5947" s="975"/>
    </row>
    <row r="5948" spans="2:10" ht="24.6" customHeight="1">
      <c r="B5948" s="976"/>
      <c r="C5948" s="977" t="s">
        <v>5433</v>
      </c>
      <c r="D5948" s="977"/>
      <c r="E5948" s="977"/>
      <c r="F5948" s="977"/>
      <c r="G5948" s="977"/>
      <c r="H5948" s="977"/>
      <c r="I5948" s="978"/>
      <c r="J5948" s="979"/>
    </row>
    <row r="5949" spans="2:10" ht="35.450000000000003" customHeight="1">
      <c r="B5949" s="962"/>
      <c r="C5949" s="963"/>
      <c r="D5949" s="963"/>
      <c r="E5949" s="963"/>
      <c r="F5949" s="963"/>
      <c r="G5949" s="963"/>
      <c r="H5949" s="963"/>
      <c r="I5949" s="964" t="s">
        <v>5434</v>
      </c>
      <c r="J5949" s="965"/>
    </row>
    <row r="5950" spans="2:10" ht="81.599999999999994" customHeight="1">
      <c r="B5950" s="962"/>
      <c r="C5950" s="963"/>
      <c r="D5950" s="963"/>
      <c r="E5950" s="963"/>
      <c r="F5950" s="963"/>
      <c r="G5950" s="963"/>
      <c r="H5950" s="963"/>
      <c r="I5950" s="964" t="s">
        <v>5435</v>
      </c>
      <c r="J5950" s="965"/>
    </row>
    <row r="5951" spans="2:10" ht="58.5" customHeight="1">
      <c r="B5951" s="962"/>
      <c r="C5951" s="963"/>
      <c r="D5951" s="963"/>
      <c r="E5951" s="963"/>
      <c r="F5951" s="963"/>
      <c r="G5951" s="963"/>
      <c r="H5951" s="963"/>
      <c r="I5951" s="964" t="s">
        <v>5436</v>
      </c>
      <c r="J5951" s="965"/>
    </row>
    <row r="5952" spans="2:10" ht="58.5" customHeight="1">
      <c r="B5952" s="962"/>
      <c r="C5952" s="963"/>
      <c r="D5952" s="963"/>
      <c r="E5952" s="963"/>
      <c r="F5952" s="963"/>
      <c r="G5952" s="963"/>
      <c r="H5952" s="963"/>
      <c r="I5952" s="964" t="s">
        <v>5437</v>
      </c>
      <c r="J5952" s="965"/>
    </row>
    <row r="5953" spans="2:10" ht="103.5" customHeight="1">
      <c r="B5953" s="962"/>
      <c r="C5953" s="963"/>
      <c r="D5953" s="963"/>
      <c r="E5953" s="963"/>
      <c r="F5953" s="963"/>
      <c r="G5953" s="963"/>
      <c r="H5953" s="963"/>
      <c r="I5953" s="964" t="s">
        <v>5438</v>
      </c>
      <c r="J5953" s="965"/>
    </row>
    <row r="5954" spans="2:10" ht="81.599999999999994" customHeight="1">
      <c r="B5954" s="962"/>
      <c r="C5954" s="963"/>
      <c r="D5954" s="963"/>
      <c r="E5954" s="963"/>
      <c r="F5954" s="963"/>
      <c r="G5954" s="963"/>
      <c r="H5954" s="963"/>
      <c r="I5954" s="964" t="s">
        <v>5439</v>
      </c>
      <c r="J5954" s="965"/>
    </row>
    <row r="5955" spans="2:10" ht="58.5" customHeight="1">
      <c r="B5955" s="962"/>
      <c r="C5955" s="963"/>
      <c r="D5955" s="963"/>
      <c r="E5955" s="963"/>
      <c r="F5955" s="963"/>
      <c r="G5955" s="963"/>
      <c r="H5955" s="963"/>
      <c r="I5955" s="964" t="s">
        <v>5440</v>
      </c>
      <c r="J5955" s="965"/>
    </row>
    <row r="5956" spans="2:10" ht="47.45" customHeight="1">
      <c r="B5956" s="962"/>
      <c r="C5956" s="963"/>
      <c r="D5956" s="963"/>
      <c r="E5956" s="963"/>
      <c r="F5956" s="963"/>
      <c r="G5956" s="963"/>
      <c r="H5956" s="963"/>
      <c r="I5956" s="964" t="s">
        <v>5441</v>
      </c>
      <c r="J5956" s="965"/>
    </row>
    <row r="5957" spans="2:10" ht="35.450000000000003" customHeight="1">
      <c r="B5957" s="962"/>
      <c r="C5957" s="963"/>
      <c r="D5957" s="963"/>
      <c r="E5957" s="963"/>
      <c r="F5957" s="963"/>
      <c r="G5957" s="963"/>
      <c r="H5957" s="963"/>
      <c r="I5957" s="964" t="s">
        <v>5442</v>
      </c>
      <c r="J5957" s="965"/>
    </row>
    <row r="5958" spans="2:10" ht="58.5" customHeight="1">
      <c r="B5958" s="962"/>
      <c r="C5958" s="963"/>
      <c r="D5958" s="963"/>
      <c r="E5958" s="963"/>
      <c r="F5958" s="963"/>
      <c r="G5958" s="963"/>
      <c r="H5958" s="963"/>
      <c r="I5958" s="964" t="s">
        <v>5443</v>
      </c>
      <c r="J5958" s="965"/>
    </row>
    <row r="5959" spans="2:10" ht="47.45" customHeight="1">
      <c r="B5959" s="962"/>
      <c r="C5959" s="963"/>
      <c r="D5959" s="963"/>
      <c r="E5959" s="963"/>
      <c r="F5959" s="963"/>
      <c r="G5959" s="963"/>
      <c r="H5959" s="963"/>
      <c r="I5959" s="964" t="s">
        <v>5444</v>
      </c>
      <c r="J5959" s="965"/>
    </row>
    <row r="5960" spans="2:10" ht="24.6" customHeight="1">
      <c r="B5960" s="966"/>
      <c r="C5960" s="967"/>
      <c r="D5960" s="967"/>
      <c r="E5960" s="967"/>
      <c r="F5960" s="967"/>
      <c r="G5960" s="967"/>
      <c r="H5960" s="967"/>
      <c r="I5960" s="968"/>
      <c r="J5960" s="969"/>
    </row>
    <row r="5961" spans="2:10" ht="24.6" customHeight="1">
      <c r="B5961" s="959"/>
      <c r="C5961" s="970" t="s">
        <v>5445</v>
      </c>
      <c r="D5961" s="970"/>
      <c r="E5961" s="970"/>
      <c r="F5961" s="970"/>
      <c r="G5961" s="970"/>
      <c r="H5961" s="970"/>
      <c r="I5961" s="971"/>
      <c r="J5961" s="960"/>
    </row>
    <row r="5962" spans="2:10" ht="35.450000000000003" customHeight="1">
      <c r="B5962" s="962"/>
      <c r="C5962" s="963"/>
      <c r="D5962" s="963"/>
      <c r="E5962" s="963"/>
      <c r="F5962" s="963"/>
      <c r="G5962" s="963"/>
      <c r="H5962" s="963"/>
      <c r="I5962" s="964" t="s">
        <v>5446</v>
      </c>
      <c r="J5962" s="965"/>
    </row>
    <row r="5963" spans="2:10" ht="114.6" customHeight="1">
      <c r="B5963" s="962"/>
      <c r="C5963" s="963"/>
      <c r="D5963" s="963"/>
      <c r="E5963" s="963"/>
      <c r="F5963" s="963"/>
      <c r="G5963" s="963"/>
      <c r="H5963" s="963"/>
      <c r="I5963" s="964" t="s">
        <v>5447</v>
      </c>
      <c r="J5963" s="965"/>
    </row>
    <row r="5964" spans="2:10" ht="58.5" customHeight="1">
      <c r="B5964" s="962"/>
      <c r="C5964" s="963"/>
      <c r="D5964" s="963"/>
      <c r="E5964" s="963"/>
      <c r="F5964" s="963"/>
      <c r="G5964" s="963"/>
      <c r="H5964" s="963"/>
      <c r="I5964" s="964" t="s">
        <v>5448</v>
      </c>
      <c r="J5964" s="965"/>
    </row>
    <row r="5965" spans="2:10" ht="81.599999999999994" customHeight="1">
      <c r="B5965" s="962"/>
      <c r="C5965" s="963"/>
      <c r="D5965" s="963"/>
      <c r="E5965" s="963"/>
      <c r="F5965" s="963"/>
      <c r="G5965" s="963"/>
      <c r="H5965" s="963"/>
      <c r="I5965" s="964" t="s">
        <v>5449</v>
      </c>
      <c r="J5965" s="965"/>
    </row>
    <row r="5966" spans="2:10" ht="103.5" customHeight="1">
      <c r="B5966" s="962"/>
      <c r="C5966" s="963"/>
      <c r="D5966" s="963"/>
      <c r="E5966" s="963"/>
      <c r="F5966" s="963"/>
      <c r="G5966" s="963"/>
      <c r="H5966" s="963"/>
      <c r="I5966" s="964" t="s">
        <v>5450</v>
      </c>
      <c r="J5966" s="965"/>
    </row>
    <row r="5967" spans="2:10" ht="47.45" customHeight="1">
      <c r="B5967" s="962"/>
      <c r="C5967" s="963"/>
      <c r="D5967" s="963"/>
      <c r="E5967" s="963"/>
      <c r="F5967" s="963"/>
      <c r="G5967" s="963"/>
      <c r="H5967" s="963"/>
      <c r="I5967" s="964" t="s">
        <v>5451</v>
      </c>
      <c r="J5967" s="965"/>
    </row>
    <row r="5968" spans="2:10" ht="81.599999999999994" customHeight="1">
      <c r="B5968" s="962"/>
      <c r="C5968" s="963"/>
      <c r="D5968" s="963"/>
      <c r="E5968" s="963"/>
      <c r="F5968" s="963"/>
      <c r="G5968" s="963"/>
      <c r="H5968" s="963"/>
      <c r="I5968" s="964" t="s">
        <v>5452</v>
      </c>
      <c r="J5968" s="965"/>
    </row>
    <row r="5969" spans="2:10" ht="81.599999999999994" customHeight="1">
      <c r="B5969" s="962"/>
      <c r="C5969" s="963"/>
      <c r="D5969" s="963"/>
      <c r="E5969" s="963"/>
      <c r="F5969" s="963"/>
      <c r="G5969" s="963"/>
      <c r="H5969" s="963"/>
      <c r="I5969" s="964" t="s">
        <v>5453</v>
      </c>
      <c r="J5969" s="965"/>
    </row>
    <row r="5970" spans="2:10" ht="24.6" customHeight="1">
      <c r="B5970" s="966"/>
      <c r="C5970" s="967"/>
      <c r="D5970" s="967"/>
      <c r="E5970" s="967"/>
      <c r="F5970" s="967"/>
      <c r="G5970" s="967"/>
      <c r="H5970" s="967"/>
      <c r="I5970" s="968"/>
      <c r="J5970" s="969"/>
    </row>
    <row r="5971" spans="2:10" ht="24.6" customHeight="1">
      <c r="B5971" s="959"/>
      <c r="C5971" s="970" t="s">
        <v>5454</v>
      </c>
      <c r="D5971" s="970"/>
      <c r="E5971" s="970"/>
      <c r="F5971" s="970"/>
      <c r="G5971" s="970"/>
      <c r="H5971" s="970"/>
      <c r="I5971" s="971"/>
      <c r="J5971" s="960"/>
    </row>
    <row r="5972" spans="2:10" ht="35.450000000000003" customHeight="1">
      <c r="B5972" s="962"/>
      <c r="C5972" s="963"/>
      <c r="D5972" s="963"/>
      <c r="E5972" s="963"/>
      <c r="F5972" s="963"/>
      <c r="G5972" s="963"/>
      <c r="H5972" s="963"/>
      <c r="I5972" s="964" t="s">
        <v>5455</v>
      </c>
      <c r="J5972" s="965"/>
    </row>
    <row r="5973" spans="2:10" ht="58.5" customHeight="1">
      <c r="B5973" s="962"/>
      <c r="C5973" s="963"/>
      <c r="D5973" s="963"/>
      <c r="E5973" s="963"/>
      <c r="F5973" s="963"/>
      <c r="G5973" s="963"/>
      <c r="H5973" s="963"/>
      <c r="I5973" s="964" t="s">
        <v>5456</v>
      </c>
      <c r="J5973" s="965"/>
    </row>
    <row r="5974" spans="2:10" ht="47.45" customHeight="1">
      <c r="B5974" s="962"/>
      <c r="C5974" s="963"/>
      <c r="D5974" s="963"/>
      <c r="E5974" s="963"/>
      <c r="F5974" s="963"/>
      <c r="G5974" s="963"/>
      <c r="H5974" s="963"/>
      <c r="I5974" s="964" t="s">
        <v>5457</v>
      </c>
      <c r="J5974" s="965"/>
    </row>
    <row r="5975" spans="2:10" ht="47.45" customHeight="1">
      <c r="B5975" s="962"/>
      <c r="C5975" s="963"/>
      <c r="D5975" s="963"/>
      <c r="E5975" s="963"/>
      <c r="F5975" s="963"/>
      <c r="G5975" s="963"/>
      <c r="H5975" s="963"/>
      <c r="I5975" s="964" t="s">
        <v>5458</v>
      </c>
      <c r="J5975" s="965"/>
    </row>
    <row r="5976" spans="2:10" ht="24.6" customHeight="1">
      <c r="B5976" s="966"/>
      <c r="C5976" s="967"/>
      <c r="D5976" s="967"/>
      <c r="E5976" s="967"/>
      <c r="F5976" s="967"/>
      <c r="G5976" s="967"/>
      <c r="H5976" s="967"/>
      <c r="I5976" s="968"/>
      <c r="J5976" s="969"/>
    </row>
    <row r="5977" spans="2:10" ht="24.6" customHeight="1">
      <c r="B5977" s="959"/>
      <c r="C5977" s="970" t="s">
        <v>5459</v>
      </c>
      <c r="D5977" s="970"/>
      <c r="E5977" s="970"/>
      <c r="F5977" s="970"/>
      <c r="G5977" s="970"/>
      <c r="H5977" s="970"/>
      <c r="I5977" s="971"/>
      <c r="J5977" s="960"/>
    </row>
    <row r="5978" spans="2:10" ht="24.6" customHeight="1">
      <c r="B5978" s="962"/>
      <c r="C5978" s="963"/>
      <c r="D5978" s="963" t="s">
        <v>5460</v>
      </c>
      <c r="E5978" s="963"/>
      <c r="F5978" s="963"/>
      <c r="G5978" s="963"/>
      <c r="H5978" s="963"/>
      <c r="I5978" s="964"/>
      <c r="J5978" s="965"/>
    </row>
    <row r="5979" spans="2:10" ht="103.5" customHeight="1">
      <c r="B5979" s="962"/>
      <c r="C5979" s="963"/>
      <c r="D5979" s="963"/>
      <c r="E5979" s="963"/>
      <c r="F5979" s="963"/>
      <c r="G5979" s="963"/>
      <c r="H5979" s="963"/>
      <c r="I5979" s="964" t="s">
        <v>5461</v>
      </c>
      <c r="J5979" s="965"/>
    </row>
    <row r="5980" spans="2:10" ht="47.45" customHeight="1">
      <c r="B5980" s="962"/>
      <c r="C5980" s="963"/>
      <c r="D5980" s="963"/>
      <c r="E5980" s="963"/>
      <c r="F5980" s="963"/>
      <c r="G5980" s="963"/>
      <c r="H5980" s="963"/>
      <c r="I5980" s="964" t="s">
        <v>5462</v>
      </c>
      <c r="J5980" s="965"/>
    </row>
    <row r="5981" spans="2:10" ht="24.6" customHeight="1">
      <c r="B5981" s="962"/>
      <c r="C5981" s="963"/>
      <c r="D5981" s="963" t="s">
        <v>5463</v>
      </c>
      <c r="E5981" s="963"/>
      <c r="F5981" s="963"/>
      <c r="G5981" s="963"/>
      <c r="H5981" s="963"/>
      <c r="I5981" s="964"/>
      <c r="J5981" s="965"/>
    </row>
    <row r="5982" spans="2:10" ht="58.5" customHeight="1">
      <c r="B5982" s="962"/>
      <c r="C5982" s="963"/>
      <c r="D5982" s="963"/>
      <c r="E5982" s="963"/>
      <c r="F5982" s="963"/>
      <c r="G5982" s="963"/>
      <c r="H5982" s="963"/>
      <c r="I5982" s="964" t="s">
        <v>5464</v>
      </c>
      <c r="J5982" s="965"/>
    </row>
    <row r="5983" spans="2:10" ht="35.450000000000003" customHeight="1">
      <c r="B5983" s="962"/>
      <c r="C5983" s="963"/>
      <c r="D5983" s="963"/>
      <c r="E5983" s="963"/>
      <c r="F5983" s="963"/>
      <c r="G5983" s="963"/>
      <c r="H5983" s="963"/>
      <c r="I5983" s="964" t="s">
        <v>5465</v>
      </c>
      <c r="J5983" s="965"/>
    </row>
    <row r="5984" spans="2:10" ht="24.6" customHeight="1">
      <c r="B5984" s="962"/>
      <c r="C5984" s="963"/>
      <c r="D5984" s="963" t="s">
        <v>5466</v>
      </c>
      <c r="E5984" s="963"/>
      <c r="F5984" s="963"/>
      <c r="G5984" s="963"/>
      <c r="H5984" s="963"/>
      <c r="I5984" s="964"/>
      <c r="J5984" s="965"/>
    </row>
    <row r="5985" spans="2:10" ht="58.5" customHeight="1">
      <c r="B5985" s="962"/>
      <c r="C5985" s="963"/>
      <c r="D5985" s="963"/>
      <c r="E5985" s="963"/>
      <c r="F5985" s="963"/>
      <c r="G5985" s="963"/>
      <c r="H5985" s="963"/>
      <c r="I5985" s="964" t="s">
        <v>5467</v>
      </c>
      <c r="J5985" s="965"/>
    </row>
    <row r="5986" spans="2:10" ht="24.6" customHeight="1">
      <c r="B5986" s="966"/>
      <c r="C5986" s="967"/>
      <c r="D5986" s="967"/>
      <c r="E5986" s="967"/>
      <c r="F5986" s="967"/>
      <c r="G5986" s="967"/>
      <c r="H5986" s="967"/>
      <c r="I5986" s="968"/>
      <c r="J5986" s="969"/>
    </row>
    <row r="5987" spans="2:10" ht="24.6" customHeight="1">
      <c r="B5987" s="959"/>
      <c r="C5987" s="970" t="s">
        <v>5468</v>
      </c>
      <c r="D5987" s="970"/>
      <c r="E5987" s="970"/>
      <c r="F5987" s="970"/>
      <c r="G5987" s="970"/>
      <c r="H5987" s="970"/>
      <c r="I5987" s="971"/>
      <c r="J5987" s="960"/>
    </row>
    <row r="5988" spans="2:10" ht="47.45" customHeight="1">
      <c r="B5988" s="962"/>
      <c r="C5988" s="963"/>
      <c r="D5988" s="963"/>
      <c r="E5988" s="963"/>
      <c r="F5988" s="963"/>
      <c r="G5988" s="963"/>
      <c r="H5988" s="963"/>
      <c r="I5988" s="964" t="s">
        <v>5469</v>
      </c>
      <c r="J5988" s="965"/>
    </row>
    <row r="5989" spans="2:10" ht="58.5" customHeight="1">
      <c r="B5989" s="962"/>
      <c r="C5989" s="963"/>
      <c r="D5989" s="963"/>
      <c r="E5989" s="963"/>
      <c r="F5989" s="963"/>
      <c r="G5989" s="963"/>
      <c r="H5989" s="963"/>
      <c r="I5989" s="964" t="s">
        <v>5470</v>
      </c>
      <c r="J5989" s="965"/>
    </row>
    <row r="5990" spans="2:10" ht="103.5" customHeight="1">
      <c r="B5990" s="962"/>
      <c r="C5990" s="963"/>
      <c r="D5990" s="963"/>
      <c r="E5990" s="963"/>
      <c r="F5990" s="963"/>
      <c r="G5990" s="963"/>
      <c r="H5990" s="963"/>
      <c r="I5990" s="964" t="s">
        <v>5471</v>
      </c>
      <c r="J5990" s="965"/>
    </row>
    <row r="5991" spans="2:10" ht="159.6" customHeight="1">
      <c r="B5991" s="962"/>
      <c r="C5991" s="963"/>
      <c r="D5991" s="963"/>
      <c r="E5991" s="963"/>
      <c r="F5991" s="963"/>
      <c r="G5991" s="963"/>
      <c r="H5991" s="963"/>
      <c r="I5991" s="964" t="s">
        <v>5472</v>
      </c>
      <c r="J5991" s="965"/>
    </row>
    <row r="5992" spans="2:10" ht="103.5" customHeight="1">
      <c r="B5992" s="962"/>
      <c r="C5992" s="963"/>
      <c r="D5992" s="963"/>
      <c r="E5992" s="963"/>
      <c r="F5992" s="963"/>
      <c r="G5992" s="963"/>
      <c r="H5992" s="963"/>
      <c r="I5992" s="964" t="s">
        <v>5473</v>
      </c>
      <c r="J5992" s="965"/>
    </row>
    <row r="5993" spans="2:10" ht="24.6" customHeight="1">
      <c r="B5993" s="966"/>
      <c r="C5993" s="967"/>
      <c r="D5993" s="967"/>
      <c r="E5993" s="967"/>
      <c r="F5993" s="967"/>
      <c r="G5993" s="967"/>
      <c r="H5993" s="967"/>
      <c r="I5993" s="968"/>
      <c r="J5993" s="969"/>
    </row>
    <row r="5994" spans="2:10" ht="24.6" customHeight="1">
      <c r="B5994" s="959"/>
      <c r="C5994" s="970" t="s">
        <v>5474</v>
      </c>
      <c r="D5994" s="970"/>
      <c r="E5994" s="970"/>
      <c r="F5994" s="970"/>
      <c r="G5994" s="970"/>
      <c r="H5994" s="970"/>
      <c r="I5994" s="971"/>
      <c r="J5994" s="960"/>
    </row>
    <row r="5995" spans="2:10" ht="58.5" customHeight="1">
      <c r="B5995" s="962"/>
      <c r="C5995" s="963"/>
      <c r="D5995" s="963"/>
      <c r="E5995" s="963"/>
      <c r="F5995" s="963"/>
      <c r="G5995" s="963"/>
      <c r="H5995" s="963"/>
      <c r="I5995" s="964" t="s">
        <v>5475</v>
      </c>
      <c r="J5995" s="965"/>
    </row>
    <row r="5996" spans="2:10" ht="58.5" customHeight="1">
      <c r="B5996" s="962"/>
      <c r="C5996" s="963"/>
      <c r="D5996" s="963"/>
      <c r="E5996" s="963"/>
      <c r="F5996" s="963"/>
      <c r="G5996" s="963"/>
      <c r="H5996" s="963"/>
      <c r="I5996" s="964" t="s">
        <v>5476</v>
      </c>
      <c r="J5996" s="965"/>
    </row>
    <row r="5997" spans="2:10" ht="24.6" customHeight="1">
      <c r="B5997" s="966"/>
      <c r="C5997" s="967"/>
      <c r="D5997" s="967"/>
      <c r="E5997" s="967"/>
      <c r="F5997" s="967"/>
      <c r="G5997" s="967"/>
      <c r="H5997" s="967"/>
      <c r="I5997" s="968"/>
      <c r="J5997" s="969"/>
    </row>
    <row r="5998" spans="2:10" ht="24.6" customHeight="1">
      <c r="B5998" s="959"/>
      <c r="C5998" s="970" t="s">
        <v>5477</v>
      </c>
      <c r="D5998" s="970"/>
      <c r="E5998" s="970"/>
      <c r="F5998" s="970"/>
      <c r="G5998" s="970"/>
      <c r="H5998" s="970"/>
      <c r="I5998" s="971"/>
      <c r="J5998" s="960"/>
    </row>
    <row r="5999" spans="2:10" ht="47.45" customHeight="1">
      <c r="B5999" s="962"/>
      <c r="C5999" s="963"/>
      <c r="D5999" s="963"/>
      <c r="E5999" s="963"/>
      <c r="F5999" s="963"/>
      <c r="G5999" s="963"/>
      <c r="H5999" s="963"/>
      <c r="I5999" s="964" t="s">
        <v>5478</v>
      </c>
      <c r="J5999" s="965"/>
    </row>
    <row r="6000" spans="2:10" ht="24.6" customHeight="1">
      <c r="B6000" s="966"/>
      <c r="C6000" s="967"/>
      <c r="D6000" s="967"/>
      <c r="E6000" s="967"/>
      <c r="F6000" s="967"/>
      <c r="G6000" s="967"/>
      <c r="H6000" s="967"/>
      <c r="I6000" s="968"/>
      <c r="J6000" s="969"/>
    </row>
    <row r="6001" spans="2:10" ht="24.6" customHeight="1">
      <c r="B6001" s="959"/>
      <c r="C6001" s="970" t="s">
        <v>5479</v>
      </c>
      <c r="D6001" s="970"/>
      <c r="E6001" s="970"/>
      <c r="F6001" s="970"/>
      <c r="G6001" s="970"/>
      <c r="H6001" s="970"/>
      <c r="I6001" s="971"/>
      <c r="J6001" s="960"/>
    </row>
    <row r="6002" spans="2:10" ht="69.599999999999994" customHeight="1">
      <c r="B6002" s="962"/>
      <c r="C6002" s="963"/>
      <c r="D6002" s="963"/>
      <c r="E6002" s="963"/>
      <c r="F6002" s="963"/>
      <c r="G6002" s="963"/>
      <c r="H6002" s="963"/>
      <c r="I6002" s="964" t="s">
        <v>5480</v>
      </c>
      <c r="J6002" s="965"/>
    </row>
    <row r="6003" spans="2:10" ht="24.6" customHeight="1">
      <c r="B6003" s="966"/>
      <c r="C6003" s="967"/>
      <c r="D6003" s="967"/>
      <c r="E6003" s="967"/>
      <c r="F6003" s="967"/>
      <c r="G6003" s="967"/>
      <c r="H6003" s="967"/>
      <c r="I6003" s="968"/>
      <c r="J6003" s="969"/>
    </row>
    <row r="6004" spans="2:10" ht="24.6" customHeight="1">
      <c r="B6004" s="959"/>
      <c r="C6004" s="970" t="s">
        <v>5481</v>
      </c>
      <c r="D6004" s="970"/>
      <c r="E6004" s="970"/>
      <c r="F6004" s="970"/>
      <c r="G6004" s="970"/>
      <c r="H6004" s="970"/>
      <c r="I6004" s="971"/>
      <c r="J6004" s="960"/>
    </row>
    <row r="6005" spans="2:10" ht="47.45" customHeight="1">
      <c r="B6005" s="962"/>
      <c r="C6005" s="963"/>
      <c r="D6005" s="963"/>
      <c r="E6005" s="963"/>
      <c r="F6005" s="963"/>
      <c r="G6005" s="963"/>
      <c r="H6005" s="963"/>
      <c r="I6005" s="964" t="s">
        <v>5482</v>
      </c>
      <c r="J6005" s="965"/>
    </row>
    <row r="6006" spans="2:10" ht="24.6" customHeight="1">
      <c r="B6006" s="966"/>
      <c r="C6006" s="967"/>
      <c r="D6006" s="967"/>
      <c r="E6006" s="967"/>
      <c r="F6006" s="967"/>
      <c r="G6006" s="967"/>
      <c r="H6006" s="967"/>
      <c r="I6006" s="968"/>
      <c r="J6006" s="969"/>
    </row>
    <row r="6007" spans="2:10" ht="24.6" customHeight="1">
      <c r="B6007" s="959"/>
      <c r="C6007" s="970" t="s">
        <v>5483</v>
      </c>
      <c r="D6007" s="970"/>
      <c r="E6007" s="970"/>
      <c r="F6007" s="970"/>
      <c r="G6007" s="970"/>
      <c r="H6007" s="970"/>
      <c r="I6007" s="971"/>
      <c r="J6007" s="960"/>
    </row>
    <row r="6008" spans="2:10" ht="58.5" customHeight="1">
      <c r="B6008" s="962"/>
      <c r="C6008" s="963"/>
      <c r="D6008" s="963"/>
      <c r="E6008" s="963"/>
      <c r="F6008" s="963"/>
      <c r="G6008" s="963"/>
      <c r="H6008" s="963"/>
      <c r="I6008" s="964" t="s">
        <v>5484</v>
      </c>
      <c r="J6008" s="965"/>
    </row>
    <row r="6009" spans="2:10" ht="24.6" customHeight="1">
      <c r="B6009" s="966"/>
      <c r="C6009" s="967"/>
      <c r="D6009" s="967"/>
      <c r="E6009" s="967"/>
      <c r="F6009" s="967"/>
      <c r="G6009" s="967"/>
      <c r="H6009" s="967"/>
      <c r="I6009" s="968"/>
      <c r="J6009" s="969"/>
    </row>
    <row r="6010" spans="2:10" ht="24.6" customHeight="1">
      <c r="B6010" s="972" t="s">
        <v>5485</v>
      </c>
      <c r="C6010" s="973"/>
      <c r="D6010" s="973"/>
      <c r="E6010" s="973"/>
      <c r="F6010" s="973"/>
      <c r="G6010" s="973"/>
      <c r="H6010" s="973"/>
      <c r="I6010" s="974"/>
      <c r="J6010" s="975"/>
    </row>
    <row r="6011" spans="2:10" ht="24.6" customHeight="1">
      <c r="B6011" s="976"/>
      <c r="C6011" s="977" t="s">
        <v>5486</v>
      </c>
      <c r="D6011" s="977"/>
      <c r="E6011" s="977"/>
      <c r="F6011" s="977"/>
      <c r="G6011" s="977"/>
      <c r="H6011" s="977"/>
      <c r="I6011" s="978"/>
      <c r="J6011" s="979"/>
    </row>
    <row r="6012" spans="2:10" ht="69.599999999999994" customHeight="1">
      <c r="B6012" s="962"/>
      <c r="C6012" s="963"/>
      <c r="D6012" s="963"/>
      <c r="E6012" s="963"/>
      <c r="F6012" s="963"/>
      <c r="G6012" s="963"/>
      <c r="H6012" s="963"/>
      <c r="I6012" s="964" t="s">
        <v>5487</v>
      </c>
      <c r="J6012" s="965"/>
    </row>
    <row r="6013" spans="2:10" ht="47.45" customHeight="1">
      <c r="B6013" s="962"/>
      <c r="C6013" s="963"/>
      <c r="D6013" s="963"/>
      <c r="E6013" s="963"/>
      <c r="F6013" s="963"/>
      <c r="G6013" s="963"/>
      <c r="H6013" s="963"/>
      <c r="I6013" s="964" t="s">
        <v>5488</v>
      </c>
      <c r="J6013" s="965"/>
    </row>
    <row r="6014" spans="2:10" ht="81.599999999999994" customHeight="1">
      <c r="B6014" s="962"/>
      <c r="C6014" s="963"/>
      <c r="D6014" s="963"/>
      <c r="E6014" s="963"/>
      <c r="F6014" s="963"/>
      <c r="G6014" s="963"/>
      <c r="H6014" s="963"/>
      <c r="I6014" s="964" t="s">
        <v>5489</v>
      </c>
      <c r="J6014" s="965"/>
    </row>
    <row r="6015" spans="2:10" ht="47.45" customHeight="1">
      <c r="B6015" s="962"/>
      <c r="C6015" s="963"/>
      <c r="D6015" s="963"/>
      <c r="E6015" s="963"/>
      <c r="F6015" s="963"/>
      <c r="G6015" s="963"/>
      <c r="H6015" s="963"/>
      <c r="I6015" s="964" t="s">
        <v>5490</v>
      </c>
      <c r="J6015" s="965"/>
    </row>
    <row r="6016" spans="2:10" ht="24.6" customHeight="1">
      <c r="B6016" s="966"/>
      <c r="C6016" s="967"/>
      <c r="D6016" s="967"/>
      <c r="E6016" s="967"/>
      <c r="F6016" s="967"/>
      <c r="G6016" s="967"/>
      <c r="H6016" s="967"/>
      <c r="I6016" s="968"/>
      <c r="J6016" s="969"/>
    </row>
    <row r="6017" spans="2:10" ht="24.6" customHeight="1">
      <c r="B6017" s="959"/>
      <c r="C6017" s="970" t="s">
        <v>5491</v>
      </c>
      <c r="D6017" s="970"/>
      <c r="E6017" s="970"/>
      <c r="F6017" s="970"/>
      <c r="G6017" s="970"/>
      <c r="H6017" s="970"/>
      <c r="I6017" s="971"/>
      <c r="J6017" s="960"/>
    </row>
    <row r="6018" spans="2:10" ht="47.45" customHeight="1">
      <c r="B6018" s="962"/>
      <c r="C6018" s="963"/>
      <c r="D6018" s="963"/>
      <c r="E6018" s="963"/>
      <c r="F6018" s="963"/>
      <c r="G6018" s="963"/>
      <c r="H6018" s="963"/>
      <c r="I6018" s="964" t="s">
        <v>5492</v>
      </c>
      <c r="J6018" s="965"/>
    </row>
    <row r="6019" spans="2:10" ht="35.450000000000003" customHeight="1">
      <c r="B6019" s="962"/>
      <c r="C6019" s="963"/>
      <c r="D6019" s="963"/>
      <c r="E6019" s="963"/>
      <c r="F6019" s="963"/>
      <c r="G6019" s="963"/>
      <c r="H6019" s="963"/>
      <c r="I6019" s="964" t="s">
        <v>5493</v>
      </c>
      <c r="J6019" s="965"/>
    </row>
    <row r="6020" spans="2:10" ht="81.599999999999994" customHeight="1">
      <c r="B6020" s="962"/>
      <c r="C6020" s="963"/>
      <c r="D6020" s="963"/>
      <c r="E6020" s="963"/>
      <c r="F6020" s="963"/>
      <c r="G6020" s="963"/>
      <c r="H6020" s="963"/>
      <c r="I6020" s="964" t="s">
        <v>5494</v>
      </c>
      <c r="J6020" s="965"/>
    </row>
    <row r="6021" spans="2:10" ht="24.6" customHeight="1">
      <c r="B6021" s="966"/>
      <c r="C6021" s="967"/>
      <c r="D6021" s="967"/>
      <c r="E6021" s="967"/>
      <c r="F6021" s="967"/>
      <c r="G6021" s="967"/>
      <c r="H6021" s="967"/>
      <c r="I6021" s="968"/>
      <c r="J6021" s="969"/>
    </row>
    <row r="6022" spans="2:10" ht="24.6" customHeight="1">
      <c r="B6022" s="959"/>
      <c r="C6022" s="970" t="s">
        <v>5495</v>
      </c>
      <c r="D6022" s="970"/>
      <c r="E6022" s="970"/>
      <c r="F6022" s="970"/>
      <c r="G6022" s="970"/>
      <c r="H6022" s="970"/>
      <c r="I6022" s="971"/>
      <c r="J6022" s="960"/>
    </row>
    <row r="6023" spans="2:10" ht="47.45" customHeight="1">
      <c r="B6023" s="962"/>
      <c r="C6023" s="963"/>
      <c r="D6023" s="963"/>
      <c r="E6023" s="963"/>
      <c r="F6023" s="963"/>
      <c r="G6023" s="963"/>
      <c r="H6023" s="963"/>
      <c r="I6023" s="964" t="s">
        <v>5496</v>
      </c>
      <c r="J6023" s="965"/>
    </row>
    <row r="6024" spans="2:10" ht="35.450000000000003" customHeight="1">
      <c r="B6024" s="962"/>
      <c r="C6024" s="963"/>
      <c r="D6024" s="963"/>
      <c r="E6024" s="963"/>
      <c r="F6024" s="963"/>
      <c r="G6024" s="963"/>
      <c r="H6024" s="963"/>
      <c r="I6024" s="964" t="s">
        <v>5497</v>
      </c>
      <c r="J6024" s="965"/>
    </row>
    <row r="6025" spans="2:10" ht="81.599999999999994" customHeight="1">
      <c r="B6025" s="962"/>
      <c r="C6025" s="963"/>
      <c r="D6025" s="963"/>
      <c r="E6025" s="963"/>
      <c r="F6025" s="963"/>
      <c r="G6025" s="963"/>
      <c r="H6025" s="963"/>
      <c r="I6025" s="964" t="s">
        <v>5498</v>
      </c>
      <c r="J6025" s="965"/>
    </row>
    <row r="6026" spans="2:10" ht="24.6" customHeight="1">
      <c r="B6026" s="966"/>
      <c r="C6026" s="967"/>
      <c r="D6026" s="967"/>
      <c r="E6026" s="967"/>
      <c r="F6026" s="967"/>
      <c r="G6026" s="967"/>
      <c r="H6026" s="967"/>
      <c r="I6026" s="968"/>
      <c r="J6026" s="969"/>
    </row>
    <row r="6027" spans="2:10" ht="24.6" customHeight="1">
      <c r="B6027" s="959"/>
      <c r="C6027" s="970" t="s">
        <v>5499</v>
      </c>
      <c r="D6027" s="970"/>
      <c r="E6027" s="970"/>
      <c r="F6027" s="970"/>
      <c r="G6027" s="970"/>
      <c r="H6027" s="970"/>
      <c r="I6027" s="971"/>
      <c r="J6027" s="960"/>
    </row>
    <row r="6028" spans="2:10" ht="47.45" customHeight="1">
      <c r="B6028" s="962"/>
      <c r="C6028" s="963"/>
      <c r="D6028" s="963"/>
      <c r="E6028" s="963"/>
      <c r="F6028" s="963"/>
      <c r="G6028" s="963"/>
      <c r="H6028" s="963"/>
      <c r="I6028" s="964" t="s">
        <v>5500</v>
      </c>
      <c r="J6028" s="965"/>
    </row>
    <row r="6029" spans="2:10" ht="47.45" customHeight="1">
      <c r="B6029" s="962"/>
      <c r="C6029" s="963"/>
      <c r="D6029" s="963"/>
      <c r="E6029" s="963"/>
      <c r="F6029" s="963"/>
      <c r="G6029" s="963"/>
      <c r="H6029" s="963"/>
      <c r="I6029" s="964" t="s">
        <v>5501</v>
      </c>
      <c r="J6029" s="965"/>
    </row>
    <row r="6030" spans="2:10" ht="47.45" customHeight="1">
      <c r="B6030" s="962"/>
      <c r="C6030" s="963"/>
      <c r="D6030" s="963"/>
      <c r="E6030" s="963"/>
      <c r="F6030" s="963"/>
      <c r="G6030" s="963"/>
      <c r="H6030" s="963"/>
      <c r="I6030" s="964" t="s">
        <v>5502</v>
      </c>
      <c r="J6030" s="965"/>
    </row>
    <row r="6031" spans="2:10" ht="24.6" customHeight="1">
      <c r="B6031" s="966"/>
      <c r="C6031" s="967"/>
      <c r="D6031" s="967"/>
      <c r="E6031" s="967"/>
      <c r="F6031" s="967"/>
      <c r="G6031" s="967"/>
      <c r="H6031" s="967"/>
      <c r="I6031" s="968"/>
      <c r="J6031" s="969"/>
    </row>
    <row r="6032" spans="2:10" ht="24.6" customHeight="1">
      <c r="B6032" s="959"/>
      <c r="C6032" s="970" t="s">
        <v>5503</v>
      </c>
      <c r="D6032" s="970"/>
      <c r="E6032" s="970"/>
      <c r="F6032" s="970"/>
      <c r="G6032" s="970"/>
      <c r="H6032" s="970"/>
      <c r="I6032" s="971"/>
      <c r="J6032" s="960"/>
    </row>
    <row r="6033" spans="2:10" ht="69.599999999999994" customHeight="1">
      <c r="B6033" s="962"/>
      <c r="C6033" s="963"/>
      <c r="D6033" s="963"/>
      <c r="E6033" s="963"/>
      <c r="F6033" s="963"/>
      <c r="G6033" s="963"/>
      <c r="H6033" s="963"/>
      <c r="I6033" s="964" t="s">
        <v>5504</v>
      </c>
      <c r="J6033" s="965"/>
    </row>
    <row r="6034" spans="2:10" ht="47.45" customHeight="1">
      <c r="B6034" s="962"/>
      <c r="C6034" s="963"/>
      <c r="D6034" s="963"/>
      <c r="E6034" s="963"/>
      <c r="F6034" s="963"/>
      <c r="G6034" s="963"/>
      <c r="H6034" s="963"/>
      <c r="I6034" s="964" t="s">
        <v>5488</v>
      </c>
      <c r="J6034" s="965"/>
    </row>
    <row r="6035" spans="2:10" ht="92.45" customHeight="1">
      <c r="B6035" s="962"/>
      <c r="C6035" s="963"/>
      <c r="D6035" s="963"/>
      <c r="E6035" s="963"/>
      <c r="F6035" s="963"/>
      <c r="G6035" s="963"/>
      <c r="H6035" s="963"/>
      <c r="I6035" s="964" t="s">
        <v>5505</v>
      </c>
      <c r="J6035" s="965"/>
    </row>
    <row r="6036" spans="2:10" ht="24.6" customHeight="1">
      <c r="B6036" s="966"/>
      <c r="C6036" s="967"/>
      <c r="D6036" s="967"/>
      <c r="E6036" s="967"/>
      <c r="F6036" s="967"/>
      <c r="G6036" s="967"/>
      <c r="H6036" s="967"/>
      <c r="I6036" s="968"/>
      <c r="J6036" s="969"/>
    </row>
    <row r="6037" spans="2:10" ht="24.6" customHeight="1">
      <c r="B6037" s="972" t="s">
        <v>5506</v>
      </c>
      <c r="C6037" s="973"/>
      <c r="D6037" s="973"/>
      <c r="E6037" s="973"/>
      <c r="F6037" s="973"/>
      <c r="G6037" s="973"/>
      <c r="H6037" s="973"/>
      <c r="I6037" s="974"/>
      <c r="J6037" s="975"/>
    </row>
    <row r="6038" spans="2:10" ht="24.6" customHeight="1">
      <c r="B6038" s="976"/>
      <c r="C6038" s="977" t="s">
        <v>5507</v>
      </c>
      <c r="D6038" s="977"/>
      <c r="E6038" s="977"/>
      <c r="F6038" s="977"/>
      <c r="G6038" s="977"/>
      <c r="H6038" s="977"/>
      <c r="I6038" s="978"/>
      <c r="J6038" s="979"/>
    </row>
    <row r="6039" spans="2:10" ht="114.6" customHeight="1">
      <c r="B6039" s="962"/>
      <c r="C6039" s="963"/>
      <c r="D6039" s="963"/>
      <c r="E6039" s="963"/>
      <c r="F6039" s="963"/>
      <c r="G6039" s="963"/>
      <c r="H6039" s="963"/>
      <c r="I6039" s="964" t="s">
        <v>5508</v>
      </c>
      <c r="J6039" s="965"/>
    </row>
    <row r="6040" spans="2:10" ht="24.6" customHeight="1">
      <c r="B6040" s="962"/>
      <c r="C6040" s="963"/>
      <c r="D6040" s="963"/>
      <c r="E6040" s="963"/>
      <c r="F6040" s="963"/>
      <c r="G6040" s="963"/>
      <c r="H6040" s="963"/>
      <c r="I6040" s="964"/>
      <c r="J6040" s="965"/>
    </row>
    <row r="6041" spans="2:10" ht="24.6" customHeight="1">
      <c r="B6041" s="966"/>
      <c r="C6041" s="967"/>
      <c r="D6041" s="967"/>
      <c r="E6041" s="967"/>
      <c r="F6041" s="967"/>
      <c r="G6041" s="967"/>
      <c r="H6041" s="967"/>
      <c r="I6041" s="968"/>
      <c r="J6041" s="969"/>
    </row>
    <row r="6042" spans="2:10" ht="24.6" customHeight="1">
      <c r="B6042" s="972" t="s">
        <v>5509</v>
      </c>
      <c r="C6042" s="973"/>
      <c r="D6042" s="973"/>
      <c r="E6042" s="973"/>
      <c r="F6042" s="973"/>
      <c r="G6042" s="973"/>
      <c r="H6042" s="973"/>
      <c r="I6042" s="974"/>
      <c r="J6042" s="975"/>
    </row>
    <row r="6043" spans="2:10" ht="24.6" customHeight="1">
      <c r="B6043" s="889" t="s">
        <v>5510</v>
      </c>
      <c r="C6043" s="980"/>
      <c r="D6043" s="980"/>
      <c r="E6043" s="980"/>
      <c r="F6043" s="980"/>
      <c r="G6043" s="980"/>
      <c r="H6043" s="980"/>
      <c r="I6043" s="981"/>
      <c r="J6043" s="982"/>
    </row>
    <row r="6044" spans="2:10" ht="69.599999999999994" customHeight="1">
      <c r="B6044" s="962"/>
      <c r="C6044" s="963"/>
      <c r="D6044" s="963"/>
      <c r="E6044" s="963"/>
      <c r="F6044" s="963"/>
      <c r="G6044" s="963"/>
      <c r="H6044" s="963"/>
      <c r="I6044" s="964" t="s">
        <v>5511</v>
      </c>
      <c r="J6044" s="965"/>
    </row>
    <row r="6045" spans="2:10" ht="69.599999999999994" customHeight="1">
      <c r="B6045" s="962"/>
      <c r="C6045" s="963"/>
      <c r="D6045" s="963"/>
      <c r="E6045" s="963"/>
      <c r="F6045" s="963"/>
      <c r="G6045" s="963"/>
      <c r="H6045" s="963"/>
      <c r="I6045" s="964" t="s">
        <v>5512</v>
      </c>
      <c r="J6045" s="965"/>
    </row>
    <row r="6046" spans="2:10" ht="69.599999999999994" customHeight="1">
      <c r="B6046" s="962"/>
      <c r="C6046" s="963"/>
      <c r="D6046" s="963"/>
      <c r="E6046" s="963"/>
      <c r="F6046" s="963"/>
      <c r="G6046" s="963"/>
      <c r="H6046" s="963"/>
      <c r="I6046" s="964" t="s">
        <v>5513</v>
      </c>
      <c r="J6046" s="965"/>
    </row>
    <row r="6047" spans="2:10" ht="47.45" customHeight="1">
      <c r="B6047" s="962"/>
      <c r="C6047" s="963"/>
      <c r="D6047" s="963"/>
      <c r="E6047" s="963"/>
      <c r="F6047" s="963"/>
      <c r="G6047" s="963"/>
      <c r="H6047" s="963"/>
      <c r="I6047" s="964" t="s">
        <v>5514</v>
      </c>
      <c r="J6047" s="965"/>
    </row>
    <row r="6048" spans="2:10" ht="35.450000000000003" customHeight="1">
      <c r="B6048" s="962"/>
      <c r="C6048" s="963"/>
      <c r="D6048" s="963"/>
      <c r="E6048" s="963"/>
      <c r="F6048" s="963"/>
      <c r="G6048" s="963"/>
      <c r="H6048" s="963"/>
      <c r="I6048" s="964" t="s">
        <v>5515</v>
      </c>
      <c r="J6048" s="965"/>
    </row>
    <row r="6049" spans="2:10" ht="47.45" customHeight="1">
      <c r="B6049" s="962"/>
      <c r="C6049" s="963"/>
      <c r="D6049" s="963"/>
      <c r="E6049" s="963"/>
      <c r="F6049" s="963"/>
      <c r="G6049" s="963"/>
      <c r="H6049" s="963"/>
      <c r="I6049" s="964" t="s">
        <v>5516</v>
      </c>
      <c r="J6049" s="965"/>
    </row>
    <row r="6050" spans="2:10" ht="69.599999999999994" customHeight="1">
      <c r="B6050" s="962"/>
      <c r="C6050" s="963"/>
      <c r="D6050" s="963"/>
      <c r="E6050" s="963"/>
      <c r="F6050" s="963"/>
      <c r="G6050" s="963"/>
      <c r="H6050" s="963"/>
      <c r="I6050" s="964" t="s">
        <v>5517</v>
      </c>
      <c r="J6050" s="965"/>
    </row>
    <row r="6051" spans="2:10" ht="81.599999999999994" customHeight="1">
      <c r="B6051" s="962"/>
      <c r="C6051" s="963"/>
      <c r="D6051" s="963"/>
      <c r="E6051" s="963"/>
      <c r="F6051" s="963"/>
      <c r="G6051" s="963"/>
      <c r="H6051" s="963"/>
      <c r="I6051" s="964" t="s">
        <v>5518</v>
      </c>
      <c r="J6051" s="965"/>
    </row>
    <row r="6052" spans="2:10" ht="24.6" customHeight="1">
      <c r="B6052" s="966"/>
      <c r="C6052" s="967"/>
      <c r="D6052" s="967"/>
      <c r="E6052" s="967"/>
      <c r="F6052" s="967"/>
      <c r="G6052" s="967"/>
      <c r="H6052" s="967"/>
      <c r="I6052" s="968"/>
      <c r="J6052" s="969"/>
    </row>
    <row r="6053" spans="2:10" ht="24.6" customHeight="1">
      <c r="B6053" s="972" t="s">
        <v>5519</v>
      </c>
      <c r="C6053" s="973"/>
      <c r="D6053" s="973"/>
      <c r="E6053" s="973"/>
      <c r="F6053" s="973"/>
      <c r="G6053" s="973"/>
      <c r="H6053" s="973"/>
      <c r="I6053" s="974"/>
      <c r="J6053" s="975"/>
    </row>
    <row r="6054" spans="2:10" ht="81.599999999999994" customHeight="1">
      <c r="B6054" s="962"/>
      <c r="C6054" s="963"/>
      <c r="D6054" s="963"/>
      <c r="E6054" s="963"/>
      <c r="F6054" s="963"/>
      <c r="G6054" s="963"/>
      <c r="H6054" s="963"/>
      <c r="I6054" s="964" t="s">
        <v>5520</v>
      </c>
      <c r="J6054" s="965"/>
    </row>
    <row r="6055" spans="2:10" ht="69.599999999999994" customHeight="1">
      <c r="B6055" s="962"/>
      <c r="C6055" s="963"/>
      <c r="D6055" s="963"/>
      <c r="E6055" s="963"/>
      <c r="F6055" s="963"/>
      <c r="G6055" s="963"/>
      <c r="H6055" s="963"/>
      <c r="I6055" s="964" t="s">
        <v>5521</v>
      </c>
      <c r="J6055" s="965"/>
    </row>
    <row r="6056" spans="2:10" ht="47.45" customHeight="1">
      <c r="B6056" s="962"/>
      <c r="C6056" s="963"/>
      <c r="D6056" s="963"/>
      <c r="E6056" s="963"/>
      <c r="F6056" s="963"/>
      <c r="G6056" s="963"/>
      <c r="H6056" s="963"/>
      <c r="I6056" s="964" t="s">
        <v>5522</v>
      </c>
      <c r="J6056" s="965"/>
    </row>
    <row r="6057" spans="2:10" ht="35.450000000000003" customHeight="1">
      <c r="B6057" s="962"/>
      <c r="C6057" s="963"/>
      <c r="D6057" s="963"/>
      <c r="E6057" s="963"/>
      <c r="F6057" s="963"/>
      <c r="G6057" s="963"/>
      <c r="H6057" s="963"/>
      <c r="I6057" s="964" t="s">
        <v>5523</v>
      </c>
      <c r="J6057" s="965"/>
    </row>
    <row r="6058" spans="2:10" ht="35.450000000000003" customHeight="1">
      <c r="B6058" s="962"/>
      <c r="C6058" s="963"/>
      <c r="D6058" s="963"/>
      <c r="E6058" s="963"/>
      <c r="F6058" s="963"/>
      <c r="G6058" s="963"/>
      <c r="H6058" s="963"/>
      <c r="I6058" s="964" t="s">
        <v>5524</v>
      </c>
      <c r="J6058" s="965"/>
    </row>
    <row r="6059" spans="2:10" ht="35.450000000000003" customHeight="1">
      <c r="B6059" s="962"/>
      <c r="C6059" s="963"/>
      <c r="D6059" s="963"/>
      <c r="E6059" s="963"/>
      <c r="F6059" s="963"/>
      <c r="G6059" s="963"/>
      <c r="H6059" s="963"/>
      <c r="I6059" s="964" t="s">
        <v>5525</v>
      </c>
      <c r="J6059" s="965"/>
    </row>
    <row r="6060" spans="2:10" ht="58.5" customHeight="1">
      <c r="B6060" s="962"/>
      <c r="C6060" s="963"/>
      <c r="D6060" s="963"/>
      <c r="E6060" s="963"/>
      <c r="F6060" s="963"/>
      <c r="G6060" s="963"/>
      <c r="H6060" s="963"/>
      <c r="I6060" s="964" t="s">
        <v>5526</v>
      </c>
      <c r="J6060" s="965"/>
    </row>
    <row r="6061" spans="2:10" ht="92.45" customHeight="1">
      <c r="B6061" s="962"/>
      <c r="C6061" s="963"/>
      <c r="D6061" s="963"/>
      <c r="E6061" s="963"/>
      <c r="F6061" s="963"/>
      <c r="G6061" s="963"/>
      <c r="H6061" s="963"/>
      <c r="I6061" s="964" t="s">
        <v>5527</v>
      </c>
      <c r="J6061" s="965"/>
    </row>
    <row r="6062" spans="2:10" ht="150" customHeight="1">
      <c r="B6062" s="962"/>
      <c r="C6062" s="963"/>
      <c r="D6062" s="963"/>
      <c r="E6062" s="963"/>
      <c r="F6062" s="963"/>
      <c r="G6062" s="963"/>
      <c r="H6062" s="963"/>
      <c r="I6062" s="964" t="s">
        <v>5528</v>
      </c>
      <c r="J6062" s="965"/>
    </row>
    <row r="6063" spans="2:10" ht="58.5" customHeight="1">
      <c r="B6063" s="962"/>
      <c r="C6063" s="963"/>
      <c r="D6063" s="963"/>
      <c r="E6063" s="963"/>
      <c r="F6063" s="963"/>
      <c r="G6063" s="963"/>
      <c r="H6063" s="963"/>
      <c r="I6063" s="964" t="s">
        <v>5529</v>
      </c>
      <c r="J6063" s="965"/>
    </row>
    <row r="6064" spans="2:10" ht="69.599999999999994" customHeight="1">
      <c r="B6064" s="989"/>
      <c r="C6064" s="990"/>
      <c r="D6064" s="990"/>
      <c r="E6064" s="990"/>
      <c r="F6064" s="990"/>
      <c r="G6064" s="990"/>
      <c r="H6064" s="990"/>
      <c r="I6064" s="991" t="s">
        <v>5530</v>
      </c>
      <c r="J6064" s="992"/>
    </row>
  </sheetData>
  <mergeCells count="1">
    <mergeCell ref="B2:J2"/>
  </mergeCells>
  <phoneticPr fontId="27"/>
  <hyperlinks>
    <hyperlink ref="I484" location="'様式第13号-2'!B2" display="様式第●●「表 ２－１３　破砕施設の設備方式概要」参照"/>
    <hyperlink ref="I1430" location="'様式第13号-3'!B2" display="様式第●●「表 ２－２５　各部速度及び電動機」参照"/>
    <hyperlink ref="I2802" location="'様式第13号-3'!B10" display="様式第●●「表 ２－２７　各部速度及び電動機」参照"/>
    <hyperlink ref="I3848" location="'様式第13号-4'!B2" display="様式第●●「表 ２－２９　その他貯留ヤード」参照"/>
    <hyperlink ref="I4731" location="'様式第13号-5'!B2" display="様式第13-5「表 ２－３１　カメラ設置場所（標準）＜焼却施設＞」参照"/>
    <hyperlink ref="I4732" location="'様式第13号-5'!B17" display="様式第●●「表 ２－３２　カメラ設置場所（標準）＜破砕施設＞」参照"/>
    <hyperlink ref="I4733" location="'様式第13号-5'!B30" display="様式第●●「表 ２－３３　カメラ設置場所（標準）＜管理棟、計量棟＞」参照"/>
    <hyperlink ref="I4734" location="様式第13号ｰ６!B2" display="様式第13-6「表 ２－３４　モニタ設置場所（標準）＜焼却施設＞」参照"/>
    <hyperlink ref="I4735" location="様式第13号ｰ６!B17" display="様式第13-6「表 ２－３５　モニタ設置場所（標準）＜破砕処理施設＞」参照"/>
    <hyperlink ref="I4736" location="様式第13号ｰ６!B23" display="様式第13-6「表 ２－３６　モニタ設置場所（標準）＜管理棟、計量棟＞」参照"/>
    <hyperlink ref="I4999" location="'様式第13号-7'!B3" display="様式第●●「表 ２－３８　各施設の建築物に係る諸元（1）（2）」参照"/>
    <hyperlink ref="I5082" location="'様式第13号-8'!B2" display="様式第●●「表 ２－３９　外部仕上（1）（2）（参考）」参照"/>
    <hyperlink ref="I5087" location="'様式第13号-9'!B2" display="様式第●●「表 ２－４０　内部仕上（焼却施設-1）」参照"/>
    <hyperlink ref="I5088" location="'様式第13号-9'!B32" display="様式第●●「表 ２－４０　内部仕上（焼却施設-2）」参照"/>
    <hyperlink ref="I5089" location="'様式第13号-9'!B65" display="様式第●●「表 ２－４０　内部仕上（破砕施設）」参照"/>
    <hyperlink ref="I5090" location="'様式第13号-9'!B90" display="様式第●●「表 ２－４０　内部仕上（管理棟）」参照"/>
  </hyperlinks>
  <pageMargins left="0.59055118110236227" right="0.19685039370078741" top="0.51181102362204722" bottom="0.47244094488188981" header="0.31496062992125984" footer="0.27559055118110237"/>
  <pageSetup paperSize="9" scale="87" orientation="portrait"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5"/>
  <sheetViews>
    <sheetView showGridLines="0" zoomScaleNormal="100" zoomScaleSheetLayoutView="100" workbookViewId="0"/>
  </sheetViews>
  <sheetFormatPr defaultRowHeight="15.75" customHeight="1"/>
  <cols>
    <col min="1" max="1" width="9" style="994"/>
    <col min="2" max="2" width="16.875" style="994" customWidth="1"/>
    <col min="3" max="3" width="54" style="994" customWidth="1"/>
    <col min="4" max="16384" width="9" style="994"/>
  </cols>
  <sheetData>
    <row r="1" spans="2:3" ht="15.75" customHeight="1">
      <c r="B1" s="993" t="s">
        <v>5531</v>
      </c>
    </row>
    <row r="2" spans="2:3" ht="15.75" customHeight="1">
      <c r="B2" s="995" t="s">
        <v>5532</v>
      </c>
    </row>
    <row r="3" spans="2:3" ht="21" customHeight="1">
      <c r="B3" s="996" t="s">
        <v>5533</v>
      </c>
      <c r="C3" s="996" t="s">
        <v>5534</v>
      </c>
    </row>
    <row r="4" spans="2:3" ht="15.75" customHeight="1">
      <c r="B4" s="1514" t="s">
        <v>5535</v>
      </c>
      <c r="C4" s="997" t="s">
        <v>5536</v>
      </c>
    </row>
    <row r="5" spans="2:3" ht="15.75" customHeight="1">
      <c r="B5" s="1515"/>
      <c r="C5" s="998" t="s">
        <v>5537</v>
      </c>
    </row>
    <row r="6" spans="2:3" ht="15.75" customHeight="1">
      <c r="B6" s="1515"/>
      <c r="C6" s="999" t="s">
        <v>5538</v>
      </c>
    </row>
    <row r="7" spans="2:3" ht="15.75" customHeight="1">
      <c r="B7" s="1515"/>
      <c r="C7" s="999" t="s">
        <v>5539</v>
      </c>
    </row>
    <row r="8" spans="2:3" ht="15.75" customHeight="1">
      <c r="B8" s="1515"/>
      <c r="C8" s="998" t="s">
        <v>5540</v>
      </c>
    </row>
    <row r="9" spans="2:3" ht="15.75" customHeight="1">
      <c r="B9" s="1516"/>
      <c r="C9" s="1000" t="s">
        <v>5541</v>
      </c>
    </row>
    <row r="10" spans="2:3" ht="15.75" customHeight="1">
      <c r="B10" s="1514" t="s">
        <v>5542</v>
      </c>
      <c r="C10" s="1001" t="s">
        <v>5543</v>
      </c>
    </row>
    <row r="11" spans="2:3" ht="15.75" customHeight="1">
      <c r="B11" s="1515"/>
      <c r="C11" s="998" t="s">
        <v>5544</v>
      </c>
    </row>
    <row r="12" spans="2:3" ht="15.75" customHeight="1">
      <c r="B12" s="1515"/>
      <c r="C12" s="998" t="s">
        <v>5545</v>
      </c>
    </row>
    <row r="13" spans="2:3" ht="15.75" customHeight="1">
      <c r="B13" s="1516"/>
      <c r="C13" s="1000" t="s">
        <v>5546</v>
      </c>
    </row>
    <row r="14" spans="2:3" ht="15.75" customHeight="1">
      <c r="B14" s="1002" t="s">
        <v>5547</v>
      </c>
      <c r="C14" s="1002" t="s">
        <v>5548</v>
      </c>
    </row>
    <row r="15" spans="2:3" ht="15.75" customHeight="1">
      <c r="B15" s="1514" t="s">
        <v>5549</v>
      </c>
      <c r="C15" s="1001" t="s">
        <v>5550</v>
      </c>
    </row>
    <row r="16" spans="2:3" ht="15.75" customHeight="1">
      <c r="B16" s="1515"/>
      <c r="C16" s="999" t="s">
        <v>5551</v>
      </c>
    </row>
    <row r="17" spans="2:3" ht="15.75" customHeight="1">
      <c r="B17" s="1515"/>
      <c r="C17" s="998" t="s">
        <v>5552</v>
      </c>
    </row>
    <row r="18" spans="2:3" ht="15.75" customHeight="1">
      <c r="B18" s="1515"/>
      <c r="C18" s="998" t="s">
        <v>5553</v>
      </c>
    </row>
    <row r="19" spans="2:3" ht="15.75" customHeight="1">
      <c r="B19" s="1515"/>
      <c r="C19" s="998" t="s">
        <v>5554</v>
      </c>
    </row>
    <row r="20" spans="2:3" ht="15.75" customHeight="1">
      <c r="B20" s="1515"/>
      <c r="C20" s="998" t="s">
        <v>5555</v>
      </c>
    </row>
    <row r="21" spans="2:3" ht="15.75" customHeight="1">
      <c r="B21" s="1516"/>
      <c r="C21" s="1003" t="s">
        <v>5556</v>
      </c>
    </row>
    <row r="22" spans="2:3" ht="30" customHeight="1">
      <c r="B22" s="1514" t="s">
        <v>207</v>
      </c>
      <c r="C22" s="1001" t="s">
        <v>5557</v>
      </c>
    </row>
    <row r="23" spans="2:3" ht="15.75" customHeight="1">
      <c r="B23" s="1516"/>
      <c r="C23" s="1000" t="s">
        <v>5558</v>
      </c>
    </row>
    <row r="24" spans="2:3" ht="15.75" customHeight="1">
      <c r="B24" s="1002" t="s">
        <v>5559</v>
      </c>
      <c r="C24" s="1002" t="s">
        <v>5560</v>
      </c>
    </row>
    <row r="25" spans="2:3" ht="15.75" customHeight="1">
      <c r="B25" s="1002" t="s">
        <v>5561</v>
      </c>
      <c r="C25" s="1002" t="s">
        <v>5562</v>
      </c>
    </row>
  </sheetData>
  <mergeCells count="4">
    <mergeCell ref="B4:B9"/>
    <mergeCell ref="B10:B13"/>
    <mergeCell ref="B15:B21"/>
    <mergeCell ref="B22:B23"/>
  </mergeCells>
  <phoneticPr fontId="27"/>
  <hyperlinks>
    <hyperlink ref="B2" location="'様式第13号-1'!I481" display="表2-13　破砕施設の設備方式概要"/>
  </hyperlink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zoomScaleNormal="100" zoomScaleSheetLayoutView="100" workbookViewId="0"/>
  </sheetViews>
  <sheetFormatPr defaultRowHeight="19.5" customHeight="1"/>
  <cols>
    <col min="1" max="1" width="9" style="1004"/>
    <col min="2" max="5" width="19" style="1004" customWidth="1"/>
    <col min="6" max="257" width="9" style="1004"/>
    <col min="258" max="261" width="19" style="1004" customWidth="1"/>
    <col min="262" max="513" width="9" style="1004"/>
    <col min="514" max="517" width="19" style="1004" customWidth="1"/>
    <col min="518" max="769" width="9" style="1004"/>
    <col min="770" max="773" width="19" style="1004" customWidth="1"/>
    <col min="774" max="1025" width="9" style="1004"/>
    <col min="1026" max="1029" width="19" style="1004" customWidth="1"/>
    <col min="1030" max="1281" width="9" style="1004"/>
    <col min="1282" max="1285" width="19" style="1004" customWidth="1"/>
    <col min="1286" max="1537" width="9" style="1004"/>
    <col min="1538" max="1541" width="19" style="1004" customWidth="1"/>
    <col min="1542" max="1793" width="9" style="1004"/>
    <col min="1794" max="1797" width="19" style="1004" customWidth="1"/>
    <col min="1798" max="2049" width="9" style="1004"/>
    <col min="2050" max="2053" width="19" style="1004" customWidth="1"/>
    <col min="2054" max="2305" width="9" style="1004"/>
    <col min="2306" max="2309" width="19" style="1004" customWidth="1"/>
    <col min="2310" max="2561" width="9" style="1004"/>
    <col min="2562" max="2565" width="19" style="1004" customWidth="1"/>
    <col min="2566" max="2817" width="9" style="1004"/>
    <col min="2818" max="2821" width="19" style="1004" customWidth="1"/>
    <col min="2822" max="3073" width="9" style="1004"/>
    <col min="3074" max="3077" width="19" style="1004" customWidth="1"/>
    <col min="3078" max="3329" width="9" style="1004"/>
    <col min="3330" max="3333" width="19" style="1004" customWidth="1"/>
    <col min="3334" max="3585" width="9" style="1004"/>
    <col min="3586" max="3589" width="19" style="1004" customWidth="1"/>
    <col min="3590" max="3841" width="9" style="1004"/>
    <col min="3842" max="3845" width="19" style="1004" customWidth="1"/>
    <col min="3846" max="4097" width="9" style="1004"/>
    <col min="4098" max="4101" width="19" style="1004" customWidth="1"/>
    <col min="4102" max="4353" width="9" style="1004"/>
    <col min="4354" max="4357" width="19" style="1004" customWidth="1"/>
    <col min="4358" max="4609" width="9" style="1004"/>
    <col min="4610" max="4613" width="19" style="1004" customWidth="1"/>
    <col min="4614" max="4865" width="9" style="1004"/>
    <col min="4866" max="4869" width="19" style="1004" customWidth="1"/>
    <col min="4870" max="5121" width="9" style="1004"/>
    <col min="5122" max="5125" width="19" style="1004" customWidth="1"/>
    <col min="5126" max="5377" width="9" style="1004"/>
    <col min="5378" max="5381" width="19" style="1004" customWidth="1"/>
    <col min="5382" max="5633" width="9" style="1004"/>
    <col min="5634" max="5637" width="19" style="1004" customWidth="1"/>
    <col min="5638" max="5889" width="9" style="1004"/>
    <col min="5890" max="5893" width="19" style="1004" customWidth="1"/>
    <col min="5894" max="6145" width="9" style="1004"/>
    <col min="6146" max="6149" width="19" style="1004" customWidth="1"/>
    <col min="6150" max="6401" width="9" style="1004"/>
    <col min="6402" max="6405" width="19" style="1004" customWidth="1"/>
    <col min="6406" max="6657" width="9" style="1004"/>
    <col min="6658" max="6661" width="19" style="1004" customWidth="1"/>
    <col min="6662" max="6913" width="9" style="1004"/>
    <col min="6914" max="6917" width="19" style="1004" customWidth="1"/>
    <col min="6918" max="7169" width="9" style="1004"/>
    <col min="7170" max="7173" width="19" style="1004" customWidth="1"/>
    <col min="7174" max="7425" width="9" style="1004"/>
    <col min="7426" max="7429" width="19" style="1004" customWidth="1"/>
    <col min="7430" max="7681" width="9" style="1004"/>
    <col min="7682" max="7685" width="19" style="1004" customWidth="1"/>
    <col min="7686" max="7937" width="9" style="1004"/>
    <col min="7938" max="7941" width="19" style="1004" customWidth="1"/>
    <col min="7942" max="8193" width="9" style="1004"/>
    <col min="8194" max="8197" width="19" style="1004" customWidth="1"/>
    <col min="8198" max="8449" width="9" style="1004"/>
    <col min="8450" max="8453" width="19" style="1004" customWidth="1"/>
    <col min="8454" max="8705" width="9" style="1004"/>
    <col min="8706" max="8709" width="19" style="1004" customWidth="1"/>
    <col min="8710" max="8961" width="9" style="1004"/>
    <col min="8962" max="8965" width="19" style="1004" customWidth="1"/>
    <col min="8966" max="9217" width="9" style="1004"/>
    <col min="9218" max="9221" width="19" style="1004" customWidth="1"/>
    <col min="9222" max="9473" width="9" style="1004"/>
    <col min="9474" max="9477" width="19" style="1004" customWidth="1"/>
    <col min="9478" max="9729" width="9" style="1004"/>
    <col min="9730" max="9733" width="19" style="1004" customWidth="1"/>
    <col min="9734" max="9985" width="9" style="1004"/>
    <col min="9986" max="9989" width="19" style="1004" customWidth="1"/>
    <col min="9990" max="10241" width="9" style="1004"/>
    <col min="10242" max="10245" width="19" style="1004" customWidth="1"/>
    <col min="10246" max="10497" width="9" style="1004"/>
    <col min="10498" max="10501" width="19" style="1004" customWidth="1"/>
    <col min="10502" max="10753" width="9" style="1004"/>
    <col min="10754" max="10757" width="19" style="1004" customWidth="1"/>
    <col min="10758" max="11009" width="9" style="1004"/>
    <col min="11010" max="11013" width="19" style="1004" customWidth="1"/>
    <col min="11014" max="11265" width="9" style="1004"/>
    <col min="11266" max="11269" width="19" style="1004" customWidth="1"/>
    <col min="11270" max="11521" width="9" style="1004"/>
    <col min="11522" max="11525" width="19" style="1004" customWidth="1"/>
    <col min="11526" max="11777" width="9" style="1004"/>
    <col min="11778" max="11781" width="19" style="1004" customWidth="1"/>
    <col min="11782" max="12033" width="9" style="1004"/>
    <col min="12034" max="12037" width="19" style="1004" customWidth="1"/>
    <col min="12038" max="12289" width="9" style="1004"/>
    <col min="12290" max="12293" width="19" style="1004" customWidth="1"/>
    <col min="12294" max="12545" width="9" style="1004"/>
    <col min="12546" max="12549" width="19" style="1004" customWidth="1"/>
    <col min="12550" max="12801" width="9" style="1004"/>
    <col min="12802" max="12805" width="19" style="1004" customWidth="1"/>
    <col min="12806" max="13057" width="9" style="1004"/>
    <col min="13058" max="13061" width="19" style="1004" customWidth="1"/>
    <col min="13062" max="13313" width="9" style="1004"/>
    <col min="13314" max="13317" width="19" style="1004" customWidth="1"/>
    <col min="13318" max="13569" width="9" style="1004"/>
    <col min="13570" max="13573" width="19" style="1004" customWidth="1"/>
    <col min="13574" max="13825" width="9" style="1004"/>
    <col min="13826" max="13829" width="19" style="1004" customWidth="1"/>
    <col min="13830" max="14081" width="9" style="1004"/>
    <col min="14082" max="14085" width="19" style="1004" customWidth="1"/>
    <col min="14086" max="14337" width="9" style="1004"/>
    <col min="14338" max="14341" width="19" style="1004" customWidth="1"/>
    <col min="14342" max="14593" width="9" style="1004"/>
    <col min="14594" max="14597" width="19" style="1004" customWidth="1"/>
    <col min="14598" max="14849" width="9" style="1004"/>
    <col min="14850" max="14853" width="19" style="1004" customWidth="1"/>
    <col min="14854" max="15105" width="9" style="1004"/>
    <col min="15106" max="15109" width="19" style="1004" customWidth="1"/>
    <col min="15110" max="15361" width="9" style="1004"/>
    <col min="15362" max="15365" width="19" style="1004" customWidth="1"/>
    <col min="15366" max="15617" width="9" style="1004"/>
    <col min="15618" max="15621" width="19" style="1004" customWidth="1"/>
    <col min="15622" max="15873" width="9" style="1004"/>
    <col min="15874" max="15877" width="19" style="1004" customWidth="1"/>
    <col min="15878" max="16129" width="9" style="1004"/>
    <col min="16130" max="16133" width="19" style="1004" customWidth="1"/>
    <col min="16134" max="16384" width="9" style="1004"/>
  </cols>
  <sheetData>
    <row r="1" spans="1:5" ht="19.5" customHeight="1">
      <c r="B1" s="993" t="s">
        <v>5563</v>
      </c>
    </row>
    <row r="2" spans="1:5" ht="19.5" customHeight="1">
      <c r="A2" s="1005"/>
      <c r="B2" s="995" t="s">
        <v>5564</v>
      </c>
      <c r="C2" s="1006"/>
      <c r="D2" s="1006"/>
      <c r="E2" s="1006"/>
    </row>
    <row r="3" spans="1:5" ht="19.5" customHeight="1">
      <c r="B3" s="1007"/>
      <c r="C3" s="1008" t="s">
        <v>5565</v>
      </c>
      <c r="D3" s="1008" t="s">
        <v>5566</v>
      </c>
      <c r="E3" s="1008" t="s">
        <v>5567</v>
      </c>
    </row>
    <row r="4" spans="1:5" ht="19.5" customHeight="1">
      <c r="B4" s="1009" t="s">
        <v>5568</v>
      </c>
      <c r="C4" s="1010" t="s">
        <v>2058</v>
      </c>
      <c r="D4" s="1010" t="s">
        <v>2058</v>
      </c>
      <c r="E4" s="1010" t="s">
        <v>2058</v>
      </c>
    </row>
    <row r="5" spans="1:5" ht="19.5" customHeight="1">
      <c r="B5" s="1009" t="s">
        <v>5569</v>
      </c>
      <c r="C5" s="1010" t="s">
        <v>2058</v>
      </c>
      <c r="D5" s="1010" t="s">
        <v>2058</v>
      </c>
      <c r="E5" s="1010" t="s">
        <v>2058</v>
      </c>
    </row>
    <row r="6" spans="1:5" ht="19.5" customHeight="1">
      <c r="B6" s="1009" t="s">
        <v>5570</v>
      </c>
      <c r="C6" s="1010" t="s">
        <v>2058</v>
      </c>
      <c r="D6" s="1010" t="s">
        <v>2058</v>
      </c>
      <c r="E6" s="1010" t="s">
        <v>2058</v>
      </c>
    </row>
    <row r="7" spans="1:5" ht="19.5" customHeight="1">
      <c r="B7" s="1517" t="s">
        <v>5571</v>
      </c>
      <c r="C7" s="1011" t="s">
        <v>5572</v>
      </c>
      <c r="D7" s="1519" t="s">
        <v>2058</v>
      </c>
      <c r="E7" s="1519" t="s">
        <v>5573</v>
      </c>
    </row>
    <row r="8" spans="1:5" ht="19.5" customHeight="1">
      <c r="B8" s="1518"/>
      <c r="C8" s="1012" t="s">
        <v>5574</v>
      </c>
      <c r="D8" s="1520"/>
      <c r="E8" s="1520"/>
    </row>
    <row r="10" spans="1:5" ht="19.5" customHeight="1">
      <c r="A10" s="1005"/>
      <c r="B10" s="995" t="s">
        <v>5575</v>
      </c>
      <c r="C10" s="1006"/>
      <c r="D10" s="1006"/>
      <c r="E10" s="1006"/>
    </row>
    <row r="11" spans="1:5" ht="19.5" customHeight="1">
      <c r="B11" s="1007"/>
      <c r="C11" s="1008" t="s">
        <v>5565</v>
      </c>
      <c r="D11" s="1008" t="s">
        <v>5566</v>
      </c>
      <c r="E11" s="1008" t="s">
        <v>5567</v>
      </c>
    </row>
    <row r="12" spans="1:5" ht="19.5" customHeight="1">
      <c r="B12" s="1009" t="s">
        <v>5568</v>
      </c>
      <c r="C12" s="1010" t="s">
        <v>2058</v>
      </c>
      <c r="D12" s="1010" t="s">
        <v>2058</v>
      </c>
      <c r="E12" s="1010" t="s">
        <v>2058</v>
      </c>
    </row>
    <row r="13" spans="1:5" ht="19.5" customHeight="1">
      <c r="B13" s="1009" t="s">
        <v>5569</v>
      </c>
      <c r="C13" s="1010" t="s">
        <v>2058</v>
      </c>
      <c r="D13" s="1010" t="s">
        <v>2058</v>
      </c>
      <c r="E13" s="1010" t="s">
        <v>2058</v>
      </c>
    </row>
    <row r="14" spans="1:5" ht="19.5" customHeight="1">
      <c r="B14" s="1009" t="s">
        <v>5570</v>
      </c>
      <c r="C14" s="1010" t="s">
        <v>2058</v>
      </c>
      <c r="D14" s="1010" t="s">
        <v>2058</v>
      </c>
      <c r="E14" s="1010" t="s">
        <v>2058</v>
      </c>
    </row>
    <row r="15" spans="1:5" ht="19.5" customHeight="1">
      <c r="B15" s="1517" t="s">
        <v>5571</v>
      </c>
      <c r="C15" s="1011" t="s">
        <v>5572</v>
      </c>
      <c r="D15" s="1519" t="s">
        <v>2058</v>
      </c>
      <c r="E15" s="1519" t="s">
        <v>5573</v>
      </c>
    </row>
    <row r="16" spans="1:5" ht="19.5" customHeight="1">
      <c r="B16" s="1518"/>
      <c r="C16" s="1012" t="s">
        <v>5574</v>
      </c>
      <c r="D16" s="1520"/>
      <c r="E16" s="1520"/>
    </row>
  </sheetData>
  <mergeCells count="6">
    <mergeCell ref="B7:B8"/>
    <mergeCell ref="D7:D8"/>
    <mergeCell ref="E7:E8"/>
    <mergeCell ref="B15:B16"/>
    <mergeCell ref="D15:D16"/>
    <mergeCell ref="E15:E16"/>
  </mergeCells>
  <phoneticPr fontId="27"/>
  <hyperlinks>
    <hyperlink ref="B2" location="'様式第13号-1'!I1427" display="表2-25　各部速度及び電動機（ごみクレーン）"/>
    <hyperlink ref="B10" location="'様式第13号-1'!I2800" display="表2-27　各部速度及び電動機（灰クレーン）"/>
  </hyperlinks>
  <printOptions horizontalCentered="1"/>
  <pageMargins left="0.74803149606299213" right="0.74803149606299213" top="0.78740157480314965" bottom="0.78740157480314965"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4"/>
  <sheetViews>
    <sheetView showGridLines="0" zoomScaleNormal="100" zoomScaleSheetLayoutView="100" workbookViewId="0"/>
  </sheetViews>
  <sheetFormatPr defaultRowHeight="11.25"/>
  <cols>
    <col min="1" max="1" width="9" style="994"/>
    <col min="2" max="2" width="28.875" style="994" customWidth="1"/>
    <col min="3" max="3" width="17.125" style="994" customWidth="1"/>
    <col min="4" max="4" width="32.125" style="994" customWidth="1"/>
    <col min="5" max="16384" width="9" style="994"/>
  </cols>
  <sheetData>
    <row r="1" spans="2:4" ht="15.75" customHeight="1">
      <c r="B1" s="993" t="s">
        <v>5576</v>
      </c>
    </row>
    <row r="2" spans="2:4" ht="15.75" customHeight="1">
      <c r="B2" s="995" t="s">
        <v>5577</v>
      </c>
    </row>
    <row r="3" spans="2:4" ht="20.25" customHeight="1">
      <c r="B3" s="1013" t="s">
        <v>5578</v>
      </c>
      <c r="C3" s="1013" t="s">
        <v>5579</v>
      </c>
      <c r="D3" s="1013" t="s">
        <v>5580</v>
      </c>
    </row>
    <row r="4" spans="2:4" ht="41.25" customHeight="1">
      <c r="B4" s="1014" t="s">
        <v>5581</v>
      </c>
      <c r="C4" s="1015" t="s">
        <v>5582</v>
      </c>
      <c r="D4" s="1016" t="s">
        <v>5583</v>
      </c>
    </row>
    <row r="5" spans="2:4" ht="31.5" customHeight="1">
      <c r="B5" s="1014" t="s">
        <v>5584</v>
      </c>
      <c r="C5" s="1015" t="s">
        <v>5585</v>
      </c>
      <c r="D5" s="1016" t="s">
        <v>5586</v>
      </c>
    </row>
    <row r="6" spans="2:4" ht="20.25" customHeight="1">
      <c r="B6" s="1014" t="s">
        <v>5587</v>
      </c>
      <c r="C6" s="1015" t="s">
        <v>5588</v>
      </c>
      <c r="D6" s="1014"/>
    </row>
    <row r="7" spans="2:4" ht="20.25" customHeight="1">
      <c r="B7" s="1014" t="s">
        <v>5589</v>
      </c>
      <c r="C7" s="1015" t="s">
        <v>5588</v>
      </c>
      <c r="D7" s="1014"/>
    </row>
    <row r="8" spans="2:4" ht="20.25" customHeight="1">
      <c r="B8" s="1014" t="s">
        <v>5590</v>
      </c>
      <c r="C8" s="1015" t="s">
        <v>5588</v>
      </c>
      <c r="D8" s="1014"/>
    </row>
    <row r="9" spans="2:4" ht="20.25" customHeight="1">
      <c r="B9" s="1014" t="s">
        <v>5591</v>
      </c>
      <c r="C9" s="1015" t="s">
        <v>5588</v>
      </c>
      <c r="D9" s="1014"/>
    </row>
    <row r="10" spans="2:4" ht="20.25" customHeight="1">
      <c r="B10" s="1014" t="s">
        <v>5592</v>
      </c>
      <c r="C10" s="1015" t="s">
        <v>5588</v>
      </c>
      <c r="D10" s="1014"/>
    </row>
    <row r="11" spans="2:4" ht="20.25" customHeight="1">
      <c r="B11" s="1014" t="s">
        <v>5593</v>
      </c>
      <c r="C11" s="1015" t="s">
        <v>5594</v>
      </c>
      <c r="D11" s="1014"/>
    </row>
    <row r="12" spans="2:4" ht="20.25" customHeight="1">
      <c r="B12" s="1014" t="s">
        <v>5595</v>
      </c>
      <c r="C12" s="1015" t="s">
        <v>5596</v>
      </c>
      <c r="D12" s="1014"/>
    </row>
    <row r="13" spans="2:4" ht="20.25" customHeight="1">
      <c r="B13" s="1014" t="s">
        <v>5597</v>
      </c>
      <c r="C13" s="1015" t="s">
        <v>5588</v>
      </c>
      <c r="D13" s="1014"/>
    </row>
    <row r="14" spans="2:4" ht="20.25" customHeight="1">
      <c r="B14" s="1014" t="s">
        <v>5598</v>
      </c>
      <c r="C14" s="1015" t="s">
        <v>5599</v>
      </c>
      <c r="D14" s="1014"/>
    </row>
  </sheetData>
  <phoneticPr fontId="27"/>
  <hyperlinks>
    <hyperlink ref="B2" location="'様式第13号-1'!I3846" display="表2-29　その他貯留ヤード"/>
  </hyperlink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zoomScaleNormal="100" zoomScaleSheetLayoutView="100" workbookViewId="0"/>
  </sheetViews>
  <sheetFormatPr defaultRowHeight="11.25"/>
  <cols>
    <col min="1" max="2" width="9" style="1017"/>
    <col min="3" max="3" width="28.375" style="1017" customWidth="1"/>
    <col min="4" max="5" width="9" style="1017"/>
    <col min="6" max="6" width="10.875" style="1017" customWidth="1"/>
    <col min="7" max="7" width="10.5" style="1017" customWidth="1"/>
    <col min="8" max="8" width="17.875" style="1017" customWidth="1"/>
    <col min="9" max="9" width="9" style="1017"/>
    <col min="10" max="10" width="28.375" style="1017" customWidth="1"/>
    <col min="11" max="12" width="9" style="1017"/>
    <col min="13" max="13" width="10.875" style="1017" customWidth="1"/>
    <col min="14" max="14" width="10.5" style="1017" customWidth="1"/>
    <col min="15" max="15" width="17.875" style="1017" customWidth="1"/>
    <col min="16" max="16384" width="9" style="1017"/>
  </cols>
  <sheetData>
    <row r="1" spans="2:15" ht="12">
      <c r="B1" s="993" t="s">
        <v>5600</v>
      </c>
      <c r="I1" s="1017" t="s">
        <v>5601</v>
      </c>
    </row>
    <row r="2" spans="2:15" ht="13.5">
      <c r="B2" s="995" t="s">
        <v>5602</v>
      </c>
      <c r="I2" s="1017" t="s">
        <v>5603</v>
      </c>
    </row>
    <row r="3" spans="2:15" ht="23.1" customHeight="1">
      <c r="B3" s="1018" t="s">
        <v>5604</v>
      </c>
      <c r="C3" s="1018" t="s">
        <v>5605</v>
      </c>
      <c r="D3" s="1018" t="s">
        <v>5606</v>
      </c>
      <c r="E3" s="1018" t="s">
        <v>5607</v>
      </c>
      <c r="F3" s="1018" t="s">
        <v>5608</v>
      </c>
      <c r="G3" s="1018" t="s">
        <v>5609</v>
      </c>
      <c r="H3" s="1019" t="s">
        <v>5580</v>
      </c>
      <c r="I3" s="1020" t="s">
        <v>5604</v>
      </c>
      <c r="J3" s="1021" t="s">
        <v>2518</v>
      </c>
      <c r="K3" s="1021" t="s">
        <v>5606</v>
      </c>
      <c r="L3" s="1021" t="s">
        <v>5607</v>
      </c>
      <c r="M3" s="1021" t="s">
        <v>5608</v>
      </c>
      <c r="N3" s="1021" t="s">
        <v>5609</v>
      </c>
      <c r="O3" s="1021" t="s">
        <v>5580</v>
      </c>
    </row>
    <row r="4" spans="2:15" ht="23.1" customHeight="1">
      <c r="B4" s="1022" t="s">
        <v>5610</v>
      </c>
      <c r="C4" s="1023" t="s">
        <v>5611</v>
      </c>
      <c r="D4" s="1022">
        <v>2</v>
      </c>
      <c r="E4" s="1023" t="s">
        <v>5612</v>
      </c>
      <c r="F4" s="1023" t="s">
        <v>5613</v>
      </c>
      <c r="G4" s="1023" t="s">
        <v>5614</v>
      </c>
      <c r="H4" s="1024"/>
      <c r="I4" s="1025"/>
      <c r="J4" s="1026"/>
      <c r="K4" s="1027"/>
      <c r="L4" s="1026"/>
      <c r="M4" s="1026"/>
      <c r="N4" s="1026"/>
      <c r="O4" s="1026"/>
    </row>
    <row r="5" spans="2:15" ht="23.1" customHeight="1">
      <c r="B5" s="1022" t="s">
        <v>5615</v>
      </c>
      <c r="C5" s="1023" t="s">
        <v>5616</v>
      </c>
      <c r="D5" s="1022">
        <v>1</v>
      </c>
      <c r="E5" s="1023" t="s">
        <v>5612</v>
      </c>
      <c r="F5" s="1023" t="s">
        <v>5617</v>
      </c>
      <c r="G5" s="1023" t="s">
        <v>5618</v>
      </c>
      <c r="H5" s="1024" t="s">
        <v>5619</v>
      </c>
      <c r="I5" s="1025"/>
      <c r="J5" s="1026"/>
      <c r="K5" s="1027"/>
      <c r="L5" s="1026"/>
      <c r="M5" s="1026"/>
      <c r="N5" s="1026"/>
      <c r="O5" s="1026"/>
    </row>
    <row r="6" spans="2:15" ht="23.1" customHeight="1">
      <c r="B6" s="1022" t="s">
        <v>5620</v>
      </c>
      <c r="C6" s="1023" t="s">
        <v>5621</v>
      </c>
      <c r="D6" s="1022">
        <v>2</v>
      </c>
      <c r="E6" s="1023" t="s">
        <v>5612</v>
      </c>
      <c r="F6" s="1023" t="s">
        <v>5617</v>
      </c>
      <c r="G6" s="1023" t="s">
        <v>5622</v>
      </c>
      <c r="H6" s="1024" t="s">
        <v>5623</v>
      </c>
      <c r="I6" s="1025"/>
      <c r="J6" s="1026"/>
      <c r="K6" s="1027"/>
      <c r="L6" s="1026"/>
      <c r="M6" s="1026"/>
      <c r="N6" s="1026"/>
      <c r="O6" s="1026"/>
    </row>
    <row r="7" spans="2:15" ht="23.1" customHeight="1">
      <c r="B7" s="1022" t="s">
        <v>5624</v>
      </c>
      <c r="C7" s="1023" t="s">
        <v>5625</v>
      </c>
      <c r="D7" s="1022">
        <v>2</v>
      </c>
      <c r="E7" s="1023" t="s">
        <v>5612</v>
      </c>
      <c r="F7" s="1023" t="s">
        <v>5617</v>
      </c>
      <c r="G7" s="1023" t="s">
        <v>5622</v>
      </c>
      <c r="H7" s="1024" t="s">
        <v>5626</v>
      </c>
      <c r="I7" s="1025"/>
      <c r="J7" s="1026"/>
      <c r="K7" s="1027"/>
      <c r="L7" s="1026"/>
      <c r="M7" s="1026"/>
      <c r="N7" s="1026"/>
      <c r="O7" s="1026"/>
    </row>
    <row r="8" spans="2:15" ht="23.1" customHeight="1">
      <c r="B8" s="1022" t="s">
        <v>5627</v>
      </c>
      <c r="C8" s="1023" t="s">
        <v>5628</v>
      </c>
      <c r="D8" s="1022">
        <v>2</v>
      </c>
      <c r="E8" s="1023" t="s">
        <v>5612</v>
      </c>
      <c r="F8" s="1023" t="s">
        <v>5629</v>
      </c>
      <c r="G8" s="1023" t="s">
        <v>5622</v>
      </c>
      <c r="H8" s="1024"/>
      <c r="I8" s="1025"/>
      <c r="J8" s="1026"/>
      <c r="K8" s="1027"/>
      <c r="L8" s="1026"/>
      <c r="M8" s="1026"/>
      <c r="N8" s="1026"/>
      <c r="O8" s="1026"/>
    </row>
    <row r="9" spans="2:15" ht="23.1" customHeight="1">
      <c r="B9" s="1022" t="s">
        <v>5630</v>
      </c>
      <c r="C9" s="1023" t="s">
        <v>5631</v>
      </c>
      <c r="D9" s="1022">
        <v>2</v>
      </c>
      <c r="E9" s="1023" t="s">
        <v>5612</v>
      </c>
      <c r="F9" s="1023" t="s">
        <v>5613</v>
      </c>
      <c r="G9" s="1023" t="s">
        <v>5632</v>
      </c>
      <c r="H9" s="1024"/>
      <c r="I9" s="1025"/>
      <c r="J9" s="1026"/>
      <c r="K9" s="1027"/>
      <c r="L9" s="1026"/>
      <c r="M9" s="1026"/>
      <c r="N9" s="1026"/>
      <c r="O9" s="1026"/>
    </row>
    <row r="10" spans="2:15" ht="23.1" customHeight="1">
      <c r="B10" s="1022" t="s">
        <v>5633</v>
      </c>
      <c r="C10" s="1023" t="s">
        <v>5634</v>
      </c>
      <c r="D10" s="1022">
        <v>2</v>
      </c>
      <c r="E10" s="1023" t="s">
        <v>5612</v>
      </c>
      <c r="F10" s="1023" t="s">
        <v>5617</v>
      </c>
      <c r="G10" s="1023" t="s">
        <v>5622</v>
      </c>
      <c r="H10" s="1024" t="s">
        <v>5623</v>
      </c>
      <c r="I10" s="1025"/>
      <c r="J10" s="1026"/>
      <c r="K10" s="1027"/>
      <c r="L10" s="1026"/>
      <c r="M10" s="1026"/>
      <c r="N10" s="1026"/>
      <c r="O10" s="1026"/>
    </row>
    <row r="11" spans="2:15" ht="23.1" customHeight="1">
      <c r="B11" s="1022" t="s">
        <v>5635</v>
      </c>
      <c r="C11" s="1023" t="s">
        <v>5636</v>
      </c>
      <c r="D11" s="1022">
        <v>2</v>
      </c>
      <c r="E11" s="1023" t="s">
        <v>5612</v>
      </c>
      <c r="F11" s="1023" t="s">
        <v>5617</v>
      </c>
      <c r="G11" s="1023" t="s">
        <v>5622</v>
      </c>
      <c r="H11" s="1024" t="s">
        <v>5623</v>
      </c>
      <c r="I11" s="1025"/>
      <c r="J11" s="1026"/>
      <c r="K11" s="1027"/>
      <c r="L11" s="1026"/>
      <c r="M11" s="1026"/>
      <c r="N11" s="1026"/>
      <c r="O11" s="1026"/>
    </row>
    <row r="12" spans="2:15" ht="23.1" customHeight="1">
      <c r="B12" s="1022" t="s">
        <v>5637</v>
      </c>
      <c r="C12" s="1023" t="s">
        <v>5638</v>
      </c>
      <c r="D12" s="1022">
        <v>1</v>
      </c>
      <c r="E12" s="1023" t="s">
        <v>5612</v>
      </c>
      <c r="F12" s="1023" t="s">
        <v>5617</v>
      </c>
      <c r="G12" s="1023" t="s">
        <v>5622</v>
      </c>
      <c r="H12" s="1024" t="s">
        <v>5623</v>
      </c>
      <c r="I12" s="1025"/>
      <c r="J12" s="1026"/>
      <c r="K12" s="1027"/>
      <c r="L12" s="1026"/>
      <c r="M12" s="1026"/>
      <c r="N12" s="1026"/>
      <c r="O12" s="1026"/>
    </row>
    <row r="13" spans="2:15" ht="23.1" customHeight="1">
      <c r="B13" s="1022" t="s">
        <v>5639</v>
      </c>
      <c r="C13" s="1023" t="s">
        <v>5640</v>
      </c>
      <c r="D13" s="1022">
        <v>1</v>
      </c>
      <c r="E13" s="1023" t="s">
        <v>5612</v>
      </c>
      <c r="F13" s="1023" t="s">
        <v>5613</v>
      </c>
      <c r="G13" s="1023" t="s">
        <v>5622</v>
      </c>
      <c r="H13" s="1024"/>
      <c r="I13" s="1025"/>
      <c r="J13" s="1026"/>
      <c r="K13" s="1027"/>
      <c r="L13" s="1026"/>
      <c r="M13" s="1026"/>
      <c r="N13" s="1026"/>
      <c r="O13" s="1026"/>
    </row>
    <row r="14" spans="2:15" ht="23.1" customHeight="1">
      <c r="B14" s="1022" t="s">
        <v>5641</v>
      </c>
      <c r="C14" s="1023" t="s">
        <v>5642</v>
      </c>
      <c r="D14" s="1022">
        <v>1</v>
      </c>
      <c r="E14" s="1023" t="s">
        <v>5612</v>
      </c>
      <c r="F14" s="1023" t="s">
        <v>5613</v>
      </c>
      <c r="G14" s="1023" t="s">
        <v>5622</v>
      </c>
      <c r="H14" s="1024" t="s">
        <v>5623</v>
      </c>
      <c r="I14" s="1025"/>
      <c r="J14" s="1026"/>
      <c r="K14" s="1027"/>
      <c r="L14" s="1026"/>
      <c r="M14" s="1026"/>
      <c r="N14" s="1026"/>
      <c r="O14" s="1026"/>
    </row>
    <row r="15" spans="2:15" ht="23.1" customHeight="1">
      <c r="B15" s="1022" t="s">
        <v>5643</v>
      </c>
      <c r="C15" s="1023" t="s">
        <v>5644</v>
      </c>
      <c r="D15" s="1022" t="s">
        <v>1576</v>
      </c>
      <c r="E15" s="1023" t="s">
        <v>5612</v>
      </c>
      <c r="F15" s="1023"/>
      <c r="G15" s="1023"/>
      <c r="H15" s="1024" t="s">
        <v>5645</v>
      </c>
      <c r="I15" s="1025"/>
      <c r="J15" s="1026"/>
      <c r="K15" s="1027"/>
      <c r="L15" s="1026"/>
      <c r="M15" s="1026"/>
      <c r="N15" s="1026"/>
      <c r="O15" s="1026"/>
    </row>
    <row r="17" spans="2:15" ht="13.5">
      <c r="B17" s="995" t="s">
        <v>5646</v>
      </c>
      <c r="I17" s="1017" t="s">
        <v>5603</v>
      </c>
    </row>
    <row r="18" spans="2:15" ht="23.1" customHeight="1">
      <c r="B18" s="1018" t="s">
        <v>5604</v>
      </c>
      <c r="C18" s="1018" t="s">
        <v>5605</v>
      </c>
      <c r="D18" s="1018" t="s">
        <v>5606</v>
      </c>
      <c r="E18" s="1018" t="s">
        <v>5607</v>
      </c>
      <c r="F18" s="1018" t="s">
        <v>5608</v>
      </c>
      <c r="G18" s="1018" t="s">
        <v>5609</v>
      </c>
      <c r="H18" s="1019" t="s">
        <v>5580</v>
      </c>
      <c r="I18" s="1020" t="s">
        <v>5604</v>
      </c>
      <c r="J18" s="1021" t="s">
        <v>2518</v>
      </c>
      <c r="K18" s="1021" t="s">
        <v>5606</v>
      </c>
      <c r="L18" s="1021" t="s">
        <v>5607</v>
      </c>
      <c r="M18" s="1021" t="s">
        <v>5608</v>
      </c>
      <c r="N18" s="1021" t="s">
        <v>5609</v>
      </c>
      <c r="O18" s="1021" t="s">
        <v>5580</v>
      </c>
    </row>
    <row r="19" spans="2:15" ht="23.1" customHeight="1">
      <c r="B19" s="1022" t="s">
        <v>5610</v>
      </c>
      <c r="C19" s="1023" t="s">
        <v>5621</v>
      </c>
      <c r="D19" s="1022" t="s">
        <v>1576</v>
      </c>
      <c r="E19" s="1023" t="s">
        <v>5612</v>
      </c>
      <c r="F19" s="1023" t="s">
        <v>5617</v>
      </c>
      <c r="G19" s="1023" t="s">
        <v>5622</v>
      </c>
      <c r="H19" s="1024" t="s">
        <v>5623</v>
      </c>
      <c r="I19" s="1025"/>
      <c r="J19" s="1026"/>
      <c r="K19" s="1027"/>
      <c r="L19" s="1026"/>
      <c r="M19" s="1026"/>
      <c r="N19" s="1026"/>
      <c r="O19" s="1026"/>
    </row>
    <row r="20" spans="2:15" ht="33.75">
      <c r="B20" s="1022" t="s">
        <v>5615</v>
      </c>
      <c r="C20" s="1023" t="s">
        <v>5647</v>
      </c>
      <c r="D20" s="1022" t="s">
        <v>1576</v>
      </c>
      <c r="E20" s="1023" t="s">
        <v>5612</v>
      </c>
      <c r="F20" s="1023" t="s">
        <v>5617</v>
      </c>
      <c r="G20" s="1023" t="s">
        <v>5622</v>
      </c>
      <c r="H20" s="1024" t="s">
        <v>5648</v>
      </c>
      <c r="I20" s="1025"/>
      <c r="J20" s="1026"/>
      <c r="K20" s="1027"/>
      <c r="L20" s="1026"/>
      <c r="M20" s="1026"/>
      <c r="N20" s="1026"/>
      <c r="O20" s="1026"/>
    </row>
    <row r="21" spans="2:15" ht="23.1" customHeight="1">
      <c r="B21" s="1022" t="s">
        <v>5620</v>
      </c>
      <c r="C21" s="1023" t="s">
        <v>5649</v>
      </c>
      <c r="D21" s="1022" t="s">
        <v>1576</v>
      </c>
      <c r="E21" s="1023" t="s">
        <v>5612</v>
      </c>
      <c r="F21" s="1023" t="s">
        <v>5617</v>
      </c>
      <c r="G21" s="1023" t="s">
        <v>5622</v>
      </c>
      <c r="H21" s="1024" t="s">
        <v>5623</v>
      </c>
      <c r="I21" s="1025"/>
      <c r="J21" s="1026"/>
      <c r="K21" s="1027"/>
      <c r="L21" s="1026"/>
      <c r="M21" s="1026"/>
      <c r="N21" s="1026"/>
      <c r="O21" s="1026"/>
    </row>
    <row r="22" spans="2:15" ht="23.1" customHeight="1">
      <c r="B22" s="1022" t="s">
        <v>5624</v>
      </c>
      <c r="C22" s="1023" t="s">
        <v>5650</v>
      </c>
      <c r="D22" s="1022" t="s">
        <v>1576</v>
      </c>
      <c r="E22" s="1023" t="s">
        <v>5612</v>
      </c>
      <c r="F22" s="1023" t="s">
        <v>5613</v>
      </c>
      <c r="G22" s="1023" t="s">
        <v>5622</v>
      </c>
      <c r="H22" s="1024" t="s">
        <v>5626</v>
      </c>
      <c r="I22" s="1025"/>
      <c r="J22" s="1026"/>
      <c r="K22" s="1027"/>
      <c r="L22" s="1026"/>
      <c r="M22" s="1026"/>
      <c r="N22" s="1026"/>
      <c r="O22" s="1026"/>
    </row>
    <row r="23" spans="2:15" ht="23.1" customHeight="1">
      <c r="B23" s="1022" t="s">
        <v>5627</v>
      </c>
      <c r="C23" s="1023" t="s">
        <v>5651</v>
      </c>
      <c r="D23" s="1022" t="s">
        <v>1576</v>
      </c>
      <c r="E23" s="1023" t="s">
        <v>5612</v>
      </c>
      <c r="F23" s="1023" t="s">
        <v>5613</v>
      </c>
      <c r="G23" s="1023" t="s">
        <v>5622</v>
      </c>
      <c r="H23" s="1024" t="s">
        <v>5652</v>
      </c>
      <c r="I23" s="1025"/>
      <c r="J23" s="1026"/>
      <c r="K23" s="1027"/>
      <c r="L23" s="1026"/>
      <c r="M23" s="1026"/>
      <c r="N23" s="1026"/>
      <c r="O23" s="1026"/>
    </row>
    <row r="24" spans="2:15" ht="23.1" customHeight="1">
      <c r="B24" s="1022" t="s">
        <v>5630</v>
      </c>
      <c r="C24" s="1023" t="s">
        <v>5653</v>
      </c>
      <c r="D24" s="1022">
        <v>1</v>
      </c>
      <c r="E24" s="1023" t="s">
        <v>5612</v>
      </c>
      <c r="F24" s="1023" t="s">
        <v>5613</v>
      </c>
      <c r="G24" s="1023" t="s">
        <v>5622</v>
      </c>
      <c r="H24" s="1024"/>
      <c r="I24" s="1025"/>
      <c r="J24" s="1026"/>
      <c r="K24" s="1027"/>
      <c r="L24" s="1026"/>
      <c r="M24" s="1026"/>
      <c r="N24" s="1026"/>
      <c r="O24" s="1026"/>
    </row>
    <row r="25" spans="2:15" ht="23.1" customHeight="1">
      <c r="B25" s="1022" t="s">
        <v>5633</v>
      </c>
      <c r="C25" s="1023" t="s">
        <v>5654</v>
      </c>
      <c r="D25" s="1022">
        <v>1</v>
      </c>
      <c r="E25" s="1023" t="s">
        <v>5612</v>
      </c>
      <c r="F25" s="1023" t="s">
        <v>5613</v>
      </c>
      <c r="G25" s="1023" t="s">
        <v>5622</v>
      </c>
      <c r="H25" s="1024"/>
      <c r="I25" s="1025"/>
      <c r="J25" s="1026"/>
      <c r="K25" s="1027"/>
      <c r="L25" s="1026"/>
      <c r="M25" s="1026"/>
      <c r="N25" s="1026"/>
      <c r="O25" s="1026"/>
    </row>
    <row r="26" spans="2:15" ht="23.1" customHeight="1">
      <c r="B26" s="1022" t="s">
        <v>5635</v>
      </c>
      <c r="C26" s="1023" t="s">
        <v>5655</v>
      </c>
      <c r="D26" s="1022">
        <v>1</v>
      </c>
      <c r="E26" s="1023" t="s">
        <v>5612</v>
      </c>
      <c r="F26" s="1023" t="s">
        <v>5613</v>
      </c>
      <c r="G26" s="1023" t="s">
        <v>5622</v>
      </c>
      <c r="H26" s="1024"/>
      <c r="I26" s="1025"/>
      <c r="J26" s="1026"/>
      <c r="K26" s="1027"/>
      <c r="L26" s="1026"/>
      <c r="M26" s="1026"/>
      <c r="N26" s="1026"/>
      <c r="O26" s="1026"/>
    </row>
    <row r="27" spans="2:15" ht="23.1" customHeight="1">
      <c r="B27" s="1022" t="s">
        <v>5637</v>
      </c>
      <c r="C27" s="1023" t="s">
        <v>5656</v>
      </c>
      <c r="D27" s="1022" t="s">
        <v>1576</v>
      </c>
      <c r="E27" s="1023" t="s">
        <v>5612</v>
      </c>
      <c r="F27" s="1023" t="s">
        <v>5617</v>
      </c>
      <c r="G27" s="1023" t="s">
        <v>5622</v>
      </c>
      <c r="H27" s="1024" t="s">
        <v>5623</v>
      </c>
      <c r="I27" s="1025"/>
      <c r="J27" s="1026"/>
      <c r="K27" s="1027"/>
      <c r="L27" s="1026"/>
      <c r="M27" s="1026"/>
      <c r="N27" s="1026"/>
      <c r="O27" s="1026"/>
    </row>
    <row r="28" spans="2:15" ht="23.1" customHeight="1">
      <c r="B28" s="1022" t="s">
        <v>5639</v>
      </c>
      <c r="C28" s="1023" t="s">
        <v>5657</v>
      </c>
      <c r="D28" s="1022" t="s">
        <v>1576</v>
      </c>
      <c r="E28" s="1023" t="s">
        <v>5612</v>
      </c>
      <c r="F28" s="1023"/>
      <c r="G28" s="1023"/>
      <c r="H28" s="1024" t="s">
        <v>5645</v>
      </c>
      <c r="I28" s="1025"/>
      <c r="J28" s="1026"/>
      <c r="K28" s="1027"/>
      <c r="L28" s="1026"/>
      <c r="M28" s="1026"/>
      <c r="N28" s="1026"/>
      <c r="O28" s="1026"/>
    </row>
    <row r="30" spans="2:15" ht="13.5">
      <c r="B30" s="995" t="s">
        <v>5658</v>
      </c>
    </row>
    <row r="31" spans="2:15" ht="22.5" customHeight="1">
      <c r="B31" s="1018" t="s">
        <v>5604</v>
      </c>
      <c r="C31" s="1018" t="s">
        <v>5605</v>
      </c>
      <c r="D31" s="1018" t="s">
        <v>5606</v>
      </c>
      <c r="E31" s="1018" t="s">
        <v>5607</v>
      </c>
      <c r="F31" s="1018" t="s">
        <v>5608</v>
      </c>
      <c r="G31" s="1018" t="s">
        <v>5609</v>
      </c>
      <c r="H31" s="1019" t="s">
        <v>5580</v>
      </c>
      <c r="I31" s="1020" t="s">
        <v>5604</v>
      </c>
      <c r="J31" s="1021" t="s">
        <v>2518</v>
      </c>
      <c r="K31" s="1021" t="s">
        <v>5606</v>
      </c>
      <c r="L31" s="1021" t="s">
        <v>5607</v>
      </c>
      <c r="M31" s="1021" t="s">
        <v>5608</v>
      </c>
      <c r="N31" s="1021" t="s">
        <v>5609</v>
      </c>
      <c r="O31" s="1021" t="s">
        <v>5580</v>
      </c>
    </row>
    <row r="32" spans="2:15" ht="22.5" customHeight="1">
      <c r="B32" s="1022" t="s">
        <v>5610</v>
      </c>
      <c r="C32" s="1023" t="s">
        <v>5659</v>
      </c>
      <c r="D32" s="1022" t="s">
        <v>5660</v>
      </c>
      <c r="E32" s="1023" t="s">
        <v>5661</v>
      </c>
      <c r="F32" s="1023" t="s">
        <v>5617</v>
      </c>
      <c r="G32" s="1023" t="s">
        <v>5662</v>
      </c>
      <c r="H32" s="1024" t="s">
        <v>5663</v>
      </c>
      <c r="I32" s="1025"/>
      <c r="J32" s="1026"/>
      <c r="K32" s="1027"/>
      <c r="L32" s="1026"/>
      <c r="M32" s="1026"/>
      <c r="N32" s="1026"/>
      <c r="O32" s="1026"/>
    </row>
    <row r="33" spans="2:15" ht="22.5" customHeight="1">
      <c r="B33" s="1022" t="s">
        <v>5615</v>
      </c>
      <c r="C33" s="1023" t="s">
        <v>5664</v>
      </c>
      <c r="D33" s="1022" t="s">
        <v>1576</v>
      </c>
      <c r="E33" s="1023" t="s">
        <v>5612</v>
      </c>
      <c r="F33" s="1023" t="s">
        <v>5617</v>
      </c>
      <c r="G33" s="1023" t="s">
        <v>5662</v>
      </c>
      <c r="H33" s="1024" t="s">
        <v>5663</v>
      </c>
      <c r="I33" s="1025"/>
      <c r="J33" s="1026"/>
      <c r="K33" s="1027"/>
      <c r="L33" s="1026"/>
      <c r="M33" s="1026"/>
      <c r="N33" s="1026"/>
      <c r="O33" s="1026"/>
    </row>
    <row r="34" spans="2:15" ht="22.5" customHeight="1">
      <c r="B34" s="1022" t="s">
        <v>5620</v>
      </c>
      <c r="C34" s="1023" t="s">
        <v>5665</v>
      </c>
      <c r="D34" s="1022">
        <v>3</v>
      </c>
      <c r="E34" s="1023" t="s">
        <v>5612</v>
      </c>
      <c r="F34" s="1023" t="s">
        <v>5617</v>
      </c>
      <c r="G34" s="1023" t="s">
        <v>5662</v>
      </c>
      <c r="H34" s="1024" t="s">
        <v>5666</v>
      </c>
      <c r="I34" s="1025"/>
      <c r="J34" s="1026"/>
      <c r="K34" s="1027"/>
      <c r="L34" s="1026"/>
      <c r="M34" s="1026"/>
      <c r="N34" s="1026"/>
      <c r="O34" s="1026"/>
    </row>
    <row r="35" spans="2:15" ht="22.5" customHeight="1">
      <c r="B35" s="1022" t="s">
        <v>5624</v>
      </c>
      <c r="C35" s="1023" t="s">
        <v>5667</v>
      </c>
      <c r="D35" s="1022" t="s">
        <v>1576</v>
      </c>
      <c r="E35" s="1023" t="s">
        <v>5612</v>
      </c>
      <c r="F35" s="1023" t="s">
        <v>5617</v>
      </c>
      <c r="G35" s="1023" t="s">
        <v>5662</v>
      </c>
      <c r="H35" s="1024" t="s">
        <v>5666</v>
      </c>
      <c r="I35" s="1025"/>
      <c r="J35" s="1026"/>
      <c r="K35" s="1027"/>
      <c r="L35" s="1026"/>
      <c r="M35" s="1026"/>
      <c r="N35" s="1026"/>
      <c r="O35" s="1026"/>
    </row>
    <row r="36" spans="2:15" ht="22.5" customHeight="1">
      <c r="B36" s="1022" t="s">
        <v>5627</v>
      </c>
      <c r="C36" s="1023" t="s">
        <v>5668</v>
      </c>
      <c r="D36" s="1022">
        <v>2</v>
      </c>
      <c r="E36" s="1023" t="s">
        <v>5612</v>
      </c>
      <c r="F36" s="1023" t="s">
        <v>5617</v>
      </c>
      <c r="G36" s="1023" t="s">
        <v>5662</v>
      </c>
      <c r="H36" s="1024" t="s">
        <v>5666</v>
      </c>
      <c r="I36" s="1025"/>
      <c r="J36" s="1026"/>
      <c r="K36" s="1027"/>
      <c r="L36" s="1026"/>
      <c r="M36" s="1026"/>
      <c r="N36" s="1026"/>
      <c r="O36" s="1026"/>
    </row>
    <row r="37" spans="2:15" ht="22.5" customHeight="1">
      <c r="B37" s="1022" t="s">
        <v>5630</v>
      </c>
      <c r="C37" s="1023" t="s">
        <v>5669</v>
      </c>
      <c r="D37" s="1022">
        <v>1</v>
      </c>
      <c r="E37" s="1023" t="s">
        <v>5612</v>
      </c>
      <c r="F37" s="1023" t="s">
        <v>5617</v>
      </c>
      <c r="G37" s="1023" t="s">
        <v>5662</v>
      </c>
      <c r="H37" s="1024" t="s">
        <v>5666</v>
      </c>
      <c r="I37" s="1025"/>
      <c r="J37" s="1026"/>
      <c r="K37" s="1027"/>
      <c r="L37" s="1026"/>
      <c r="M37" s="1026"/>
      <c r="N37" s="1026"/>
      <c r="O37" s="1026"/>
    </row>
    <row r="38" spans="2:15" ht="22.5" customHeight="1">
      <c r="B38" s="1022" t="s">
        <v>5633</v>
      </c>
      <c r="C38" s="1023" t="s">
        <v>5670</v>
      </c>
      <c r="D38" s="1022" t="s">
        <v>1576</v>
      </c>
      <c r="E38" s="1023" t="s">
        <v>5612</v>
      </c>
      <c r="F38" s="1023" t="s">
        <v>5617</v>
      </c>
      <c r="G38" s="1023" t="s">
        <v>5662</v>
      </c>
      <c r="H38" s="1024" t="s">
        <v>5666</v>
      </c>
      <c r="I38" s="1025"/>
      <c r="J38" s="1026"/>
      <c r="K38" s="1027"/>
      <c r="L38" s="1026"/>
      <c r="M38" s="1026"/>
      <c r="N38" s="1026"/>
      <c r="O38" s="1026"/>
    </row>
    <row r="39" spans="2:15" ht="22.5" customHeight="1">
      <c r="B39" s="1022" t="s">
        <v>5635</v>
      </c>
      <c r="C39" s="1023" t="s">
        <v>5671</v>
      </c>
      <c r="D39" s="1022" t="s">
        <v>1576</v>
      </c>
      <c r="E39" s="1023" t="s">
        <v>5612</v>
      </c>
      <c r="F39" s="1023" t="s">
        <v>5617</v>
      </c>
      <c r="G39" s="1023" t="s">
        <v>5662</v>
      </c>
      <c r="H39" s="1024" t="s">
        <v>5666</v>
      </c>
      <c r="I39" s="1025"/>
      <c r="J39" s="1026"/>
      <c r="K39" s="1027"/>
      <c r="L39" s="1026"/>
      <c r="M39" s="1026"/>
      <c r="N39" s="1026"/>
      <c r="O39" s="1026"/>
    </row>
    <row r="40" spans="2:15" ht="22.5" customHeight="1">
      <c r="B40" s="1022" t="s">
        <v>5637</v>
      </c>
      <c r="C40" s="1023" t="s">
        <v>5644</v>
      </c>
      <c r="D40" s="1022" t="s">
        <v>1576</v>
      </c>
      <c r="E40" s="1023" t="s">
        <v>5612</v>
      </c>
      <c r="F40" s="1023"/>
      <c r="G40" s="1023"/>
      <c r="H40" s="1024" t="s">
        <v>5645</v>
      </c>
      <c r="I40" s="1025"/>
      <c r="J40" s="1026"/>
      <c r="K40" s="1027"/>
      <c r="L40" s="1026"/>
      <c r="M40" s="1026"/>
      <c r="N40" s="1026"/>
      <c r="O40" s="1026"/>
    </row>
    <row r="42" spans="2:15" ht="12">
      <c r="B42" s="1028"/>
      <c r="C42" s="1029"/>
      <c r="D42" s="1029"/>
      <c r="E42" s="1029"/>
      <c r="F42" s="1029"/>
      <c r="G42" s="1029"/>
      <c r="H42" s="1029"/>
      <c r="I42" s="1029"/>
      <c r="J42" s="1029"/>
      <c r="K42" s="1029"/>
      <c r="L42" s="1029"/>
      <c r="M42" s="1029"/>
      <c r="N42" s="1029"/>
      <c r="O42" s="1029"/>
    </row>
  </sheetData>
  <phoneticPr fontId="27"/>
  <hyperlinks>
    <hyperlink ref="B2" location="'様式第13号-1'!I4729" display="表2-31　「カメラ設置場所リスト」〈焼却施設〉"/>
    <hyperlink ref="B17" location="'様式第13号-1'!I4730" display="表2-32　「カメラ設置場所リスト」〈破砕施設〉"/>
    <hyperlink ref="B30" location="'様式第13号-1'!I4731" display="表2-33 　「カメラ設置場所リスト」〈管理棟、計量棟〉"/>
  </hyperlinks>
  <printOptions horizontalCentered="1"/>
  <pageMargins left="0.70866141732283472" right="0.70866141732283472" top="0.35433070866141736" bottom="0.35433070866141736" header="0.31496062992125984" footer="0.31496062992125984"/>
  <pageSetup paperSize="9" scale="6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34</vt:i4>
      </vt:variant>
      <vt:variant>
        <vt:lpstr>名前付き一覧</vt:lpstr>
      </vt:variant>
      <vt:variant>
        <vt:i4>37</vt:i4>
      </vt:variant>
    </vt:vector>
  </HeadingPairs>
  <TitlesOfParts>
    <vt:vector size="71" baseType="lpstr">
      <vt:lpstr>表紙</vt:lpstr>
      <vt:lpstr>提案書提出資料一覧表</vt:lpstr>
      <vt:lpstr>様式第1号</vt:lpstr>
      <vt:lpstr>様式第11号-2</vt:lpstr>
      <vt:lpstr>様式第13号-1</vt:lpstr>
      <vt:lpstr>様式第13号-2</vt:lpstr>
      <vt:lpstr>様式第13号-3</vt:lpstr>
      <vt:lpstr>様式第13号-4</vt:lpstr>
      <vt:lpstr>様式第13号-5</vt:lpstr>
      <vt:lpstr>様式第13号ｰ６</vt:lpstr>
      <vt:lpstr>様式第13号-7</vt:lpstr>
      <vt:lpstr>様式第13号-8</vt:lpstr>
      <vt:lpstr>様式第13号-9</vt:lpstr>
      <vt:lpstr>様式第14号（別紙1）</vt:lpstr>
      <vt:lpstr>様式第14号（別紙2）</vt:lpstr>
      <vt:lpstr>様式第14号（別紙3）</vt:lpstr>
      <vt:lpstr>様式第15号-1-2（別紙1）</vt:lpstr>
      <vt:lpstr>様式第15号-1-2（別紙2）</vt:lpstr>
      <vt:lpstr>様式第15号-2-1（別紙1-1）</vt:lpstr>
      <vt:lpstr>様式第15号-2-1（別紙1-2）</vt:lpstr>
      <vt:lpstr>様式第15号-2-1（別紙2）</vt:lpstr>
      <vt:lpstr>様式第15号-2-2（別紙1-1）</vt:lpstr>
      <vt:lpstr>様式第15号-2-2（別紙1-2）</vt:lpstr>
      <vt:lpstr>様式16号-1-1（別紙1）</vt:lpstr>
      <vt:lpstr>様式第16号-1-2（別紙1）</vt:lpstr>
      <vt:lpstr>様式第16号-1-2（別紙2）</vt:lpstr>
      <vt:lpstr>様式第16号-1-2（別紙3） </vt:lpstr>
      <vt:lpstr>様式第16号-1-2（別紙4）</vt:lpstr>
      <vt:lpstr>様式第16号-1-2（別紙5）</vt:lpstr>
      <vt:lpstr>様式第16号-1-2（別紙6）</vt:lpstr>
      <vt:lpstr>様式第16号-1-2（別紙7）</vt:lpstr>
      <vt:lpstr>様式第16号-1-3（別紙1）</vt:lpstr>
      <vt:lpstr>様式第16号-1-3（別紙2）</vt:lpstr>
      <vt:lpstr>様式第16号-2-1（別紙1）</vt:lpstr>
      <vt:lpstr>提案書提出資料一覧表!Print_Area</vt:lpstr>
      <vt:lpstr>表紙!Print_Area</vt:lpstr>
      <vt:lpstr>'様式16号-1-1（別紙1）'!Print_Area</vt:lpstr>
      <vt:lpstr>'様式第11号-2'!Print_Area</vt:lpstr>
      <vt:lpstr>'様式第13号-1'!Print_Area</vt:lpstr>
      <vt:lpstr>'様式第13号-2'!Print_Area</vt:lpstr>
      <vt:lpstr>'様式第13号-3'!Print_Area</vt:lpstr>
      <vt:lpstr>'様式第13号-4'!Print_Area</vt:lpstr>
      <vt:lpstr>'様式第13号-5'!Print_Area</vt:lpstr>
      <vt:lpstr>'様式第13号-7'!Print_Area</vt:lpstr>
      <vt:lpstr>'様式第13号-8'!Print_Area</vt:lpstr>
      <vt:lpstr>'様式第13号-9'!Print_Area</vt:lpstr>
      <vt:lpstr>様式第13号ｰ６!Print_Area</vt:lpstr>
      <vt:lpstr>'様式第14号（別紙1）'!Print_Area</vt:lpstr>
      <vt:lpstr>'様式第14号（別紙2）'!Print_Area</vt:lpstr>
      <vt:lpstr>'様式第14号（別紙3）'!Print_Area</vt:lpstr>
      <vt:lpstr>'様式第15号-1-2（別紙1）'!Print_Area</vt:lpstr>
      <vt:lpstr>'様式第15号-1-2（別紙2）'!Print_Area</vt:lpstr>
      <vt:lpstr>'様式第15号-2-1（別紙1-1）'!Print_Area</vt:lpstr>
      <vt:lpstr>'様式第15号-2-1（別紙1-2）'!Print_Area</vt:lpstr>
      <vt:lpstr>'様式第15号-2-1（別紙2）'!Print_Area</vt:lpstr>
      <vt:lpstr>'様式第15号-2-2（別紙1-1）'!Print_Area</vt:lpstr>
      <vt:lpstr>'様式第15号-2-2（別紙1-2）'!Print_Area</vt:lpstr>
      <vt:lpstr>'様式第16号-1-2（別紙1）'!Print_Area</vt:lpstr>
      <vt:lpstr>'様式第16号-1-2（別紙2）'!Print_Area</vt:lpstr>
      <vt:lpstr>'様式第16号-1-2（別紙3） '!Print_Area</vt:lpstr>
      <vt:lpstr>'様式第16号-1-2（別紙4）'!Print_Area</vt:lpstr>
      <vt:lpstr>'様式第16号-1-2（別紙5）'!Print_Area</vt:lpstr>
      <vt:lpstr>'様式第16号-1-2（別紙6）'!Print_Area</vt:lpstr>
      <vt:lpstr>'様式第16号-1-2（別紙7）'!Print_Area</vt:lpstr>
      <vt:lpstr>'様式第16号-1-3（別紙1）'!Print_Area</vt:lpstr>
      <vt:lpstr>'様式第16号-1-3（別紙2）'!Print_Area</vt:lpstr>
      <vt:lpstr>'様式第16号-2-1（別紙1）'!Print_Area</vt:lpstr>
      <vt:lpstr>様式第1号!Print_Area</vt:lpstr>
      <vt:lpstr>'様式16号-1-1（別紙1）'!Print_Titles</vt:lpstr>
      <vt:lpstr>'様式第13号-8'!Print_Titles</vt:lpstr>
      <vt:lpstr>'様式第15号-2-1（別紙2）'!Print_Titles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2012-06-22T04:14:39Z</cp:lastPrinted>
  <dcterms:created xsi:type="dcterms:W3CDTF">2010-04-17T02:15:17Z</dcterms:created>
  <dcterms:modified xsi:type="dcterms:W3CDTF">2019-09-02T10:27:35Z</dcterms:modified>
</cp:coreProperties>
</file>